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ate1904="1"/>
  <mc:AlternateContent xmlns:mc="http://schemas.openxmlformats.org/markup-compatibility/2006">
    <mc:Choice Requires="x15">
      <x15ac:absPath xmlns:x15ac="http://schemas.microsoft.com/office/spreadsheetml/2010/11/ac" url="/Users/craigfortier/Desktop/"/>
    </mc:Choice>
  </mc:AlternateContent>
  <xr:revisionPtr revIDLastSave="0" documentId="13_ncr:1_{D1822A7C-95F9-A04F-9D6A-881513D0C3AD}" xr6:coauthVersionLast="44" xr6:coauthVersionMax="44" xr10:uidLastSave="{00000000-0000-0000-0000-000000000000}"/>
  <bookViews>
    <workbookView xWindow="0" yWindow="440" windowWidth="28800" windowHeight="16280" activeTab="27" xr2:uid="{00000000-000D-0000-FFFF-FFFF00000000}"/>
  </bookViews>
  <sheets>
    <sheet name="Career Stats Totals" sheetId="17" r:id="rId1"/>
    <sheet name="Single Season Leaders" sheetId="16" r:id="rId2"/>
    <sheet name="Baseball Card Page - All Season" sheetId="18" r:id="rId3"/>
    <sheet name="2019 Field of Dreamers - 2019 -" sheetId="15" r:id="rId4"/>
    <sheet name="2018 Field of Dreamers - 2018 -" sheetId="14" r:id="rId5"/>
    <sheet name="2017 Field of Dreamers - 2017 -" sheetId="13" r:id="rId6"/>
    <sheet name="2016 - 2016" sheetId="11" r:id="rId7"/>
    <sheet name="2015 - 2015" sheetId="10" r:id="rId8"/>
    <sheet name="2014 - 2014" sheetId="9" r:id="rId9"/>
    <sheet name="2013 - 2013" sheetId="8" r:id="rId10"/>
    <sheet name="2012 - 2012" sheetId="7" r:id="rId11"/>
    <sheet name="2011 - 2011" sheetId="6" r:id="rId12"/>
    <sheet name="2010 - 2010" sheetId="5" r:id="rId13"/>
    <sheet name="2009 - 2009" sheetId="4" r:id="rId14"/>
    <sheet name="2008 - 2008" sheetId="3" r:id="rId15"/>
    <sheet name="2007 - 2007" sheetId="2" r:id="rId16"/>
    <sheet name="Credit River - AllTime Roster -" sheetId="19" r:id="rId17"/>
    <sheet name="Credit River Leaders" sheetId="20" r:id="rId18"/>
    <sheet name="Don River - AllTIme Roster - Al" sheetId="21" r:id="rId19"/>
    <sheet name="Don River Leaders" sheetId="22" r:id="rId20"/>
    <sheet name="Garrison Creek - AllTIme Roster" sheetId="23" r:id="rId21"/>
    <sheet name="Garrison Creek Leaders" sheetId="24" r:id="rId22"/>
    <sheet name="Humber River - AllTIme Roster -" sheetId="25" r:id="rId23"/>
    <sheet name="Humber River Leaders" sheetId="26" r:id="rId24"/>
    <sheet name="Rouge River - AllTIme Roster - " sheetId="27" r:id="rId25"/>
    <sheet name="Rouge River Leaders" sheetId="28" r:id="rId26"/>
    <sheet name="All Seasons - All Seasons" sheetId="29" r:id="rId27"/>
    <sheet name="2017 - 2017 - Field of Dreamers" sheetId="12" r:id="rId2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22" i="29" l="1"/>
  <c r="J322" i="29"/>
  <c r="I322" i="29"/>
  <c r="H322" i="29"/>
  <c r="G322" i="29"/>
  <c r="F322" i="29"/>
  <c r="D322" i="29"/>
  <c r="C322" i="29"/>
  <c r="B322" i="29"/>
  <c r="M320" i="29"/>
  <c r="L320" i="29"/>
  <c r="E320" i="29"/>
  <c r="L319" i="29"/>
  <c r="M319" i="29" s="1"/>
  <c r="E319" i="29"/>
  <c r="L318" i="29"/>
  <c r="M318" i="29" s="1"/>
  <c r="E318" i="29"/>
  <c r="K316" i="29"/>
  <c r="J316" i="29"/>
  <c r="I316" i="29"/>
  <c r="H316" i="29"/>
  <c r="G316" i="29"/>
  <c r="F316" i="29"/>
  <c r="D316" i="29"/>
  <c r="C316" i="29"/>
  <c r="B316" i="29"/>
  <c r="K314" i="29"/>
  <c r="J314" i="29"/>
  <c r="I314" i="29"/>
  <c r="H314" i="29"/>
  <c r="G314" i="29"/>
  <c r="F314" i="29"/>
  <c r="D314" i="29"/>
  <c r="C314" i="29"/>
  <c r="B314" i="29"/>
  <c r="L312" i="29"/>
  <c r="E312" i="29"/>
  <c r="L311" i="29"/>
  <c r="M311" i="29" s="1"/>
  <c r="E311" i="29"/>
  <c r="M310" i="29"/>
  <c r="L310" i="29"/>
  <c r="E310" i="29"/>
  <c r="M309" i="29"/>
  <c r="L309" i="29"/>
  <c r="E309" i="29"/>
  <c r="L308" i="29"/>
  <c r="M308" i="29" s="1"/>
  <c r="E308" i="29"/>
  <c r="L307" i="29"/>
  <c r="E307" i="29"/>
  <c r="M306" i="29"/>
  <c r="L306" i="29"/>
  <c r="E306" i="29"/>
  <c r="L305" i="29"/>
  <c r="M305" i="29" s="1"/>
  <c r="E305" i="29"/>
  <c r="L304" i="29"/>
  <c r="E304" i="29"/>
  <c r="L303" i="29"/>
  <c r="M303" i="29" s="1"/>
  <c r="E303" i="29"/>
  <c r="M302" i="29"/>
  <c r="L302" i="29"/>
  <c r="E302" i="29"/>
  <c r="M301" i="29"/>
  <c r="L301" i="29"/>
  <c r="E301" i="29"/>
  <c r="L300" i="29"/>
  <c r="M300" i="29" s="1"/>
  <c r="E300" i="29"/>
  <c r="K299" i="29"/>
  <c r="J299" i="29"/>
  <c r="I299" i="29"/>
  <c r="H299" i="29"/>
  <c r="G299" i="29"/>
  <c r="F299" i="29"/>
  <c r="D299" i="29"/>
  <c r="C299" i="29"/>
  <c r="B299" i="29"/>
  <c r="M297" i="29"/>
  <c r="L297" i="29"/>
  <c r="E297" i="29"/>
  <c r="K296" i="29"/>
  <c r="J296" i="29"/>
  <c r="I296" i="29"/>
  <c r="H296" i="29"/>
  <c r="G296" i="29"/>
  <c r="F296" i="29"/>
  <c r="D296" i="29"/>
  <c r="C296" i="29"/>
  <c r="B296" i="29"/>
  <c r="L294" i="29"/>
  <c r="M294" i="29" s="1"/>
  <c r="E294" i="29"/>
  <c r="L293" i="29"/>
  <c r="E293" i="29"/>
  <c r="M292" i="29"/>
  <c r="L292" i="29"/>
  <c r="E292" i="29"/>
  <c r="M291" i="29"/>
  <c r="L291" i="29"/>
  <c r="E291" i="29"/>
  <c r="L290" i="29"/>
  <c r="E290" i="29"/>
  <c r="K289" i="29"/>
  <c r="J289" i="29"/>
  <c r="I289" i="29"/>
  <c r="H289" i="29"/>
  <c r="G289" i="29"/>
  <c r="F289" i="29"/>
  <c r="D289" i="29"/>
  <c r="C289" i="29"/>
  <c r="B289" i="29"/>
  <c r="K288" i="29"/>
  <c r="J288" i="29"/>
  <c r="I288" i="29"/>
  <c r="H288" i="29"/>
  <c r="G288" i="29"/>
  <c r="F288" i="29"/>
  <c r="D288" i="29"/>
  <c r="C288" i="29"/>
  <c r="B288" i="29"/>
  <c r="K287" i="29"/>
  <c r="J287" i="29"/>
  <c r="I287" i="29"/>
  <c r="H287" i="29"/>
  <c r="G287" i="29"/>
  <c r="F287" i="29"/>
  <c r="D287" i="29"/>
  <c r="C287" i="29"/>
  <c r="B287" i="29"/>
  <c r="K286" i="29"/>
  <c r="J286" i="29"/>
  <c r="I286" i="29"/>
  <c r="H286" i="29"/>
  <c r="G286" i="29"/>
  <c r="F286" i="29"/>
  <c r="D286" i="29"/>
  <c r="C286" i="29"/>
  <c r="M285" i="29"/>
  <c r="L285" i="29"/>
  <c r="E285" i="29"/>
  <c r="L284" i="29"/>
  <c r="M284" i="29" s="1"/>
  <c r="E284" i="29"/>
  <c r="L283" i="29"/>
  <c r="E283" i="29"/>
  <c r="K282" i="29"/>
  <c r="J282" i="29"/>
  <c r="I282" i="29"/>
  <c r="H282" i="29"/>
  <c r="G282" i="29"/>
  <c r="F282" i="29"/>
  <c r="D282" i="29"/>
  <c r="C282" i="29"/>
  <c r="B282" i="29"/>
  <c r="M280" i="29"/>
  <c r="L280" i="29"/>
  <c r="E280" i="29"/>
  <c r="M279" i="29"/>
  <c r="L279" i="29"/>
  <c r="E279" i="29"/>
  <c r="L278" i="29"/>
  <c r="M278" i="29" s="1"/>
  <c r="E278" i="29"/>
  <c r="L277" i="29"/>
  <c r="E277" i="29"/>
  <c r="M276" i="29"/>
  <c r="L276" i="29"/>
  <c r="E276" i="29"/>
  <c r="K275" i="29"/>
  <c r="J275" i="29"/>
  <c r="I275" i="29"/>
  <c r="H275" i="29"/>
  <c r="G275" i="29"/>
  <c r="F275" i="29"/>
  <c r="D275" i="29"/>
  <c r="C275" i="29"/>
  <c r="K274" i="29"/>
  <c r="J274" i="29"/>
  <c r="I274" i="29"/>
  <c r="H274" i="29"/>
  <c r="G274" i="29"/>
  <c r="F274" i="29"/>
  <c r="D274" i="29"/>
  <c r="C274" i="29"/>
  <c r="B274" i="29"/>
  <c r="A274" i="29"/>
  <c r="L273" i="29"/>
  <c r="M273" i="29" s="1"/>
  <c r="E273" i="29"/>
  <c r="L271" i="29"/>
  <c r="E271" i="29"/>
  <c r="M270" i="29"/>
  <c r="L270" i="29"/>
  <c r="E270" i="29"/>
  <c r="L269" i="29"/>
  <c r="M269" i="29" s="1"/>
  <c r="E269" i="29"/>
  <c r="L268" i="29"/>
  <c r="E268" i="29"/>
  <c r="K267" i="29"/>
  <c r="J267" i="29"/>
  <c r="I267" i="29"/>
  <c r="H267" i="29"/>
  <c r="G267" i="29"/>
  <c r="F267" i="29"/>
  <c r="D267" i="29"/>
  <c r="C267" i="29"/>
  <c r="B267" i="29"/>
  <c r="L266" i="29"/>
  <c r="E266" i="29"/>
  <c r="M265" i="29"/>
  <c r="L265" i="29"/>
  <c r="E265" i="29"/>
  <c r="K264" i="29"/>
  <c r="J264" i="29"/>
  <c r="I264" i="29"/>
  <c r="H264" i="29"/>
  <c r="G264" i="29"/>
  <c r="F264" i="29"/>
  <c r="D264" i="29"/>
  <c r="C264" i="29"/>
  <c r="B264" i="29"/>
  <c r="L262" i="29"/>
  <c r="M262" i="29" s="1"/>
  <c r="E262" i="29"/>
  <c r="L261" i="29"/>
  <c r="E261" i="29"/>
  <c r="M260" i="29"/>
  <c r="L260" i="29"/>
  <c r="E260" i="29"/>
  <c r="L259" i="29"/>
  <c r="M259" i="29" s="1"/>
  <c r="E259" i="29"/>
  <c r="L258" i="29"/>
  <c r="E258" i="29"/>
  <c r="L257" i="29"/>
  <c r="M257" i="29" s="1"/>
  <c r="E257" i="29"/>
  <c r="M256" i="29"/>
  <c r="L256" i="29"/>
  <c r="E256" i="29"/>
  <c r="L255" i="29"/>
  <c r="M255" i="29" s="1"/>
  <c r="E255" i="29"/>
  <c r="L254" i="29"/>
  <c r="M254" i="29" s="1"/>
  <c r="E254" i="29"/>
  <c r="L253" i="29"/>
  <c r="E253" i="29"/>
  <c r="K252" i="29"/>
  <c r="J252" i="29"/>
  <c r="I252" i="29"/>
  <c r="H252" i="29"/>
  <c r="G252" i="29"/>
  <c r="F252" i="29"/>
  <c r="D252" i="29"/>
  <c r="C252" i="29"/>
  <c r="B252" i="29"/>
  <c r="M250" i="29"/>
  <c r="L250" i="29"/>
  <c r="E250" i="29"/>
  <c r="L249" i="29"/>
  <c r="E249" i="29"/>
  <c r="L248" i="29"/>
  <c r="E248" i="29"/>
  <c r="M247" i="29"/>
  <c r="L247" i="29"/>
  <c r="E247" i="29"/>
  <c r="L246" i="29"/>
  <c r="M246" i="29" s="1"/>
  <c r="E246" i="29"/>
  <c r="K245" i="29"/>
  <c r="J245" i="29"/>
  <c r="I245" i="29"/>
  <c r="H245" i="29"/>
  <c r="G245" i="29"/>
  <c r="F245" i="29"/>
  <c r="D245" i="29"/>
  <c r="C245" i="29"/>
  <c r="B245" i="29"/>
  <c r="L243" i="29"/>
  <c r="E243" i="29"/>
  <c r="M242" i="29"/>
  <c r="L242" i="29"/>
  <c r="E242" i="29"/>
  <c r="K241" i="29"/>
  <c r="J241" i="29"/>
  <c r="I241" i="29"/>
  <c r="H241" i="29"/>
  <c r="G241" i="29"/>
  <c r="F241" i="29"/>
  <c r="D241" i="29"/>
  <c r="C241" i="29"/>
  <c r="B241" i="29"/>
  <c r="K240" i="29"/>
  <c r="J240" i="29"/>
  <c r="I240" i="29"/>
  <c r="H240" i="29"/>
  <c r="G240" i="29"/>
  <c r="F240" i="29"/>
  <c r="D240" i="29"/>
  <c r="C240" i="29"/>
  <c r="K239" i="29"/>
  <c r="J239" i="29"/>
  <c r="I239" i="29"/>
  <c r="H239" i="29"/>
  <c r="G239" i="29"/>
  <c r="F239" i="29"/>
  <c r="D239" i="29"/>
  <c r="C239" i="29"/>
  <c r="B239" i="29"/>
  <c r="K237" i="29"/>
  <c r="J237" i="29"/>
  <c r="I237" i="29"/>
  <c r="H237" i="29"/>
  <c r="G237" i="29"/>
  <c r="F237" i="29"/>
  <c r="D237" i="29"/>
  <c r="C237" i="29"/>
  <c r="M236" i="29"/>
  <c r="L236" i="29"/>
  <c r="E236" i="29"/>
  <c r="M235" i="29"/>
  <c r="L235" i="29"/>
  <c r="E235" i="29"/>
  <c r="L233" i="29"/>
  <c r="E233" i="29"/>
  <c r="M233" i="29" s="1"/>
  <c r="M232" i="29"/>
  <c r="L232" i="29"/>
  <c r="E232" i="29"/>
  <c r="L231" i="29"/>
  <c r="M231" i="29" s="1"/>
  <c r="E231" i="29"/>
  <c r="K230" i="29"/>
  <c r="J230" i="29"/>
  <c r="I230" i="29"/>
  <c r="H230" i="29"/>
  <c r="G230" i="29"/>
  <c r="F230" i="29"/>
  <c r="D230" i="29"/>
  <c r="C230" i="29"/>
  <c r="B230" i="29"/>
  <c r="K228" i="29"/>
  <c r="J228" i="29"/>
  <c r="I228" i="29"/>
  <c r="H228" i="29"/>
  <c r="G228" i="29"/>
  <c r="F228" i="29"/>
  <c r="D228" i="29"/>
  <c r="C228" i="29"/>
  <c r="B228" i="29"/>
  <c r="M226" i="29"/>
  <c r="L226" i="29"/>
  <c r="E226" i="29"/>
  <c r="L225" i="29"/>
  <c r="M225" i="29" s="1"/>
  <c r="E225" i="29"/>
  <c r="L224" i="29"/>
  <c r="E224" i="29"/>
  <c r="L223" i="29"/>
  <c r="E223" i="29"/>
  <c r="K222" i="29"/>
  <c r="J222" i="29"/>
  <c r="I222" i="29"/>
  <c r="H222" i="29"/>
  <c r="G222" i="29"/>
  <c r="F222" i="29"/>
  <c r="D222" i="29"/>
  <c r="C222" i="29"/>
  <c r="B222" i="29"/>
  <c r="K221" i="29"/>
  <c r="J221" i="29"/>
  <c r="I221" i="29"/>
  <c r="H221" i="29"/>
  <c r="G221" i="29"/>
  <c r="F221" i="29"/>
  <c r="D221" i="29"/>
  <c r="C221" i="29"/>
  <c r="B221" i="29"/>
  <c r="M219" i="29"/>
  <c r="L219" i="29"/>
  <c r="E219" i="29"/>
  <c r="L218" i="29"/>
  <c r="E218" i="29"/>
  <c r="L217" i="29"/>
  <c r="E217" i="29"/>
  <c r="M216" i="29"/>
  <c r="L216" i="29"/>
  <c r="E216" i="29"/>
  <c r="L215" i="29"/>
  <c r="M215" i="29" s="1"/>
  <c r="E215" i="29"/>
  <c r="L214" i="29"/>
  <c r="E214" i="29"/>
  <c r="K213" i="29"/>
  <c r="J213" i="29"/>
  <c r="I213" i="29"/>
  <c r="H213" i="29"/>
  <c r="G213" i="29"/>
  <c r="F213" i="29"/>
  <c r="D213" i="29"/>
  <c r="C213" i="29"/>
  <c r="B213" i="29"/>
  <c r="L211" i="29"/>
  <c r="M211" i="29" s="1"/>
  <c r="E211" i="29"/>
  <c r="M210" i="29"/>
  <c r="L210" i="29"/>
  <c r="E210" i="29"/>
  <c r="L209" i="29"/>
  <c r="M209" i="29" s="1"/>
  <c r="E209" i="29"/>
  <c r="L208" i="29"/>
  <c r="K208" i="29"/>
  <c r="J208" i="29"/>
  <c r="I208" i="29"/>
  <c r="H208" i="29"/>
  <c r="G208" i="29"/>
  <c r="F208" i="29"/>
  <c r="D208" i="29"/>
  <c r="C208" i="29"/>
  <c r="B208" i="29"/>
  <c r="K206" i="29"/>
  <c r="J206" i="29"/>
  <c r="I206" i="29"/>
  <c r="H206" i="29"/>
  <c r="G206" i="29"/>
  <c r="F206" i="29"/>
  <c r="D206" i="29"/>
  <c r="C206" i="29"/>
  <c r="B206" i="29"/>
  <c r="K204" i="29"/>
  <c r="J204" i="29"/>
  <c r="I204" i="29"/>
  <c r="H204" i="29"/>
  <c r="G204" i="29"/>
  <c r="F204" i="29"/>
  <c r="D204" i="29"/>
  <c r="C204" i="29"/>
  <c r="B204" i="29"/>
  <c r="L202" i="29"/>
  <c r="M202" i="29" s="1"/>
  <c r="E202" i="29"/>
  <c r="L201" i="29"/>
  <c r="M201" i="29" s="1"/>
  <c r="E201" i="29"/>
  <c r="L200" i="29"/>
  <c r="M200" i="29" s="1"/>
  <c r="E200" i="29"/>
  <c r="K199" i="29"/>
  <c r="J199" i="29"/>
  <c r="I199" i="29"/>
  <c r="H199" i="29"/>
  <c r="G199" i="29"/>
  <c r="F199" i="29"/>
  <c r="D199" i="29"/>
  <c r="C199" i="29"/>
  <c r="B199" i="29"/>
  <c r="L197" i="29"/>
  <c r="M197" i="29" s="1"/>
  <c r="E197" i="29"/>
  <c r="L196" i="29"/>
  <c r="E196" i="29"/>
  <c r="L195" i="29"/>
  <c r="M195" i="29" s="1"/>
  <c r="E195" i="29"/>
  <c r="M194" i="29"/>
  <c r="L194" i="29"/>
  <c r="E194" i="29"/>
  <c r="L193" i="29"/>
  <c r="M193" i="29" s="1"/>
  <c r="E193" i="29"/>
  <c r="L192" i="29"/>
  <c r="M192" i="29" s="1"/>
  <c r="E192" i="29"/>
  <c r="L191" i="29"/>
  <c r="M191" i="29" s="1"/>
  <c r="E191" i="29"/>
  <c r="K190" i="29"/>
  <c r="J190" i="29"/>
  <c r="I190" i="29"/>
  <c r="H190" i="29"/>
  <c r="G190" i="29"/>
  <c r="F190" i="29"/>
  <c r="D190" i="29"/>
  <c r="C190" i="29"/>
  <c r="L189" i="29"/>
  <c r="M189" i="29" s="1"/>
  <c r="E189" i="29"/>
  <c r="K188" i="29"/>
  <c r="J188" i="29"/>
  <c r="I188" i="29"/>
  <c r="H188" i="29"/>
  <c r="G188" i="29"/>
  <c r="F188" i="29"/>
  <c r="D188" i="29"/>
  <c r="C188" i="29"/>
  <c r="L187" i="29"/>
  <c r="M187" i="29" s="1"/>
  <c r="E187" i="29"/>
  <c r="K185" i="29"/>
  <c r="J185" i="29"/>
  <c r="I185" i="29"/>
  <c r="H185" i="29"/>
  <c r="G185" i="29"/>
  <c r="F185" i="29"/>
  <c r="D185" i="29"/>
  <c r="C185" i="29"/>
  <c r="B185" i="29"/>
  <c r="L183" i="29"/>
  <c r="E183" i="29"/>
  <c r="L182" i="29"/>
  <c r="M182" i="29" s="1"/>
  <c r="E182" i="29"/>
  <c r="M181" i="29"/>
  <c r="L181" i="29"/>
  <c r="E181" i="29"/>
  <c r="K180" i="29"/>
  <c r="J180" i="29"/>
  <c r="I180" i="29"/>
  <c r="H180" i="29"/>
  <c r="G180" i="29"/>
  <c r="F180" i="29"/>
  <c r="D180" i="29"/>
  <c r="C180" i="29"/>
  <c r="B180" i="29"/>
  <c r="L179" i="29"/>
  <c r="K179" i="29"/>
  <c r="J179" i="29"/>
  <c r="I179" i="29"/>
  <c r="H179" i="29"/>
  <c r="G179" i="29"/>
  <c r="F179" i="29"/>
  <c r="D179" i="29"/>
  <c r="C179" i="29"/>
  <c r="M176" i="29"/>
  <c r="L176" i="29"/>
  <c r="E176" i="29"/>
  <c r="L175" i="29"/>
  <c r="M175" i="29" s="1"/>
  <c r="E175" i="29"/>
  <c r="K174" i="29"/>
  <c r="J174" i="29"/>
  <c r="I174" i="29"/>
  <c r="H174" i="29"/>
  <c r="G174" i="29"/>
  <c r="F174" i="29"/>
  <c r="D174" i="29"/>
  <c r="C174" i="29"/>
  <c r="K173" i="29"/>
  <c r="J173" i="29"/>
  <c r="I173" i="29"/>
  <c r="H173" i="29"/>
  <c r="G173" i="29"/>
  <c r="F173" i="29"/>
  <c r="D173" i="29"/>
  <c r="C173" i="29"/>
  <c r="B173" i="29"/>
  <c r="M171" i="29"/>
  <c r="L171" i="29"/>
  <c r="E171" i="29"/>
  <c r="L170" i="29"/>
  <c r="M170" i="29" s="1"/>
  <c r="E170" i="29"/>
  <c r="L169" i="29"/>
  <c r="M169" i="29" s="1"/>
  <c r="E169" i="29"/>
  <c r="L168" i="29"/>
  <c r="E168" i="29"/>
  <c r="M167" i="29"/>
  <c r="L167" i="29"/>
  <c r="E167" i="29"/>
  <c r="K165" i="29"/>
  <c r="J165" i="29"/>
  <c r="I165" i="29"/>
  <c r="H165" i="29"/>
  <c r="G165" i="29"/>
  <c r="F165" i="29"/>
  <c r="D165" i="29"/>
  <c r="C165" i="29"/>
  <c r="K163" i="29"/>
  <c r="J163" i="29"/>
  <c r="I163" i="29"/>
  <c r="H163" i="29"/>
  <c r="G163" i="29"/>
  <c r="F163" i="29"/>
  <c r="D163" i="29"/>
  <c r="C163" i="29"/>
  <c r="K162" i="29"/>
  <c r="J162" i="29"/>
  <c r="I162" i="29"/>
  <c r="H162" i="29"/>
  <c r="G162" i="29"/>
  <c r="F162" i="29"/>
  <c r="D162" i="29"/>
  <c r="C162" i="29"/>
  <c r="B162" i="29"/>
  <c r="M160" i="29"/>
  <c r="L160" i="29"/>
  <c r="E160" i="29"/>
  <c r="L159" i="29"/>
  <c r="E159" i="29"/>
  <c r="K158" i="29"/>
  <c r="J158" i="29"/>
  <c r="I158" i="29"/>
  <c r="H158" i="29"/>
  <c r="G158" i="29"/>
  <c r="F158" i="29"/>
  <c r="D158" i="29"/>
  <c r="C158" i="29"/>
  <c r="K157" i="29"/>
  <c r="J157" i="29"/>
  <c r="I157" i="29"/>
  <c r="H157" i="29"/>
  <c r="G157" i="29"/>
  <c r="F157" i="29"/>
  <c r="D157" i="29"/>
  <c r="C157" i="29"/>
  <c r="B157" i="29"/>
  <c r="L155" i="29"/>
  <c r="M155" i="29" s="1"/>
  <c r="E155" i="29"/>
  <c r="K154" i="29"/>
  <c r="J154" i="29"/>
  <c r="I154" i="29"/>
  <c r="H154" i="29"/>
  <c r="G154" i="29"/>
  <c r="L154" i="29" s="1"/>
  <c r="F154" i="29"/>
  <c r="D154" i="29"/>
  <c r="C154" i="29"/>
  <c r="M153" i="29"/>
  <c r="L153" i="29"/>
  <c r="E153" i="29"/>
  <c r="K152" i="29"/>
  <c r="J152" i="29"/>
  <c r="I152" i="29"/>
  <c r="H152" i="29"/>
  <c r="G152" i="29"/>
  <c r="F152" i="29"/>
  <c r="D152" i="29"/>
  <c r="C152" i="29"/>
  <c r="K151" i="29"/>
  <c r="J151" i="29"/>
  <c r="I151" i="29"/>
  <c r="H151" i="29"/>
  <c r="G151" i="29"/>
  <c r="F151" i="29"/>
  <c r="D151" i="29"/>
  <c r="C151" i="29"/>
  <c r="L150" i="29"/>
  <c r="M150" i="29" s="1"/>
  <c r="E150" i="29"/>
  <c r="L149" i="29"/>
  <c r="E149" i="29"/>
  <c r="M149" i="29" s="1"/>
  <c r="L148" i="29"/>
  <c r="M148" i="29" s="1"/>
  <c r="E148" i="29"/>
  <c r="M147" i="29"/>
  <c r="L147" i="29"/>
  <c r="E147" i="29"/>
  <c r="L146" i="29"/>
  <c r="E146" i="29"/>
  <c r="L145" i="29"/>
  <c r="E145" i="29"/>
  <c r="M145" i="29" s="1"/>
  <c r="K144" i="29"/>
  <c r="J144" i="29"/>
  <c r="I144" i="29"/>
  <c r="H144" i="29"/>
  <c r="G144" i="29"/>
  <c r="F144" i="29"/>
  <c r="D144" i="29"/>
  <c r="C144" i="29"/>
  <c r="B144" i="29"/>
  <c r="M142" i="29"/>
  <c r="L142" i="29"/>
  <c r="E142" i="29"/>
  <c r="K141" i="29"/>
  <c r="J141" i="29"/>
  <c r="I141" i="29"/>
  <c r="H141" i="29"/>
  <c r="G141" i="29"/>
  <c r="F141" i="29"/>
  <c r="D141" i="29"/>
  <c r="C141" i="29"/>
  <c r="K140" i="29"/>
  <c r="J140" i="29"/>
  <c r="I140" i="29"/>
  <c r="H140" i="29"/>
  <c r="G140" i="29"/>
  <c r="F140" i="29"/>
  <c r="D140" i="29"/>
  <c r="C140" i="29"/>
  <c r="B140" i="29"/>
  <c r="K138" i="29"/>
  <c r="J138" i="29"/>
  <c r="I138" i="29"/>
  <c r="H138" i="29"/>
  <c r="G138" i="29"/>
  <c r="F138" i="29"/>
  <c r="D138" i="29"/>
  <c r="C138" i="29"/>
  <c r="K137" i="29"/>
  <c r="J137" i="29"/>
  <c r="I137" i="29"/>
  <c r="H137" i="29"/>
  <c r="G137" i="29"/>
  <c r="F137" i="29"/>
  <c r="D137" i="29"/>
  <c r="C137" i="29"/>
  <c r="B137" i="29"/>
  <c r="L135" i="29"/>
  <c r="M135" i="29" s="1"/>
  <c r="E135" i="29"/>
  <c r="L134" i="29"/>
  <c r="E134" i="29"/>
  <c r="M134" i="29" s="1"/>
  <c r="K133" i="29"/>
  <c r="J133" i="29"/>
  <c r="I133" i="29"/>
  <c r="H133" i="29"/>
  <c r="G133" i="29"/>
  <c r="F133" i="29"/>
  <c r="D133" i="29"/>
  <c r="C133" i="29"/>
  <c r="B133" i="29"/>
  <c r="K131" i="29"/>
  <c r="J131" i="29"/>
  <c r="I131" i="29"/>
  <c r="H131" i="29"/>
  <c r="G131" i="29"/>
  <c r="F131" i="29"/>
  <c r="D131" i="29"/>
  <c r="C131" i="29"/>
  <c r="L130" i="29"/>
  <c r="E130" i="29"/>
  <c r="K129" i="29"/>
  <c r="J129" i="29"/>
  <c r="I129" i="29"/>
  <c r="H129" i="29"/>
  <c r="G129" i="29"/>
  <c r="F129" i="29"/>
  <c r="D129" i="29"/>
  <c r="C129" i="29"/>
  <c r="K128" i="29"/>
  <c r="J128" i="29"/>
  <c r="I128" i="29"/>
  <c r="H128" i="29"/>
  <c r="G128" i="29"/>
  <c r="F128" i="29"/>
  <c r="D128" i="29"/>
  <c r="C128" i="29"/>
  <c r="B128" i="29"/>
  <c r="M126" i="29"/>
  <c r="L126" i="29"/>
  <c r="E126" i="29"/>
  <c r="L125" i="29"/>
  <c r="E125" i="29"/>
  <c r="M124" i="29"/>
  <c r="L124" i="29"/>
  <c r="E124" i="29"/>
  <c r="M123" i="29"/>
  <c r="L123" i="29"/>
  <c r="E123" i="29"/>
  <c r="L122" i="29"/>
  <c r="M122" i="29" s="1"/>
  <c r="E122" i="29"/>
  <c r="L121" i="29"/>
  <c r="E121" i="29"/>
  <c r="M120" i="29"/>
  <c r="L120" i="29"/>
  <c r="E120" i="29"/>
  <c r="L119" i="29"/>
  <c r="M119" i="29" s="1"/>
  <c r="E119" i="29"/>
  <c r="L118" i="29"/>
  <c r="M118" i="29" s="1"/>
  <c r="E118" i="29"/>
  <c r="K117" i="29"/>
  <c r="J117" i="29"/>
  <c r="I117" i="29"/>
  <c r="H117" i="29"/>
  <c r="G117" i="29"/>
  <c r="F117" i="29"/>
  <c r="D117" i="29"/>
  <c r="C117" i="29"/>
  <c r="K116" i="29"/>
  <c r="J116" i="29"/>
  <c r="I116" i="29"/>
  <c r="H116" i="29"/>
  <c r="G116" i="29"/>
  <c r="F116" i="29"/>
  <c r="D116" i="29"/>
  <c r="C116" i="29"/>
  <c r="B116" i="29"/>
  <c r="M114" i="29"/>
  <c r="L114" i="29"/>
  <c r="E114" i="29"/>
  <c r="M113" i="29"/>
  <c r="L113" i="29"/>
  <c r="E113" i="29"/>
  <c r="L112" i="29"/>
  <c r="E112" i="29"/>
  <c r="K111" i="29"/>
  <c r="J111" i="29"/>
  <c r="I111" i="29"/>
  <c r="H111" i="29"/>
  <c r="G111" i="29"/>
  <c r="F111" i="29"/>
  <c r="D111" i="29"/>
  <c r="C111" i="29"/>
  <c r="K110" i="29"/>
  <c r="J110" i="29"/>
  <c r="I110" i="29"/>
  <c r="H110" i="29"/>
  <c r="G110" i="29"/>
  <c r="F110" i="29"/>
  <c r="D110" i="29"/>
  <c r="C110" i="29"/>
  <c r="B110" i="29"/>
  <c r="K109" i="29"/>
  <c r="J109" i="29"/>
  <c r="I109" i="29"/>
  <c r="H109" i="29"/>
  <c r="G109" i="29"/>
  <c r="F109" i="29"/>
  <c r="D109" i="29"/>
  <c r="C109" i="29"/>
  <c r="B109" i="29"/>
  <c r="L107" i="29"/>
  <c r="M107" i="29" s="1"/>
  <c r="E107" i="29"/>
  <c r="K106" i="29"/>
  <c r="J106" i="29"/>
  <c r="I106" i="29"/>
  <c r="H106" i="29"/>
  <c r="G106" i="29"/>
  <c r="F106" i="29"/>
  <c r="D106" i="29"/>
  <c r="C106" i="29"/>
  <c r="K105" i="29"/>
  <c r="J105" i="29"/>
  <c r="I105" i="29"/>
  <c r="H105" i="29"/>
  <c r="G105" i="29"/>
  <c r="F105" i="29"/>
  <c r="D105" i="29"/>
  <c r="C105" i="29"/>
  <c r="B105" i="29"/>
  <c r="L103" i="29"/>
  <c r="M103" i="29" s="1"/>
  <c r="E103" i="29"/>
  <c r="M102" i="29"/>
  <c r="L102" i="29"/>
  <c r="E102" i="29"/>
  <c r="L101" i="29"/>
  <c r="M101" i="29" s="1"/>
  <c r="E101" i="29"/>
  <c r="L100" i="29"/>
  <c r="E100" i="29"/>
  <c r="M100" i="29" s="1"/>
  <c r="M99" i="29"/>
  <c r="L99" i="29"/>
  <c r="E99" i="29"/>
  <c r="M96" i="29"/>
  <c r="L96" i="29"/>
  <c r="E96" i="29"/>
  <c r="K95" i="29"/>
  <c r="J95" i="29"/>
  <c r="I95" i="29"/>
  <c r="H95" i="29"/>
  <c r="G95" i="29"/>
  <c r="F95" i="29"/>
  <c r="D95" i="29"/>
  <c r="C95" i="29"/>
  <c r="B95" i="29"/>
  <c r="L93" i="29"/>
  <c r="M93" i="29" s="1"/>
  <c r="E93" i="29"/>
  <c r="L92" i="29"/>
  <c r="E92" i="29"/>
  <c r="M90" i="29"/>
  <c r="L90" i="29"/>
  <c r="E90" i="29"/>
  <c r="M89" i="29"/>
  <c r="L89" i="29"/>
  <c r="E89" i="29"/>
  <c r="L88" i="29"/>
  <c r="M88" i="29" s="1"/>
  <c r="E88" i="29"/>
  <c r="L87" i="29"/>
  <c r="E87" i="29"/>
  <c r="M87" i="29" s="1"/>
  <c r="M86" i="29"/>
  <c r="L86" i="29"/>
  <c r="E86" i="29"/>
  <c r="K85" i="29"/>
  <c r="J85" i="29"/>
  <c r="I85" i="29"/>
  <c r="H85" i="29"/>
  <c r="G85" i="29"/>
  <c r="F85" i="29"/>
  <c r="D85" i="29"/>
  <c r="C85" i="29"/>
  <c r="K84" i="29"/>
  <c r="J84" i="29"/>
  <c r="I84" i="29"/>
  <c r="H84" i="29"/>
  <c r="G84" i="29"/>
  <c r="F84" i="29"/>
  <c r="D84" i="29"/>
  <c r="C84" i="29"/>
  <c r="B84" i="29"/>
  <c r="L82" i="29"/>
  <c r="E82" i="29"/>
  <c r="M82" i="29" s="1"/>
  <c r="M81" i="29"/>
  <c r="L81" i="29"/>
  <c r="E81" i="29"/>
  <c r="L80" i="29"/>
  <c r="M80" i="29" s="1"/>
  <c r="E80" i="29"/>
  <c r="L79" i="29"/>
  <c r="E79" i="29"/>
  <c r="M78" i="29"/>
  <c r="L78" i="29"/>
  <c r="E78" i="29"/>
  <c r="L77" i="29"/>
  <c r="M77" i="29" s="1"/>
  <c r="E77" i="29"/>
  <c r="L76" i="29"/>
  <c r="E76" i="29"/>
  <c r="L75" i="29"/>
  <c r="M75" i="29" s="1"/>
  <c r="E75" i="29"/>
  <c r="M74" i="29"/>
  <c r="L74" i="29"/>
  <c r="E74" i="29"/>
  <c r="K72" i="29"/>
  <c r="J72" i="29"/>
  <c r="I72" i="29"/>
  <c r="H72" i="29"/>
  <c r="G72" i="29"/>
  <c r="F72" i="29"/>
  <c r="D72" i="29"/>
  <c r="C72" i="29"/>
  <c r="K71" i="29"/>
  <c r="J71" i="29"/>
  <c r="I71" i="29"/>
  <c r="H71" i="29"/>
  <c r="G71" i="29"/>
  <c r="F71" i="29"/>
  <c r="D71" i="29"/>
  <c r="C71" i="29"/>
  <c r="B71" i="29"/>
  <c r="M69" i="29"/>
  <c r="L69" i="29"/>
  <c r="E69" i="29"/>
  <c r="L68" i="29"/>
  <c r="M68" i="29" s="1"/>
  <c r="E68" i="29"/>
  <c r="K67" i="29"/>
  <c r="J67" i="29"/>
  <c r="I67" i="29"/>
  <c r="H67" i="29"/>
  <c r="G67" i="29"/>
  <c r="F67" i="29"/>
  <c r="D67" i="29"/>
  <c r="C67" i="29"/>
  <c r="K66" i="29"/>
  <c r="J66" i="29"/>
  <c r="I66" i="29"/>
  <c r="H66" i="29"/>
  <c r="G66" i="29"/>
  <c r="F66" i="29"/>
  <c r="D66" i="29"/>
  <c r="C66" i="29"/>
  <c r="B66" i="29"/>
  <c r="K64" i="29"/>
  <c r="J64" i="29"/>
  <c r="I64" i="29"/>
  <c r="H64" i="29"/>
  <c r="G64" i="29"/>
  <c r="F64" i="29"/>
  <c r="D64" i="29"/>
  <c r="C64" i="29"/>
  <c r="K63" i="29"/>
  <c r="J63" i="29"/>
  <c r="I63" i="29"/>
  <c r="H63" i="29"/>
  <c r="G63" i="29"/>
  <c r="F63" i="29"/>
  <c r="D63" i="29"/>
  <c r="C63" i="29"/>
  <c r="B63" i="29"/>
  <c r="L61" i="29"/>
  <c r="M61" i="29" s="1"/>
  <c r="E61" i="29"/>
  <c r="L60" i="29"/>
  <c r="E60" i="29"/>
  <c r="M60" i="29" s="1"/>
  <c r="M59" i="29"/>
  <c r="L59" i="29"/>
  <c r="E59" i="29"/>
  <c r="L58" i="29"/>
  <c r="M58" i="29" s="1"/>
  <c r="E58" i="29"/>
  <c r="L57" i="29"/>
  <c r="E57" i="29"/>
  <c r="L56" i="29"/>
  <c r="E56" i="29"/>
  <c r="M56" i="29" s="1"/>
  <c r="M55" i="29"/>
  <c r="L55" i="29"/>
  <c r="E55" i="29"/>
  <c r="L54" i="29"/>
  <c r="M54" i="29" s="1"/>
  <c r="E54" i="29"/>
  <c r="L53" i="29"/>
  <c r="E53" i="29"/>
  <c r="L52" i="29"/>
  <c r="E52" i="29"/>
  <c r="M52" i="29" s="1"/>
  <c r="K51" i="29"/>
  <c r="J51" i="29"/>
  <c r="I51" i="29"/>
  <c r="H51" i="29"/>
  <c r="G51" i="29"/>
  <c r="F51" i="29"/>
  <c r="D51" i="29"/>
  <c r="C51" i="29"/>
  <c r="K50" i="29"/>
  <c r="J50" i="29"/>
  <c r="I50" i="29"/>
  <c r="H50" i="29"/>
  <c r="G50" i="29"/>
  <c r="F50" i="29"/>
  <c r="D50" i="29"/>
  <c r="C50" i="29"/>
  <c r="B50" i="29"/>
  <c r="L48" i="29"/>
  <c r="E48" i="29"/>
  <c r="L47" i="29"/>
  <c r="E47" i="29"/>
  <c r="M47" i="29" s="1"/>
  <c r="M46" i="29"/>
  <c r="L46" i="29"/>
  <c r="E46" i="29"/>
  <c r="L45" i="29"/>
  <c r="M45" i="29" s="1"/>
  <c r="E45" i="29"/>
  <c r="L44" i="29"/>
  <c r="E44" i="29"/>
  <c r="L43" i="29"/>
  <c r="E43" i="29"/>
  <c r="M43" i="29" s="1"/>
  <c r="K42" i="29"/>
  <c r="J42" i="29"/>
  <c r="I42" i="29"/>
  <c r="H42" i="29"/>
  <c r="G42" i="29"/>
  <c r="F42" i="29"/>
  <c r="D42" i="29"/>
  <c r="C42" i="29"/>
  <c r="B42" i="29"/>
  <c r="M41" i="29"/>
  <c r="L41" i="29"/>
  <c r="E41" i="29"/>
  <c r="M40" i="29"/>
  <c r="L40" i="29"/>
  <c r="E40" i="29"/>
  <c r="K39" i="29"/>
  <c r="J39" i="29"/>
  <c r="I39" i="29"/>
  <c r="H39" i="29"/>
  <c r="G39" i="29"/>
  <c r="F39" i="29"/>
  <c r="D39" i="29"/>
  <c r="C39" i="29"/>
  <c r="K38" i="29"/>
  <c r="J38" i="29"/>
  <c r="I38" i="29"/>
  <c r="H38" i="29"/>
  <c r="G38" i="29"/>
  <c r="F38" i="29"/>
  <c r="D38" i="29"/>
  <c r="C38" i="29"/>
  <c r="B38" i="29"/>
  <c r="M36" i="29"/>
  <c r="L36" i="29"/>
  <c r="E36" i="29"/>
  <c r="L35" i="29"/>
  <c r="M35" i="29" s="1"/>
  <c r="E35" i="29"/>
  <c r="L34" i="29"/>
  <c r="M34" i="29" s="1"/>
  <c r="E34" i="29"/>
  <c r="L33" i="29"/>
  <c r="E33" i="29"/>
  <c r="M33" i="29" s="1"/>
  <c r="K32" i="29"/>
  <c r="J32" i="29"/>
  <c r="I32" i="29"/>
  <c r="H32" i="29"/>
  <c r="G32" i="29"/>
  <c r="F32" i="29"/>
  <c r="D32" i="29"/>
  <c r="C32" i="29"/>
  <c r="K31" i="29"/>
  <c r="J31" i="29"/>
  <c r="I31" i="29"/>
  <c r="H31" i="29"/>
  <c r="G31" i="29"/>
  <c r="F31" i="29"/>
  <c r="D31" i="29"/>
  <c r="C31" i="29"/>
  <c r="B31" i="29"/>
  <c r="L29" i="29"/>
  <c r="M29" i="29" s="1"/>
  <c r="E29" i="29"/>
  <c r="L28" i="29"/>
  <c r="E28" i="29"/>
  <c r="M27" i="29"/>
  <c r="L27" i="29"/>
  <c r="E27" i="29"/>
  <c r="K26" i="29"/>
  <c r="J26" i="29"/>
  <c r="I26" i="29"/>
  <c r="H26" i="29"/>
  <c r="G26" i="29"/>
  <c r="F26" i="29"/>
  <c r="D26" i="29"/>
  <c r="C26" i="29"/>
  <c r="K25" i="29"/>
  <c r="J25" i="29"/>
  <c r="I25" i="29"/>
  <c r="H25" i="29"/>
  <c r="G25" i="29"/>
  <c r="F25" i="29"/>
  <c r="D25" i="29"/>
  <c r="C25" i="29"/>
  <c r="B25" i="29"/>
  <c r="L23" i="29"/>
  <c r="E23" i="29"/>
  <c r="M22" i="29"/>
  <c r="L22" i="29"/>
  <c r="E22" i="29"/>
  <c r="M21" i="29"/>
  <c r="L21" i="29"/>
  <c r="E21" i="29"/>
  <c r="L20" i="29"/>
  <c r="E20" i="29"/>
  <c r="L19" i="29"/>
  <c r="M19" i="29" s="1"/>
  <c r="E19" i="29"/>
  <c r="K18" i="29"/>
  <c r="J18" i="29"/>
  <c r="I18" i="29"/>
  <c r="H18" i="29"/>
  <c r="G18" i="29"/>
  <c r="F18" i="29"/>
  <c r="D18" i="29"/>
  <c r="C18" i="29"/>
  <c r="L16" i="29"/>
  <c r="E16" i="29"/>
  <c r="K15" i="29"/>
  <c r="J15" i="29"/>
  <c r="I15" i="29"/>
  <c r="H15" i="29"/>
  <c r="G15" i="29"/>
  <c r="F15" i="29"/>
  <c r="D15" i="29"/>
  <c r="C15" i="29"/>
  <c r="L13" i="29"/>
  <c r="M13" i="29" s="1"/>
  <c r="E13" i="29"/>
  <c r="L12" i="29"/>
  <c r="M12" i="29" s="1"/>
  <c r="E12" i="29"/>
  <c r="K11" i="29"/>
  <c r="J11" i="29"/>
  <c r="I11" i="29"/>
  <c r="H11" i="29"/>
  <c r="G11" i="29"/>
  <c r="F11" i="29"/>
  <c r="D11" i="29"/>
  <c r="C11" i="29"/>
  <c r="K10" i="29"/>
  <c r="J10" i="29"/>
  <c r="I10" i="29"/>
  <c r="H10" i="29"/>
  <c r="G10" i="29"/>
  <c r="F10" i="29"/>
  <c r="D10" i="29"/>
  <c r="C10" i="29"/>
  <c r="L8" i="29"/>
  <c r="E8" i="29"/>
  <c r="L7" i="29"/>
  <c r="M7" i="29" s="1"/>
  <c r="E7" i="29"/>
  <c r="M6" i="29"/>
  <c r="L6" i="29"/>
  <c r="E6" i="29"/>
  <c r="L5" i="29"/>
  <c r="M5" i="29" s="1"/>
  <c r="E5" i="29"/>
  <c r="L4" i="29"/>
  <c r="M4" i="29" s="1"/>
  <c r="E4" i="29"/>
  <c r="L3" i="29"/>
  <c r="E3" i="29"/>
  <c r="E54" i="28"/>
  <c r="E55" i="28" s="1"/>
  <c r="E56" i="28" s="1"/>
  <c r="E57" i="28" s="1"/>
  <c r="E50" i="28"/>
  <c r="E51" i="28" s="1"/>
  <c r="E52" i="28" s="1"/>
  <c r="E53" i="28" s="1"/>
  <c r="I49" i="28"/>
  <c r="I50" i="28" s="1"/>
  <c r="I51" i="28" s="1"/>
  <c r="I52" i="28" s="1"/>
  <c r="I53" i="28" s="1"/>
  <c r="I54" i="28" s="1"/>
  <c r="I55" i="28" s="1"/>
  <c r="I56" i="28" s="1"/>
  <c r="I57" i="28" s="1"/>
  <c r="I48" i="28"/>
  <c r="E48" i="28"/>
  <c r="E49" i="28" s="1"/>
  <c r="M21" i="28"/>
  <c r="M20" i="28"/>
  <c r="I16" i="28"/>
  <c r="I17" i="28" s="1"/>
  <c r="I18" i="28" s="1"/>
  <c r="I19" i="28" s="1"/>
  <c r="I20" i="28" s="1"/>
  <c r="I21" i="28" s="1"/>
  <c r="M14" i="28"/>
  <c r="M15" i="28" s="1"/>
  <c r="M16" i="28" s="1"/>
  <c r="M17" i="28" s="1"/>
  <c r="E13" i="28"/>
  <c r="E14" i="28" s="1"/>
  <c r="E15" i="28" s="1"/>
  <c r="E16" i="28" s="1"/>
  <c r="E17" i="28" s="1"/>
  <c r="E18" i="28" s="1"/>
  <c r="E19" i="28" s="1"/>
  <c r="E20" i="28" s="1"/>
  <c r="E21" i="28" s="1"/>
  <c r="A13" i="28"/>
  <c r="A14" i="28" s="1"/>
  <c r="A15" i="28" s="1"/>
  <c r="A16" i="28" s="1"/>
  <c r="A17" i="28" s="1"/>
  <c r="A18" i="28" s="1"/>
  <c r="A19" i="28" s="1"/>
  <c r="A20" i="28" s="1"/>
  <c r="A21" i="28" s="1"/>
  <c r="I12" i="28"/>
  <c r="I13" i="28" s="1"/>
  <c r="I14" i="28" s="1"/>
  <c r="I15" i="28" s="1"/>
  <c r="E12" i="28"/>
  <c r="A12" i="28"/>
  <c r="L110" i="27"/>
  <c r="H110" i="27"/>
  <c r="D110" i="27"/>
  <c r="F110" i="27" s="1"/>
  <c r="L109" i="27"/>
  <c r="K109" i="27"/>
  <c r="K110" i="27" s="1"/>
  <c r="J109" i="27"/>
  <c r="J110" i="27" s="1"/>
  <c r="I109" i="27"/>
  <c r="I110" i="27" s="1"/>
  <c r="H109" i="27"/>
  <c r="G109" i="27"/>
  <c r="G110" i="27" s="1"/>
  <c r="E109" i="27"/>
  <c r="E110" i="27" s="1"/>
  <c r="D109" i="27"/>
  <c r="L107" i="27"/>
  <c r="K107" i="27"/>
  <c r="J107" i="27"/>
  <c r="I107" i="27"/>
  <c r="M107" i="27" s="1"/>
  <c r="N107" i="27" s="1"/>
  <c r="H107" i="27"/>
  <c r="G107" i="27"/>
  <c r="E107" i="27"/>
  <c r="F107" i="27" s="1"/>
  <c r="D107" i="27"/>
  <c r="L103" i="27"/>
  <c r="K103" i="27"/>
  <c r="J103" i="27"/>
  <c r="I103" i="27"/>
  <c r="H103" i="27"/>
  <c r="M103" i="27" s="1"/>
  <c r="G103" i="27"/>
  <c r="E103" i="27"/>
  <c r="D103" i="27"/>
  <c r="L100" i="27"/>
  <c r="K100" i="27"/>
  <c r="J100" i="27"/>
  <c r="I100" i="27"/>
  <c r="H100" i="27"/>
  <c r="M100" i="27" s="1"/>
  <c r="N100" i="27" s="1"/>
  <c r="G100" i="27"/>
  <c r="E100" i="27"/>
  <c r="D100" i="27"/>
  <c r="F100" i="27" s="1"/>
  <c r="L97" i="27"/>
  <c r="K97" i="27"/>
  <c r="J97" i="27"/>
  <c r="I97" i="27"/>
  <c r="M97" i="27" s="1"/>
  <c r="N97" i="27" s="1"/>
  <c r="H97" i="27"/>
  <c r="G97" i="27"/>
  <c r="E97" i="27"/>
  <c r="F97" i="27" s="1"/>
  <c r="D97" i="27"/>
  <c r="J94" i="27"/>
  <c r="I94" i="27"/>
  <c r="D94" i="27"/>
  <c r="L93" i="27"/>
  <c r="L94" i="27" s="1"/>
  <c r="K93" i="27"/>
  <c r="K94" i="27" s="1"/>
  <c r="J93" i="27"/>
  <c r="I93" i="27"/>
  <c r="H93" i="27"/>
  <c r="H94" i="27" s="1"/>
  <c r="G93" i="27"/>
  <c r="G94" i="27" s="1"/>
  <c r="E93" i="27"/>
  <c r="E94" i="27" s="1"/>
  <c r="F94" i="27" s="1"/>
  <c r="D93" i="27"/>
  <c r="L91" i="27"/>
  <c r="K91" i="27"/>
  <c r="H91" i="27"/>
  <c r="G91" i="27"/>
  <c r="F91" i="27"/>
  <c r="D91" i="27"/>
  <c r="L90" i="27"/>
  <c r="K90" i="27"/>
  <c r="J90" i="27"/>
  <c r="J91" i="27" s="1"/>
  <c r="I90" i="27"/>
  <c r="I91" i="27" s="1"/>
  <c r="H90" i="27"/>
  <c r="G90" i="27"/>
  <c r="E90" i="27"/>
  <c r="E91" i="27" s="1"/>
  <c r="D90" i="27"/>
  <c r="J87" i="27"/>
  <c r="E87" i="27"/>
  <c r="F87" i="27" s="1"/>
  <c r="L86" i="27"/>
  <c r="L87" i="27" s="1"/>
  <c r="K86" i="27"/>
  <c r="K87" i="27" s="1"/>
  <c r="J86" i="27"/>
  <c r="I86" i="27"/>
  <c r="I87" i="27" s="1"/>
  <c r="H86" i="27"/>
  <c r="H87" i="27" s="1"/>
  <c r="G86" i="27"/>
  <c r="G87" i="27" s="1"/>
  <c r="E86" i="27"/>
  <c r="D86" i="27"/>
  <c r="D87" i="27" s="1"/>
  <c r="L83" i="27"/>
  <c r="H83" i="27"/>
  <c r="G83" i="27"/>
  <c r="D83" i="27"/>
  <c r="L82" i="27"/>
  <c r="K82" i="27"/>
  <c r="K83" i="27" s="1"/>
  <c r="J82" i="27"/>
  <c r="J83" i="27" s="1"/>
  <c r="I82" i="27"/>
  <c r="I83" i="27" s="1"/>
  <c r="H82" i="27"/>
  <c r="G82" i="27"/>
  <c r="E82" i="27"/>
  <c r="E83" i="27" s="1"/>
  <c r="F83" i="27" s="1"/>
  <c r="D82" i="27"/>
  <c r="L80" i="27"/>
  <c r="K80" i="27"/>
  <c r="J80" i="27"/>
  <c r="I80" i="27"/>
  <c r="H80" i="27"/>
  <c r="M80" i="27" s="1"/>
  <c r="G80" i="27"/>
  <c r="E80" i="27"/>
  <c r="D80" i="27"/>
  <c r="L77" i="27"/>
  <c r="K77" i="27"/>
  <c r="J77" i="27"/>
  <c r="I77" i="27"/>
  <c r="H77" i="27"/>
  <c r="M77" i="27" s="1"/>
  <c r="N77" i="27" s="1"/>
  <c r="G77" i="27"/>
  <c r="E77" i="27"/>
  <c r="F77" i="27" s="1"/>
  <c r="D77" i="27"/>
  <c r="L74" i="27"/>
  <c r="K74" i="27"/>
  <c r="J74" i="27"/>
  <c r="I74" i="27"/>
  <c r="H74" i="27"/>
  <c r="M74" i="27" s="1"/>
  <c r="N74" i="27" s="1"/>
  <c r="G74" i="27"/>
  <c r="E74" i="27"/>
  <c r="D74" i="27"/>
  <c r="F74" i="27" s="1"/>
  <c r="L71" i="27"/>
  <c r="K71" i="27"/>
  <c r="J71" i="27"/>
  <c r="I71" i="27"/>
  <c r="M71" i="27" s="1"/>
  <c r="N71" i="27" s="1"/>
  <c r="H71" i="27"/>
  <c r="G71" i="27"/>
  <c r="F71" i="27"/>
  <c r="E71" i="27"/>
  <c r="D71" i="27"/>
  <c r="J68" i="27"/>
  <c r="H68" i="27"/>
  <c r="L67" i="27"/>
  <c r="L68" i="27" s="1"/>
  <c r="K67" i="27"/>
  <c r="K68" i="27" s="1"/>
  <c r="J67" i="27"/>
  <c r="I67" i="27"/>
  <c r="I68" i="27" s="1"/>
  <c r="M68" i="27" s="1"/>
  <c r="H67" i="27"/>
  <c r="G67" i="27"/>
  <c r="G68" i="27" s="1"/>
  <c r="E67" i="27"/>
  <c r="E68" i="27" s="1"/>
  <c r="D67" i="27"/>
  <c r="D68" i="27" s="1"/>
  <c r="L65" i="27"/>
  <c r="J65" i="27"/>
  <c r="H65" i="27"/>
  <c r="D65" i="27"/>
  <c r="F65" i="27" s="1"/>
  <c r="N64" i="27"/>
  <c r="M64" i="27"/>
  <c r="L64" i="27"/>
  <c r="K64" i="27"/>
  <c r="K65" i="27" s="1"/>
  <c r="J64" i="27"/>
  <c r="I64" i="27"/>
  <c r="I65" i="27" s="1"/>
  <c r="H64" i="27"/>
  <c r="G64" i="27"/>
  <c r="G65" i="27" s="1"/>
  <c r="F64" i="27"/>
  <c r="E64" i="27"/>
  <c r="E65" i="27" s="1"/>
  <c r="D64" i="27"/>
  <c r="J61" i="27"/>
  <c r="I61" i="27"/>
  <c r="D61" i="27"/>
  <c r="L60" i="27"/>
  <c r="L61" i="27" s="1"/>
  <c r="K60" i="27"/>
  <c r="K61" i="27" s="1"/>
  <c r="J60" i="27"/>
  <c r="I60" i="27"/>
  <c r="H60" i="27"/>
  <c r="H61" i="27" s="1"/>
  <c r="G60" i="27"/>
  <c r="G61" i="27" s="1"/>
  <c r="E60" i="27"/>
  <c r="E61" i="27" s="1"/>
  <c r="F61" i="27" s="1"/>
  <c r="D60" i="27"/>
  <c r="L57" i="27"/>
  <c r="K57" i="27"/>
  <c r="J57" i="27"/>
  <c r="I57" i="27"/>
  <c r="H57" i="27"/>
  <c r="M57" i="27" s="1"/>
  <c r="N57" i="27" s="1"/>
  <c r="G57" i="27"/>
  <c r="E57" i="27"/>
  <c r="D57" i="27"/>
  <c r="F57" i="27" s="1"/>
  <c r="K54" i="27"/>
  <c r="I54" i="27"/>
  <c r="G54" i="27"/>
  <c r="E54" i="27"/>
  <c r="F54" i="27" s="1"/>
  <c r="L53" i="27"/>
  <c r="L54" i="27" s="1"/>
  <c r="K53" i="27"/>
  <c r="J53" i="27"/>
  <c r="J54" i="27" s="1"/>
  <c r="I53" i="27"/>
  <c r="H53" i="27"/>
  <c r="H54" i="27" s="1"/>
  <c r="G53" i="27"/>
  <c r="E53" i="27"/>
  <c r="D53" i="27"/>
  <c r="D54" i="27" s="1"/>
  <c r="L51" i="27"/>
  <c r="K51" i="27"/>
  <c r="J51" i="27"/>
  <c r="I51" i="27"/>
  <c r="H51" i="27"/>
  <c r="M51" i="27" s="1"/>
  <c r="G51" i="27"/>
  <c r="E51" i="27"/>
  <c r="D51" i="27"/>
  <c r="L47" i="27"/>
  <c r="H47" i="27"/>
  <c r="D47" i="27"/>
  <c r="F47" i="27" s="1"/>
  <c r="L46" i="27"/>
  <c r="K46" i="27"/>
  <c r="K47" i="27" s="1"/>
  <c r="J46" i="27"/>
  <c r="J47" i="27" s="1"/>
  <c r="I46" i="27"/>
  <c r="I47" i="27" s="1"/>
  <c r="H46" i="27"/>
  <c r="G46" i="27"/>
  <c r="G47" i="27" s="1"/>
  <c r="E46" i="27"/>
  <c r="E47" i="27" s="1"/>
  <c r="D46" i="27"/>
  <c r="L41" i="27"/>
  <c r="H41" i="27"/>
  <c r="D41" i="27"/>
  <c r="F41" i="27" s="1"/>
  <c r="L40" i="27"/>
  <c r="K40" i="27"/>
  <c r="K41" i="27" s="1"/>
  <c r="J40" i="27"/>
  <c r="J41" i="27" s="1"/>
  <c r="I40" i="27"/>
  <c r="I41" i="27" s="1"/>
  <c r="H40" i="27"/>
  <c r="G40" i="27"/>
  <c r="G41" i="27" s="1"/>
  <c r="E40" i="27"/>
  <c r="E41" i="27" s="1"/>
  <c r="D40" i="27"/>
  <c r="L38" i="27"/>
  <c r="K38" i="27"/>
  <c r="J38" i="27"/>
  <c r="I38" i="27"/>
  <c r="M38" i="27" s="1"/>
  <c r="N38" i="27" s="1"/>
  <c r="H38" i="27"/>
  <c r="G38" i="27"/>
  <c r="E38" i="27"/>
  <c r="F38" i="27" s="1"/>
  <c r="D38" i="27"/>
  <c r="I34" i="27"/>
  <c r="E34" i="27"/>
  <c r="L33" i="27"/>
  <c r="L34" i="27" s="1"/>
  <c r="K33" i="27"/>
  <c r="K34" i="27" s="1"/>
  <c r="J33" i="27"/>
  <c r="J34" i="27" s="1"/>
  <c r="I33" i="27"/>
  <c r="H33" i="27"/>
  <c r="H34" i="27" s="1"/>
  <c r="M34" i="27" s="1"/>
  <c r="G33" i="27"/>
  <c r="G34" i="27" s="1"/>
  <c r="E33" i="27"/>
  <c r="D33" i="27"/>
  <c r="D34" i="27" s="1"/>
  <c r="L30" i="27"/>
  <c r="K30" i="27"/>
  <c r="J30" i="27"/>
  <c r="I30" i="27"/>
  <c r="M30" i="27" s="1"/>
  <c r="N30" i="27" s="1"/>
  <c r="H30" i="27"/>
  <c r="G30" i="27"/>
  <c r="F30" i="27"/>
  <c r="E30" i="27"/>
  <c r="D30" i="27"/>
  <c r="L27" i="27"/>
  <c r="K27" i="27"/>
  <c r="J27" i="27"/>
  <c r="I27" i="27"/>
  <c r="M27" i="27" s="1"/>
  <c r="N27" i="27" s="1"/>
  <c r="H27" i="27"/>
  <c r="G27" i="27"/>
  <c r="E27" i="27"/>
  <c r="F27" i="27" s="1"/>
  <c r="D27" i="27"/>
  <c r="L24" i="27"/>
  <c r="K24" i="27"/>
  <c r="J24" i="27"/>
  <c r="I24" i="27"/>
  <c r="H24" i="27"/>
  <c r="M24" i="27" s="1"/>
  <c r="G24" i="27"/>
  <c r="E24" i="27"/>
  <c r="D24" i="27"/>
  <c r="L21" i="27"/>
  <c r="K21" i="27"/>
  <c r="J21" i="27"/>
  <c r="I21" i="27"/>
  <c r="H21" i="27"/>
  <c r="M21" i="27" s="1"/>
  <c r="G21" i="27"/>
  <c r="E21" i="27"/>
  <c r="D21" i="27"/>
  <c r="F21" i="27" s="1"/>
  <c r="N21" i="27" s="1"/>
  <c r="K18" i="27"/>
  <c r="J18" i="27"/>
  <c r="G18" i="27"/>
  <c r="F18" i="27"/>
  <c r="E18" i="27"/>
  <c r="L17" i="27"/>
  <c r="L18" i="27" s="1"/>
  <c r="K17" i="27"/>
  <c r="J17" i="27"/>
  <c r="I17" i="27"/>
  <c r="I18" i="27" s="1"/>
  <c r="H17" i="27"/>
  <c r="H18" i="27" s="1"/>
  <c r="M18" i="27" s="1"/>
  <c r="G17" i="27"/>
  <c r="E17" i="27"/>
  <c r="D17" i="27"/>
  <c r="D18" i="27" s="1"/>
  <c r="I15" i="27"/>
  <c r="H15" i="27"/>
  <c r="M15" i="27" s="1"/>
  <c r="E15" i="27"/>
  <c r="L14" i="27"/>
  <c r="L15" i="27" s="1"/>
  <c r="K14" i="27"/>
  <c r="K15" i="27" s="1"/>
  <c r="J14" i="27"/>
  <c r="J15" i="27" s="1"/>
  <c r="I14" i="27"/>
  <c r="H14" i="27"/>
  <c r="G14" i="27"/>
  <c r="G15" i="27" s="1"/>
  <c r="E14" i="27"/>
  <c r="D14" i="27"/>
  <c r="D15" i="27" s="1"/>
  <c r="L12" i="27"/>
  <c r="K12" i="27"/>
  <c r="J12" i="27"/>
  <c r="I12" i="27"/>
  <c r="H12" i="27"/>
  <c r="M12" i="27" s="1"/>
  <c r="N12" i="27" s="1"/>
  <c r="G12" i="27"/>
  <c r="F12" i="27"/>
  <c r="E12" i="27"/>
  <c r="D12" i="27"/>
  <c r="L9" i="27"/>
  <c r="K9" i="27"/>
  <c r="J9" i="27"/>
  <c r="I9" i="27"/>
  <c r="M9" i="27" s="1"/>
  <c r="H9" i="27"/>
  <c r="G9" i="27"/>
  <c r="E9" i="27"/>
  <c r="F9" i="27" s="1"/>
  <c r="D9" i="27"/>
  <c r="L5" i="27"/>
  <c r="K5" i="27"/>
  <c r="J5" i="27"/>
  <c r="I5" i="27"/>
  <c r="H5" i="27"/>
  <c r="G5" i="27"/>
  <c r="E5" i="27"/>
  <c r="D5" i="27"/>
  <c r="E52" i="26"/>
  <c r="E53" i="26" s="1"/>
  <c r="E54" i="26" s="1"/>
  <c r="E55" i="26" s="1"/>
  <c r="E56" i="26" s="1"/>
  <c r="I49" i="26"/>
  <c r="I50" i="26" s="1"/>
  <c r="I51" i="26" s="1"/>
  <c r="I52" i="26" s="1"/>
  <c r="I53" i="26" s="1"/>
  <c r="I54" i="26" s="1"/>
  <c r="I55" i="26" s="1"/>
  <c r="I56" i="26" s="1"/>
  <c r="E48" i="26"/>
  <c r="E49" i="26" s="1"/>
  <c r="E50" i="26" s="1"/>
  <c r="E51" i="26" s="1"/>
  <c r="I47" i="26"/>
  <c r="I48" i="26" s="1"/>
  <c r="E47" i="26"/>
  <c r="I15" i="26"/>
  <c r="I16" i="26" s="1"/>
  <c r="I17" i="26" s="1"/>
  <c r="I18" i="26" s="1"/>
  <c r="I19" i="26" s="1"/>
  <c r="I20" i="26" s="1"/>
  <c r="I21" i="26" s="1"/>
  <c r="E15" i="26"/>
  <c r="E16" i="26" s="1"/>
  <c r="E17" i="26" s="1"/>
  <c r="E18" i="26" s="1"/>
  <c r="E19" i="26" s="1"/>
  <c r="E20" i="26" s="1"/>
  <c r="E21" i="26" s="1"/>
  <c r="M14" i="26"/>
  <c r="M15" i="26" s="1"/>
  <c r="M16" i="26" s="1"/>
  <c r="M17" i="26" s="1"/>
  <c r="M18" i="26" s="1"/>
  <c r="M19" i="26" s="1"/>
  <c r="M20" i="26" s="1"/>
  <c r="M21" i="26" s="1"/>
  <c r="I14" i="26"/>
  <c r="E14" i="26"/>
  <c r="I13" i="26"/>
  <c r="E13" i="26"/>
  <c r="A13" i="26"/>
  <c r="A14" i="26" s="1"/>
  <c r="A15" i="26" s="1"/>
  <c r="A16" i="26" s="1"/>
  <c r="A17" i="26" s="1"/>
  <c r="A18" i="26" s="1"/>
  <c r="A19" i="26" s="1"/>
  <c r="A20" i="26" s="1"/>
  <c r="A21" i="26" s="1"/>
  <c r="I12" i="26"/>
  <c r="E12" i="26"/>
  <c r="A12" i="26"/>
  <c r="L104" i="25"/>
  <c r="K104" i="25"/>
  <c r="J104" i="25"/>
  <c r="I104" i="25"/>
  <c r="H104" i="25"/>
  <c r="M104" i="25" s="1"/>
  <c r="N104" i="25" s="1"/>
  <c r="G104" i="25"/>
  <c r="F104" i="25"/>
  <c r="E104" i="25"/>
  <c r="D104" i="25"/>
  <c r="K101" i="25"/>
  <c r="J101" i="25"/>
  <c r="G101" i="25"/>
  <c r="L100" i="25"/>
  <c r="L101" i="25" s="1"/>
  <c r="K100" i="25"/>
  <c r="J100" i="25"/>
  <c r="I100" i="25"/>
  <c r="I101" i="25" s="1"/>
  <c r="H100" i="25"/>
  <c r="H101" i="25" s="1"/>
  <c r="G100" i="25"/>
  <c r="E100" i="25"/>
  <c r="E101" i="25" s="1"/>
  <c r="D100" i="25"/>
  <c r="D101" i="25" s="1"/>
  <c r="L98" i="25"/>
  <c r="I98" i="25"/>
  <c r="H98" i="25"/>
  <c r="M98" i="25" s="1"/>
  <c r="E98" i="25"/>
  <c r="D98" i="25"/>
  <c r="L97" i="25"/>
  <c r="K97" i="25"/>
  <c r="K98" i="25" s="1"/>
  <c r="J97" i="25"/>
  <c r="J98" i="25" s="1"/>
  <c r="I97" i="25"/>
  <c r="H97" i="25"/>
  <c r="G97" i="25"/>
  <c r="G98" i="25" s="1"/>
  <c r="E97" i="25"/>
  <c r="D97" i="25"/>
  <c r="K95" i="25"/>
  <c r="J95" i="25"/>
  <c r="G95" i="25"/>
  <c r="F95" i="25"/>
  <c r="L94" i="25"/>
  <c r="L95" i="25" s="1"/>
  <c r="K94" i="25"/>
  <c r="J94" i="25"/>
  <c r="I94" i="25"/>
  <c r="I95" i="25" s="1"/>
  <c r="H94" i="25"/>
  <c r="H95" i="25" s="1"/>
  <c r="M95" i="25" s="1"/>
  <c r="N95" i="25" s="1"/>
  <c r="G94" i="25"/>
  <c r="E94" i="25"/>
  <c r="E95" i="25" s="1"/>
  <c r="D94" i="25"/>
  <c r="D95" i="25" s="1"/>
  <c r="L92" i="25"/>
  <c r="K92" i="25"/>
  <c r="J92" i="25"/>
  <c r="I92" i="25"/>
  <c r="H92" i="25"/>
  <c r="M92" i="25" s="1"/>
  <c r="G92" i="25"/>
  <c r="E92" i="25"/>
  <c r="D92" i="25"/>
  <c r="L89" i="25"/>
  <c r="K89" i="25"/>
  <c r="J89" i="25"/>
  <c r="I89" i="25"/>
  <c r="H89" i="25"/>
  <c r="M89" i="25" s="1"/>
  <c r="N89" i="25" s="1"/>
  <c r="G89" i="25"/>
  <c r="F89" i="25"/>
  <c r="E89" i="25"/>
  <c r="D89" i="25"/>
  <c r="K86" i="25"/>
  <c r="J86" i="25"/>
  <c r="G86" i="25"/>
  <c r="E86" i="25"/>
  <c r="F86" i="25" s="1"/>
  <c r="L85" i="25"/>
  <c r="L86" i="25" s="1"/>
  <c r="K85" i="25"/>
  <c r="J85" i="25"/>
  <c r="I85" i="25"/>
  <c r="I86" i="25" s="1"/>
  <c r="H85" i="25"/>
  <c r="H86" i="25" s="1"/>
  <c r="M86" i="25" s="1"/>
  <c r="N86" i="25" s="1"/>
  <c r="G85" i="25"/>
  <c r="E85" i="25"/>
  <c r="D85" i="25"/>
  <c r="D86" i="25" s="1"/>
  <c r="L82" i="25"/>
  <c r="I82" i="25"/>
  <c r="H82" i="25"/>
  <c r="E82" i="25"/>
  <c r="D82" i="25"/>
  <c r="L81" i="25"/>
  <c r="K81" i="25"/>
  <c r="K82" i="25" s="1"/>
  <c r="J81" i="25"/>
  <c r="J82" i="25" s="1"/>
  <c r="I81" i="25"/>
  <c r="H81" i="25"/>
  <c r="G81" i="25"/>
  <c r="G82" i="25" s="1"/>
  <c r="E81" i="25"/>
  <c r="D81" i="25"/>
  <c r="L78" i="25"/>
  <c r="K78" i="25"/>
  <c r="J78" i="25"/>
  <c r="I78" i="25"/>
  <c r="M78" i="25" s="1"/>
  <c r="N78" i="25" s="1"/>
  <c r="H78" i="25"/>
  <c r="G78" i="25"/>
  <c r="E78" i="25"/>
  <c r="F78" i="25" s="1"/>
  <c r="D78" i="25"/>
  <c r="L75" i="25"/>
  <c r="J75" i="25"/>
  <c r="I75" i="25"/>
  <c r="H75" i="25"/>
  <c r="M75" i="25" s="1"/>
  <c r="E75" i="25"/>
  <c r="L74" i="25"/>
  <c r="K74" i="25"/>
  <c r="K75" i="25" s="1"/>
  <c r="J74" i="25"/>
  <c r="I74" i="25"/>
  <c r="H74" i="25"/>
  <c r="G74" i="25"/>
  <c r="G75" i="25" s="1"/>
  <c r="E74" i="25"/>
  <c r="D74" i="25"/>
  <c r="D75" i="25" s="1"/>
  <c r="L72" i="25"/>
  <c r="K72" i="25"/>
  <c r="J72" i="25"/>
  <c r="H72" i="25"/>
  <c r="G72" i="25"/>
  <c r="F72" i="25"/>
  <c r="D72" i="25"/>
  <c r="L71" i="25"/>
  <c r="K71" i="25"/>
  <c r="J71" i="25"/>
  <c r="I71" i="25"/>
  <c r="I72" i="25" s="1"/>
  <c r="H71" i="25"/>
  <c r="G71" i="25"/>
  <c r="E71" i="25"/>
  <c r="E72" i="25" s="1"/>
  <c r="D71" i="25"/>
  <c r="L69" i="25"/>
  <c r="K69" i="25"/>
  <c r="J69" i="25"/>
  <c r="I69" i="25"/>
  <c r="M69" i="25" s="1"/>
  <c r="H69" i="25"/>
  <c r="G69" i="25"/>
  <c r="E69" i="25"/>
  <c r="D69" i="25"/>
  <c r="L65" i="25"/>
  <c r="I65" i="25"/>
  <c r="H65" i="25"/>
  <c r="M65" i="25" s="1"/>
  <c r="E65" i="25"/>
  <c r="D65" i="25"/>
  <c r="L64" i="25"/>
  <c r="K64" i="25"/>
  <c r="K65" i="25" s="1"/>
  <c r="J64" i="25"/>
  <c r="J65" i="25" s="1"/>
  <c r="I64" i="25"/>
  <c r="H64" i="25"/>
  <c r="G64" i="25"/>
  <c r="G65" i="25" s="1"/>
  <c r="E64" i="25"/>
  <c r="D64" i="25"/>
  <c r="L62" i="25"/>
  <c r="K62" i="25"/>
  <c r="J62" i="25"/>
  <c r="I62" i="25"/>
  <c r="M62" i="25" s="1"/>
  <c r="N62" i="25" s="1"/>
  <c r="H62" i="25"/>
  <c r="G62" i="25"/>
  <c r="E62" i="25"/>
  <c r="F62" i="25" s="1"/>
  <c r="D62" i="25"/>
  <c r="L59" i="25"/>
  <c r="K59" i="25"/>
  <c r="J59" i="25"/>
  <c r="I59" i="25"/>
  <c r="H59" i="25"/>
  <c r="M59" i="25" s="1"/>
  <c r="N59" i="25" s="1"/>
  <c r="G59" i="25"/>
  <c r="E59" i="25"/>
  <c r="F59" i="25" s="1"/>
  <c r="D59" i="25"/>
  <c r="L56" i="25"/>
  <c r="K56" i="25"/>
  <c r="J56" i="25"/>
  <c r="I56" i="25"/>
  <c r="H56" i="25"/>
  <c r="M56" i="25" s="1"/>
  <c r="G56" i="25"/>
  <c r="E56" i="25"/>
  <c r="F56" i="25" s="1"/>
  <c r="D56" i="25"/>
  <c r="L53" i="25"/>
  <c r="K53" i="25"/>
  <c r="J53" i="25"/>
  <c r="I53" i="25"/>
  <c r="H53" i="25"/>
  <c r="M53" i="25" s="1"/>
  <c r="N53" i="25" s="1"/>
  <c r="G53" i="25"/>
  <c r="F53" i="25"/>
  <c r="E53" i="25"/>
  <c r="D53" i="25"/>
  <c r="L50" i="25"/>
  <c r="K50" i="25"/>
  <c r="J50" i="25"/>
  <c r="I50" i="25"/>
  <c r="M50" i="25" s="1"/>
  <c r="N50" i="25" s="1"/>
  <c r="H50" i="25"/>
  <c r="G50" i="25"/>
  <c r="F50" i="25"/>
  <c r="E50" i="25"/>
  <c r="D50" i="25"/>
  <c r="L47" i="25"/>
  <c r="K47" i="25"/>
  <c r="J47" i="25"/>
  <c r="I47" i="25"/>
  <c r="H47" i="25"/>
  <c r="M47" i="25" s="1"/>
  <c r="G47" i="25"/>
  <c r="E47" i="25"/>
  <c r="D47" i="25"/>
  <c r="L43" i="25"/>
  <c r="H43" i="25"/>
  <c r="D43" i="25"/>
  <c r="L42" i="25"/>
  <c r="K42" i="25"/>
  <c r="K43" i="25" s="1"/>
  <c r="J42" i="25"/>
  <c r="J43" i="25" s="1"/>
  <c r="I42" i="25"/>
  <c r="I43" i="25" s="1"/>
  <c r="H42" i="25"/>
  <c r="G42" i="25"/>
  <c r="G43" i="25" s="1"/>
  <c r="E42" i="25"/>
  <c r="E43" i="25" s="1"/>
  <c r="D42" i="25"/>
  <c r="L40" i="25"/>
  <c r="K40" i="25"/>
  <c r="J40" i="25"/>
  <c r="I40" i="25"/>
  <c r="M40" i="25" s="1"/>
  <c r="N40" i="25" s="1"/>
  <c r="H40" i="25"/>
  <c r="G40" i="25"/>
  <c r="E40" i="25"/>
  <c r="F40" i="25" s="1"/>
  <c r="D40" i="25"/>
  <c r="L37" i="25"/>
  <c r="K37" i="25"/>
  <c r="J37" i="25"/>
  <c r="I37" i="25"/>
  <c r="H37" i="25"/>
  <c r="M37" i="25" s="1"/>
  <c r="G37" i="25"/>
  <c r="E37" i="25"/>
  <c r="D37" i="25"/>
  <c r="L34" i="25"/>
  <c r="K34" i="25"/>
  <c r="J34" i="25"/>
  <c r="I34" i="25"/>
  <c r="H34" i="25"/>
  <c r="M34" i="25" s="1"/>
  <c r="G34" i="25"/>
  <c r="E34" i="25"/>
  <c r="D34" i="25"/>
  <c r="L31" i="25"/>
  <c r="K31" i="25"/>
  <c r="J31" i="25"/>
  <c r="I31" i="25"/>
  <c r="H31" i="25"/>
  <c r="M31" i="25" s="1"/>
  <c r="N31" i="25" s="1"/>
  <c r="G31" i="25"/>
  <c r="F31" i="25"/>
  <c r="E31" i="25"/>
  <c r="D31" i="25"/>
  <c r="L28" i="25"/>
  <c r="K28" i="25"/>
  <c r="J28" i="25"/>
  <c r="I28" i="25"/>
  <c r="M28" i="25" s="1"/>
  <c r="N28" i="25" s="1"/>
  <c r="H28" i="25"/>
  <c r="G28" i="25"/>
  <c r="E28" i="25"/>
  <c r="F28" i="25" s="1"/>
  <c r="D28" i="25"/>
  <c r="L25" i="25"/>
  <c r="K25" i="25"/>
  <c r="J25" i="25"/>
  <c r="I25" i="25"/>
  <c r="M25" i="25" s="1"/>
  <c r="H25" i="25"/>
  <c r="G25" i="25"/>
  <c r="E25" i="25"/>
  <c r="D25" i="25"/>
  <c r="L22" i="25"/>
  <c r="H22" i="25"/>
  <c r="M22" i="25" s="1"/>
  <c r="N22" i="25" s="1"/>
  <c r="G22" i="25"/>
  <c r="D22" i="25"/>
  <c r="L21" i="25"/>
  <c r="K21" i="25"/>
  <c r="K22" i="25" s="1"/>
  <c r="J21" i="25"/>
  <c r="J22" i="25" s="1"/>
  <c r="I21" i="25"/>
  <c r="I22" i="25" s="1"/>
  <c r="H21" i="25"/>
  <c r="G21" i="25"/>
  <c r="E21" i="25"/>
  <c r="E22" i="25" s="1"/>
  <c r="F22" i="25" s="1"/>
  <c r="D21" i="25"/>
  <c r="L18" i="25"/>
  <c r="K18" i="25"/>
  <c r="J18" i="25"/>
  <c r="I18" i="25"/>
  <c r="H18" i="25"/>
  <c r="G18" i="25"/>
  <c r="F18" i="25"/>
  <c r="E18" i="25"/>
  <c r="D18" i="25"/>
  <c r="L15" i="25"/>
  <c r="I15" i="25"/>
  <c r="E15" i="25"/>
  <c r="L14" i="25"/>
  <c r="K14" i="25"/>
  <c r="K15" i="25" s="1"/>
  <c r="J14" i="25"/>
  <c r="J15" i="25" s="1"/>
  <c r="I14" i="25"/>
  <c r="H14" i="25"/>
  <c r="H15" i="25" s="1"/>
  <c r="M15" i="25" s="1"/>
  <c r="G14" i="25"/>
  <c r="G15" i="25" s="1"/>
  <c r="E14" i="25"/>
  <c r="D14" i="25"/>
  <c r="D15" i="25" s="1"/>
  <c r="L12" i="25"/>
  <c r="K12" i="25"/>
  <c r="J12" i="25"/>
  <c r="I12" i="25"/>
  <c r="H12" i="25"/>
  <c r="G12" i="25"/>
  <c r="F12" i="25"/>
  <c r="E12" i="25"/>
  <c r="D12" i="25"/>
  <c r="L9" i="25"/>
  <c r="K9" i="25"/>
  <c r="H9" i="25"/>
  <c r="G9" i="25"/>
  <c r="L8" i="25"/>
  <c r="K8" i="25"/>
  <c r="J8" i="25"/>
  <c r="J9" i="25" s="1"/>
  <c r="I8" i="25"/>
  <c r="I9" i="25" s="1"/>
  <c r="H8" i="25"/>
  <c r="G8" i="25"/>
  <c r="E8" i="25"/>
  <c r="E9" i="25" s="1"/>
  <c r="D8" i="25"/>
  <c r="D9" i="25" s="1"/>
  <c r="I5" i="25"/>
  <c r="E5" i="25"/>
  <c r="L4" i="25"/>
  <c r="L5" i="25" s="1"/>
  <c r="K4" i="25"/>
  <c r="K5" i="25" s="1"/>
  <c r="J4" i="25"/>
  <c r="J5" i="25" s="1"/>
  <c r="I4" i="25"/>
  <c r="H4" i="25"/>
  <c r="H5" i="25" s="1"/>
  <c r="M5" i="25" s="1"/>
  <c r="G4" i="25"/>
  <c r="G5" i="25" s="1"/>
  <c r="E4" i="25"/>
  <c r="D4" i="25"/>
  <c r="D5" i="25" s="1"/>
  <c r="I30" i="24"/>
  <c r="E28" i="24"/>
  <c r="E29" i="24" s="1"/>
  <c r="E30" i="24" s="1"/>
  <c r="A28" i="24"/>
  <c r="A29" i="24" s="1"/>
  <c r="A30" i="24" s="1"/>
  <c r="I27" i="24"/>
  <c r="I28" i="24" s="1"/>
  <c r="I29" i="24" s="1"/>
  <c r="E27" i="24"/>
  <c r="A27" i="24"/>
  <c r="M14" i="24"/>
  <c r="I12" i="24"/>
  <c r="I13" i="24" s="1"/>
  <c r="I14" i="24" s="1"/>
  <c r="E12" i="24"/>
  <c r="E13" i="24" s="1"/>
  <c r="E14" i="24" s="1"/>
  <c r="A12" i="24"/>
  <c r="A13" i="24" s="1"/>
  <c r="A14" i="24" s="1"/>
  <c r="I41" i="23"/>
  <c r="E41" i="23"/>
  <c r="L40" i="23"/>
  <c r="L41" i="23" s="1"/>
  <c r="K40" i="23"/>
  <c r="K41" i="23" s="1"/>
  <c r="J40" i="23"/>
  <c r="J41" i="23" s="1"/>
  <c r="I40" i="23"/>
  <c r="H40" i="23"/>
  <c r="H41" i="23" s="1"/>
  <c r="M41" i="23" s="1"/>
  <c r="G40" i="23"/>
  <c r="G41" i="23" s="1"/>
  <c r="E40" i="23"/>
  <c r="D40" i="23"/>
  <c r="D41" i="23" s="1"/>
  <c r="K38" i="23"/>
  <c r="G38" i="23"/>
  <c r="F38" i="23"/>
  <c r="L37" i="23"/>
  <c r="L38" i="23" s="1"/>
  <c r="K37" i="23"/>
  <c r="J37" i="23"/>
  <c r="J38" i="23" s="1"/>
  <c r="I37" i="23"/>
  <c r="I38" i="23" s="1"/>
  <c r="H37" i="23"/>
  <c r="H38" i="23" s="1"/>
  <c r="G37" i="23"/>
  <c r="E37" i="23"/>
  <c r="E38" i="23" s="1"/>
  <c r="D37" i="23"/>
  <c r="D38" i="23" s="1"/>
  <c r="L35" i="23"/>
  <c r="I35" i="23"/>
  <c r="H35" i="23"/>
  <c r="E35" i="23"/>
  <c r="L34" i="23"/>
  <c r="K34" i="23"/>
  <c r="K35" i="23" s="1"/>
  <c r="J34" i="23"/>
  <c r="J35" i="23" s="1"/>
  <c r="I34" i="23"/>
  <c r="H34" i="23"/>
  <c r="G34" i="23"/>
  <c r="G35" i="23" s="1"/>
  <c r="E34" i="23"/>
  <c r="D34" i="23"/>
  <c r="D35" i="23" s="1"/>
  <c r="K32" i="23"/>
  <c r="J32" i="23"/>
  <c r="G32" i="23"/>
  <c r="N31" i="23"/>
  <c r="M31" i="23"/>
  <c r="L31" i="23"/>
  <c r="L32" i="23" s="1"/>
  <c r="K31" i="23"/>
  <c r="J31" i="23"/>
  <c r="I31" i="23"/>
  <c r="I32" i="23" s="1"/>
  <c r="H31" i="23"/>
  <c r="H32" i="23" s="1"/>
  <c r="G31" i="23"/>
  <c r="F31" i="23"/>
  <c r="E31" i="23"/>
  <c r="E32" i="23" s="1"/>
  <c r="F32" i="23" s="1"/>
  <c r="D31" i="23"/>
  <c r="D32" i="23" s="1"/>
  <c r="I29" i="23"/>
  <c r="E29" i="23"/>
  <c r="L28" i="23"/>
  <c r="L29" i="23" s="1"/>
  <c r="K28" i="23"/>
  <c r="K29" i="23" s="1"/>
  <c r="J28" i="23"/>
  <c r="J29" i="23" s="1"/>
  <c r="I28" i="23"/>
  <c r="H28" i="23"/>
  <c r="H29" i="23" s="1"/>
  <c r="M29" i="23" s="1"/>
  <c r="G28" i="23"/>
  <c r="G29" i="23" s="1"/>
  <c r="E28" i="23"/>
  <c r="D28" i="23"/>
  <c r="D29" i="23" s="1"/>
  <c r="N26" i="23"/>
  <c r="L26" i="23"/>
  <c r="K26" i="23"/>
  <c r="H26" i="23"/>
  <c r="M26" i="23" s="1"/>
  <c r="G26" i="23"/>
  <c r="D26" i="23"/>
  <c r="L25" i="23"/>
  <c r="K25" i="23"/>
  <c r="J25" i="23"/>
  <c r="J26" i="23" s="1"/>
  <c r="I25" i="23"/>
  <c r="I26" i="23" s="1"/>
  <c r="H25" i="23"/>
  <c r="G25" i="23"/>
  <c r="E25" i="23"/>
  <c r="E26" i="23" s="1"/>
  <c r="F26" i="23" s="1"/>
  <c r="D25" i="23"/>
  <c r="L23" i="23"/>
  <c r="J23" i="23"/>
  <c r="I23" i="23"/>
  <c r="H23" i="23"/>
  <c r="E23" i="23"/>
  <c r="L22" i="23"/>
  <c r="K22" i="23"/>
  <c r="K23" i="23" s="1"/>
  <c r="J22" i="23"/>
  <c r="I22" i="23"/>
  <c r="H22" i="23"/>
  <c r="G22" i="23"/>
  <c r="G23" i="23" s="1"/>
  <c r="E22" i="23"/>
  <c r="D22" i="23"/>
  <c r="D23" i="23" s="1"/>
  <c r="L20" i="23"/>
  <c r="K20" i="23"/>
  <c r="J20" i="23"/>
  <c r="H20" i="23"/>
  <c r="G20" i="23"/>
  <c r="F20" i="23"/>
  <c r="D20" i="23"/>
  <c r="L19" i="23"/>
  <c r="K19" i="23"/>
  <c r="J19" i="23"/>
  <c r="I19" i="23"/>
  <c r="I20" i="23" s="1"/>
  <c r="H19" i="23"/>
  <c r="G19" i="23"/>
  <c r="E19" i="23"/>
  <c r="E20" i="23" s="1"/>
  <c r="D19" i="23"/>
  <c r="J17" i="23"/>
  <c r="I17" i="23"/>
  <c r="E17" i="23"/>
  <c r="L16" i="23"/>
  <c r="L17" i="23" s="1"/>
  <c r="K16" i="23"/>
  <c r="K17" i="23" s="1"/>
  <c r="J16" i="23"/>
  <c r="I16" i="23"/>
  <c r="H16" i="23"/>
  <c r="H17" i="23" s="1"/>
  <c r="M17" i="23" s="1"/>
  <c r="G16" i="23"/>
  <c r="G17" i="23" s="1"/>
  <c r="E16" i="23"/>
  <c r="D16" i="23"/>
  <c r="D17" i="23" s="1"/>
  <c r="L14" i="23"/>
  <c r="K14" i="23"/>
  <c r="H14" i="23"/>
  <c r="G14" i="23"/>
  <c r="D14" i="23"/>
  <c r="L13" i="23"/>
  <c r="K13" i="23"/>
  <c r="J13" i="23"/>
  <c r="J14" i="23" s="1"/>
  <c r="I13" i="23"/>
  <c r="I14" i="23" s="1"/>
  <c r="H13" i="23"/>
  <c r="G13" i="23"/>
  <c r="E13" i="23"/>
  <c r="E14" i="23" s="1"/>
  <c r="F14" i="23" s="1"/>
  <c r="D13" i="23"/>
  <c r="J11" i="23"/>
  <c r="E11" i="23"/>
  <c r="L10" i="23"/>
  <c r="L11" i="23" s="1"/>
  <c r="K10" i="23"/>
  <c r="K11" i="23" s="1"/>
  <c r="J10" i="23"/>
  <c r="I10" i="23"/>
  <c r="I11" i="23" s="1"/>
  <c r="H10" i="23"/>
  <c r="H11" i="23" s="1"/>
  <c r="M11" i="23" s="1"/>
  <c r="G10" i="23"/>
  <c r="G11" i="23" s="1"/>
  <c r="E10" i="23"/>
  <c r="D10" i="23"/>
  <c r="D11" i="23" s="1"/>
  <c r="F11" i="23" s="1"/>
  <c r="L8" i="23"/>
  <c r="H8" i="23"/>
  <c r="D8" i="23"/>
  <c r="L7" i="23"/>
  <c r="K7" i="23"/>
  <c r="K8" i="23" s="1"/>
  <c r="J7" i="23"/>
  <c r="J8" i="23" s="1"/>
  <c r="I7" i="23"/>
  <c r="I8" i="23" s="1"/>
  <c r="H7" i="23"/>
  <c r="G7" i="23"/>
  <c r="G8" i="23" s="1"/>
  <c r="E7" i="23"/>
  <c r="E8" i="23" s="1"/>
  <c r="F8" i="23" s="1"/>
  <c r="D7" i="23"/>
  <c r="J5" i="23"/>
  <c r="H5" i="23"/>
  <c r="M5" i="23" s="1"/>
  <c r="L4" i="23"/>
  <c r="L5" i="23" s="1"/>
  <c r="K4" i="23"/>
  <c r="K5" i="23" s="1"/>
  <c r="J4" i="23"/>
  <c r="I4" i="23"/>
  <c r="I5" i="23" s="1"/>
  <c r="H4" i="23"/>
  <c r="G4" i="23"/>
  <c r="G5" i="23" s="1"/>
  <c r="E4" i="23"/>
  <c r="E5" i="23" s="1"/>
  <c r="D4" i="23"/>
  <c r="D5" i="23" s="1"/>
  <c r="I56" i="22"/>
  <c r="I57" i="22" s="1"/>
  <c r="I58" i="22" s="1"/>
  <c r="I59" i="22" s="1"/>
  <c r="I60" i="22" s="1"/>
  <c r="I61" i="22" s="1"/>
  <c r="I62" i="22" s="1"/>
  <c r="I63" i="22" s="1"/>
  <c r="I64" i="22" s="1"/>
  <c r="E56" i="22"/>
  <c r="E57" i="22" s="1"/>
  <c r="E58" i="22" s="1"/>
  <c r="E59" i="22" s="1"/>
  <c r="E60" i="22" s="1"/>
  <c r="E61" i="22" s="1"/>
  <c r="E62" i="22" s="1"/>
  <c r="E63" i="22" s="1"/>
  <c r="E64" i="22" s="1"/>
  <c r="I55" i="22"/>
  <c r="E55" i="22"/>
  <c r="A55" i="22"/>
  <c r="A56" i="22" s="1"/>
  <c r="A57" i="22" s="1"/>
  <c r="A58" i="22" s="1"/>
  <c r="A59" i="22" s="1"/>
  <c r="M18" i="22"/>
  <c r="M19" i="22" s="1"/>
  <c r="M20" i="22" s="1"/>
  <c r="E17" i="22"/>
  <c r="E18" i="22" s="1"/>
  <c r="E19" i="22" s="1"/>
  <c r="E20" i="22" s="1"/>
  <c r="E21" i="22" s="1"/>
  <c r="M14" i="22"/>
  <c r="M15" i="22" s="1"/>
  <c r="M16" i="22" s="1"/>
  <c r="M17" i="22" s="1"/>
  <c r="E14" i="22"/>
  <c r="E15" i="22" s="1"/>
  <c r="E16" i="22" s="1"/>
  <c r="I13" i="22"/>
  <c r="I14" i="22" s="1"/>
  <c r="I15" i="22" s="1"/>
  <c r="I16" i="22" s="1"/>
  <c r="I17" i="22" s="1"/>
  <c r="I18" i="22" s="1"/>
  <c r="I19" i="22" s="1"/>
  <c r="I20" i="22" s="1"/>
  <c r="I21" i="22" s="1"/>
  <c r="I12" i="22"/>
  <c r="E12" i="22"/>
  <c r="E13" i="22" s="1"/>
  <c r="A12" i="22"/>
  <c r="A13" i="22" s="1"/>
  <c r="A14" i="22" s="1"/>
  <c r="A15" i="22" s="1"/>
  <c r="A16" i="22" s="1"/>
  <c r="A17" i="22" s="1"/>
  <c r="A18" i="22" s="1"/>
  <c r="A19" i="22" s="1"/>
  <c r="A20" i="22" s="1"/>
  <c r="A21" i="22" s="1"/>
  <c r="K119" i="21"/>
  <c r="J119" i="21"/>
  <c r="G119" i="21"/>
  <c r="L118" i="21"/>
  <c r="L119" i="21" s="1"/>
  <c r="K118" i="21"/>
  <c r="J118" i="21"/>
  <c r="I118" i="21"/>
  <c r="I119" i="21" s="1"/>
  <c r="H118" i="21"/>
  <c r="H119" i="21" s="1"/>
  <c r="M119" i="21" s="1"/>
  <c r="G118" i="21"/>
  <c r="E118" i="21"/>
  <c r="E119" i="21" s="1"/>
  <c r="F119" i="21" s="1"/>
  <c r="D118" i="21"/>
  <c r="D119" i="21" s="1"/>
  <c r="L116" i="21"/>
  <c r="K116" i="21"/>
  <c r="J116" i="21"/>
  <c r="I116" i="21"/>
  <c r="H116" i="21"/>
  <c r="G116" i="21"/>
  <c r="E116" i="21"/>
  <c r="F116" i="21" s="1"/>
  <c r="D116" i="21"/>
  <c r="L113" i="21"/>
  <c r="K113" i="21"/>
  <c r="H113" i="21"/>
  <c r="M113" i="21" s="1"/>
  <c r="N113" i="21" s="1"/>
  <c r="D113" i="21"/>
  <c r="L112" i="21"/>
  <c r="K112" i="21"/>
  <c r="J112" i="21"/>
  <c r="J113" i="21" s="1"/>
  <c r="I112" i="21"/>
  <c r="I113" i="21" s="1"/>
  <c r="H112" i="21"/>
  <c r="G112" i="21"/>
  <c r="G113" i="21" s="1"/>
  <c r="E112" i="21"/>
  <c r="E113" i="21" s="1"/>
  <c r="F113" i="21" s="1"/>
  <c r="D112" i="21"/>
  <c r="L110" i="21"/>
  <c r="K110" i="21"/>
  <c r="J110" i="21"/>
  <c r="I110" i="21"/>
  <c r="M110" i="21" s="1"/>
  <c r="H110" i="21"/>
  <c r="G110" i="21"/>
  <c r="E110" i="21"/>
  <c r="F110" i="21" s="1"/>
  <c r="D110" i="21"/>
  <c r="L107" i="21"/>
  <c r="K107" i="21"/>
  <c r="J107" i="21"/>
  <c r="I107" i="21"/>
  <c r="M107" i="21" s="1"/>
  <c r="N107" i="21" s="1"/>
  <c r="H107" i="21"/>
  <c r="G107" i="21"/>
  <c r="E107" i="21"/>
  <c r="F107" i="21" s="1"/>
  <c r="D107" i="21"/>
  <c r="L104" i="21"/>
  <c r="K104" i="21"/>
  <c r="J104" i="21"/>
  <c r="I104" i="21"/>
  <c r="H104" i="21"/>
  <c r="M104" i="21" s="1"/>
  <c r="G104" i="21"/>
  <c r="E104" i="21"/>
  <c r="D104" i="21"/>
  <c r="F104" i="21" s="1"/>
  <c r="K101" i="21"/>
  <c r="J101" i="21"/>
  <c r="G101" i="21"/>
  <c r="L100" i="21"/>
  <c r="L101" i="21" s="1"/>
  <c r="K100" i="21"/>
  <c r="J100" i="21"/>
  <c r="I100" i="21"/>
  <c r="I101" i="21" s="1"/>
  <c r="H100" i="21"/>
  <c r="H101" i="21" s="1"/>
  <c r="M101" i="21" s="1"/>
  <c r="N101" i="21" s="1"/>
  <c r="G100" i="21"/>
  <c r="E100" i="21"/>
  <c r="E101" i="21" s="1"/>
  <c r="F101" i="21" s="1"/>
  <c r="D100" i="21"/>
  <c r="D101" i="21" s="1"/>
  <c r="L98" i="21"/>
  <c r="K98" i="21"/>
  <c r="J98" i="21"/>
  <c r="I98" i="21"/>
  <c r="H98" i="21"/>
  <c r="G98" i="21"/>
  <c r="E98" i="21"/>
  <c r="F98" i="21" s="1"/>
  <c r="D98" i="21"/>
  <c r="L95" i="21"/>
  <c r="K95" i="21"/>
  <c r="H95" i="21"/>
  <c r="D95" i="21"/>
  <c r="L94" i="21"/>
  <c r="K94" i="21"/>
  <c r="J94" i="21"/>
  <c r="J95" i="21" s="1"/>
  <c r="I94" i="21"/>
  <c r="I95" i="21" s="1"/>
  <c r="H94" i="21"/>
  <c r="G94" i="21"/>
  <c r="G95" i="21" s="1"/>
  <c r="E94" i="21"/>
  <c r="E95" i="21" s="1"/>
  <c r="F95" i="21" s="1"/>
  <c r="D94" i="21"/>
  <c r="L92" i="21"/>
  <c r="K92" i="21"/>
  <c r="J92" i="21"/>
  <c r="I92" i="21"/>
  <c r="M92" i="21" s="1"/>
  <c r="N92" i="21" s="1"/>
  <c r="H92" i="21"/>
  <c r="G92" i="21"/>
  <c r="E92" i="21"/>
  <c r="F92" i="21" s="1"/>
  <c r="D92" i="21"/>
  <c r="L89" i="21"/>
  <c r="K89" i="21"/>
  <c r="J89" i="21"/>
  <c r="I89" i="21"/>
  <c r="M89" i="21" s="1"/>
  <c r="N89" i="21" s="1"/>
  <c r="H89" i="21"/>
  <c r="G89" i="21"/>
  <c r="E89" i="21"/>
  <c r="F89" i="21" s="1"/>
  <c r="D89" i="21"/>
  <c r="L86" i="21"/>
  <c r="H86" i="21"/>
  <c r="M86" i="21" s="1"/>
  <c r="N86" i="21" s="1"/>
  <c r="G86" i="21"/>
  <c r="D86" i="21"/>
  <c r="L85" i="21"/>
  <c r="K85" i="21"/>
  <c r="K86" i="21" s="1"/>
  <c r="J85" i="21"/>
  <c r="J86" i="21" s="1"/>
  <c r="I85" i="21"/>
  <c r="I86" i="21" s="1"/>
  <c r="H85" i="21"/>
  <c r="G85" i="21"/>
  <c r="E85" i="21"/>
  <c r="E86" i="21" s="1"/>
  <c r="F86" i="21" s="1"/>
  <c r="D85" i="21"/>
  <c r="J83" i="21"/>
  <c r="I83" i="21"/>
  <c r="L82" i="21"/>
  <c r="L83" i="21" s="1"/>
  <c r="K82" i="21"/>
  <c r="K83" i="21" s="1"/>
  <c r="J82" i="21"/>
  <c r="I82" i="21"/>
  <c r="H82" i="21"/>
  <c r="H83" i="21" s="1"/>
  <c r="G82" i="21"/>
  <c r="G83" i="21" s="1"/>
  <c r="E82" i="21"/>
  <c r="E83" i="21" s="1"/>
  <c r="F83" i="21" s="1"/>
  <c r="D82" i="21"/>
  <c r="D83" i="21" s="1"/>
  <c r="L80" i="21"/>
  <c r="K80" i="21"/>
  <c r="J80" i="21"/>
  <c r="I80" i="21"/>
  <c r="H80" i="21"/>
  <c r="M80" i="21" s="1"/>
  <c r="N80" i="21" s="1"/>
  <c r="G80" i="21"/>
  <c r="E80" i="21"/>
  <c r="D80" i="21"/>
  <c r="F80" i="21" s="1"/>
  <c r="K77" i="21"/>
  <c r="G77" i="21"/>
  <c r="F77" i="21"/>
  <c r="L76" i="21"/>
  <c r="L77" i="21" s="1"/>
  <c r="K76" i="21"/>
  <c r="J76" i="21"/>
  <c r="J77" i="21" s="1"/>
  <c r="I76" i="21"/>
  <c r="I77" i="21" s="1"/>
  <c r="H76" i="21"/>
  <c r="H77" i="21" s="1"/>
  <c r="G76" i="21"/>
  <c r="E76" i="21"/>
  <c r="E77" i="21" s="1"/>
  <c r="D76" i="21"/>
  <c r="D77" i="21" s="1"/>
  <c r="L74" i="21"/>
  <c r="K74" i="21"/>
  <c r="J74" i="21"/>
  <c r="I74" i="21"/>
  <c r="M74" i="21" s="1"/>
  <c r="H74" i="21"/>
  <c r="G74" i="21"/>
  <c r="E74" i="21"/>
  <c r="D74" i="21"/>
  <c r="L71" i="21"/>
  <c r="K71" i="21"/>
  <c r="J71" i="21"/>
  <c r="I71" i="21"/>
  <c r="H71" i="21"/>
  <c r="M71" i="21" s="1"/>
  <c r="G71" i="21"/>
  <c r="E71" i="21"/>
  <c r="D71" i="21"/>
  <c r="F71" i="21" s="1"/>
  <c r="K68" i="21"/>
  <c r="G68" i="21"/>
  <c r="L67" i="21"/>
  <c r="L68" i="21" s="1"/>
  <c r="K67" i="21"/>
  <c r="J67" i="21"/>
  <c r="J68" i="21" s="1"/>
  <c r="I67" i="21"/>
  <c r="I68" i="21" s="1"/>
  <c r="H67" i="21"/>
  <c r="H68" i="21" s="1"/>
  <c r="M68" i="21" s="1"/>
  <c r="G67" i="21"/>
  <c r="E67" i="21"/>
  <c r="E68" i="21" s="1"/>
  <c r="D67" i="21"/>
  <c r="D68" i="21" s="1"/>
  <c r="F68" i="21" s="1"/>
  <c r="L65" i="21"/>
  <c r="K65" i="21"/>
  <c r="J65" i="21"/>
  <c r="I65" i="21"/>
  <c r="H65" i="21"/>
  <c r="G65" i="21"/>
  <c r="E65" i="21"/>
  <c r="F65" i="21" s="1"/>
  <c r="D65" i="21"/>
  <c r="L62" i="21"/>
  <c r="H62" i="21"/>
  <c r="M62" i="21" s="1"/>
  <c r="N62" i="21" s="1"/>
  <c r="G62" i="21"/>
  <c r="D62" i="21"/>
  <c r="L61" i="21"/>
  <c r="K61" i="21"/>
  <c r="K62" i="21" s="1"/>
  <c r="J61" i="21"/>
  <c r="J62" i="21" s="1"/>
  <c r="I61" i="21"/>
  <c r="I62" i="21" s="1"/>
  <c r="H61" i="21"/>
  <c r="G61" i="21"/>
  <c r="E61" i="21"/>
  <c r="E62" i="21" s="1"/>
  <c r="F62" i="21" s="1"/>
  <c r="D61" i="21"/>
  <c r="L59" i="21"/>
  <c r="K59" i="21"/>
  <c r="J59" i="21"/>
  <c r="I59" i="21"/>
  <c r="H59" i="21"/>
  <c r="G59" i="21"/>
  <c r="F59" i="21"/>
  <c r="E59" i="21"/>
  <c r="D59" i="21"/>
  <c r="L56" i="21"/>
  <c r="K56" i="21"/>
  <c r="J56" i="21"/>
  <c r="I56" i="21"/>
  <c r="M56" i="21" s="1"/>
  <c r="H56" i="21"/>
  <c r="G56" i="21"/>
  <c r="E56" i="21"/>
  <c r="D56" i="21"/>
  <c r="L53" i="21"/>
  <c r="K53" i="21"/>
  <c r="J53" i="21"/>
  <c r="I53" i="21"/>
  <c r="H53" i="21"/>
  <c r="M53" i="21" s="1"/>
  <c r="G53" i="21"/>
  <c r="E53" i="21"/>
  <c r="D53" i="21"/>
  <c r="F53" i="21" s="1"/>
  <c r="L50" i="21"/>
  <c r="K50" i="21"/>
  <c r="J50" i="21"/>
  <c r="I50" i="21"/>
  <c r="H50" i="21"/>
  <c r="G50" i="21"/>
  <c r="F50" i="21"/>
  <c r="E50" i="21"/>
  <c r="D50" i="21"/>
  <c r="J47" i="21"/>
  <c r="L46" i="21"/>
  <c r="L47" i="21" s="1"/>
  <c r="K46" i="21"/>
  <c r="K47" i="21" s="1"/>
  <c r="J46" i="21"/>
  <c r="I46" i="21"/>
  <c r="I47" i="21" s="1"/>
  <c r="H46" i="21"/>
  <c r="H47" i="21" s="1"/>
  <c r="G46" i="21"/>
  <c r="G47" i="21" s="1"/>
  <c r="E46" i="21"/>
  <c r="E47" i="21" s="1"/>
  <c r="F47" i="21" s="1"/>
  <c r="D46" i="21"/>
  <c r="D47" i="21" s="1"/>
  <c r="L44" i="21"/>
  <c r="H44" i="21"/>
  <c r="M44" i="21" s="1"/>
  <c r="N44" i="21" s="1"/>
  <c r="D44" i="21"/>
  <c r="L43" i="21"/>
  <c r="K43" i="21"/>
  <c r="K44" i="21" s="1"/>
  <c r="J43" i="21"/>
  <c r="J44" i="21" s="1"/>
  <c r="I43" i="21"/>
  <c r="I44" i="21" s="1"/>
  <c r="H43" i="21"/>
  <c r="G43" i="21"/>
  <c r="G44" i="21" s="1"/>
  <c r="E43" i="21"/>
  <c r="E44" i="21" s="1"/>
  <c r="F44" i="21" s="1"/>
  <c r="D43" i="21"/>
  <c r="J41" i="21"/>
  <c r="I41" i="21"/>
  <c r="L40" i="21"/>
  <c r="L41" i="21" s="1"/>
  <c r="K40" i="21"/>
  <c r="K41" i="21" s="1"/>
  <c r="J40" i="21"/>
  <c r="I40" i="21"/>
  <c r="H40" i="21"/>
  <c r="H41" i="21" s="1"/>
  <c r="M41" i="21" s="1"/>
  <c r="N41" i="21" s="1"/>
  <c r="G40" i="21"/>
  <c r="G41" i="21" s="1"/>
  <c r="E40" i="21"/>
  <c r="E41" i="21" s="1"/>
  <c r="F41" i="21" s="1"/>
  <c r="D40" i="21"/>
  <c r="D41" i="21" s="1"/>
  <c r="L38" i="21"/>
  <c r="K38" i="21"/>
  <c r="J38" i="21"/>
  <c r="I38" i="21"/>
  <c r="H38" i="21"/>
  <c r="M38" i="21" s="1"/>
  <c r="N38" i="21" s="1"/>
  <c r="G38" i="21"/>
  <c r="E38" i="21"/>
  <c r="D38" i="21"/>
  <c r="F38" i="21" s="1"/>
  <c r="I20" i="21"/>
  <c r="E20" i="21"/>
  <c r="L19" i="21"/>
  <c r="L20" i="21" s="1"/>
  <c r="K19" i="21"/>
  <c r="K20" i="21" s="1"/>
  <c r="J19" i="21"/>
  <c r="J20" i="21" s="1"/>
  <c r="I19" i="21"/>
  <c r="H19" i="21"/>
  <c r="H20" i="21" s="1"/>
  <c r="G19" i="21"/>
  <c r="G20" i="21" s="1"/>
  <c r="E19" i="21"/>
  <c r="D19" i="21"/>
  <c r="D20" i="21" s="1"/>
  <c r="I58" i="20"/>
  <c r="I59" i="20" s="1"/>
  <c r="E55" i="20"/>
  <c r="E56" i="20" s="1"/>
  <c r="E57" i="20" s="1"/>
  <c r="E58" i="20" s="1"/>
  <c r="E59" i="20" s="1"/>
  <c r="I54" i="20"/>
  <c r="I55" i="20" s="1"/>
  <c r="I56" i="20" s="1"/>
  <c r="I57" i="20" s="1"/>
  <c r="E52" i="20"/>
  <c r="E53" i="20" s="1"/>
  <c r="E54" i="20" s="1"/>
  <c r="A52" i="20"/>
  <c r="A53" i="20" s="1"/>
  <c r="A54" i="20" s="1"/>
  <c r="E51" i="20"/>
  <c r="A51" i="20"/>
  <c r="I50" i="20"/>
  <c r="I51" i="20" s="1"/>
  <c r="I52" i="20" s="1"/>
  <c r="I53" i="20" s="1"/>
  <c r="E50" i="20"/>
  <c r="A50" i="20"/>
  <c r="I19" i="20"/>
  <c r="I20" i="20" s="1"/>
  <c r="I21" i="20" s="1"/>
  <c r="Q18" i="20"/>
  <c r="Q17" i="20"/>
  <c r="M15" i="20"/>
  <c r="M16" i="20" s="1"/>
  <c r="M17" i="20" s="1"/>
  <c r="M18" i="20" s="1"/>
  <c r="M19" i="20" s="1"/>
  <c r="M20" i="20" s="1"/>
  <c r="M21" i="20" s="1"/>
  <c r="Q14" i="20"/>
  <c r="Q15" i="20" s="1"/>
  <c r="Q16" i="20" s="1"/>
  <c r="M14" i="20"/>
  <c r="A14" i="20"/>
  <c r="A15" i="20" s="1"/>
  <c r="A16" i="20" s="1"/>
  <c r="A17" i="20" s="1"/>
  <c r="A18" i="20" s="1"/>
  <c r="A19" i="20" s="1"/>
  <c r="A20" i="20" s="1"/>
  <c r="A21" i="20" s="1"/>
  <c r="Q13" i="20"/>
  <c r="A13" i="20"/>
  <c r="I12" i="20"/>
  <c r="I13" i="20" s="1"/>
  <c r="I14" i="20" s="1"/>
  <c r="I15" i="20" s="1"/>
  <c r="I16" i="20" s="1"/>
  <c r="I17" i="20" s="1"/>
  <c r="I18" i="20" s="1"/>
  <c r="A12" i="20"/>
  <c r="E7" i="20"/>
  <c r="E8" i="20" s="1"/>
  <c r="E9" i="20" s="1"/>
  <c r="E10" i="20" s="1"/>
  <c r="E11" i="20" s="1"/>
  <c r="E12" i="20" s="1"/>
  <c r="E13" i="20" s="1"/>
  <c r="E14" i="20" s="1"/>
  <c r="E15" i="20" s="1"/>
  <c r="E16" i="20" s="1"/>
  <c r="E17" i="20" s="1"/>
  <c r="E18" i="20" s="1"/>
  <c r="E19" i="20" s="1"/>
  <c r="E20" i="20" s="1"/>
  <c r="E21" i="20" s="1"/>
  <c r="E6" i="20"/>
  <c r="E3" i="20"/>
  <c r="E4" i="20" s="1"/>
  <c r="E5" i="20" s="1"/>
  <c r="L110" i="19"/>
  <c r="K110" i="19"/>
  <c r="G110" i="19"/>
  <c r="L109" i="19"/>
  <c r="K109" i="19"/>
  <c r="J109" i="19"/>
  <c r="J110" i="19" s="1"/>
  <c r="I109" i="19"/>
  <c r="I110" i="19" s="1"/>
  <c r="H109" i="19"/>
  <c r="H110" i="19" s="1"/>
  <c r="G109" i="19"/>
  <c r="E109" i="19"/>
  <c r="E110" i="19" s="1"/>
  <c r="I107" i="19"/>
  <c r="E107" i="19"/>
  <c r="L106" i="19"/>
  <c r="L107" i="19" s="1"/>
  <c r="K106" i="19"/>
  <c r="K107" i="19" s="1"/>
  <c r="J106" i="19"/>
  <c r="J107" i="19" s="1"/>
  <c r="I106" i="19"/>
  <c r="H106" i="19"/>
  <c r="H107" i="19" s="1"/>
  <c r="M107" i="19" s="1"/>
  <c r="G106" i="19"/>
  <c r="G107" i="19" s="1"/>
  <c r="E106" i="19"/>
  <c r="D106" i="19"/>
  <c r="D107" i="19" s="1"/>
  <c r="K104" i="19"/>
  <c r="G104" i="19"/>
  <c r="M103" i="19"/>
  <c r="L103" i="19"/>
  <c r="L104" i="19" s="1"/>
  <c r="K103" i="19"/>
  <c r="J103" i="19"/>
  <c r="J104" i="19" s="1"/>
  <c r="I103" i="19"/>
  <c r="I104" i="19" s="1"/>
  <c r="H103" i="19"/>
  <c r="H104" i="19" s="1"/>
  <c r="G103" i="19"/>
  <c r="E103" i="19"/>
  <c r="E104" i="19" s="1"/>
  <c r="D103" i="19"/>
  <c r="D104" i="19" s="1"/>
  <c r="F104" i="19" s="1"/>
  <c r="L101" i="19"/>
  <c r="I101" i="19"/>
  <c r="H101" i="19"/>
  <c r="E101" i="19"/>
  <c r="L100" i="19"/>
  <c r="K100" i="19"/>
  <c r="K101" i="19" s="1"/>
  <c r="J100" i="19"/>
  <c r="J101" i="19" s="1"/>
  <c r="I100" i="19"/>
  <c r="H100" i="19"/>
  <c r="G100" i="19"/>
  <c r="G101" i="19" s="1"/>
  <c r="E100" i="19"/>
  <c r="D100" i="19"/>
  <c r="D101" i="19" s="1"/>
  <c r="K98" i="19"/>
  <c r="J98" i="19"/>
  <c r="G98" i="19"/>
  <c r="L97" i="19"/>
  <c r="L98" i="19" s="1"/>
  <c r="K97" i="19"/>
  <c r="J97" i="19"/>
  <c r="I97" i="19"/>
  <c r="I98" i="19" s="1"/>
  <c r="H97" i="19"/>
  <c r="H98" i="19" s="1"/>
  <c r="G97" i="19"/>
  <c r="E97" i="19"/>
  <c r="E98" i="19" s="1"/>
  <c r="F98" i="19" s="1"/>
  <c r="D97" i="19"/>
  <c r="D98" i="19" s="1"/>
  <c r="L95" i="19"/>
  <c r="I95" i="19"/>
  <c r="E95" i="19"/>
  <c r="L94" i="19"/>
  <c r="K94" i="19"/>
  <c r="K95" i="19" s="1"/>
  <c r="J94" i="19"/>
  <c r="J95" i="19" s="1"/>
  <c r="I94" i="19"/>
  <c r="H94" i="19"/>
  <c r="H95" i="19" s="1"/>
  <c r="M95" i="19" s="1"/>
  <c r="G94" i="19"/>
  <c r="G95" i="19" s="1"/>
  <c r="E94" i="19"/>
  <c r="D94" i="19"/>
  <c r="D95" i="19" s="1"/>
  <c r="G92" i="19"/>
  <c r="L91" i="19"/>
  <c r="K91" i="19"/>
  <c r="J91" i="19"/>
  <c r="J92" i="19" s="1"/>
  <c r="I91" i="19"/>
  <c r="H91" i="19"/>
  <c r="G91" i="19"/>
  <c r="E91" i="19"/>
  <c r="D91" i="19"/>
  <c r="L90" i="19"/>
  <c r="K90" i="19"/>
  <c r="J90" i="19"/>
  <c r="I90" i="19"/>
  <c r="H90" i="19"/>
  <c r="G90" i="19"/>
  <c r="E90" i="19"/>
  <c r="D90" i="19"/>
  <c r="L89" i="19"/>
  <c r="L92" i="19" s="1"/>
  <c r="K89" i="19"/>
  <c r="K92" i="19" s="1"/>
  <c r="J89" i="19"/>
  <c r="I89" i="19"/>
  <c r="I92" i="19" s="1"/>
  <c r="H89" i="19"/>
  <c r="H92" i="19" s="1"/>
  <c r="G89" i="19"/>
  <c r="E89" i="19"/>
  <c r="E92" i="19" s="1"/>
  <c r="F92" i="19" s="1"/>
  <c r="D89" i="19"/>
  <c r="D92" i="19" s="1"/>
  <c r="K87" i="19"/>
  <c r="J87" i="19"/>
  <c r="G87" i="19"/>
  <c r="L86" i="19"/>
  <c r="L87" i="19" s="1"/>
  <c r="K86" i="19"/>
  <c r="J86" i="19"/>
  <c r="I86" i="19"/>
  <c r="I87" i="19" s="1"/>
  <c r="H86" i="19"/>
  <c r="H87" i="19" s="1"/>
  <c r="M87" i="19" s="1"/>
  <c r="G86" i="19"/>
  <c r="E86" i="19"/>
  <c r="E87" i="19" s="1"/>
  <c r="D86" i="19"/>
  <c r="D87" i="19" s="1"/>
  <c r="I84" i="19"/>
  <c r="E84" i="19"/>
  <c r="L83" i="19"/>
  <c r="L84" i="19" s="1"/>
  <c r="K83" i="19"/>
  <c r="K84" i="19" s="1"/>
  <c r="J83" i="19"/>
  <c r="J84" i="19" s="1"/>
  <c r="I83" i="19"/>
  <c r="H83" i="19"/>
  <c r="H84" i="19" s="1"/>
  <c r="G83" i="19"/>
  <c r="G84" i="19" s="1"/>
  <c r="E83" i="19"/>
  <c r="D83" i="19"/>
  <c r="D84" i="19" s="1"/>
  <c r="K81" i="19"/>
  <c r="G81" i="19"/>
  <c r="F81" i="19"/>
  <c r="L80" i="19"/>
  <c r="L81" i="19" s="1"/>
  <c r="K80" i="19"/>
  <c r="J80" i="19"/>
  <c r="J81" i="19" s="1"/>
  <c r="I80" i="19"/>
  <c r="I81" i="19" s="1"/>
  <c r="H80" i="19"/>
  <c r="H81" i="19" s="1"/>
  <c r="G80" i="19"/>
  <c r="E80" i="19"/>
  <c r="E81" i="19" s="1"/>
  <c r="D80" i="19"/>
  <c r="D81" i="19" s="1"/>
  <c r="L78" i="19"/>
  <c r="I78" i="19"/>
  <c r="E78" i="19"/>
  <c r="L77" i="19"/>
  <c r="K77" i="19"/>
  <c r="K78" i="19" s="1"/>
  <c r="J77" i="19"/>
  <c r="J78" i="19" s="1"/>
  <c r="I77" i="19"/>
  <c r="H77" i="19"/>
  <c r="H78" i="19" s="1"/>
  <c r="M78" i="19" s="1"/>
  <c r="G77" i="19"/>
  <c r="G78" i="19" s="1"/>
  <c r="E77" i="19"/>
  <c r="D77" i="19"/>
  <c r="D78" i="19" s="1"/>
  <c r="K75" i="19"/>
  <c r="J75" i="19"/>
  <c r="G75" i="19"/>
  <c r="L74" i="19"/>
  <c r="K74" i="19"/>
  <c r="J74" i="19"/>
  <c r="I74" i="19"/>
  <c r="H74" i="19"/>
  <c r="G74" i="19"/>
  <c r="E74" i="19"/>
  <c r="D74" i="19"/>
  <c r="L73" i="19"/>
  <c r="L75" i="19" s="1"/>
  <c r="K73" i="19"/>
  <c r="J73" i="19"/>
  <c r="I73" i="19"/>
  <c r="H73" i="19"/>
  <c r="H75" i="19" s="1"/>
  <c r="G73" i="19"/>
  <c r="E73" i="19"/>
  <c r="E75" i="19" s="1"/>
  <c r="F75" i="19" s="1"/>
  <c r="D73" i="19"/>
  <c r="D75" i="19" s="1"/>
  <c r="L71" i="19"/>
  <c r="K71" i="19"/>
  <c r="H71" i="19"/>
  <c r="M71" i="19" s="1"/>
  <c r="N71" i="19" s="1"/>
  <c r="D71" i="19"/>
  <c r="L70" i="19"/>
  <c r="K70" i="19"/>
  <c r="J70" i="19"/>
  <c r="J71" i="19" s="1"/>
  <c r="I70" i="19"/>
  <c r="I71" i="19" s="1"/>
  <c r="H70" i="19"/>
  <c r="G70" i="19"/>
  <c r="G71" i="19" s="1"/>
  <c r="E70" i="19"/>
  <c r="E71" i="19" s="1"/>
  <c r="F71" i="19" s="1"/>
  <c r="D70" i="19"/>
  <c r="J68" i="19"/>
  <c r="I68" i="19"/>
  <c r="L67" i="19"/>
  <c r="L68" i="19" s="1"/>
  <c r="K67" i="19"/>
  <c r="K68" i="19" s="1"/>
  <c r="J67" i="19"/>
  <c r="I67" i="19"/>
  <c r="H67" i="19"/>
  <c r="H68" i="19" s="1"/>
  <c r="G67" i="19"/>
  <c r="G68" i="19" s="1"/>
  <c r="E67" i="19"/>
  <c r="E68" i="19" s="1"/>
  <c r="F68" i="19" s="1"/>
  <c r="D67" i="19"/>
  <c r="D68" i="19" s="1"/>
  <c r="L65" i="19"/>
  <c r="H65" i="19"/>
  <c r="G65" i="19"/>
  <c r="D65" i="19"/>
  <c r="L64" i="19"/>
  <c r="K64" i="19"/>
  <c r="K65" i="19" s="1"/>
  <c r="J64" i="19"/>
  <c r="J65" i="19" s="1"/>
  <c r="I64" i="19"/>
  <c r="I65" i="19" s="1"/>
  <c r="H64" i="19"/>
  <c r="G64" i="19"/>
  <c r="E64" i="19"/>
  <c r="E65" i="19" s="1"/>
  <c r="D64" i="19"/>
  <c r="M62" i="19"/>
  <c r="J62" i="19"/>
  <c r="E62" i="19"/>
  <c r="F62" i="19" s="1"/>
  <c r="L61" i="19"/>
  <c r="L62" i="19" s="1"/>
  <c r="K61" i="19"/>
  <c r="K62" i="19" s="1"/>
  <c r="J61" i="19"/>
  <c r="I61" i="19"/>
  <c r="I62" i="19" s="1"/>
  <c r="H61" i="19"/>
  <c r="H62" i="19" s="1"/>
  <c r="G61" i="19"/>
  <c r="G62" i="19" s="1"/>
  <c r="E61" i="19"/>
  <c r="D61" i="19"/>
  <c r="D62" i="19" s="1"/>
  <c r="L59" i="19"/>
  <c r="K59" i="19"/>
  <c r="H59" i="19"/>
  <c r="D59" i="19"/>
  <c r="L58" i="19"/>
  <c r="K58" i="19"/>
  <c r="J58" i="19"/>
  <c r="J59" i="19" s="1"/>
  <c r="I58" i="19"/>
  <c r="I59" i="19" s="1"/>
  <c r="H58" i="19"/>
  <c r="G58" i="19"/>
  <c r="G59" i="19" s="1"/>
  <c r="E58" i="19"/>
  <c r="E59" i="19" s="1"/>
  <c r="F59" i="19" s="1"/>
  <c r="D58" i="19"/>
  <c r="J56" i="19"/>
  <c r="L55" i="19"/>
  <c r="L56" i="19" s="1"/>
  <c r="K55" i="19"/>
  <c r="K56" i="19" s="1"/>
  <c r="J55" i="19"/>
  <c r="I55" i="19"/>
  <c r="I56" i="19" s="1"/>
  <c r="H55" i="19"/>
  <c r="H56" i="19" s="1"/>
  <c r="G55" i="19"/>
  <c r="G56" i="19" s="1"/>
  <c r="E55" i="19"/>
  <c r="E56" i="19" s="1"/>
  <c r="D55" i="19"/>
  <c r="D56" i="19" s="1"/>
  <c r="L53" i="19"/>
  <c r="H53" i="19"/>
  <c r="D53" i="19"/>
  <c r="M52" i="19"/>
  <c r="L52" i="19"/>
  <c r="K52" i="19"/>
  <c r="K53" i="19" s="1"/>
  <c r="J52" i="19"/>
  <c r="J53" i="19" s="1"/>
  <c r="I52" i="19"/>
  <c r="I53" i="19" s="1"/>
  <c r="H52" i="19"/>
  <c r="G52" i="19"/>
  <c r="G53" i="19" s="1"/>
  <c r="E52" i="19"/>
  <c r="E53" i="19" s="1"/>
  <c r="D52" i="19"/>
  <c r="J50" i="19"/>
  <c r="I50" i="19"/>
  <c r="F50" i="19"/>
  <c r="L49" i="19"/>
  <c r="K49" i="19"/>
  <c r="J49" i="19"/>
  <c r="I49" i="19"/>
  <c r="H49" i="19"/>
  <c r="G49" i="19"/>
  <c r="E49" i="19"/>
  <c r="E50" i="19" s="1"/>
  <c r="D49" i="19"/>
  <c r="L48" i="19"/>
  <c r="L50" i="19" s="1"/>
  <c r="K48" i="19"/>
  <c r="K50" i="19" s="1"/>
  <c r="J48" i="19"/>
  <c r="I48" i="19"/>
  <c r="H48" i="19"/>
  <c r="H50" i="19" s="1"/>
  <c r="G48" i="19"/>
  <c r="G50" i="19" s="1"/>
  <c r="E48" i="19"/>
  <c r="D48" i="19"/>
  <c r="D50" i="19" s="1"/>
  <c r="K46" i="19"/>
  <c r="G46" i="19"/>
  <c r="F46" i="19"/>
  <c r="L45" i="19"/>
  <c r="L46" i="19" s="1"/>
  <c r="K45" i="19"/>
  <c r="J45" i="19"/>
  <c r="J46" i="19" s="1"/>
  <c r="I45" i="19"/>
  <c r="I46" i="19" s="1"/>
  <c r="H45" i="19"/>
  <c r="H46" i="19" s="1"/>
  <c r="G45" i="19"/>
  <c r="E45" i="19"/>
  <c r="E46" i="19" s="1"/>
  <c r="D45" i="19"/>
  <c r="D46" i="19" s="1"/>
  <c r="M43" i="19"/>
  <c r="L43" i="19"/>
  <c r="I43" i="19"/>
  <c r="E43" i="19"/>
  <c r="L42" i="19"/>
  <c r="K42" i="19"/>
  <c r="K43" i="19" s="1"/>
  <c r="J42" i="19"/>
  <c r="J43" i="19" s="1"/>
  <c r="I42" i="19"/>
  <c r="H42" i="19"/>
  <c r="H43" i="19" s="1"/>
  <c r="G42" i="19"/>
  <c r="G43" i="19" s="1"/>
  <c r="E42" i="19"/>
  <c r="D42" i="19"/>
  <c r="D43" i="19" s="1"/>
  <c r="K40" i="19"/>
  <c r="J40" i="19"/>
  <c r="G40" i="19"/>
  <c r="L39" i="19"/>
  <c r="L40" i="19" s="1"/>
  <c r="K39" i="19"/>
  <c r="J39" i="19"/>
  <c r="I39" i="19"/>
  <c r="I40" i="19" s="1"/>
  <c r="H39" i="19"/>
  <c r="H40" i="19" s="1"/>
  <c r="G39" i="19"/>
  <c r="E39" i="19"/>
  <c r="E40" i="19" s="1"/>
  <c r="D39" i="19"/>
  <c r="D40" i="19" s="1"/>
  <c r="I37" i="19"/>
  <c r="E37" i="19"/>
  <c r="L36" i="19"/>
  <c r="L37" i="19" s="1"/>
  <c r="K36" i="19"/>
  <c r="K37" i="19" s="1"/>
  <c r="J36" i="19"/>
  <c r="J37" i="19" s="1"/>
  <c r="I36" i="19"/>
  <c r="H36" i="19"/>
  <c r="H37" i="19" s="1"/>
  <c r="M37" i="19" s="1"/>
  <c r="G36" i="19"/>
  <c r="G37" i="19" s="1"/>
  <c r="E36" i="19"/>
  <c r="D36" i="19"/>
  <c r="D37" i="19" s="1"/>
  <c r="K34" i="19"/>
  <c r="G34" i="19"/>
  <c r="L33" i="19"/>
  <c r="K33" i="19"/>
  <c r="J33" i="19"/>
  <c r="J34" i="19" s="1"/>
  <c r="I33" i="19"/>
  <c r="H33" i="19"/>
  <c r="G33" i="19"/>
  <c r="E33" i="19"/>
  <c r="D33" i="19"/>
  <c r="L32" i="19"/>
  <c r="L34" i="19" s="1"/>
  <c r="K32" i="19"/>
  <c r="J32" i="19"/>
  <c r="I32" i="19"/>
  <c r="I34" i="19" s="1"/>
  <c r="H32" i="19"/>
  <c r="H34" i="19" s="1"/>
  <c r="G32" i="19"/>
  <c r="E32" i="19"/>
  <c r="D32" i="19"/>
  <c r="D34" i="19" s="1"/>
  <c r="L30" i="19"/>
  <c r="H30" i="19"/>
  <c r="D30" i="19"/>
  <c r="L29" i="19"/>
  <c r="K29" i="19"/>
  <c r="K30" i="19" s="1"/>
  <c r="J29" i="19"/>
  <c r="I29" i="19"/>
  <c r="H29" i="19"/>
  <c r="G29" i="19"/>
  <c r="G30" i="19" s="1"/>
  <c r="E29" i="19"/>
  <c r="D29" i="19"/>
  <c r="L28" i="19"/>
  <c r="K28" i="19"/>
  <c r="J28" i="19"/>
  <c r="J30" i="19" s="1"/>
  <c r="I28" i="19"/>
  <c r="I30" i="19" s="1"/>
  <c r="H28" i="19"/>
  <c r="G28" i="19"/>
  <c r="E28" i="19"/>
  <c r="E30" i="19" s="1"/>
  <c r="F30" i="19" s="1"/>
  <c r="D28" i="19"/>
  <c r="I26" i="19"/>
  <c r="E26" i="19"/>
  <c r="L25" i="19"/>
  <c r="L26" i="19" s="1"/>
  <c r="K25" i="19"/>
  <c r="K26" i="19" s="1"/>
  <c r="J25" i="19"/>
  <c r="J26" i="19" s="1"/>
  <c r="I25" i="19"/>
  <c r="H25" i="19"/>
  <c r="G25" i="19"/>
  <c r="G26" i="19" s="1"/>
  <c r="E25" i="19"/>
  <c r="D25" i="19"/>
  <c r="D26" i="19" s="1"/>
  <c r="K23" i="19"/>
  <c r="G23" i="19"/>
  <c r="L22" i="19"/>
  <c r="L23" i="19" s="1"/>
  <c r="K22" i="19"/>
  <c r="J22" i="19"/>
  <c r="J23" i="19" s="1"/>
  <c r="I22" i="19"/>
  <c r="I23" i="19" s="1"/>
  <c r="H22" i="19"/>
  <c r="H23" i="19" s="1"/>
  <c r="G22" i="19"/>
  <c r="E22" i="19"/>
  <c r="E23" i="19" s="1"/>
  <c r="D22" i="19"/>
  <c r="D23" i="19" s="1"/>
  <c r="F23" i="19" s="1"/>
  <c r="I20" i="19"/>
  <c r="H20" i="19"/>
  <c r="E20" i="19"/>
  <c r="L19" i="19"/>
  <c r="L20" i="19" s="1"/>
  <c r="K19" i="19"/>
  <c r="K20" i="19" s="1"/>
  <c r="J19" i="19"/>
  <c r="J20" i="19" s="1"/>
  <c r="I19" i="19"/>
  <c r="H19" i="19"/>
  <c r="G19" i="19"/>
  <c r="G20" i="19" s="1"/>
  <c r="E19" i="19"/>
  <c r="D19" i="19"/>
  <c r="D20" i="19" s="1"/>
  <c r="K17" i="19"/>
  <c r="L16" i="19"/>
  <c r="L17" i="19" s="1"/>
  <c r="K16" i="19"/>
  <c r="J16" i="19"/>
  <c r="J17" i="19" s="1"/>
  <c r="I16" i="19"/>
  <c r="I17" i="19" s="1"/>
  <c r="H16" i="19"/>
  <c r="H17" i="19" s="1"/>
  <c r="G16" i="19"/>
  <c r="G17" i="19" s="1"/>
  <c r="E16" i="19"/>
  <c r="E17" i="19" s="1"/>
  <c r="F17" i="19" s="1"/>
  <c r="D16" i="19"/>
  <c r="D17" i="19" s="1"/>
  <c r="L14" i="19"/>
  <c r="I14" i="19"/>
  <c r="H14" i="19"/>
  <c r="E14" i="19"/>
  <c r="L13" i="19"/>
  <c r="K13" i="19"/>
  <c r="K14" i="19" s="1"/>
  <c r="J13" i="19"/>
  <c r="J14" i="19" s="1"/>
  <c r="M14" i="19" s="1"/>
  <c r="I13" i="19"/>
  <c r="H13" i="19"/>
  <c r="G13" i="19"/>
  <c r="G14" i="19" s="1"/>
  <c r="E13" i="19"/>
  <c r="D13" i="19"/>
  <c r="D14" i="19" s="1"/>
  <c r="K11" i="19"/>
  <c r="J11" i="19"/>
  <c r="G11" i="19"/>
  <c r="L10" i="19"/>
  <c r="L11" i="19" s="1"/>
  <c r="K10" i="19"/>
  <c r="J10" i="19"/>
  <c r="I10" i="19"/>
  <c r="I11" i="19" s="1"/>
  <c r="H10" i="19"/>
  <c r="H11" i="19" s="1"/>
  <c r="G10" i="19"/>
  <c r="E10" i="19"/>
  <c r="E11" i="19" s="1"/>
  <c r="D10" i="19"/>
  <c r="D11" i="19" s="1"/>
  <c r="I8" i="19"/>
  <c r="E8" i="19"/>
  <c r="L7" i="19"/>
  <c r="L8" i="19" s="1"/>
  <c r="K7" i="19"/>
  <c r="K8" i="19" s="1"/>
  <c r="J7" i="19"/>
  <c r="J8" i="19" s="1"/>
  <c r="I7" i="19"/>
  <c r="H7" i="19"/>
  <c r="H8" i="19" s="1"/>
  <c r="M8" i="19" s="1"/>
  <c r="G7" i="19"/>
  <c r="G8" i="19" s="1"/>
  <c r="E7" i="19"/>
  <c r="D7" i="19"/>
  <c r="D8" i="19" s="1"/>
  <c r="K5" i="19"/>
  <c r="G5" i="19"/>
  <c r="F5" i="19"/>
  <c r="M4" i="19"/>
  <c r="L4" i="19"/>
  <c r="L5" i="19" s="1"/>
  <c r="K4" i="19"/>
  <c r="J4" i="19"/>
  <c r="J5" i="19" s="1"/>
  <c r="I4" i="19"/>
  <c r="I5" i="19" s="1"/>
  <c r="H4" i="19"/>
  <c r="H5" i="19" s="1"/>
  <c r="G4" i="19"/>
  <c r="E4" i="19"/>
  <c r="E5" i="19" s="1"/>
  <c r="D4" i="19"/>
  <c r="D5" i="19" s="1"/>
  <c r="L712" i="18"/>
  <c r="K712" i="18"/>
  <c r="J712" i="18"/>
  <c r="I712" i="18"/>
  <c r="H712" i="18"/>
  <c r="G712" i="18"/>
  <c r="E712" i="18"/>
  <c r="D712" i="18"/>
  <c r="L711" i="18"/>
  <c r="K711" i="18"/>
  <c r="J711" i="18"/>
  <c r="I711" i="18"/>
  <c r="H711" i="18"/>
  <c r="G711" i="18"/>
  <c r="E711" i="18"/>
  <c r="M709" i="18"/>
  <c r="N709" i="18" s="1"/>
  <c r="F709" i="18"/>
  <c r="M708" i="18"/>
  <c r="F708" i="18"/>
  <c r="N707" i="18"/>
  <c r="M707" i="18"/>
  <c r="F707" i="18"/>
  <c r="L703" i="18"/>
  <c r="K703" i="18"/>
  <c r="H703" i="18"/>
  <c r="D703" i="18"/>
  <c r="L702" i="18"/>
  <c r="K702" i="18"/>
  <c r="J702" i="18"/>
  <c r="I702" i="18"/>
  <c r="H702" i="18"/>
  <c r="G702" i="18"/>
  <c r="G703" i="18" s="1"/>
  <c r="E702" i="18"/>
  <c r="D702" i="18"/>
  <c r="L701" i="18"/>
  <c r="K701" i="18"/>
  <c r="J701" i="18"/>
  <c r="I701" i="18"/>
  <c r="I703" i="18" s="1"/>
  <c r="H701" i="18"/>
  <c r="G701" i="18"/>
  <c r="E701" i="18"/>
  <c r="E703" i="18" s="1"/>
  <c r="F703" i="18" s="1"/>
  <c r="D701" i="18"/>
  <c r="L699" i="18"/>
  <c r="K699" i="18"/>
  <c r="J699" i="18"/>
  <c r="I699" i="18"/>
  <c r="H699" i="18"/>
  <c r="G699" i="18"/>
  <c r="E699" i="18"/>
  <c r="F699" i="18" s="1"/>
  <c r="D699" i="18"/>
  <c r="M698" i="18"/>
  <c r="F698" i="18"/>
  <c r="K696" i="18"/>
  <c r="J696" i="18"/>
  <c r="G696" i="18"/>
  <c r="L695" i="18"/>
  <c r="L696" i="18" s="1"/>
  <c r="K695" i="18"/>
  <c r="J695" i="18"/>
  <c r="I695" i="18"/>
  <c r="I696" i="18" s="1"/>
  <c r="H695" i="18"/>
  <c r="H696" i="18" s="1"/>
  <c r="M696" i="18" s="1"/>
  <c r="G695" i="18"/>
  <c r="E695" i="18"/>
  <c r="E696" i="18" s="1"/>
  <c r="D695" i="18"/>
  <c r="D696" i="18" s="1"/>
  <c r="F696" i="18" s="1"/>
  <c r="N696" i="18" s="1"/>
  <c r="K690" i="18"/>
  <c r="G690" i="18"/>
  <c r="F690" i="18"/>
  <c r="L689" i="18"/>
  <c r="L690" i="18" s="1"/>
  <c r="K689" i="18"/>
  <c r="J689" i="18"/>
  <c r="J690" i="18" s="1"/>
  <c r="I689" i="18"/>
  <c r="I690" i="18" s="1"/>
  <c r="H689" i="18"/>
  <c r="H690" i="18" s="1"/>
  <c r="G689" i="18"/>
  <c r="E689" i="18"/>
  <c r="E690" i="18" s="1"/>
  <c r="D689" i="18"/>
  <c r="D690" i="18" s="1"/>
  <c r="L686" i="18"/>
  <c r="K686" i="18"/>
  <c r="J686" i="18"/>
  <c r="I686" i="18"/>
  <c r="H686" i="18"/>
  <c r="G686" i="18"/>
  <c r="E686" i="18"/>
  <c r="D686" i="18"/>
  <c r="L685" i="18"/>
  <c r="K685" i="18"/>
  <c r="J685" i="18"/>
  <c r="I685" i="18"/>
  <c r="H685" i="18"/>
  <c r="G685" i="18"/>
  <c r="E685" i="18"/>
  <c r="D685" i="18"/>
  <c r="I682" i="18"/>
  <c r="E682" i="18"/>
  <c r="L681" i="18"/>
  <c r="L682" i="18" s="1"/>
  <c r="K681" i="18"/>
  <c r="K682" i="18" s="1"/>
  <c r="J681" i="18"/>
  <c r="J682" i="18" s="1"/>
  <c r="I681" i="18"/>
  <c r="H681" i="18"/>
  <c r="H682" i="18" s="1"/>
  <c r="M682" i="18" s="1"/>
  <c r="G681" i="18"/>
  <c r="G682" i="18" s="1"/>
  <c r="E681" i="18"/>
  <c r="D681" i="18"/>
  <c r="D682" i="18" s="1"/>
  <c r="L678" i="18"/>
  <c r="K678" i="18"/>
  <c r="J678" i="18"/>
  <c r="I678" i="18"/>
  <c r="H678" i="18"/>
  <c r="G678" i="18"/>
  <c r="E678" i="18"/>
  <c r="D678" i="18"/>
  <c r="L677" i="18"/>
  <c r="K677" i="18"/>
  <c r="J677" i="18"/>
  <c r="I677" i="18"/>
  <c r="H677" i="18"/>
  <c r="G677" i="18"/>
  <c r="E677" i="18"/>
  <c r="D677" i="18"/>
  <c r="L674" i="18"/>
  <c r="K674" i="18"/>
  <c r="J674" i="18"/>
  <c r="I674" i="18"/>
  <c r="H674" i="18"/>
  <c r="G674" i="18"/>
  <c r="F674" i="18"/>
  <c r="E674" i="18"/>
  <c r="D674" i="18"/>
  <c r="M673" i="18"/>
  <c r="N673" i="18" s="1"/>
  <c r="F673" i="18"/>
  <c r="M672" i="18"/>
  <c r="N672" i="18" s="1"/>
  <c r="F672" i="18"/>
  <c r="M671" i="18"/>
  <c r="N671" i="18" s="1"/>
  <c r="F671" i="18"/>
  <c r="N670" i="18"/>
  <c r="M670" i="18"/>
  <c r="F670" i="18"/>
  <c r="L668" i="18"/>
  <c r="K668" i="18"/>
  <c r="J668" i="18"/>
  <c r="I668" i="18"/>
  <c r="H668" i="18"/>
  <c r="G668" i="18"/>
  <c r="F668" i="18"/>
  <c r="E668" i="18"/>
  <c r="D668" i="18"/>
  <c r="M667" i="18"/>
  <c r="F667" i="18"/>
  <c r="L665" i="18"/>
  <c r="K665" i="18"/>
  <c r="J665" i="18"/>
  <c r="I665" i="18"/>
  <c r="H665" i="18"/>
  <c r="M665" i="18" s="1"/>
  <c r="G665" i="18"/>
  <c r="E665" i="18"/>
  <c r="D665" i="18"/>
  <c r="N664" i="18"/>
  <c r="M664" i="18"/>
  <c r="F664" i="18"/>
  <c r="N663" i="18"/>
  <c r="M663" i="18"/>
  <c r="F663" i="18"/>
  <c r="M662" i="18"/>
  <c r="F662" i="18"/>
  <c r="M661" i="18"/>
  <c r="N661" i="18" s="1"/>
  <c r="F661" i="18"/>
  <c r="N660" i="18"/>
  <c r="M660" i="18"/>
  <c r="F660" i="18"/>
  <c r="M659" i="18"/>
  <c r="N659" i="18" s="1"/>
  <c r="F659" i="18"/>
  <c r="M658" i="18"/>
  <c r="N658" i="18" s="1"/>
  <c r="F658" i="18"/>
  <c r="M657" i="18"/>
  <c r="F657" i="18"/>
  <c r="J655" i="18"/>
  <c r="L654" i="18"/>
  <c r="K654" i="18"/>
  <c r="J654" i="18"/>
  <c r="I654" i="18"/>
  <c r="H654" i="18"/>
  <c r="G654" i="18"/>
  <c r="E654" i="18"/>
  <c r="D654" i="18"/>
  <c r="L653" i="18"/>
  <c r="K653" i="18"/>
  <c r="J653" i="18"/>
  <c r="I653" i="18"/>
  <c r="H653" i="18"/>
  <c r="G653" i="18"/>
  <c r="E653" i="18"/>
  <c r="D653" i="18"/>
  <c r="M652" i="18"/>
  <c r="L652" i="18"/>
  <c r="L655" i="18" s="1"/>
  <c r="K652" i="18"/>
  <c r="K655" i="18" s="1"/>
  <c r="J652" i="18"/>
  <c r="I652" i="18"/>
  <c r="H652" i="18"/>
  <c r="H655" i="18" s="1"/>
  <c r="G652" i="18"/>
  <c r="G655" i="18" s="1"/>
  <c r="E652" i="18"/>
  <c r="D652" i="18"/>
  <c r="N651" i="18"/>
  <c r="M651" i="18"/>
  <c r="F651" i="18"/>
  <c r="L648" i="18"/>
  <c r="K648" i="18"/>
  <c r="J648" i="18"/>
  <c r="I648" i="18"/>
  <c r="H648" i="18"/>
  <c r="G648" i="18"/>
  <c r="E648" i="18"/>
  <c r="D648" i="18"/>
  <c r="L647" i="18"/>
  <c r="K647" i="18"/>
  <c r="J647" i="18"/>
  <c r="I647" i="18"/>
  <c r="H647" i="18"/>
  <c r="G647" i="18"/>
  <c r="E647" i="18"/>
  <c r="D647" i="18"/>
  <c r="M645" i="18"/>
  <c r="N645" i="18" s="1"/>
  <c r="F645" i="18"/>
  <c r="M644" i="18"/>
  <c r="N644" i="18" s="1"/>
  <c r="F644" i="18"/>
  <c r="M643" i="18"/>
  <c r="F643" i="18"/>
  <c r="N642" i="18"/>
  <c r="M642" i="18"/>
  <c r="F642" i="18"/>
  <c r="N641" i="18"/>
  <c r="M641" i="18"/>
  <c r="F641" i="18"/>
  <c r="L639" i="18"/>
  <c r="I639" i="18"/>
  <c r="E639" i="18"/>
  <c r="L638" i="18"/>
  <c r="K638" i="18"/>
  <c r="K639" i="18" s="1"/>
  <c r="J638" i="18"/>
  <c r="J639" i="18" s="1"/>
  <c r="I638" i="18"/>
  <c r="H638" i="18"/>
  <c r="H639" i="18" s="1"/>
  <c r="M639" i="18" s="1"/>
  <c r="G638" i="18"/>
  <c r="G639" i="18" s="1"/>
  <c r="E638" i="18"/>
  <c r="D638" i="18"/>
  <c r="D639" i="18" s="1"/>
  <c r="K636" i="18"/>
  <c r="J636" i="18"/>
  <c r="G636" i="18"/>
  <c r="L635" i="18"/>
  <c r="L636" i="18" s="1"/>
  <c r="K635" i="18"/>
  <c r="J635" i="18"/>
  <c r="I635" i="18"/>
  <c r="I636" i="18" s="1"/>
  <c r="H635" i="18"/>
  <c r="H636" i="18" s="1"/>
  <c r="M636" i="18" s="1"/>
  <c r="G635" i="18"/>
  <c r="E635" i="18"/>
  <c r="E636" i="18" s="1"/>
  <c r="D635" i="18"/>
  <c r="D636" i="18" s="1"/>
  <c r="I633" i="18"/>
  <c r="H633" i="18"/>
  <c r="M633" i="18" s="1"/>
  <c r="E633" i="18"/>
  <c r="L632" i="18"/>
  <c r="L633" i="18" s="1"/>
  <c r="K632" i="18"/>
  <c r="J632" i="18"/>
  <c r="I632" i="18"/>
  <c r="H632" i="18"/>
  <c r="G632" i="18"/>
  <c r="E632" i="18"/>
  <c r="D632" i="18"/>
  <c r="D633" i="18" s="1"/>
  <c r="L631" i="18"/>
  <c r="K631" i="18"/>
  <c r="J631" i="18"/>
  <c r="J633" i="18" s="1"/>
  <c r="I631" i="18"/>
  <c r="H631" i="18"/>
  <c r="G631" i="18"/>
  <c r="E631" i="18"/>
  <c r="D631" i="18"/>
  <c r="L628" i="18"/>
  <c r="K628" i="18"/>
  <c r="J628" i="18"/>
  <c r="I628" i="18"/>
  <c r="H628" i="18"/>
  <c r="G628" i="18"/>
  <c r="E628" i="18"/>
  <c r="D628" i="18"/>
  <c r="L627" i="18"/>
  <c r="K627" i="18"/>
  <c r="J627" i="18"/>
  <c r="I627" i="18"/>
  <c r="H627" i="18"/>
  <c r="G627" i="18"/>
  <c r="E627" i="18"/>
  <c r="D627" i="18"/>
  <c r="N625" i="18"/>
  <c r="M625" i="18"/>
  <c r="F625" i="18"/>
  <c r="L623" i="18"/>
  <c r="I623" i="18"/>
  <c r="H623" i="18"/>
  <c r="E623" i="18"/>
  <c r="L622" i="18"/>
  <c r="K622" i="18"/>
  <c r="K623" i="18" s="1"/>
  <c r="J622" i="18"/>
  <c r="J623" i="18" s="1"/>
  <c r="M623" i="18" s="1"/>
  <c r="I622" i="18"/>
  <c r="H622" i="18"/>
  <c r="G622" i="18"/>
  <c r="G623" i="18" s="1"/>
  <c r="E622" i="18"/>
  <c r="D622" i="18"/>
  <c r="D623" i="18" s="1"/>
  <c r="K620" i="18"/>
  <c r="J620" i="18"/>
  <c r="G620" i="18"/>
  <c r="L619" i="18"/>
  <c r="L620" i="18" s="1"/>
  <c r="K619" i="18"/>
  <c r="J619" i="18"/>
  <c r="I619" i="18"/>
  <c r="I620" i="18" s="1"/>
  <c r="H619" i="18"/>
  <c r="H620" i="18" s="1"/>
  <c r="G619" i="18"/>
  <c r="E619" i="18"/>
  <c r="E620" i="18" s="1"/>
  <c r="M618" i="18"/>
  <c r="N618" i="18" s="1"/>
  <c r="F618" i="18"/>
  <c r="L616" i="18"/>
  <c r="K616" i="18"/>
  <c r="J616" i="18"/>
  <c r="I616" i="18"/>
  <c r="H616" i="18"/>
  <c r="M616" i="18" s="1"/>
  <c r="N616" i="18" s="1"/>
  <c r="G616" i="18"/>
  <c r="E616" i="18"/>
  <c r="F616" i="18" s="1"/>
  <c r="D616" i="18"/>
  <c r="N615" i="18"/>
  <c r="M615" i="18"/>
  <c r="F615" i="18"/>
  <c r="L612" i="18"/>
  <c r="K612" i="18"/>
  <c r="J612" i="18"/>
  <c r="I612" i="18"/>
  <c r="H612" i="18"/>
  <c r="G612" i="18"/>
  <c r="E612" i="18"/>
  <c r="D612" i="18"/>
  <c r="L611" i="18"/>
  <c r="K611" i="18"/>
  <c r="J611" i="18"/>
  <c r="I611" i="18"/>
  <c r="H611" i="18"/>
  <c r="G611" i="18"/>
  <c r="E611" i="18"/>
  <c r="D611" i="18"/>
  <c r="L608" i="18"/>
  <c r="K608" i="18"/>
  <c r="J608" i="18"/>
  <c r="I608" i="18"/>
  <c r="M608" i="18" s="1"/>
  <c r="N608" i="18" s="1"/>
  <c r="H608" i="18"/>
  <c r="G608" i="18"/>
  <c r="E608" i="18"/>
  <c r="F608" i="18" s="1"/>
  <c r="D608" i="18"/>
  <c r="M607" i="18"/>
  <c r="N607" i="18" s="1"/>
  <c r="F607" i="18"/>
  <c r="M606" i="18"/>
  <c r="F606" i="18"/>
  <c r="N605" i="18"/>
  <c r="M605" i="18"/>
  <c r="F605" i="18"/>
  <c r="N604" i="18"/>
  <c r="M604" i="18"/>
  <c r="F604" i="18"/>
  <c r="M603" i="18"/>
  <c r="F603" i="18"/>
  <c r="L601" i="18"/>
  <c r="H601" i="18"/>
  <c r="G601" i="18"/>
  <c r="D601" i="18"/>
  <c r="L600" i="18"/>
  <c r="K600" i="18"/>
  <c r="K601" i="18" s="1"/>
  <c r="J600" i="18"/>
  <c r="J601" i="18" s="1"/>
  <c r="I600" i="18"/>
  <c r="I601" i="18" s="1"/>
  <c r="H600" i="18"/>
  <c r="G600" i="18"/>
  <c r="E600" i="18"/>
  <c r="E601" i="18" s="1"/>
  <c r="D600" i="18"/>
  <c r="L595" i="18"/>
  <c r="K595" i="18"/>
  <c r="H595" i="18"/>
  <c r="D595" i="18"/>
  <c r="L594" i="18"/>
  <c r="K594" i="18"/>
  <c r="J594" i="18"/>
  <c r="I594" i="18"/>
  <c r="H594" i="18"/>
  <c r="G594" i="18"/>
  <c r="G595" i="18" s="1"/>
  <c r="E594" i="18"/>
  <c r="D594" i="18"/>
  <c r="L593" i="18"/>
  <c r="K593" i="18"/>
  <c r="J593" i="18"/>
  <c r="I593" i="18"/>
  <c r="I595" i="18" s="1"/>
  <c r="H593" i="18"/>
  <c r="G593" i="18"/>
  <c r="E593" i="18"/>
  <c r="E595" i="18" s="1"/>
  <c r="F595" i="18" s="1"/>
  <c r="D593" i="18"/>
  <c r="I591" i="18"/>
  <c r="E591" i="18"/>
  <c r="L590" i="18"/>
  <c r="L591" i="18" s="1"/>
  <c r="K590" i="18"/>
  <c r="J590" i="18"/>
  <c r="I590" i="18"/>
  <c r="H590" i="18"/>
  <c r="H591" i="18" s="1"/>
  <c r="M591" i="18" s="1"/>
  <c r="G590" i="18"/>
  <c r="E590" i="18"/>
  <c r="D590" i="18"/>
  <c r="D591" i="18" s="1"/>
  <c r="L589" i="18"/>
  <c r="K589" i="18"/>
  <c r="J589" i="18"/>
  <c r="J591" i="18" s="1"/>
  <c r="I589" i="18"/>
  <c r="H589" i="18"/>
  <c r="G589" i="18"/>
  <c r="E589" i="18"/>
  <c r="D589" i="18"/>
  <c r="J587" i="18"/>
  <c r="L586" i="18"/>
  <c r="L587" i="18" s="1"/>
  <c r="K586" i="18"/>
  <c r="K587" i="18" s="1"/>
  <c r="J586" i="18"/>
  <c r="I586" i="18"/>
  <c r="I587" i="18" s="1"/>
  <c r="H586" i="18"/>
  <c r="H587" i="18" s="1"/>
  <c r="G586" i="18"/>
  <c r="G587" i="18" s="1"/>
  <c r="E586" i="18"/>
  <c r="E587" i="18" s="1"/>
  <c r="F587" i="18" s="1"/>
  <c r="D586" i="18"/>
  <c r="D587" i="18" s="1"/>
  <c r="L584" i="18"/>
  <c r="K584" i="18"/>
  <c r="J584" i="18"/>
  <c r="I584" i="18"/>
  <c r="H584" i="18"/>
  <c r="M584" i="18" s="1"/>
  <c r="G584" i="18"/>
  <c r="E584" i="18"/>
  <c r="D584" i="18"/>
  <c r="N583" i="18"/>
  <c r="M583" i="18"/>
  <c r="F583" i="18"/>
  <c r="L578" i="18"/>
  <c r="K578" i="18"/>
  <c r="J578" i="18"/>
  <c r="I578" i="18"/>
  <c r="H578" i="18"/>
  <c r="M578" i="18" s="1"/>
  <c r="G578" i="18"/>
  <c r="E578" i="18"/>
  <c r="D578" i="18"/>
  <c r="N577" i="18"/>
  <c r="M577" i="18"/>
  <c r="F577" i="18"/>
  <c r="L575" i="18"/>
  <c r="K575" i="18"/>
  <c r="J575" i="18"/>
  <c r="I575" i="18"/>
  <c r="M575" i="18" s="1"/>
  <c r="H575" i="18"/>
  <c r="G575" i="18"/>
  <c r="E575" i="18"/>
  <c r="F575" i="18" s="1"/>
  <c r="D575" i="18"/>
  <c r="M574" i="18"/>
  <c r="F574" i="18"/>
  <c r="M573" i="18"/>
  <c r="N573" i="18" s="1"/>
  <c r="F573" i="18"/>
  <c r="N572" i="18"/>
  <c r="M572" i="18"/>
  <c r="F572" i="18"/>
  <c r="J570" i="18"/>
  <c r="I570" i="18"/>
  <c r="L569" i="18"/>
  <c r="K569" i="18"/>
  <c r="J569" i="18"/>
  <c r="I569" i="18"/>
  <c r="H569" i="18"/>
  <c r="G569" i="18"/>
  <c r="E569" i="18"/>
  <c r="E570" i="18" s="1"/>
  <c r="F570" i="18" s="1"/>
  <c r="D569" i="18"/>
  <c r="L568" i="18"/>
  <c r="L570" i="18" s="1"/>
  <c r="K568" i="18"/>
  <c r="K570" i="18" s="1"/>
  <c r="J568" i="18"/>
  <c r="I568" i="18"/>
  <c r="H568" i="18"/>
  <c r="H570" i="18" s="1"/>
  <c r="G568" i="18"/>
  <c r="G570" i="18" s="1"/>
  <c r="E568" i="18"/>
  <c r="D568" i="18"/>
  <c r="D570" i="18" s="1"/>
  <c r="N566" i="18"/>
  <c r="L566" i="18"/>
  <c r="K566" i="18"/>
  <c r="J566" i="18"/>
  <c r="I566" i="18"/>
  <c r="H566" i="18"/>
  <c r="M566" i="18" s="1"/>
  <c r="G566" i="18"/>
  <c r="F566" i="18"/>
  <c r="E566" i="18"/>
  <c r="D566" i="18"/>
  <c r="M565" i="18"/>
  <c r="N565" i="18" s="1"/>
  <c r="F565" i="18"/>
  <c r="L563" i="18"/>
  <c r="K563" i="18"/>
  <c r="J563" i="18"/>
  <c r="I563" i="18"/>
  <c r="H563" i="18"/>
  <c r="G563" i="18"/>
  <c r="E563" i="18"/>
  <c r="F563" i="18" s="1"/>
  <c r="D563" i="18"/>
  <c r="M562" i="18"/>
  <c r="F562" i="18"/>
  <c r="K560" i="18"/>
  <c r="G560" i="18"/>
  <c r="F560" i="18"/>
  <c r="L559" i="18"/>
  <c r="L560" i="18" s="1"/>
  <c r="K559" i="18"/>
  <c r="J559" i="18"/>
  <c r="J560" i="18" s="1"/>
  <c r="I559" i="18"/>
  <c r="I560" i="18" s="1"/>
  <c r="H559" i="18"/>
  <c r="H560" i="18" s="1"/>
  <c r="G559" i="18"/>
  <c r="E559" i="18"/>
  <c r="E560" i="18" s="1"/>
  <c r="D559" i="18"/>
  <c r="D560" i="18" s="1"/>
  <c r="L556" i="18"/>
  <c r="K556" i="18"/>
  <c r="J556" i="18"/>
  <c r="I556" i="18"/>
  <c r="H556" i="18"/>
  <c r="G556" i="18"/>
  <c r="E556" i="18"/>
  <c r="D556" i="18"/>
  <c r="L555" i="18"/>
  <c r="K555" i="18"/>
  <c r="J555" i="18"/>
  <c r="I555" i="18"/>
  <c r="H555" i="18"/>
  <c r="G555" i="18"/>
  <c r="E555" i="18"/>
  <c r="D555" i="18"/>
  <c r="M553" i="18"/>
  <c r="F553" i="18"/>
  <c r="M552" i="18"/>
  <c r="N552" i="18" s="1"/>
  <c r="F552" i="18"/>
  <c r="N551" i="18"/>
  <c r="M551" i="18"/>
  <c r="F551" i="18"/>
  <c r="N550" i="18"/>
  <c r="M550" i="18"/>
  <c r="F550" i="18"/>
  <c r="M549" i="18"/>
  <c r="N549" i="18" s="1"/>
  <c r="F549" i="18"/>
  <c r="M548" i="18"/>
  <c r="F548" i="18"/>
  <c r="N547" i="18"/>
  <c r="M547" i="18"/>
  <c r="F547" i="18"/>
  <c r="M546" i="18"/>
  <c r="N546" i="18" s="1"/>
  <c r="F546" i="18"/>
  <c r="M545" i="18"/>
  <c r="F545" i="18"/>
  <c r="M544" i="18"/>
  <c r="N544" i="18" s="1"/>
  <c r="F544" i="18"/>
  <c r="L541" i="18"/>
  <c r="K541" i="18"/>
  <c r="J541" i="18"/>
  <c r="I541" i="18"/>
  <c r="H541" i="18"/>
  <c r="G541" i="18"/>
  <c r="E541" i="18"/>
  <c r="D541" i="18"/>
  <c r="L540" i="18"/>
  <c r="K540" i="18"/>
  <c r="J540" i="18"/>
  <c r="I540" i="18"/>
  <c r="H540" i="18"/>
  <c r="G540" i="18"/>
  <c r="E540" i="18"/>
  <c r="D540" i="18"/>
  <c r="N538" i="18"/>
  <c r="M538" i="18"/>
  <c r="F538" i="18"/>
  <c r="M537" i="18"/>
  <c r="N537" i="18" s="1"/>
  <c r="F537" i="18"/>
  <c r="M536" i="18"/>
  <c r="F536" i="18"/>
  <c r="M535" i="18"/>
  <c r="N535" i="18" s="1"/>
  <c r="F535" i="18"/>
  <c r="N534" i="18"/>
  <c r="M534" i="18"/>
  <c r="F534" i="18"/>
  <c r="I532" i="18"/>
  <c r="L531" i="18"/>
  <c r="K531" i="18"/>
  <c r="J531" i="18"/>
  <c r="I531" i="18"/>
  <c r="H531" i="18"/>
  <c r="G531" i="18"/>
  <c r="E531" i="18"/>
  <c r="E532" i="18" s="1"/>
  <c r="F532" i="18" s="1"/>
  <c r="D531" i="18"/>
  <c r="L530" i="18"/>
  <c r="K530" i="18"/>
  <c r="J530" i="18"/>
  <c r="I530" i="18"/>
  <c r="H530" i="18"/>
  <c r="G530" i="18"/>
  <c r="E530" i="18"/>
  <c r="D530" i="18"/>
  <c r="L529" i="18"/>
  <c r="K529" i="18"/>
  <c r="J529" i="18"/>
  <c r="J532" i="18" s="1"/>
  <c r="I529" i="18"/>
  <c r="H529" i="18"/>
  <c r="G529" i="18"/>
  <c r="E529" i="18"/>
  <c r="D529" i="18"/>
  <c r="D532" i="18" s="1"/>
  <c r="M528" i="18"/>
  <c r="N528" i="18" s="1"/>
  <c r="F528" i="18"/>
  <c r="M527" i="18"/>
  <c r="N527" i="18" s="1"/>
  <c r="F527" i="18"/>
  <c r="L525" i="18"/>
  <c r="K525" i="18"/>
  <c r="H525" i="18"/>
  <c r="L524" i="18"/>
  <c r="K524" i="18"/>
  <c r="J524" i="18"/>
  <c r="I524" i="18"/>
  <c r="H524" i="18"/>
  <c r="G524" i="18"/>
  <c r="G525" i="18" s="1"/>
  <c r="E524" i="18"/>
  <c r="D524" i="18"/>
  <c r="L523" i="18"/>
  <c r="K523" i="18"/>
  <c r="J523" i="18"/>
  <c r="I523" i="18"/>
  <c r="H523" i="18"/>
  <c r="G523" i="18"/>
  <c r="E523" i="18"/>
  <c r="D523" i="18"/>
  <c r="L522" i="18"/>
  <c r="K522" i="18"/>
  <c r="J522" i="18"/>
  <c r="J525" i="18" s="1"/>
  <c r="I522" i="18"/>
  <c r="I525" i="18" s="1"/>
  <c r="H522" i="18"/>
  <c r="G522" i="18"/>
  <c r="E522" i="18"/>
  <c r="E525" i="18" s="1"/>
  <c r="F525" i="18" s="1"/>
  <c r="D522" i="18"/>
  <c r="D525" i="18" s="1"/>
  <c r="L519" i="18"/>
  <c r="K519" i="18"/>
  <c r="J519" i="18"/>
  <c r="I519" i="18"/>
  <c r="H519" i="18"/>
  <c r="G519" i="18"/>
  <c r="E519" i="18"/>
  <c r="D519" i="18"/>
  <c r="L518" i="18"/>
  <c r="K518" i="18"/>
  <c r="J518" i="18"/>
  <c r="I518" i="18"/>
  <c r="H518" i="18"/>
  <c r="G518" i="18"/>
  <c r="E518" i="18"/>
  <c r="D518" i="18"/>
  <c r="M516" i="18"/>
  <c r="F516" i="18"/>
  <c r="N515" i="18"/>
  <c r="M515" i="18"/>
  <c r="F515" i="18"/>
  <c r="M514" i="18"/>
  <c r="N514" i="18" s="1"/>
  <c r="F514" i="18"/>
  <c r="I512" i="18"/>
  <c r="L511" i="18"/>
  <c r="L512" i="18" s="1"/>
  <c r="K511" i="18"/>
  <c r="K512" i="18" s="1"/>
  <c r="J511" i="18"/>
  <c r="J512" i="18" s="1"/>
  <c r="I511" i="18"/>
  <c r="H511" i="18"/>
  <c r="H512" i="18" s="1"/>
  <c r="G511" i="18"/>
  <c r="G512" i="18" s="1"/>
  <c r="E511" i="18"/>
  <c r="E512" i="18" s="1"/>
  <c r="F512" i="18" s="1"/>
  <c r="D511" i="18"/>
  <c r="D512" i="18" s="1"/>
  <c r="M507" i="18"/>
  <c r="N507" i="18" s="1"/>
  <c r="F507" i="18"/>
  <c r="M506" i="18"/>
  <c r="F506" i="18"/>
  <c r="N505" i="18"/>
  <c r="M505" i="18"/>
  <c r="F505" i="18"/>
  <c r="L502" i="18"/>
  <c r="K502" i="18"/>
  <c r="J502" i="18"/>
  <c r="I502" i="18"/>
  <c r="H502" i="18"/>
  <c r="G502" i="18"/>
  <c r="E502" i="18"/>
  <c r="D502" i="18"/>
  <c r="L501" i="18"/>
  <c r="K501" i="18"/>
  <c r="J501" i="18"/>
  <c r="I501" i="18"/>
  <c r="H501" i="18"/>
  <c r="G501" i="18"/>
  <c r="E501" i="18"/>
  <c r="D501" i="18"/>
  <c r="J498" i="18"/>
  <c r="L497" i="18"/>
  <c r="K497" i="18"/>
  <c r="J497" i="18"/>
  <c r="I497" i="18"/>
  <c r="I498" i="18" s="1"/>
  <c r="H497" i="18"/>
  <c r="G497" i="18"/>
  <c r="E497" i="18"/>
  <c r="E498" i="18" s="1"/>
  <c r="F498" i="18" s="1"/>
  <c r="D497" i="18"/>
  <c r="L496" i="18"/>
  <c r="K496" i="18"/>
  <c r="J496" i="18"/>
  <c r="I496" i="18"/>
  <c r="H496" i="18"/>
  <c r="G496" i="18"/>
  <c r="E496" i="18"/>
  <c r="D496" i="18"/>
  <c r="L495" i="18"/>
  <c r="L498" i="18" s="1"/>
  <c r="K495" i="18"/>
  <c r="K498" i="18" s="1"/>
  <c r="J495" i="18"/>
  <c r="I495" i="18"/>
  <c r="H495" i="18"/>
  <c r="H498" i="18" s="1"/>
  <c r="G495" i="18"/>
  <c r="G498" i="18" s="1"/>
  <c r="E495" i="18"/>
  <c r="D495" i="18"/>
  <c r="D498" i="18" s="1"/>
  <c r="N494" i="18"/>
  <c r="M494" i="18"/>
  <c r="F494" i="18"/>
  <c r="M493" i="18"/>
  <c r="N493" i="18" s="1"/>
  <c r="F493" i="18"/>
  <c r="M492" i="18"/>
  <c r="N492" i="18" s="1"/>
  <c r="F492" i="18"/>
  <c r="N491" i="18"/>
  <c r="M491" i="18"/>
  <c r="F491" i="18"/>
  <c r="J489" i="18"/>
  <c r="L488" i="18"/>
  <c r="K488" i="18"/>
  <c r="J488" i="18"/>
  <c r="I488" i="18"/>
  <c r="I489" i="18" s="1"/>
  <c r="H488" i="18"/>
  <c r="G488" i="18"/>
  <c r="E488" i="18"/>
  <c r="E489" i="18" s="1"/>
  <c r="F489" i="18" s="1"/>
  <c r="D488" i="18"/>
  <c r="L487" i="18"/>
  <c r="L489" i="18" s="1"/>
  <c r="K487" i="18"/>
  <c r="K489" i="18" s="1"/>
  <c r="J487" i="18"/>
  <c r="I487" i="18"/>
  <c r="H487" i="18"/>
  <c r="H489" i="18" s="1"/>
  <c r="G487" i="18"/>
  <c r="G489" i="18" s="1"/>
  <c r="E487" i="18"/>
  <c r="D487" i="18"/>
  <c r="D489" i="18" s="1"/>
  <c r="G485" i="18"/>
  <c r="L484" i="18"/>
  <c r="K484" i="18"/>
  <c r="J484" i="18"/>
  <c r="J485" i="18" s="1"/>
  <c r="I484" i="18"/>
  <c r="H484" i="18"/>
  <c r="G484" i="18"/>
  <c r="E484" i="18"/>
  <c r="D484" i="18"/>
  <c r="L483" i="18"/>
  <c r="K483" i="18"/>
  <c r="J483" i="18"/>
  <c r="I483" i="18"/>
  <c r="H483" i="18"/>
  <c r="G483" i="18"/>
  <c r="E483" i="18"/>
  <c r="D483" i="18"/>
  <c r="L482" i="18"/>
  <c r="L485" i="18" s="1"/>
  <c r="K482" i="18"/>
  <c r="K485" i="18" s="1"/>
  <c r="J482" i="18"/>
  <c r="I482" i="18"/>
  <c r="H482" i="18"/>
  <c r="H485" i="18" s="1"/>
  <c r="G482" i="18"/>
  <c r="E482" i="18"/>
  <c r="D482" i="18"/>
  <c r="D485" i="18" s="1"/>
  <c r="N481" i="18"/>
  <c r="M481" i="18"/>
  <c r="F481" i="18"/>
  <c r="K479" i="18"/>
  <c r="J479" i="18"/>
  <c r="G479" i="18"/>
  <c r="L478" i="18"/>
  <c r="L479" i="18" s="1"/>
  <c r="K478" i="18"/>
  <c r="J478" i="18"/>
  <c r="I478" i="18"/>
  <c r="I479" i="18" s="1"/>
  <c r="H478" i="18"/>
  <c r="H479" i="18" s="1"/>
  <c r="M479" i="18" s="1"/>
  <c r="G478" i="18"/>
  <c r="E478" i="18"/>
  <c r="E479" i="18" s="1"/>
  <c r="F479" i="18" s="1"/>
  <c r="D478" i="18"/>
  <c r="D479" i="18" s="1"/>
  <c r="L476" i="18"/>
  <c r="K476" i="18"/>
  <c r="J476" i="18"/>
  <c r="I476" i="18"/>
  <c r="H476" i="18"/>
  <c r="M476" i="18" s="1"/>
  <c r="G476" i="18"/>
  <c r="E476" i="18"/>
  <c r="D476" i="18"/>
  <c r="N475" i="18"/>
  <c r="M475" i="18"/>
  <c r="F475" i="18"/>
  <c r="L473" i="18"/>
  <c r="K473" i="18"/>
  <c r="J473" i="18"/>
  <c r="I473" i="18"/>
  <c r="M473" i="18" s="1"/>
  <c r="H473" i="18"/>
  <c r="G473" i="18"/>
  <c r="E473" i="18"/>
  <c r="F473" i="18" s="1"/>
  <c r="D473" i="18"/>
  <c r="M472" i="18"/>
  <c r="F472" i="18"/>
  <c r="M471" i="18"/>
  <c r="N471" i="18" s="1"/>
  <c r="F471" i="18"/>
  <c r="N470" i="18"/>
  <c r="M470" i="18"/>
  <c r="F470" i="18"/>
  <c r="N469" i="18"/>
  <c r="M469" i="18"/>
  <c r="F469" i="18"/>
  <c r="L467" i="18"/>
  <c r="J467" i="18"/>
  <c r="I467" i="18"/>
  <c r="H467" i="18"/>
  <c r="M467" i="18" s="1"/>
  <c r="E467" i="18"/>
  <c r="L466" i="18"/>
  <c r="K466" i="18"/>
  <c r="K467" i="18" s="1"/>
  <c r="J466" i="18"/>
  <c r="I466" i="18"/>
  <c r="H466" i="18"/>
  <c r="G466" i="18"/>
  <c r="G467" i="18" s="1"/>
  <c r="E466" i="18"/>
  <c r="D466" i="18"/>
  <c r="D467" i="18" s="1"/>
  <c r="L463" i="18"/>
  <c r="K463" i="18"/>
  <c r="J463" i="18"/>
  <c r="I463" i="18"/>
  <c r="H463" i="18"/>
  <c r="G463" i="18"/>
  <c r="E463" i="18"/>
  <c r="D463" i="18"/>
  <c r="M461" i="18"/>
  <c r="N461" i="18" s="1"/>
  <c r="F461" i="18"/>
  <c r="N460" i="18"/>
  <c r="M460" i="18"/>
  <c r="F460" i="18"/>
  <c r="M459" i="18"/>
  <c r="N459" i="18" s="1"/>
  <c r="F459" i="18"/>
  <c r="H457" i="18"/>
  <c r="E457" i="18"/>
  <c r="L456" i="18"/>
  <c r="L457" i="18" s="1"/>
  <c r="K456" i="18"/>
  <c r="J456" i="18"/>
  <c r="I456" i="18"/>
  <c r="H456" i="18"/>
  <c r="G456" i="18"/>
  <c r="E456" i="18"/>
  <c r="D456" i="18"/>
  <c r="D457" i="18" s="1"/>
  <c r="M455" i="18"/>
  <c r="L455" i="18"/>
  <c r="K455" i="18"/>
  <c r="J455" i="18"/>
  <c r="I455" i="18"/>
  <c r="H455" i="18"/>
  <c r="G455" i="18"/>
  <c r="E455" i="18"/>
  <c r="D455" i="18"/>
  <c r="L454" i="18"/>
  <c r="K454" i="18"/>
  <c r="J454" i="18"/>
  <c r="J457" i="18" s="1"/>
  <c r="I454" i="18"/>
  <c r="I457" i="18" s="1"/>
  <c r="H454" i="18"/>
  <c r="G454" i="18"/>
  <c r="E454" i="18"/>
  <c r="D454" i="18"/>
  <c r="J452" i="18"/>
  <c r="I452" i="18"/>
  <c r="E452" i="18"/>
  <c r="L451" i="18"/>
  <c r="L452" i="18" s="1"/>
  <c r="K451" i="18"/>
  <c r="K452" i="18" s="1"/>
  <c r="J451" i="18"/>
  <c r="I451" i="18"/>
  <c r="H451" i="18"/>
  <c r="H452" i="18" s="1"/>
  <c r="M452" i="18" s="1"/>
  <c r="G451" i="18"/>
  <c r="G452" i="18" s="1"/>
  <c r="E451" i="18"/>
  <c r="D451" i="18"/>
  <c r="D452" i="18" s="1"/>
  <c r="L448" i="18"/>
  <c r="K448" i="18"/>
  <c r="J448" i="18"/>
  <c r="I448" i="18"/>
  <c r="H448" i="18"/>
  <c r="G448" i="18"/>
  <c r="E448" i="18"/>
  <c r="D448" i="18"/>
  <c r="L447" i="18"/>
  <c r="K447" i="18"/>
  <c r="J447" i="18"/>
  <c r="I447" i="18"/>
  <c r="H447" i="18"/>
  <c r="G447" i="18"/>
  <c r="E447" i="18"/>
  <c r="D447" i="18"/>
  <c r="L443" i="18"/>
  <c r="K443" i="18"/>
  <c r="J443" i="18"/>
  <c r="I443" i="18"/>
  <c r="H443" i="18"/>
  <c r="G443" i="18"/>
  <c r="E443" i="18"/>
  <c r="D443" i="18"/>
  <c r="L442" i="18"/>
  <c r="K442" i="18"/>
  <c r="J442" i="18"/>
  <c r="I442" i="18"/>
  <c r="H442" i="18"/>
  <c r="G442" i="18"/>
  <c r="E442" i="18"/>
  <c r="D442" i="18"/>
  <c r="N440" i="18"/>
  <c r="M440" i="18"/>
  <c r="F440" i="18"/>
  <c r="M439" i="18"/>
  <c r="N439" i="18" s="1"/>
  <c r="F439" i="18"/>
  <c r="M438" i="18"/>
  <c r="N438" i="18" s="1"/>
  <c r="F438" i="18"/>
  <c r="L435" i="18"/>
  <c r="K435" i="18"/>
  <c r="J435" i="18"/>
  <c r="I435" i="18"/>
  <c r="H435" i="18"/>
  <c r="G435" i="18"/>
  <c r="E435" i="18"/>
  <c r="D435" i="18"/>
  <c r="L434" i="18"/>
  <c r="K434" i="18"/>
  <c r="J434" i="18"/>
  <c r="I434" i="18"/>
  <c r="H434" i="18"/>
  <c r="G434" i="18"/>
  <c r="E434" i="18"/>
  <c r="D434" i="18"/>
  <c r="M432" i="18"/>
  <c r="N432" i="18" s="1"/>
  <c r="F432" i="18"/>
  <c r="N431" i="18"/>
  <c r="M431" i="18"/>
  <c r="F431" i="18"/>
  <c r="N430" i="18"/>
  <c r="M430" i="18"/>
  <c r="F430" i="18"/>
  <c r="M429" i="18"/>
  <c r="N429" i="18" s="1"/>
  <c r="F429" i="18"/>
  <c r="L427" i="18"/>
  <c r="I427" i="18"/>
  <c r="H427" i="18"/>
  <c r="E427" i="18"/>
  <c r="D427" i="18"/>
  <c r="L426" i="18"/>
  <c r="K426" i="18"/>
  <c r="K427" i="18" s="1"/>
  <c r="J426" i="18"/>
  <c r="J427" i="18" s="1"/>
  <c r="I426" i="18"/>
  <c r="H426" i="18"/>
  <c r="G426" i="18"/>
  <c r="G427" i="18" s="1"/>
  <c r="E426" i="18"/>
  <c r="D426" i="18"/>
  <c r="L424" i="18"/>
  <c r="K424" i="18"/>
  <c r="J424" i="18"/>
  <c r="I424" i="18"/>
  <c r="M424" i="18" s="1"/>
  <c r="H424" i="18"/>
  <c r="G424" i="18"/>
  <c r="E424" i="18"/>
  <c r="F424" i="18" s="1"/>
  <c r="D424" i="18"/>
  <c r="M423" i="18"/>
  <c r="N423" i="18" s="1"/>
  <c r="F423" i="18"/>
  <c r="L421" i="18"/>
  <c r="K421" i="18"/>
  <c r="J421" i="18"/>
  <c r="I421" i="18"/>
  <c r="H421" i="18"/>
  <c r="M421" i="18" s="1"/>
  <c r="N421" i="18" s="1"/>
  <c r="G421" i="18"/>
  <c r="E421" i="18"/>
  <c r="F421" i="18" s="1"/>
  <c r="D421" i="18"/>
  <c r="N420" i="18"/>
  <c r="M420" i="18"/>
  <c r="F420" i="18"/>
  <c r="M419" i="18"/>
  <c r="N419" i="18" s="1"/>
  <c r="F419" i="18"/>
  <c r="N415" i="18"/>
  <c r="M415" i="18"/>
  <c r="F415" i="18"/>
  <c r="N414" i="18"/>
  <c r="L413" i="18"/>
  <c r="J413" i="18"/>
  <c r="H413" i="18"/>
  <c r="D413" i="18"/>
  <c r="L412" i="18"/>
  <c r="K412" i="18"/>
  <c r="K413" i="18" s="1"/>
  <c r="J412" i="18"/>
  <c r="I412" i="18"/>
  <c r="I413" i="18" s="1"/>
  <c r="H412" i="18"/>
  <c r="G412" i="18"/>
  <c r="G413" i="18" s="1"/>
  <c r="E412" i="18"/>
  <c r="E413" i="18" s="1"/>
  <c r="F413" i="18" s="1"/>
  <c r="D412" i="18"/>
  <c r="L410" i="18"/>
  <c r="K410" i="18"/>
  <c r="J410" i="18"/>
  <c r="I410" i="18"/>
  <c r="M410" i="18" s="1"/>
  <c r="N410" i="18" s="1"/>
  <c r="L129" i="17" s="1"/>
  <c r="H410" i="18"/>
  <c r="G410" i="18"/>
  <c r="F410" i="18"/>
  <c r="E410" i="18"/>
  <c r="D410" i="18"/>
  <c r="M409" i="18"/>
  <c r="F409" i="18"/>
  <c r="L407" i="18"/>
  <c r="J407" i="18"/>
  <c r="H407" i="18"/>
  <c r="D407" i="18"/>
  <c r="L406" i="18"/>
  <c r="K406" i="18"/>
  <c r="K407" i="18" s="1"/>
  <c r="J406" i="18"/>
  <c r="I406" i="18"/>
  <c r="I407" i="18" s="1"/>
  <c r="H406" i="18"/>
  <c r="G406" i="18"/>
  <c r="G407" i="18" s="1"/>
  <c r="E406" i="18"/>
  <c r="E407" i="18" s="1"/>
  <c r="F407" i="18" s="1"/>
  <c r="D406" i="18"/>
  <c r="J404" i="18"/>
  <c r="I404" i="18"/>
  <c r="H404" i="18"/>
  <c r="D404" i="18"/>
  <c r="L403" i="18"/>
  <c r="L404" i="18" s="1"/>
  <c r="K403" i="18"/>
  <c r="K404" i="18" s="1"/>
  <c r="J403" i="18"/>
  <c r="I403" i="18"/>
  <c r="H403" i="18"/>
  <c r="G403" i="18"/>
  <c r="G404" i="18" s="1"/>
  <c r="E403" i="18"/>
  <c r="E404" i="18" s="1"/>
  <c r="D403" i="18"/>
  <c r="L400" i="18"/>
  <c r="K400" i="18"/>
  <c r="J400" i="18"/>
  <c r="I400" i="18"/>
  <c r="H400" i="18"/>
  <c r="G400" i="18"/>
  <c r="E400" i="18"/>
  <c r="D400" i="18"/>
  <c r="L399" i="18"/>
  <c r="K399" i="18"/>
  <c r="J399" i="18"/>
  <c r="I399" i="18"/>
  <c r="H399" i="18"/>
  <c r="G399" i="18"/>
  <c r="E399" i="18"/>
  <c r="D399" i="18"/>
  <c r="N397" i="18"/>
  <c r="M397" i="18"/>
  <c r="F397" i="18"/>
  <c r="M396" i="18"/>
  <c r="N396" i="18" s="1"/>
  <c r="F396" i="18"/>
  <c r="M395" i="18"/>
  <c r="N395" i="18" s="1"/>
  <c r="F395" i="18"/>
  <c r="H393" i="18"/>
  <c r="D393" i="18"/>
  <c r="L392" i="18"/>
  <c r="L393" i="18" s="1"/>
  <c r="K392" i="18"/>
  <c r="J392" i="18"/>
  <c r="I392" i="18"/>
  <c r="H392" i="18"/>
  <c r="G392" i="18"/>
  <c r="E392" i="18"/>
  <c r="D392" i="18"/>
  <c r="M391" i="18"/>
  <c r="L391" i="18"/>
  <c r="K391" i="18"/>
  <c r="K393" i="18" s="1"/>
  <c r="J391" i="18"/>
  <c r="I391" i="18"/>
  <c r="I393" i="18" s="1"/>
  <c r="G164" i="17" s="1"/>
  <c r="H391" i="18"/>
  <c r="G391" i="18"/>
  <c r="G393" i="18" s="1"/>
  <c r="E391" i="18"/>
  <c r="E393" i="18" s="1"/>
  <c r="D391" i="18"/>
  <c r="J383" i="18"/>
  <c r="H383" i="18"/>
  <c r="L382" i="18"/>
  <c r="L383" i="18" s="1"/>
  <c r="K382" i="18"/>
  <c r="K383" i="18" s="1"/>
  <c r="J382" i="18"/>
  <c r="I382" i="18"/>
  <c r="I383" i="18" s="1"/>
  <c r="M383" i="18" s="1"/>
  <c r="H382" i="18"/>
  <c r="G382" i="18"/>
  <c r="G383" i="18" s="1"/>
  <c r="E382" i="18"/>
  <c r="E383" i="18" s="1"/>
  <c r="D382" i="18"/>
  <c r="D383" i="18" s="1"/>
  <c r="L380" i="18"/>
  <c r="K380" i="18"/>
  <c r="J380" i="18"/>
  <c r="I380" i="18"/>
  <c r="H380" i="18"/>
  <c r="G380" i="18"/>
  <c r="F380" i="18"/>
  <c r="E380" i="18"/>
  <c r="D380" i="18"/>
  <c r="M379" i="18"/>
  <c r="N379" i="18" s="1"/>
  <c r="F379" i="18"/>
  <c r="L377" i="18"/>
  <c r="K377" i="18"/>
  <c r="J377" i="18"/>
  <c r="I377" i="18"/>
  <c r="H377" i="18"/>
  <c r="M377" i="18" s="1"/>
  <c r="N377" i="18" s="1"/>
  <c r="G377" i="18"/>
  <c r="E377" i="18"/>
  <c r="F377" i="18" s="1"/>
  <c r="D377" i="18"/>
  <c r="M376" i="18"/>
  <c r="N376" i="18" s="1"/>
  <c r="F376" i="18"/>
  <c r="K374" i="18"/>
  <c r="G374" i="18"/>
  <c r="L373" i="18"/>
  <c r="K373" i="18"/>
  <c r="J373" i="18"/>
  <c r="I373" i="18"/>
  <c r="H373" i="18"/>
  <c r="G373" i="18"/>
  <c r="E373" i="18"/>
  <c r="D373" i="18"/>
  <c r="L372" i="18"/>
  <c r="L374" i="18" s="1"/>
  <c r="K372" i="18"/>
  <c r="J372" i="18"/>
  <c r="J374" i="18" s="1"/>
  <c r="I372" i="18"/>
  <c r="H372" i="18"/>
  <c r="H374" i="18" s="1"/>
  <c r="G372" i="18"/>
  <c r="E372" i="18"/>
  <c r="D372" i="18"/>
  <c r="D374" i="18" s="1"/>
  <c r="L369" i="18"/>
  <c r="K369" i="18"/>
  <c r="J369" i="18"/>
  <c r="I369" i="18"/>
  <c r="H369" i="18"/>
  <c r="G369" i="18"/>
  <c r="E369" i="18"/>
  <c r="D369" i="18"/>
  <c r="L368" i="18"/>
  <c r="K368" i="18"/>
  <c r="K370" i="18" s="1"/>
  <c r="J368" i="18"/>
  <c r="I368" i="18"/>
  <c r="I370" i="18" s="1"/>
  <c r="G5" i="17" s="1"/>
  <c r="H368" i="18"/>
  <c r="G368" i="18"/>
  <c r="G370" i="18" s="1"/>
  <c r="E368" i="18"/>
  <c r="D368" i="18"/>
  <c r="L367" i="18"/>
  <c r="L370" i="18" s="1"/>
  <c r="K367" i="18"/>
  <c r="J367" i="18"/>
  <c r="I367" i="18"/>
  <c r="H367" i="18"/>
  <c r="H370" i="18" s="1"/>
  <c r="G367" i="18"/>
  <c r="E367" i="18"/>
  <c r="E370" i="18" s="1"/>
  <c r="D367" i="18"/>
  <c r="D370" i="18" s="1"/>
  <c r="B5" i="17" s="1"/>
  <c r="M366" i="18"/>
  <c r="N366" i="18" s="1"/>
  <c r="F366" i="18"/>
  <c r="M365" i="18"/>
  <c r="F365" i="18"/>
  <c r="N365" i="18" s="1"/>
  <c r="N364" i="18"/>
  <c r="M364" i="18"/>
  <c r="F364" i="18"/>
  <c r="N363" i="18"/>
  <c r="M363" i="18"/>
  <c r="F363" i="18"/>
  <c r="L361" i="18"/>
  <c r="K361" i="18"/>
  <c r="J361" i="18"/>
  <c r="I361" i="18"/>
  <c r="M361" i="18" s="1"/>
  <c r="H361" i="18"/>
  <c r="G361" i="18"/>
  <c r="E361" i="18"/>
  <c r="D361" i="18"/>
  <c r="N360" i="18"/>
  <c r="M360" i="18"/>
  <c r="F360" i="18"/>
  <c r="J358" i="18"/>
  <c r="L357" i="18"/>
  <c r="L358" i="18" s="1"/>
  <c r="K357" i="18"/>
  <c r="K358" i="18" s="1"/>
  <c r="J357" i="18"/>
  <c r="I357" i="18"/>
  <c r="I358" i="18" s="1"/>
  <c r="H357" i="18"/>
  <c r="H358" i="18" s="1"/>
  <c r="M358" i="18" s="1"/>
  <c r="N358" i="18" s="1"/>
  <c r="G357" i="18"/>
  <c r="G358" i="18" s="1"/>
  <c r="E357" i="18"/>
  <c r="E358" i="18" s="1"/>
  <c r="F358" i="18" s="1"/>
  <c r="D357" i="18"/>
  <c r="D358" i="18" s="1"/>
  <c r="L355" i="18"/>
  <c r="H355" i="18"/>
  <c r="D355" i="18"/>
  <c r="L354" i="18"/>
  <c r="K354" i="18"/>
  <c r="K355" i="18" s="1"/>
  <c r="J354" i="18"/>
  <c r="J355" i="18" s="1"/>
  <c r="I354" i="18"/>
  <c r="I355" i="18" s="1"/>
  <c r="H354" i="18"/>
  <c r="G354" i="18"/>
  <c r="G355" i="18" s="1"/>
  <c r="E354" i="18"/>
  <c r="E355" i="18" s="1"/>
  <c r="F355" i="18" s="1"/>
  <c r="D354" i="18"/>
  <c r="L351" i="18"/>
  <c r="K351" i="18"/>
  <c r="J351" i="18"/>
  <c r="I351" i="18"/>
  <c r="H351" i="18"/>
  <c r="G351" i="18"/>
  <c r="E351" i="18"/>
  <c r="D351" i="18"/>
  <c r="K348" i="18"/>
  <c r="G348" i="18"/>
  <c r="L347" i="18"/>
  <c r="L348" i="18" s="1"/>
  <c r="K347" i="18"/>
  <c r="J347" i="18"/>
  <c r="J348" i="18" s="1"/>
  <c r="I347" i="18"/>
  <c r="I348" i="18" s="1"/>
  <c r="H347" i="18"/>
  <c r="H348" i="18" s="1"/>
  <c r="G347" i="18"/>
  <c r="E347" i="18"/>
  <c r="E348" i="18" s="1"/>
  <c r="F348" i="18" s="1"/>
  <c r="D347" i="18"/>
  <c r="D348" i="18" s="1"/>
  <c r="I345" i="18"/>
  <c r="E345" i="18"/>
  <c r="L344" i="18"/>
  <c r="L345" i="18" s="1"/>
  <c r="K344" i="18"/>
  <c r="K345" i="18" s="1"/>
  <c r="J344" i="18"/>
  <c r="J345" i="18" s="1"/>
  <c r="I344" i="18"/>
  <c r="H344" i="18"/>
  <c r="H345" i="18" s="1"/>
  <c r="M345" i="18" s="1"/>
  <c r="G344" i="18"/>
  <c r="G345" i="18" s="1"/>
  <c r="E344" i="18"/>
  <c r="D344" i="18"/>
  <c r="D345" i="18" s="1"/>
  <c r="L341" i="18"/>
  <c r="K341" i="18"/>
  <c r="J341" i="18"/>
  <c r="I341" i="18"/>
  <c r="H341" i="18"/>
  <c r="G341" i="18"/>
  <c r="E341" i="18"/>
  <c r="D341" i="18"/>
  <c r="L340" i="18"/>
  <c r="K340" i="18"/>
  <c r="J340" i="18"/>
  <c r="I340" i="18"/>
  <c r="H340" i="18"/>
  <c r="G340" i="18"/>
  <c r="E340" i="18"/>
  <c r="D340" i="18"/>
  <c r="N338" i="18"/>
  <c r="M338" i="18"/>
  <c r="F338" i="18"/>
  <c r="L336" i="18"/>
  <c r="K336" i="18"/>
  <c r="J336" i="18"/>
  <c r="I336" i="18"/>
  <c r="M336" i="18" s="1"/>
  <c r="N336" i="18" s="1"/>
  <c r="H336" i="18"/>
  <c r="G336" i="18"/>
  <c r="F336" i="18"/>
  <c r="E336" i="18"/>
  <c r="D336" i="18"/>
  <c r="M335" i="18"/>
  <c r="N335" i="18" s="1"/>
  <c r="F335" i="18"/>
  <c r="L332" i="18"/>
  <c r="K332" i="18"/>
  <c r="J332" i="18"/>
  <c r="I332" i="18"/>
  <c r="H332" i="18"/>
  <c r="G332" i="18"/>
  <c r="E332" i="18"/>
  <c r="D332" i="18"/>
  <c r="L331" i="18"/>
  <c r="K331" i="18"/>
  <c r="J331" i="18"/>
  <c r="I331" i="18"/>
  <c r="H331" i="18"/>
  <c r="G331" i="18"/>
  <c r="E331" i="18"/>
  <c r="D331" i="18"/>
  <c r="M329" i="18"/>
  <c r="N329" i="18" s="1"/>
  <c r="F329" i="18"/>
  <c r="L328" i="18"/>
  <c r="K328" i="18"/>
  <c r="J328" i="18"/>
  <c r="I328" i="18"/>
  <c r="H328" i="18"/>
  <c r="M328" i="18" s="1"/>
  <c r="N328" i="18" s="1"/>
  <c r="G328" i="18"/>
  <c r="F328" i="18"/>
  <c r="E328" i="18"/>
  <c r="D328" i="18"/>
  <c r="N327" i="18"/>
  <c r="M327" i="18"/>
  <c r="F327" i="18"/>
  <c r="I325" i="18"/>
  <c r="E325" i="18"/>
  <c r="L324" i="18"/>
  <c r="L325" i="18" s="1"/>
  <c r="K324" i="18"/>
  <c r="J324" i="18"/>
  <c r="I324" i="18"/>
  <c r="H324" i="18"/>
  <c r="H325" i="18" s="1"/>
  <c r="M325" i="18" s="1"/>
  <c r="G324" i="18"/>
  <c r="E324" i="18"/>
  <c r="D324" i="18"/>
  <c r="D325" i="18" s="1"/>
  <c r="L323" i="18"/>
  <c r="K323" i="18"/>
  <c r="J323" i="18"/>
  <c r="I323" i="18"/>
  <c r="H323" i="18"/>
  <c r="G323" i="18"/>
  <c r="E323" i="18"/>
  <c r="D323" i="18"/>
  <c r="L322" i="18"/>
  <c r="K322" i="18"/>
  <c r="J322" i="18"/>
  <c r="J325" i="18" s="1"/>
  <c r="I322" i="18"/>
  <c r="H322" i="18"/>
  <c r="G322" i="18"/>
  <c r="E322" i="18"/>
  <c r="D322" i="18"/>
  <c r="I320" i="18"/>
  <c r="G127" i="17" s="1"/>
  <c r="E320" i="18"/>
  <c r="L319" i="18"/>
  <c r="L320" i="18" s="1"/>
  <c r="K319" i="18"/>
  <c r="K320" i="18" s="1"/>
  <c r="J319" i="18"/>
  <c r="J320" i="18" s="1"/>
  <c r="I319" i="18"/>
  <c r="H319" i="18"/>
  <c r="H320" i="18" s="1"/>
  <c r="M320" i="18" s="1"/>
  <c r="G319" i="18"/>
  <c r="G320" i="18" s="1"/>
  <c r="E319" i="18"/>
  <c r="D319" i="18"/>
  <c r="D320" i="18" s="1"/>
  <c r="L317" i="18"/>
  <c r="K317" i="18"/>
  <c r="J317" i="18"/>
  <c r="I317" i="18"/>
  <c r="H317" i="18"/>
  <c r="M317" i="18" s="1"/>
  <c r="N317" i="18" s="1"/>
  <c r="G317" i="18"/>
  <c r="F317" i="18"/>
  <c r="E317" i="18"/>
  <c r="D317" i="18"/>
  <c r="N316" i="18"/>
  <c r="M316" i="18"/>
  <c r="F316" i="18"/>
  <c r="M315" i="18"/>
  <c r="N315" i="18" s="1"/>
  <c r="F315" i="18"/>
  <c r="L313" i="18"/>
  <c r="K313" i="18"/>
  <c r="J313" i="18"/>
  <c r="I313" i="18"/>
  <c r="H313" i="18"/>
  <c r="M313" i="18" s="1"/>
  <c r="N313" i="18" s="1"/>
  <c r="L128" i="17" s="1"/>
  <c r="G313" i="18"/>
  <c r="E313" i="18"/>
  <c r="F313" i="18" s="1"/>
  <c r="D313" i="18"/>
  <c r="N312" i="18"/>
  <c r="M312" i="18"/>
  <c r="F312" i="18"/>
  <c r="N311" i="18"/>
  <c r="M311" i="18"/>
  <c r="F311" i="18"/>
  <c r="I310" i="18"/>
  <c r="E310" i="18"/>
  <c r="L309" i="18"/>
  <c r="L310" i="18" s="1"/>
  <c r="K309" i="18"/>
  <c r="J309" i="18"/>
  <c r="I309" i="18"/>
  <c r="H309" i="18"/>
  <c r="H310" i="18" s="1"/>
  <c r="M310" i="18" s="1"/>
  <c r="G309" i="18"/>
  <c r="E309" i="18"/>
  <c r="D309" i="18"/>
  <c r="D310" i="18" s="1"/>
  <c r="L308" i="18"/>
  <c r="K308" i="18"/>
  <c r="K310" i="18" s="1"/>
  <c r="J308" i="18"/>
  <c r="J310" i="18" s="1"/>
  <c r="I308" i="18"/>
  <c r="H308" i="18"/>
  <c r="G308" i="18"/>
  <c r="G310" i="18" s="1"/>
  <c r="E308" i="18"/>
  <c r="D308" i="18"/>
  <c r="L306" i="18"/>
  <c r="K306" i="18"/>
  <c r="J306" i="18"/>
  <c r="I306" i="18"/>
  <c r="H306" i="18"/>
  <c r="G306" i="18"/>
  <c r="F306" i="18"/>
  <c r="E306" i="18"/>
  <c r="D306" i="18"/>
  <c r="M305" i="18"/>
  <c r="N305" i="18" s="1"/>
  <c r="F305" i="18"/>
  <c r="M304" i="18"/>
  <c r="N304" i="18" s="1"/>
  <c r="F304" i="18"/>
  <c r="N303" i="18"/>
  <c r="M303" i="18"/>
  <c r="F303" i="18"/>
  <c r="L301" i="18"/>
  <c r="K301" i="18"/>
  <c r="J301" i="18"/>
  <c r="I301" i="18"/>
  <c r="H301" i="18"/>
  <c r="G301" i="18"/>
  <c r="F301" i="18"/>
  <c r="E301" i="18"/>
  <c r="D301" i="18"/>
  <c r="M300" i="18"/>
  <c r="N300" i="18" s="1"/>
  <c r="F300" i="18"/>
  <c r="L297" i="18"/>
  <c r="K297" i="18"/>
  <c r="J297" i="18"/>
  <c r="I297" i="18"/>
  <c r="H297" i="18"/>
  <c r="G297" i="18"/>
  <c r="E297" i="18"/>
  <c r="D297" i="18"/>
  <c r="L296" i="18"/>
  <c r="K296" i="18"/>
  <c r="J296" i="18"/>
  <c r="I296" i="18"/>
  <c r="H296" i="18"/>
  <c r="G296" i="18"/>
  <c r="E296" i="18"/>
  <c r="D296" i="18"/>
  <c r="L292" i="18"/>
  <c r="K292" i="18"/>
  <c r="J292" i="18"/>
  <c r="I292" i="18"/>
  <c r="H292" i="18"/>
  <c r="G292" i="18"/>
  <c r="E292" i="18"/>
  <c r="D292" i="18"/>
  <c r="L291" i="18"/>
  <c r="L43" i="27" s="1"/>
  <c r="L44" i="27" s="1"/>
  <c r="K291" i="18"/>
  <c r="K43" i="27" s="1"/>
  <c r="K44" i="27" s="1"/>
  <c r="J291" i="18"/>
  <c r="J43" i="27" s="1"/>
  <c r="J44" i="27" s="1"/>
  <c r="I291" i="18"/>
  <c r="I43" i="27" s="1"/>
  <c r="I44" i="27" s="1"/>
  <c r="H291" i="18"/>
  <c r="H43" i="27" s="1"/>
  <c r="H44" i="27" s="1"/>
  <c r="G291" i="18"/>
  <c r="G43" i="27" s="1"/>
  <c r="G44" i="27" s="1"/>
  <c r="E291" i="18"/>
  <c r="E43" i="27" s="1"/>
  <c r="E44" i="27" s="1"/>
  <c r="F44" i="27" s="1"/>
  <c r="D291" i="18"/>
  <c r="D43" i="27" s="1"/>
  <c r="D44" i="27" s="1"/>
  <c r="L287" i="18"/>
  <c r="K287" i="18"/>
  <c r="J287" i="18"/>
  <c r="I287" i="18"/>
  <c r="H287" i="18"/>
  <c r="G287" i="18"/>
  <c r="E287" i="18"/>
  <c r="D287" i="18"/>
  <c r="L286" i="18"/>
  <c r="K286" i="18"/>
  <c r="J286" i="18"/>
  <c r="I286" i="18"/>
  <c r="H286" i="18"/>
  <c r="G286" i="18"/>
  <c r="E286" i="18"/>
  <c r="D286" i="18"/>
  <c r="M284" i="18"/>
  <c r="N284" i="18" s="1"/>
  <c r="F284" i="18"/>
  <c r="N283" i="18"/>
  <c r="M283" i="18"/>
  <c r="F283" i="18"/>
  <c r="J281" i="18"/>
  <c r="L280" i="18"/>
  <c r="L281" i="18" s="1"/>
  <c r="K280" i="18"/>
  <c r="K281" i="18" s="1"/>
  <c r="J280" i="18"/>
  <c r="I280" i="18"/>
  <c r="I281" i="18" s="1"/>
  <c r="H280" i="18"/>
  <c r="H281" i="18" s="1"/>
  <c r="G280" i="18"/>
  <c r="G281" i="18" s="1"/>
  <c r="E280" i="18"/>
  <c r="E281" i="18" s="1"/>
  <c r="F281" i="18" s="1"/>
  <c r="D84" i="17" s="1"/>
  <c r="D280" i="18"/>
  <c r="D281" i="18" s="1"/>
  <c r="L277" i="18"/>
  <c r="K277" i="18"/>
  <c r="J277" i="18"/>
  <c r="I277" i="18"/>
  <c r="H277" i="18"/>
  <c r="G277" i="18"/>
  <c r="E277" i="18"/>
  <c r="D277" i="18"/>
  <c r="I274" i="18"/>
  <c r="E274" i="18"/>
  <c r="L273" i="18"/>
  <c r="L274" i="18" s="1"/>
  <c r="K273" i="18"/>
  <c r="J273" i="18"/>
  <c r="I273" i="18"/>
  <c r="H273" i="18"/>
  <c r="H274" i="18" s="1"/>
  <c r="M274" i="18" s="1"/>
  <c r="K64" i="17" s="1"/>
  <c r="G273" i="18"/>
  <c r="E273" i="18"/>
  <c r="D273" i="18"/>
  <c r="D274" i="18" s="1"/>
  <c r="L272" i="18"/>
  <c r="K272" i="18"/>
  <c r="K274" i="18" s="1"/>
  <c r="J272" i="18"/>
  <c r="J274" i="18" s="1"/>
  <c r="I272" i="18"/>
  <c r="H272" i="18"/>
  <c r="G272" i="18"/>
  <c r="G274" i="18" s="1"/>
  <c r="E272" i="18"/>
  <c r="D272" i="18"/>
  <c r="J270" i="18"/>
  <c r="L269" i="18"/>
  <c r="L270" i="18" s="1"/>
  <c r="K269" i="18"/>
  <c r="K270" i="18" s="1"/>
  <c r="J269" i="18"/>
  <c r="I269" i="18"/>
  <c r="I270" i="18" s="1"/>
  <c r="H269" i="18"/>
  <c r="H270" i="18" s="1"/>
  <c r="M270" i="18" s="1"/>
  <c r="K153" i="17" s="1"/>
  <c r="G269" i="18"/>
  <c r="G270" i="18" s="1"/>
  <c r="E269" i="18"/>
  <c r="E270" i="18" s="1"/>
  <c r="F270" i="18" s="1"/>
  <c r="D153" i="17" s="1"/>
  <c r="D269" i="18"/>
  <c r="D270" i="18" s="1"/>
  <c r="L267" i="18"/>
  <c r="H267" i="18"/>
  <c r="M267" i="18" s="1"/>
  <c r="D267" i="18"/>
  <c r="L266" i="18"/>
  <c r="K266" i="18"/>
  <c r="K267" i="18" s="1"/>
  <c r="J266" i="18"/>
  <c r="I266" i="18"/>
  <c r="H266" i="18"/>
  <c r="G266" i="18"/>
  <c r="G267" i="18" s="1"/>
  <c r="E266" i="18"/>
  <c r="D266" i="18"/>
  <c r="L265" i="18"/>
  <c r="K265" i="18"/>
  <c r="J265" i="18"/>
  <c r="J267" i="18" s="1"/>
  <c r="I265" i="18"/>
  <c r="I267" i="18" s="1"/>
  <c r="H265" i="18"/>
  <c r="G265" i="18"/>
  <c r="E265" i="18"/>
  <c r="E267" i="18" s="1"/>
  <c r="D265" i="18"/>
  <c r="M264" i="18"/>
  <c r="N264" i="18" s="1"/>
  <c r="F264" i="18"/>
  <c r="L262" i="18"/>
  <c r="H262" i="18"/>
  <c r="D262" i="18"/>
  <c r="L261" i="18"/>
  <c r="K261" i="18"/>
  <c r="K262" i="18" s="1"/>
  <c r="J261" i="18"/>
  <c r="J262" i="18" s="1"/>
  <c r="I261" i="18"/>
  <c r="I262" i="18" s="1"/>
  <c r="H261" i="18"/>
  <c r="G261" i="18"/>
  <c r="G262" i="18" s="1"/>
  <c r="E261" i="18"/>
  <c r="E262" i="18" s="1"/>
  <c r="F262" i="18" s="1"/>
  <c r="D261" i="18"/>
  <c r="J259" i="18"/>
  <c r="L258" i="18"/>
  <c r="K258" i="18"/>
  <c r="J258" i="18"/>
  <c r="I258" i="18"/>
  <c r="I259" i="18" s="1"/>
  <c r="H258" i="18"/>
  <c r="G258" i="18"/>
  <c r="E258" i="18"/>
  <c r="E259" i="18" s="1"/>
  <c r="F259" i="18" s="1"/>
  <c r="D4" i="17" s="1"/>
  <c r="D258" i="18"/>
  <c r="L257" i="18"/>
  <c r="K257" i="18"/>
  <c r="J257" i="18"/>
  <c r="I257" i="18"/>
  <c r="H257" i="18"/>
  <c r="G257" i="18"/>
  <c r="E257" i="18"/>
  <c r="D257" i="18"/>
  <c r="L256" i="18"/>
  <c r="L259" i="18" s="1"/>
  <c r="K256" i="18"/>
  <c r="K259" i="18" s="1"/>
  <c r="J256" i="18"/>
  <c r="I256" i="18"/>
  <c r="H256" i="18"/>
  <c r="H259" i="18" s="1"/>
  <c r="G256" i="18"/>
  <c r="G259" i="18" s="1"/>
  <c r="E256" i="18"/>
  <c r="D256" i="18"/>
  <c r="D259" i="18" s="1"/>
  <c r="N255" i="18"/>
  <c r="M255" i="18"/>
  <c r="F255" i="18"/>
  <c r="M254" i="18"/>
  <c r="N254" i="18" s="1"/>
  <c r="F254" i="18"/>
  <c r="M253" i="18"/>
  <c r="F253" i="18"/>
  <c r="N253" i="18" s="1"/>
  <c r="M252" i="18"/>
  <c r="N252" i="18" s="1"/>
  <c r="F252" i="18"/>
  <c r="N251" i="18"/>
  <c r="M251" i="18"/>
  <c r="F251" i="18"/>
  <c r="M250" i="18"/>
  <c r="N250" i="18" s="1"/>
  <c r="F250" i="18"/>
  <c r="M249" i="18"/>
  <c r="F249" i="18"/>
  <c r="N249" i="18" s="1"/>
  <c r="M248" i="18"/>
  <c r="N248" i="18" s="1"/>
  <c r="F248" i="18"/>
  <c r="N247" i="18"/>
  <c r="M247" i="18"/>
  <c r="F247" i="18"/>
  <c r="L244" i="18"/>
  <c r="K244" i="18"/>
  <c r="J244" i="18"/>
  <c r="I244" i="18"/>
  <c r="H244" i="18"/>
  <c r="G244" i="18"/>
  <c r="E244" i="18"/>
  <c r="D244" i="18"/>
  <c r="L243" i="18"/>
  <c r="K243" i="18"/>
  <c r="J243" i="18"/>
  <c r="I243" i="18"/>
  <c r="H243" i="18"/>
  <c r="G243" i="18"/>
  <c r="E243" i="18"/>
  <c r="D243" i="18"/>
  <c r="M241" i="18"/>
  <c r="N241" i="18" s="1"/>
  <c r="F241" i="18"/>
  <c r="M240" i="18"/>
  <c r="F240" i="18"/>
  <c r="N240" i="18" s="1"/>
  <c r="M239" i="18"/>
  <c r="N239" i="18" s="1"/>
  <c r="F239" i="18"/>
  <c r="J237" i="18"/>
  <c r="L236" i="18"/>
  <c r="K236" i="18"/>
  <c r="J236" i="18"/>
  <c r="I236" i="18"/>
  <c r="I237" i="18" s="1"/>
  <c r="H236" i="18"/>
  <c r="G236" i="18"/>
  <c r="E236" i="18"/>
  <c r="E237" i="18" s="1"/>
  <c r="F237" i="18" s="1"/>
  <c r="D62" i="17" s="1"/>
  <c r="D236" i="18"/>
  <c r="L235" i="18"/>
  <c r="L237" i="18" s="1"/>
  <c r="K235" i="18"/>
  <c r="K237" i="18" s="1"/>
  <c r="J235" i="18"/>
  <c r="I235" i="18"/>
  <c r="H235" i="18"/>
  <c r="G235" i="18"/>
  <c r="G237" i="18" s="1"/>
  <c r="E235" i="18"/>
  <c r="D235" i="18"/>
  <c r="D237" i="18" s="1"/>
  <c r="L232" i="18"/>
  <c r="K232" i="18"/>
  <c r="J232" i="18"/>
  <c r="I232" i="18"/>
  <c r="H232" i="18"/>
  <c r="G232" i="18"/>
  <c r="E232" i="18"/>
  <c r="D232" i="18"/>
  <c r="L229" i="18"/>
  <c r="K229" i="18"/>
  <c r="J229" i="18"/>
  <c r="I229" i="18"/>
  <c r="H229" i="18"/>
  <c r="M229" i="18" s="1"/>
  <c r="G229" i="18"/>
  <c r="E229" i="18"/>
  <c r="D229" i="18"/>
  <c r="F229" i="18" s="1"/>
  <c r="M228" i="18"/>
  <c r="N228" i="18" s="1"/>
  <c r="F228" i="18"/>
  <c r="L225" i="18"/>
  <c r="K225" i="18"/>
  <c r="J225" i="18"/>
  <c r="I225" i="18"/>
  <c r="H225" i="18"/>
  <c r="G225" i="18"/>
  <c r="E225" i="18"/>
  <c r="D225" i="18"/>
  <c r="L224" i="18"/>
  <c r="K224" i="18"/>
  <c r="J224" i="18"/>
  <c r="I224" i="18"/>
  <c r="H224" i="18"/>
  <c r="G224" i="18"/>
  <c r="E224" i="18"/>
  <c r="D224" i="18"/>
  <c r="N222" i="18"/>
  <c r="M222" i="18"/>
  <c r="F222" i="18"/>
  <c r="M221" i="18"/>
  <c r="N221" i="18" s="1"/>
  <c r="F221" i="18"/>
  <c r="M220" i="18"/>
  <c r="F220" i="18"/>
  <c r="N220" i="18" s="1"/>
  <c r="M219" i="18"/>
  <c r="N219" i="18" s="1"/>
  <c r="F219" i="18"/>
  <c r="N218" i="18"/>
  <c r="M218" i="18"/>
  <c r="F218" i="18"/>
  <c r="L210" i="18"/>
  <c r="K210" i="18"/>
  <c r="J210" i="18"/>
  <c r="I210" i="18"/>
  <c r="M210" i="18" s="1"/>
  <c r="H210" i="18"/>
  <c r="G210" i="18"/>
  <c r="E210" i="18"/>
  <c r="F210" i="18" s="1"/>
  <c r="D210" i="18"/>
  <c r="M209" i="18"/>
  <c r="F209" i="18"/>
  <c r="N209" i="18" s="1"/>
  <c r="K207" i="18"/>
  <c r="I207" i="18"/>
  <c r="G207" i="18"/>
  <c r="E207" i="18"/>
  <c r="L206" i="18"/>
  <c r="L207" i="18" s="1"/>
  <c r="K206" i="18"/>
  <c r="J206" i="18"/>
  <c r="J207" i="18" s="1"/>
  <c r="I206" i="18"/>
  <c r="H206" i="18"/>
  <c r="H207" i="18" s="1"/>
  <c r="M207" i="18" s="1"/>
  <c r="G206" i="18"/>
  <c r="E206" i="18"/>
  <c r="D206" i="18"/>
  <c r="D207" i="18" s="1"/>
  <c r="L203" i="18"/>
  <c r="L31" i="21" s="1"/>
  <c r="L32" i="21" s="1"/>
  <c r="K203" i="18"/>
  <c r="K31" i="21" s="1"/>
  <c r="K32" i="21" s="1"/>
  <c r="J203" i="18"/>
  <c r="J31" i="21" s="1"/>
  <c r="J32" i="21" s="1"/>
  <c r="I203" i="18"/>
  <c r="I31" i="21" s="1"/>
  <c r="I32" i="21" s="1"/>
  <c r="H203" i="18"/>
  <c r="H31" i="21" s="1"/>
  <c r="H32" i="21" s="1"/>
  <c r="M32" i="21" s="1"/>
  <c r="G203" i="18"/>
  <c r="G31" i="21" s="1"/>
  <c r="G32" i="21" s="1"/>
  <c r="E203" i="18"/>
  <c r="E31" i="21" s="1"/>
  <c r="E32" i="21" s="1"/>
  <c r="D203" i="18"/>
  <c r="D31" i="21" s="1"/>
  <c r="D32" i="21" s="1"/>
  <c r="N201" i="18"/>
  <c r="M201" i="18"/>
  <c r="F201" i="18"/>
  <c r="M200" i="18"/>
  <c r="N200" i="18" s="1"/>
  <c r="F200" i="18"/>
  <c r="L197" i="18"/>
  <c r="K197" i="18"/>
  <c r="J197" i="18"/>
  <c r="I197" i="18"/>
  <c r="H197" i="18"/>
  <c r="G197" i="18"/>
  <c r="E197" i="18"/>
  <c r="D197" i="18"/>
  <c r="L196" i="18"/>
  <c r="K196" i="18"/>
  <c r="J196" i="18"/>
  <c r="I196" i="18"/>
  <c r="H196" i="18"/>
  <c r="G196" i="18"/>
  <c r="E196" i="18"/>
  <c r="D196" i="18"/>
  <c r="M194" i="18"/>
  <c r="F194" i="18"/>
  <c r="N194" i="18" s="1"/>
  <c r="L192" i="18"/>
  <c r="K192" i="18"/>
  <c r="J192" i="18"/>
  <c r="I192" i="18"/>
  <c r="M192" i="18" s="1"/>
  <c r="H192" i="18"/>
  <c r="G192" i="18"/>
  <c r="E192" i="18"/>
  <c r="F192" i="18" s="1"/>
  <c r="D192" i="18"/>
  <c r="N191" i="18"/>
  <c r="M191" i="18"/>
  <c r="F191" i="18"/>
  <c r="L189" i="18"/>
  <c r="K189" i="18"/>
  <c r="J189" i="18"/>
  <c r="I189" i="18"/>
  <c r="M189" i="18" s="1"/>
  <c r="H189" i="18"/>
  <c r="G189" i="18"/>
  <c r="E189" i="18"/>
  <c r="F189" i="18" s="1"/>
  <c r="D189" i="18"/>
  <c r="M188" i="18"/>
  <c r="F188" i="18"/>
  <c r="N188" i="18" s="1"/>
  <c r="L186" i="18"/>
  <c r="K186" i="18"/>
  <c r="J186" i="18"/>
  <c r="I186" i="18"/>
  <c r="M186" i="18" s="1"/>
  <c r="H186" i="18"/>
  <c r="G186" i="18"/>
  <c r="E186" i="18"/>
  <c r="F186" i="18" s="1"/>
  <c r="D186" i="18"/>
  <c r="N185" i="18"/>
  <c r="M185" i="18"/>
  <c r="F185" i="18"/>
  <c r="M184" i="18"/>
  <c r="N184" i="18" s="1"/>
  <c r="F184" i="18"/>
  <c r="L182" i="18"/>
  <c r="J182" i="18"/>
  <c r="H182" i="18"/>
  <c r="D182" i="18"/>
  <c r="B134" i="17" s="1"/>
  <c r="L181" i="18"/>
  <c r="K181" i="18"/>
  <c r="K182" i="18" s="1"/>
  <c r="J181" i="18"/>
  <c r="I181" i="18"/>
  <c r="I182" i="18" s="1"/>
  <c r="G134" i="17" s="1"/>
  <c r="H181" i="18"/>
  <c r="G181" i="18"/>
  <c r="G182" i="18" s="1"/>
  <c r="E181" i="18"/>
  <c r="E182" i="18" s="1"/>
  <c r="D181" i="18"/>
  <c r="L179" i="18"/>
  <c r="J179" i="18"/>
  <c r="H179" i="18"/>
  <c r="M179" i="18" s="1"/>
  <c r="N179" i="18" s="1"/>
  <c r="L156" i="17" s="1"/>
  <c r="F179" i="18"/>
  <c r="D179" i="18"/>
  <c r="L178" i="18"/>
  <c r="K178" i="18"/>
  <c r="K179" i="18" s="1"/>
  <c r="J178" i="18"/>
  <c r="I178" i="18"/>
  <c r="I179" i="18" s="1"/>
  <c r="H178" i="18"/>
  <c r="G178" i="18"/>
  <c r="G179" i="18" s="1"/>
  <c r="E178" i="18"/>
  <c r="E179" i="18" s="1"/>
  <c r="D178" i="18"/>
  <c r="L172" i="18"/>
  <c r="K172" i="18"/>
  <c r="J172" i="18"/>
  <c r="I172" i="18"/>
  <c r="H172" i="18"/>
  <c r="G172" i="18"/>
  <c r="E172" i="18"/>
  <c r="D172" i="18"/>
  <c r="L169" i="18"/>
  <c r="K169" i="18"/>
  <c r="J169" i="18"/>
  <c r="I169" i="18"/>
  <c r="M169" i="18" s="1"/>
  <c r="H169" i="18"/>
  <c r="G169" i="18"/>
  <c r="E169" i="18"/>
  <c r="F169" i="18" s="1"/>
  <c r="D169" i="18"/>
  <c r="N168" i="18"/>
  <c r="M168" i="18"/>
  <c r="F168" i="18"/>
  <c r="M167" i="18"/>
  <c r="N167" i="18" s="1"/>
  <c r="F167" i="18"/>
  <c r="M166" i="18"/>
  <c r="F166" i="18"/>
  <c r="N166" i="18" s="1"/>
  <c r="M165" i="18"/>
  <c r="N165" i="18" s="1"/>
  <c r="F165" i="18"/>
  <c r="N164" i="18"/>
  <c r="M164" i="18"/>
  <c r="F164" i="18"/>
  <c r="M163" i="18"/>
  <c r="N163" i="18" s="1"/>
  <c r="F163" i="18"/>
  <c r="L161" i="18"/>
  <c r="K161" i="18"/>
  <c r="J161" i="18"/>
  <c r="I161" i="18"/>
  <c r="H161" i="18"/>
  <c r="M161" i="18" s="1"/>
  <c r="G161" i="18"/>
  <c r="E161" i="18"/>
  <c r="D161" i="18"/>
  <c r="F161" i="18" s="1"/>
  <c r="M160" i="18"/>
  <c r="N160" i="18" s="1"/>
  <c r="F160" i="18"/>
  <c r="N159" i="18"/>
  <c r="M159" i="18"/>
  <c r="F159" i="18"/>
  <c r="L157" i="18"/>
  <c r="K157" i="18"/>
  <c r="J157" i="18"/>
  <c r="I157" i="18"/>
  <c r="M157" i="18" s="1"/>
  <c r="H157" i="18"/>
  <c r="G157" i="18"/>
  <c r="E157" i="18"/>
  <c r="F157" i="18" s="1"/>
  <c r="D157" i="18"/>
  <c r="M156" i="18"/>
  <c r="F156" i="18"/>
  <c r="N156" i="18" s="1"/>
  <c r="L150" i="18"/>
  <c r="K150" i="18"/>
  <c r="J150" i="18"/>
  <c r="I150" i="18"/>
  <c r="H150" i="18"/>
  <c r="G150" i="18"/>
  <c r="E150" i="18"/>
  <c r="D150" i="18"/>
  <c r="L149" i="18"/>
  <c r="K149" i="18"/>
  <c r="J149" i="18"/>
  <c r="I149" i="18"/>
  <c r="H149" i="18"/>
  <c r="G149" i="18"/>
  <c r="E149" i="18"/>
  <c r="D149" i="18"/>
  <c r="M147" i="18"/>
  <c r="N147" i="18" s="1"/>
  <c r="F147" i="18"/>
  <c r="M146" i="18"/>
  <c r="F146" i="18"/>
  <c r="N146" i="18" s="1"/>
  <c r="K144" i="18"/>
  <c r="G144" i="18"/>
  <c r="L143" i="18"/>
  <c r="K143" i="18"/>
  <c r="J143" i="18"/>
  <c r="J144" i="18" s="1"/>
  <c r="I143" i="18"/>
  <c r="H143" i="18"/>
  <c r="G143" i="18"/>
  <c r="E143" i="18"/>
  <c r="D143" i="18"/>
  <c r="L142" i="18"/>
  <c r="L144" i="18" s="1"/>
  <c r="K142" i="18"/>
  <c r="J142" i="18"/>
  <c r="I142" i="18"/>
  <c r="I144" i="18" s="1"/>
  <c r="H142" i="18"/>
  <c r="H144" i="18" s="1"/>
  <c r="G142" i="18"/>
  <c r="E142" i="18"/>
  <c r="E144" i="18" s="1"/>
  <c r="F144" i="18" s="1"/>
  <c r="D142" i="18"/>
  <c r="D144" i="18" s="1"/>
  <c r="L139" i="18"/>
  <c r="K139" i="18"/>
  <c r="J139" i="18"/>
  <c r="I139" i="18"/>
  <c r="H139" i="18"/>
  <c r="G139" i="18"/>
  <c r="E139" i="18"/>
  <c r="D139" i="18"/>
  <c r="L138" i="18"/>
  <c r="K138" i="18"/>
  <c r="J138" i="18"/>
  <c r="I138" i="18"/>
  <c r="H138" i="18"/>
  <c r="G138" i="18"/>
  <c r="E138" i="18"/>
  <c r="D138" i="18"/>
  <c r="L135" i="18"/>
  <c r="J135" i="18"/>
  <c r="H135" i="18"/>
  <c r="F135" i="18"/>
  <c r="D92" i="17" s="1"/>
  <c r="D135" i="18"/>
  <c r="L134" i="18"/>
  <c r="K134" i="18"/>
  <c r="K135" i="18" s="1"/>
  <c r="J134" i="18"/>
  <c r="I134" i="18"/>
  <c r="I135" i="18" s="1"/>
  <c r="H134" i="18"/>
  <c r="G134" i="18"/>
  <c r="G135" i="18" s="1"/>
  <c r="E134" i="18"/>
  <c r="E135" i="18" s="1"/>
  <c r="D134" i="18"/>
  <c r="L132" i="18"/>
  <c r="J132" i="18"/>
  <c r="H132" i="18"/>
  <c r="D132" i="18"/>
  <c r="L131" i="18"/>
  <c r="K131" i="18"/>
  <c r="K132" i="18" s="1"/>
  <c r="J131" i="18"/>
  <c r="I131" i="18"/>
  <c r="I132" i="18" s="1"/>
  <c r="G162" i="17" s="1"/>
  <c r="H131" i="18"/>
  <c r="G131" i="18"/>
  <c r="G132" i="18" s="1"/>
  <c r="E131" i="18"/>
  <c r="E132" i="18" s="1"/>
  <c r="F132" i="18" s="1"/>
  <c r="D162" i="17" s="1"/>
  <c r="D131" i="18"/>
  <c r="L129" i="18"/>
  <c r="K129" i="18"/>
  <c r="J129" i="18"/>
  <c r="I129" i="18"/>
  <c r="H129" i="18"/>
  <c r="G129" i="18"/>
  <c r="F129" i="18"/>
  <c r="E129" i="18"/>
  <c r="D129" i="18"/>
  <c r="N128" i="18"/>
  <c r="M128" i="18"/>
  <c r="F128" i="18"/>
  <c r="M127" i="18"/>
  <c r="N127" i="18" s="1"/>
  <c r="F127" i="18"/>
  <c r="M126" i="18"/>
  <c r="N126" i="18" s="1"/>
  <c r="F126" i="18"/>
  <c r="L124" i="18"/>
  <c r="K124" i="18"/>
  <c r="J124" i="18"/>
  <c r="I124" i="18"/>
  <c r="H124" i="18"/>
  <c r="G124" i="18"/>
  <c r="E124" i="18"/>
  <c r="D124" i="18"/>
  <c r="L123" i="18"/>
  <c r="K123" i="18"/>
  <c r="J123" i="18"/>
  <c r="I123" i="18"/>
  <c r="H123" i="18"/>
  <c r="G123" i="18"/>
  <c r="E123" i="18"/>
  <c r="D123" i="18"/>
  <c r="M121" i="18"/>
  <c r="F121" i="18"/>
  <c r="N121" i="18" s="1"/>
  <c r="N120" i="18"/>
  <c r="M120" i="18"/>
  <c r="F120" i="18"/>
  <c r="N119" i="18"/>
  <c r="M119" i="18"/>
  <c r="F119" i="18"/>
  <c r="M118" i="18"/>
  <c r="F118" i="18"/>
  <c r="N117" i="18"/>
  <c r="M117" i="18"/>
  <c r="F117" i="18"/>
  <c r="N116" i="18"/>
  <c r="M116" i="18"/>
  <c r="F116" i="18"/>
  <c r="M115" i="18"/>
  <c r="N115" i="18" s="1"/>
  <c r="F115" i="18"/>
  <c r="M114" i="18"/>
  <c r="N114" i="18" s="1"/>
  <c r="F114" i="18"/>
  <c r="N113" i="18"/>
  <c r="M113" i="18"/>
  <c r="F113" i="18"/>
  <c r="M112" i="18"/>
  <c r="N112" i="18" s="1"/>
  <c r="F112" i="18"/>
  <c r="L110" i="18"/>
  <c r="K110" i="18"/>
  <c r="J110" i="18"/>
  <c r="I110" i="18"/>
  <c r="H110" i="18"/>
  <c r="M110" i="18" s="1"/>
  <c r="G110" i="18"/>
  <c r="E110" i="18"/>
  <c r="D110" i="18"/>
  <c r="F110" i="18" s="1"/>
  <c r="M109" i="18"/>
  <c r="N109" i="18" s="1"/>
  <c r="F109" i="18"/>
  <c r="L107" i="18"/>
  <c r="K107" i="18"/>
  <c r="J107" i="18"/>
  <c r="I107" i="18"/>
  <c r="H107" i="18"/>
  <c r="G107" i="18"/>
  <c r="E107" i="18"/>
  <c r="D107" i="18"/>
  <c r="L106" i="18"/>
  <c r="L108" i="18" s="1"/>
  <c r="J10" i="17" s="1"/>
  <c r="K106" i="18"/>
  <c r="J106" i="18"/>
  <c r="I106" i="18"/>
  <c r="H106" i="18"/>
  <c r="G106" i="18"/>
  <c r="E106" i="18"/>
  <c r="D106" i="18"/>
  <c r="D108" i="18" s="1"/>
  <c r="B10" i="17" s="1"/>
  <c r="L105" i="18"/>
  <c r="K105" i="18"/>
  <c r="K108" i="18" s="1"/>
  <c r="J105" i="18"/>
  <c r="J108" i="18" s="1"/>
  <c r="H10" i="17" s="1"/>
  <c r="I105" i="18"/>
  <c r="H105" i="18"/>
  <c r="H108" i="18" s="1"/>
  <c r="G105" i="18"/>
  <c r="G108" i="18" s="1"/>
  <c r="E10" i="17" s="1"/>
  <c r="E105" i="18"/>
  <c r="D105" i="18"/>
  <c r="N104" i="18"/>
  <c r="M104" i="18"/>
  <c r="F104" i="18"/>
  <c r="M103" i="18"/>
  <c r="N103" i="18" s="1"/>
  <c r="F103" i="18"/>
  <c r="L101" i="18"/>
  <c r="J108" i="17" s="1"/>
  <c r="H101" i="18"/>
  <c r="F108" i="17" s="1"/>
  <c r="D101" i="18"/>
  <c r="B108" i="17" s="1"/>
  <c r="L100" i="18"/>
  <c r="K100" i="18"/>
  <c r="K101" i="18" s="1"/>
  <c r="I108" i="17" s="1"/>
  <c r="J100" i="18"/>
  <c r="J101" i="18" s="1"/>
  <c r="H108" i="17" s="1"/>
  <c r="I100" i="18"/>
  <c r="I101" i="18" s="1"/>
  <c r="H100" i="18"/>
  <c r="G100" i="18"/>
  <c r="G101" i="18" s="1"/>
  <c r="E108" i="17" s="1"/>
  <c r="E100" i="18"/>
  <c r="E101" i="18" s="1"/>
  <c r="F101" i="18" s="1"/>
  <c r="D108" i="17" s="1"/>
  <c r="D100" i="18"/>
  <c r="N99" i="18"/>
  <c r="M99" i="18"/>
  <c r="F99" i="18"/>
  <c r="L97" i="18"/>
  <c r="K97" i="18"/>
  <c r="J97" i="18"/>
  <c r="I97" i="18"/>
  <c r="G101" i="17" s="1"/>
  <c r="H97" i="18"/>
  <c r="G97" i="18"/>
  <c r="E97" i="18"/>
  <c r="C101" i="17" s="1"/>
  <c r="D97" i="18"/>
  <c r="M96" i="18"/>
  <c r="F96" i="18"/>
  <c r="N96" i="18" s="1"/>
  <c r="L94" i="18"/>
  <c r="K94" i="18"/>
  <c r="I107" i="17" s="1"/>
  <c r="J94" i="18"/>
  <c r="I94" i="18"/>
  <c r="M94" i="18" s="1"/>
  <c r="H94" i="18"/>
  <c r="G94" i="18"/>
  <c r="E107" i="17" s="1"/>
  <c r="F94" i="18"/>
  <c r="E94" i="18"/>
  <c r="D94" i="18"/>
  <c r="N93" i="18"/>
  <c r="M93" i="18"/>
  <c r="F93" i="18"/>
  <c r="L91" i="18"/>
  <c r="K91" i="18"/>
  <c r="J91" i="18"/>
  <c r="I91" i="18"/>
  <c r="G105" i="17" s="1"/>
  <c r="H91" i="18"/>
  <c r="G91" i="18"/>
  <c r="E91" i="18"/>
  <c r="C105" i="17" s="1"/>
  <c r="D91" i="18"/>
  <c r="M90" i="18"/>
  <c r="F90" i="18"/>
  <c r="N90" i="18" s="1"/>
  <c r="K88" i="18"/>
  <c r="G88" i="18"/>
  <c r="L87" i="18"/>
  <c r="L16" i="21" s="1"/>
  <c r="L17" i="21" s="1"/>
  <c r="K87" i="18"/>
  <c r="K16" i="21" s="1"/>
  <c r="K17" i="21" s="1"/>
  <c r="J87" i="18"/>
  <c r="J16" i="21" s="1"/>
  <c r="J17" i="21" s="1"/>
  <c r="I87" i="18"/>
  <c r="I16" i="21" s="1"/>
  <c r="I17" i="21" s="1"/>
  <c r="H87" i="18"/>
  <c r="H16" i="21" s="1"/>
  <c r="H17" i="21" s="1"/>
  <c r="G87" i="18"/>
  <c r="G16" i="21" s="1"/>
  <c r="G17" i="21" s="1"/>
  <c r="E87" i="18"/>
  <c r="E16" i="21" s="1"/>
  <c r="E17" i="21" s="1"/>
  <c r="F17" i="21" s="1"/>
  <c r="D87" i="18"/>
  <c r="D16" i="21" s="1"/>
  <c r="D17" i="21" s="1"/>
  <c r="L85" i="18"/>
  <c r="K85" i="18"/>
  <c r="I141" i="17" s="1"/>
  <c r="J85" i="18"/>
  <c r="I85" i="18"/>
  <c r="G141" i="17" s="1"/>
  <c r="H85" i="18"/>
  <c r="G85" i="18"/>
  <c r="E141" i="17" s="1"/>
  <c r="E85" i="18"/>
  <c r="C141" i="17" s="1"/>
  <c r="D85" i="18"/>
  <c r="M84" i="18"/>
  <c r="F84" i="18"/>
  <c r="N84" i="18" s="1"/>
  <c r="L82" i="18"/>
  <c r="K82" i="18"/>
  <c r="I149" i="17" s="1"/>
  <c r="J82" i="18"/>
  <c r="I82" i="18"/>
  <c r="M82" i="18" s="1"/>
  <c r="H82" i="18"/>
  <c r="G82" i="18"/>
  <c r="E149" i="17" s="1"/>
  <c r="F82" i="18"/>
  <c r="E82" i="18"/>
  <c r="D82" i="18"/>
  <c r="N81" i="18"/>
  <c r="M81" i="18"/>
  <c r="F81" i="18"/>
  <c r="L78" i="18"/>
  <c r="K78" i="18"/>
  <c r="J78" i="18"/>
  <c r="I78" i="18"/>
  <c r="H78" i="18"/>
  <c r="G78" i="18"/>
  <c r="E78" i="18"/>
  <c r="D78" i="18"/>
  <c r="L77" i="18"/>
  <c r="K77" i="18"/>
  <c r="J77" i="18"/>
  <c r="I77" i="18"/>
  <c r="H77" i="18"/>
  <c r="G77" i="18"/>
  <c r="E77" i="18"/>
  <c r="D77" i="18"/>
  <c r="L74" i="18"/>
  <c r="K74" i="18"/>
  <c r="I160" i="17" s="1"/>
  <c r="J74" i="18"/>
  <c r="I74" i="18"/>
  <c r="G160" i="17" s="1"/>
  <c r="H74" i="18"/>
  <c r="G74" i="18"/>
  <c r="E160" i="17" s="1"/>
  <c r="E74" i="18"/>
  <c r="C160" i="17" s="1"/>
  <c r="D74" i="18"/>
  <c r="M73" i="18"/>
  <c r="F73" i="18"/>
  <c r="N73" i="18" s="1"/>
  <c r="L71" i="18"/>
  <c r="K71" i="18"/>
  <c r="J71" i="18"/>
  <c r="I71" i="18"/>
  <c r="M71" i="18" s="1"/>
  <c r="H71" i="18"/>
  <c r="G71" i="18"/>
  <c r="F71" i="18"/>
  <c r="E71" i="18"/>
  <c r="D71" i="18"/>
  <c r="N70" i="18"/>
  <c r="M70" i="18"/>
  <c r="F70" i="18"/>
  <c r="M69" i="18"/>
  <c r="N69" i="18" s="1"/>
  <c r="F69" i="18"/>
  <c r="M68" i="18"/>
  <c r="F68" i="18"/>
  <c r="N68" i="18" s="1"/>
  <c r="L65" i="18"/>
  <c r="K65" i="18"/>
  <c r="J65" i="18"/>
  <c r="I65" i="18"/>
  <c r="H65" i="18"/>
  <c r="G65" i="18"/>
  <c r="E65" i="18"/>
  <c r="D65" i="18"/>
  <c r="L64" i="18"/>
  <c r="K64" i="18"/>
  <c r="J64" i="18"/>
  <c r="I64" i="18"/>
  <c r="H64" i="18"/>
  <c r="G64" i="18"/>
  <c r="E64" i="18"/>
  <c r="D64" i="18"/>
  <c r="N62" i="18"/>
  <c r="M62" i="18"/>
  <c r="F62" i="18"/>
  <c r="N61" i="18"/>
  <c r="M61" i="18"/>
  <c r="F61" i="18"/>
  <c r="L59" i="18"/>
  <c r="J118" i="17" s="1"/>
  <c r="K59" i="18"/>
  <c r="J59" i="18"/>
  <c r="I59" i="18"/>
  <c r="G118" i="17" s="1"/>
  <c r="H59" i="18"/>
  <c r="F118" i="17" s="1"/>
  <c r="G59" i="18"/>
  <c r="E59" i="18"/>
  <c r="C118" i="17" s="1"/>
  <c r="D59" i="18"/>
  <c r="B118" i="17" s="1"/>
  <c r="M58" i="18"/>
  <c r="F58" i="18"/>
  <c r="N58" i="18" s="1"/>
  <c r="K56" i="18"/>
  <c r="G56" i="18"/>
  <c r="L55" i="18"/>
  <c r="K55" i="18"/>
  <c r="J55" i="18"/>
  <c r="J56" i="18" s="1"/>
  <c r="H26" i="17" s="1"/>
  <c r="I55" i="18"/>
  <c r="H55" i="18"/>
  <c r="G55" i="18"/>
  <c r="E55" i="18"/>
  <c r="D55" i="18"/>
  <c r="L54" i="18"/>
  <c r="K54" i="18"/>
  <c r="J54" i="18"/>
  <c r="I54" i="18"/>
  <c r="I56" i="18" s="1"/>
  <c r="G26" i="17" s="1"/>
  <c r="H54" i="18"/>
  <c r="G54" i="18"/>
  <c r="E54" i="18"/>
  <c r="E56" i="18" s="1"/>
  <c r="D54" i="18"/>
  <c r="L53" i="18"/>
  <c r="L56" i="18" s="1"/>
  <c r="J26" i="17" s="1"/>
  <c r="K53" i="18"/>
  <c r="J53" i="18"/>
  <c r="I53" i="18"/>
  <c r="H53" i="18"/>
  <c r="H56" i="18" s="1"/>
  <c r="G53" i="18"/>
  <c r="E53" i="18"/>
  <c r="D53" i="18"/>
  <c r="D56" i="18" s="1"/>
  <c r="B26" i="17" s="1"/>
  <c r="M51" i="18"/>
  <c r="M50" i="18"/>
  <c r="L49" i="18"/>
  <c r="K49" i="18"/>
  <c r="J49" i="18"/>
  <c r="I49" i="18"/>
  <c r="M49" i="18" s="1"/>
  <c r="N49" i="18" s="1"/>
  <c r="L36" i="17" s="1"/>
  <c r="H49" i="18"/>
  <c r="G49" i="18"/>
  <c r="E49" i="18"/>
  <c r="F49" i="18" s="1"/>
  <c r="D36" i="17" s="1"/>
  <c r="D49" i="18"/>
  <c r="M48" i="18"/>
  <c r="F48" i="18"/>
  <c r="N48" i="18" s="1"/>
  <c r="N47" i="18"/>
  <c r="M47" i="18"/>
  <c r="F47" i="18"/>
  <c r="N46" i="18"/>
  <c r="M46" i="18"/>
  <c r="F46" i="18"/>
  <c r="M45" i="18"/>
  <c r="N45" i="18" s="1"/>
  <c r="F45" i="18"/>
  <c r="M44" i="18"/>
  <c r="F44" i="18"/>
  <c r="N44" i="18" s="1"/>
  <c r="L41" i="18"/>
  <c r="K41" i="18"/>
  <c r="J41" i="18"/>
  <c r="I41" i="18"/>
  <c r="H41" i="18"/>
  <c r="G41" i="18"/>
  <c r="E41" i="18"/>
  <c r="D41" i="18"/>
  <c r="L40" i="18"/>
  <c r="L7" i="21" s="1"/>
  <c r="L8" i="21" s="1"/>
  <c r="K40" i="18"/>
  <c r="K7" i="21" s="1"/>
  <c r="K8" i="21" s="1"/>
  <c r="J40" i="18"/>
  <c r="J7" i="21" s="1"/>
  <c r="J8" i="21" s="1"/>
  <c r="I40" i="18"/>
  <c r="I7" i="21" s="1"/>
  <c r="I8" i="21" s="1"/>
  <c r="H40" i="18"/>
  <c r="H7" i="21" s="1"/>
  <c r="H8" i="21" s="1"/>
  <c r="G40" i="18"/>
  <c r="G7" i="21" s="1"/>
  <c r="G8" i="21" s="1"/>
  <c r="E40" i="18"/>
  <c r="E7" i="21" s="1"/>
  <c r="E8" i="21" s="1"/>
  <c r="F8" i="21" s="1"/>
  <c r="D40" i="18"/>
  <c r="D7" i="21" s="1"/>
  <c r="D8" i="21" s="1"/>
  <c r="N38" i="18"/>
  <c r="M38" i="18"/>
  <c r="F38" i="18"/>
  <c r="L35" i="18"/>
  <c r="L4" i="21" s="1"/>
  <c r="L5" i="21" s="1"/>
  <c r="K35" i="18"/>
  <c r="K4" i="21" s="1"/>
  <c r="K5" i="21" s="1"/>
  <c r="J35" i="18"/>
  <c r="J4" i="21" s="1"/>
  <c r="J5" i="21" s="1"/>
  <c r="I35" i="18"/>
  <c r="I4" i="21" s="1"/>
  <c r="I5" i="21" s="1"/>
  <c r="H35" i="18"/>
  <c r="H4" i="21" s="1"/>
  <c r="H5" i="21" s="1"/>
  <c r="G35" i="18"/>
  <c r="G4" i="21" s="1"/>
  <c r="G5" i="21" s="1"/>
  <c r="E35" i="18"/>
  <c r="E4" i="21" s="1"/>
  <c r="E5" i="21" s="1"/>
  <c r="F5" i="21" s="1"/>
  <c r="D35" i="18"/>
  <c r="D4" i="21" s="1"/>
  <c r="D5" i="21" s="1"/>
  <c r="L32" i="18"/>
  <c r="K32" i="18"/>
  <c r="I96" i="17" s="1"/>
  <c r="J32" i="18"/>
  <c r="I32" i="18"/>
  <c r="M32" i="18" s="1"/>
  <c r="N32" i="18" s="1"/>
  <c r="L96" i="17" s="1"/>
  <c r="H32" i="18"/>
  <c r="G32" i="18"/>
  <c r="E96" i="17" s="1"/>
  <c r="F32" i="18"/>
  <c r="E32" i="18"/>
  <c r="D32" i="18"/>
  <c r="N31" i="18"/>
  <c r="M31" i="18"/>
  <c r="F31" i="18"/>
  <c r="I29" i="18"/>
  <c r="E29" i="18"/>
  <c r="L28" i="18"/>
  <c r="L29" i="18" s="1"/>
  <c r="J132" i="17" s="1"/>
  <c r="K28" i="18"/>
  <c r="K29" i="18" s="1"/>
  <c r="I132" i="17" s="1"/>
  <c r="J28" i="18"/>
  <c r="J29" i="18" s="1"/>
  <c r="H132" i="17" s="1"/>
  <c r="I28" i="18"/>
  <c r="H28" i="18"/>
  <c r="H29" i="18" s="1"/>
  <c r="G28" i="18"/>
  <c r="G29" i="18" s="1"/>
  <c r="E132" i="17" s="1"/>
  <c r="E28" i="18"/>
  <c r="D28" i="18"/>
  <c r="D29" i="18" s="1"/>
  <c r="B132" i="17" s="1"/>
  <c r="L26" i="18"/>
  <c r="K26" i="18"/>
  <c r="I140" i="17" s="1"/>
  <c r="J26" i="18"/>
  <c r="H140" i="17" s="1"/>
  <c r="I26" i="18"/>
  <c r="M26" i="18" s="1"/>
  <c r="H26" i="18"/>
  <c r="G26" i="18"/>
  <c r="E140" i="17" s="1"/>
  <c r="F26" i="18"/>
  <c r="D140" i="17" s="1"/>
  <c r="E26" i="18"/>
  <c r="D26" i="18"/>
  <c r="N25" i="18"/>
  <c r="M25" i="18"/>
  <c r="F25" i="18"/>
  <c r="I23" i="18"/>
  <c r="G73" i="17" s="1"/>
  <c r="E23" i="18"/>
  <c r="C73" i="17" s="1"/>
  <c r="L22" i="18"/>
  <c r="L23" i="18" s="1"/>
  <c r="J73" i="17" s="1"/>
  <c r="K22" i="18"/>
  <c r="K23" i="18" s="1"/>
  <c r="I73" i="17" s="1"/>
  <c r="J22" i="18"/>
  <c r="J23" i="18" s="1"/>
  <c r="I22" i="18"/>
  <c r="H22" i="18"/>
  <c r="H23" i="18" s="1"/>
  <c r="G22" i="18"/>
  <c r="G23" i="18" s="1"/>
  <c r="E73" i="17" s="1"/>
  <c r="E22" i="18"/>
  <c r="D22" i="18"/>
  <c r="D23" i="18" s="1"/>
  <c r="B73" i="17" s="1"/>
  <c r="K20" i="18"/>
  <c r="G20" i="18"/>
  <c r="L19" i="18"/>
  <c r="K19" i="18"/>
  <c r="J19" i="18"/>
  <c r="J20" i="18" s="1"/>
  <c r="H22" i="17" s="1"/>
  <c r="I19" i="18"/>
  <c r="H19" i="18"/>
  <c r="G19" i="18"/>
  <c r="E19" i="18"/>
  <c r="D19" i="18"/>
  <c r="L18" i="18"/>
  <c r="K18" i="18"/>
  <c r="J18" i="18"/>
  <c r="I18" i="18"/>
  <c r="H18" i="18"/>
  <c r="G18" i="18"/>
  <c r="E18" i="18"/>
  <c r="D18" i="18"/>
  <c r="B18" i="18"/>
  <c r="M17" i="18"/>
  <c r="L17" i="18"/>
  <c r="L20" i="18" s="1"/>
  <c r="J22" i="17" s="1"/>
  <c r="K17" i="18"/>
  <c r="J17" i="18"/>
  <c r="I17" i="18"/>
  <c r="I20" i="18" s="1"/>
  <c r="G22" i="17" s="1"/>
  <c r="H17" i="18"/>
  <c r="H20" i="18" s="1"/>
  <c r="G17" i="18"/>
  <c r="E17" i="18"/>
  <c r="E20" i="18" s="1"/>
  <c r="D17" i="18"/>
  <c r="D20" i="18" s="1"/>
  <c r="B22" i="17" s="1"/>
  <c r="L15" i="18"/>
  <c r="K15" i="18"/>
  <c r="J15" i="18"/>
  <c r="I15" i="18"/>
  <c r="H15" i="18"/>
  <c r="M15" i="18" s="1"/>
  <c r="N15" i="18" s="1"/>
  <c r="L28" i="17" s="1"/>
  <c r="G15" i="18"/>
  <c r="E15" i="18"/>
  <c r="D15" i="18"/>
  <c r="F15" i="18" s="1"/>
  <c r="D28" i="17" s="1"/>
  <c r="M14" i="18"/>
  <c r="N14" i="18" s="1"/>
  <c r="F14" i="18"/>
  <c r="N13" i="18"/>
  <c r="M13" i="18"/>
  <c r="F13" i="18"/>
  <c r="M12" i="18"/>
  <c r="N12" i="18" s="1"/>
  <c r="F12" i="18"/>
  <c r="M11" i="18"/>
  <c r="F11" i="18"/>
  <c r="N11" i="18" s="1"/>
  <c r="M10" i="18"/>
  <c r="N10" i="18" s="1"/>
  <c r="F10" i="18"/>
  <c r="L8" i="18"/>
  <c r="J8" i="18"/>
  <c r="H76" i="17" s="1"/>
  <c r="H8" i="18"/>
  <c r="D8" i="18"/>
  <c r="L7" i="18"/>
  <c r="K7" i="18"/>
  <c r="K8" i="18" s="1"/>
  <c r="I76" i="17" s="1"/>
  <c r="J7" i="18"/>
  <c r="I7" i="18"/>
  <c r="I8" i="18" s="1"/>
  <c r="H7" i="18"/>
  <c r="G7" i="18"/>
  <c r="G8" i="18" s="1"/>
  <c r="E76" i="17" s="1"/>
  <c r="E7" i="18"/>
  <c r="E8" i="18" s="1"/>
  <c r="F8" i="18" s="1"/>
  <c r="D76" i="17" s="1"/>
  <c r="D7" i="18"/>
  <c r="L5" i="18"/>
  <c r="J77" i="17" s="1"/>
  <c r="K5" i="18"/>
  <c r="J5" i="18"/>
  <c r="I5" i="18"/>
  <c r="H5" i="18"/>
  <c r="F77" i="17" s="1"/>
  <c r="G5" i="18"/>
  <c r="E5" i="18"/>
  <c r="D5" i="18"/>
  <c r="F5" i="18" s="1"/>
  <c r="M4" i="18"/>
  <c r="N4" i="18" s="1"/>
  <c r="F4" i="18"/>
  <c r="J164" i="17"/>
  <c r="I164" i="17"/>
  <c r="F164" i="17"/>
  <c r="E164" i="17"/>
  <c r="C164" i="17"/>
  <c r="B164" i="17"/>
  <c r="J162" i="17"/>
  <c r="I162" i="17"/>
  <c r="H162" i="17"/>
  <c r="F162" i="17"/>
  <c r="E162" i="17"/>
  <c r="B162" i="17"/>
  <c r="K161" i="17"/>
  <c r="J161" i="17"/>
  <c r="I161" i="17"/>
  <c r="H161" i="17"/>
  <c r="G161" i="17"/>
  <c r="F161" i="17"/>
  <c r="E161" i="17"/>
  <c r="C161" i="17"/>
  <c r="B161" i="17"/>
  <c r="J160" i="17"/>
  <c r="H160" i="17"/>
  <c r="F160" i="17"/>
  <c r="B160" i="17"/>
  <c r="J159" i="17"/>
  <c r="I159" i="17"/>
  <c r="H159" i="17"/>
  <c r="G159" i="17"/>
  <c r="F159" i="17"/>
  <c r="E159" i="17"/>
  <c r="D159" i="17"/>
  <c r="C159" i="17"/>
  <c r="B159" i="17"/>
  <c r="J158" i="17"/>
  <c r="I158" i="17"/>
  <c r="H158" i="17"/>
  <c r="G158" i="17"/>
  <c r="F158" i="17"/>
  <c r="E158" i="17"/>
  <c r="D158" i="17"/>
  <c r="C158" i="17"/>
  <c r="B158" i="17"/>
  <c r="I157" i="17"/>
  <c r="H157" i="17"/>
  <c r="G157" i="17"/>
  <c r="F157" i="17"/>
  <c r="E157" i="17"/>
  <c r="D157" i="17"/>
  <c r="C157" i="17"/>
  <c r="B157" i="17"/>
  <c r="K156" i="17"/>
  <c r="J156" i="17"/>
  <c r="I156" i="17"/>
  <c r="H156" i="17"/>
  <c r="G156" i="17"/>
  <c r="F156" i="17"/>
  <c r="E156" i="17"/>
  <c r="D156" i="17"/>
  <c r="C156" i="17"/>
  <c r="B156" i="17"/>
  <c r="J154" i="17"/>
  <c r="I154" i="17"/>
  <c r="H154" i="17"/>
  <c r="G154" i="17"/>
  <c r="F154" i="17"/>
  <c r="E154" i="17"/>
  <c r="C154" i="17"/>
  <c r="B154" i="17"/>
  <c r="J153" i="17"/>
  <c r="I153" i="17"/>
  <c r="H153" i="17"/>
  <c r="G153" i="17"/>
  <c r="F153" i="17"/>
  <c r="E153" i="17"/>
  <c r="C153" i="17"/>
  <c r="B153" i="17"/>
  <c r="K152" i="17"/>
  <c r="J152" i="17"/>
  <c r="I152" i="17"/>
  <c r="H152" i="17"/>
  <c r="G152" i="17"/>
  <c r="F152" i="17"/>
  <c r="E152" i="17"/>
  <c r="C152" i="17"/>
  <c r="B152" i="17"/>
  <c r="J151" i="17"/>
  <c r="I151" i="17"/>
  <c r="H151" i="17"/>
  <c r="G151" i="17"/>
  <c r="F151" i="17"/>
  <c r="E151" i="17"/>
  <c r="C151" i="17"/>
  <c r="B151" i="17"/>
  <c r="J149" i="17"/>
  <c r="H149" i="17"/>
  <c r="G149" i="17"/>
  <c r="F149" i="17"/>
  <c r="D149" i="17"/>
  <c r="C149" i="17"/>
  <c r="B149" i="17"/>
  <c r="K148" i="17"/>
  <c r="J148" i="17"/>
  <c r="I148" i="17"/>
  <c r="H148" i="17"/>
  <c r="G148" i="17"/>
  <c r="F148" i="17"/>
  <c r="E148" i="17"/>
  <c r="C148" i="17"/>
  <c r="B148" i="17"/>
  <c r="J146" i="17"/>
  <c r="I146" i="17"/>
  <c r="H146" i="17"/>
  <c r="G146" i="17"/>
  <c r="F146" i="17"/>
  <c r="E146" i="17"/>
  <c r="C146" i="17"/>
  <c r="B146" i="17"/>
  <c r="J145" i="17"/>
  <c r="I145" i="17"/>
  <c r="H145" i="17"/>
  <c r="G145" i="17"/>
  <c r="F145" i="17"/>
  <c r="E145" i="17"/>
  <c r="D145" i="17"/>
  <c r="B145" i="17"/>
  <c r="J144" i="17"/>
  <c r="I144" i="17"/>
  <c r="H144" i="17"/>
  <c r="G144" i="17"/>
  <c r="F144" i="17"/>
  <c r="E144" i="17"/>
  <c r="D144" i="17"/>
  <c r="C144" i="17"/>
  <c r="B144" i="17"/>
  <c r="J143" i="17"/>
  <c r="I143" i="17"/>
  <c r="H143" i="17"/>
  <c r="G143" i="17"/>
  <c r="F143" i="17"/>
  <c r="E143" i="17"/>
  <c r="C143" i="17"/>
  <c r="B143" i="17"/>
  <c r="J141" i="17"/>
  <c r="H141" i="17"/>
  <c r="F141" i="17"/>
  <c r="B141" i="17"/>
  <c r="J140" i="17"/>
  <c r="G140" i="17"/>
  <c r="F140" i="17"/>
  <c r="C140" i="17"/>
  <c r="B140" i="17"/>
  <c r="J138" i="17"/>
  <c r="I138" i="17"/>
  <c r="H138" i="17"/>
  <c r="G138" i="17"/>
  <c r="F138" i="17"/>
  <c r="E138" i="17"/>
  <c r="C138" i="17"/>
  <c r="B138" i="17"/>
  <c r="J137" i="17"/>
  <c r="I137" i="17"/>
  <c r="H137" i="17"/>
  <c r="G137" i="17"/>
  <c r="F137" i="17"/>
  <c r="E137" i="17"/>
  <c r="D137" i="17"/>
  <c r="C137" i="17"/>
  <c r="B137" i="17"/>
  <c r="J136" i="17"/>
  <c r="I136" i="17"/>
  <c r="H136" i="17"/>
  <c r="G136" i="17"/>
  <c r="F136" i="17"/>
  <c r="E136" i="17"/>
  <c r="D136" i="17"/>
  <c r="C136" i="17"/>
  <c r="B136" i="17"/>
  <c r="L135" i="17"/>
  <c r="J135" i="17"/>
  <c r="I135" i="17"/>
  <c r="H135" i="17"/>
  <c r="G135" i="17"/>
  <c r="F135" i="17"/>
  <c r="E135" i="17"/>
  <c r="D135" i="17"/>
  <c r="C135" i="17"/>
  <c r="B135" i="17"/>
  <c r="J134" i="17"/>
  <c r="I134" i="17"/>
  <c r="H134" i="17"/>
  <c r="F134" i="17"/>
  <c r="E134" i="17"/>
  <c r="C134" i="17"/>
  <c r="K133" i="17"/>
  <c r="J133" i="17"/>
  <c r="I133" i="17"/>
  <c r="H133" i="17"/>
  <c r="G133" i="17"/>
  <c r="F133" i="17"/>
  <c r="E133" i="17"/>
  <c r="C133" i="17"/>
  <c r="B133" i="17"/>
  <c r="G132" i="17"/>
  <c r="C132" i="17"/>
  <c r="J131" i="17"/>
  <c r="I131" i="17"/>
  <c r="H131" i="17"/>
  <c r="G131" i="17"/>
  <c r="F131" i="17"/>
  <c r="E131" i="17"/>
  <c r="C131" i="17"/>
  <c r="B131" i="17"/>
  <c r="J130" i="17"/>
  <c r="I130" i="17"/>
  <c r="H130" i="17"/>
  <c r="G130" i="17"/>
  <c r="F130" i="17"/>
  <c r="E130" i="17"/>
  <c r="C130" i="17"/>
  <c r="B130" i="17"/>
  <c r="K129" i="17"/>
  <c r="J129" i="17"/>
  <c r="I129" i="17"/>
  <c r="H129" i="17"/>
  <c r="G129" i="17"/>
  <c r="F129" i="17"/>
  <c r="E129" i="17"/>
  <c r="D129" i="17"/>
  <c r="C129" i="17"/>
  <c r="B129" i="17"/>
  <c r="K128" i="17"/>
  <c r="J128" i="17"/>
  <c r="I128" i="17"/>
  <c r="H128" i="17"/>
  <c r="G128" i="17"/>
  <c r="F128" i="17"/>
  <c r="E128" i="17"/>
  <c r="D128" i="17"/>
  <c r="C128" i="17"/>
  <c r="B128" i="17"/>
  <c r="J127" i="17"/>
  <c r="I127" i="17"/>
  <c r="H127" i="17"/>
  <c r="F127" i="17"/>
  <c r="E127" i="17"/>
  <c r="C127" i="17"/>
  <c r="B127" i="17"/>
  <c r="J126" i="17"/>
  <c r="I126" i="17"/>
  <c r="H126" i="17"/>
  <c r="G126" i="17"/>
  <c r="F126" i="17"/>
  <c r="E126" i="17"/>
  <c r="D126" i="17"/>
  <c r="C126" i="17"/>
  <c r="B126" i="17"/>
  <c r="J125" i="17"/>
  <c r="I125" i="17"/>
  <c r="H125" i="17"/>
  <c r="G125" i="17"/>
  <c r="F125" i="17"/>
  <c r="E125" i="17"/>
  <c r="C125" i="17"/>
  <c r="B125" i="17"/>
  <c r="D124" i="17"/>
  <c r="J123" i="17"/>
  <c r="I123" i="17"/>
  <c r="H123" i="17"/>
  <c r="G123" i="17"/>
  <c r="F123" i="17"/>
  <c r="E123" i="17"/>
  <c r="D123" i="17"/>
  <c r="C123" i="17"/>
  <c r="B123" i="17"/>
  <c r="L122" i="17"/>
  <c r="K122" i="17"/>
  <c r="J122" i="17"/>
  <c r="I122" i="17"/>
  <c r="H122" i="17"/>
  <c r="G122" i="17"/>
  <c r="F122" i="17"/>
  <c r="E122" i="17"/>
  <c r="D122" i="17"/>
  <c r="C122" i="17"/>
  <c r="B122" i="17"/>
  <c r="K121" i="17"/>
  <c r="J121" i="17"/>
  <c r="I121" i="17"/>
  <c r="H121" i="17"/>
  <c r="G121" i="17"/>
  <c r="F121" i="17"/>
  <c r="E121" i="17"/>
  <c r="D121" i="17"/>
  <c r="C121" i="17"/>
  <c r="B121" i="17"/>
  <c r="J120" i="17"/>
  <c r="I120" i="17"/>
  <c r="H120" i="17"/>
  <c r="G120" i="17"/>
  <c r="F120" i="17"/>
  <c r="E120" i="17"/>
  <c r="D120" i="17"/>
  <c r="C120" i="17"/>
  <c r="B120" i="17"/>
  <c r="J119" i="17"/>
  <c r="I119" i="17"/>
  <c r="G119" i="17"/>
  <c r="F119" i="17"/>
  <c r="E119" i="17"/>
  <c r="D119" i="17"/>
  <c r="C119" i="17"/>
  <c r="B119" i="17"/>
  <c r="I118" i="17"/>
  <c r="H118" i="17"/>
  <c r="E118" i="17"/>
  <c r="J117" i="17"/>
  <c r="I117" i="17"/>
  <c r="G117" i="17"/>
  <c r="F117" i="17"/>
  <c r="E117" i="17"/>
  <c r="D117" i="17"/>
  <c r="C117" i="17"/>
  <c r="B117" i="17"/>
  <c r="K116" i="17"/>
  <c r="J116" i="17"/>
  <c r="I116" i="17"/>
  <c r="H116" i="17"/>
  <c r="G116" i="17"/>
  <c r="F116" i="17"/>
  <c r="E116" i="17"/>
  <c r="C116" i="17"/>
  <c r="B116" i="17"/>
  <c r="J114" i="17"/>
  <c r="I114" i="17"/>
  <c r="H114" i="17"/>
  <c r="G114" i="17"/>
  <c r="F114" i="17"/>
  <c r="E114" i="17"/>
  <c r="C114" i="17"/>
  <c r="L113" i="17"/>
  <c r="K113" i="17"/>
  <c r="J113" i="17"/>
  <c r="I113" i="17"/>
  <c r="H113" i="17"/>
  <c r="G113" i="17"/>
  <c r="F113" i="17"/>
  <c r="E113" i="17"/>
  <c r="D113" i="17"/>
  <c r="C113" i="17"/>
  <c r="B113" i="17"/>
  <c r="J111" i="17"/>
  <c r="I111" i="17"/>
  <c r="H111" i="17"/>
  <c r="G111" i="17"/>
  <c r="F111" i="17"/>
  <c r="E111" i="17"/>
  <c r="D111" i="17"/>
  <c r="B111" i="17"/>
  <c r="K110" i="17"/>
  <c r="J110" i="17"/>
  <c r="I110" i="17"/>
  <c r="H110" i="17"/>
  <c r="G110" i="17"/>
  <c r="F110" i="17"/>
  <c r="E110" i="17"/>
  <c r="C110" i="17"/>
  <c r="B110" i="17"/>
  <c r="J109" i="17"/>
  <c r="I109" i="17"/>
  <c r="H109" i="17"/>
  <c r="G109" i="17"/>
  <c r="F109" i="17"/>
  <c r="E109" i="17"/>
  <c r="D109" i="17"/>
  <c r="C109" i="17"/>
  <c r="B109" i="17"/>
  <c r="G108" i="17"/>
  <c r="C108" i="17"/>
  <c r="J107" i="17"/>
  <c r="H107" i="17"/>
  <c r="G107" i="17"/>
  <c r="F107" i="17"/>
  <c r="D107" i="17"/>
  <c r="C107" i="17"/>
  <c r="B107" i="17"/>
  <c r="J106" i="17"/>
  <c r="I106" i="17"/>
  <c r="H106" i="17"/>
  <c r="G106" i="17"/>
  <c r="F106" i="17"/>
  <c r="E106" i="17"/>
  <c r="C106" i="17"/>
  <c r="B106" i="17"/>
  <c r="J105" i="17"/>
  <c r="I105" i="17"/>
  <c r="H105" i="17"/>
  <c r="F105" i="17"/>
  <c r="E105" i="17"/>
  <c r="B105" i="17"/>
  <c r="J104" i="17"/>
  <c r="I104" i="17"/>
  <c r="H104" i="17"/>
  <c r="G104" i="17"/>
  <c r="F104" i="17"/>
  <c r="E104" i="17"/>
  <c r="C104" i="17"/>
  <c r="B104" i="17"/>
  <c r="J103" i="17"/>
  <c r="I103" i="17"/>
  <c r="H103" i="17"/>
  <c r="G103" i="17"/>
  <c r="F103" i="17"/>
  <c r="E103" i="17"/>
  <c r="C103" i="17"/>
  <c r="B103" i="17"/>
  <c r="J102" i="17"/>
  <c r="I102" i="17"/>
  <c r="H102" i="17"/>
  <c r="G102" i="17"/>
  <c r="F102" i="17"/>
  <c r="E102" i="17"/>
  <c r="D102" i="17"/>
  <c r="C102" i="17"/>
  <c r="B102" i="17"/>
  <c r="J101" i="17"/>
  <c r="I101" i="17"/>
  <c r="H101" i="17"/>
  <c r="F101" i="17"/>
  <c r="E101" i="17"/>
  <c r="B101" i="17"/>
  <c r="K100" i="17"/>
  <c r="J100" i="17"/>
  <c r="I100" i="17"/>
  <c r="H100" i="17"/>
  <c r="G100" i="17"/>
  <c r="F100" i="17"/>
  <c r="E100" i="17"/>
  <c r="C100" i="17"/>
  <c r="B100" i="17"/>
  <c r="K98" i="17"/>
  <c r="J98" i="17"/>
  <c r="I98" i="17"/>
  <c r="H98" i="17"/>
  <c r="G98" i="17"/>
  <c r="F98" i="17"/>
  <c r="E98" i="17"/>
  <c r="D98" i="17"/>
  <c r="C98" i="17"/>
  <c r="B98" i="17"/>
  <c r="J97" i="17"/>
  <c r="I97" i="17"/>
  <c r="H97" i="17"/>
  <c r="G97" i="17"/>
  <c r="F97" i="17"/>
  <c r="E97" i="17"/>
  <c r="C97" i="17"/>
  <c r="B97" i="17"/>
  <c r="K96" i="17"/>
  <c r="J96" i="17"/>
  <c r="H96" i="17"/>
  <c r="G96" i="17"/>
  <c r="F96" i="17"/>
  <c r="D96" i="17"/>
  <c r="C96" i="17"/>
  <c r="B96" i="17"/>
  <c r="L94" i="17"/>
  <c r="K94" i="17"/>
  <c r="J94" i="17"/>
  <c r="I94" i="17"/>
  <c r="H94" i="17"/>
  <c r="G94" i="17"/>
  <c r="F94" i="17"/>
  <c r="E94" i="17"/>
  <c r="D94" i="17"/>
  <c r="C94" i="17"/>
  <c r="B94" i="17"/>
  <c r="J93" i="17"/>
  <c r="I93" i="17"/>
  <c r="H93" i="17"/>
  <c r="G93" i="17"/>
  <c r="F93" i="17"/>
  <c r="E93" i="17"/>
  <c r="D93" i="17"/>
  <c r="C93" i="17"/>
  <c r="B93" i="17"/>
  <c r="J92" i="17"/>
  <c r="I92" i="17"/>
  <c r="H92" i="17"/>
  <c r="G92" i="17"/>
  <c r="F92" i="17"/>
  <c r="E92" i="17"/>
  <c r="C92" i="17"/>
  <c r="B92" i="17"/>
  <c r="K91" i="17"/>
  <c r="J91" i="17"/>
  <c r="I91" i="17"/>
  <c r="H91" i="17"/>
  <c r="G91" i="17"/>
  <c r="F91" i="17"/>
  <c r="E91" i="17"/>
  <c r="D91" i="17"/>
  <c r="C91" i="17"/>
  <c r="B91" i="17"/>
  <c r="K90" i="17"/>
  <c r="J90" i="17"/>
  <c r="I90" i="17"/>
  <c r="H90" i="17"/>
  <c r="G90" i="17"/>
  <c r="F90" i="17"/>
  <c r="E90" i="17"/>
  <c r="C90" i="17"/>
  <c r="B90" i="17"/>
  <c r="J89" i="17"/>
  <c r="I89" i="17"/>
  <c r="H89" i="17"/>
  <c r="G89" i="17"/>
  <c r="F89" i="17"/>
  <c r="E89" i="17"/>
  <c r="D89" i="17"/>
  <c r="C89" i="17"/>
  <c r="B89" i="17"/>
  <c r="J88" i="17"/>
  <c r="I88" i="17"/>
  <c r="H88" i="17"/>
  <c r="G88" i="17"/>
  <c r="F88" i="17"/>
  <c r="E88" i="17"/>
  <c r="D88" i="17"/>
  <c r="C88" i="17"/>
  <c r="B88" i="17"/>
  <c r="K87" i="17"/>
  <c r="J87" i="17"/>
  <c r="I87" i="17"/>
  <c r="H87" i="17"/>
  <c r="G87" i="17"/>
  <c r="F87" i="17"/>
  <c r="E87" i="17"/>
  <c r="C87" i="17"/>
  <c r="B87" i="17"/>
  <c r="I86" i="17"/>
  <c r="E86" i="17"/>
  <c r="L85" i="17"/>
  <c r="K85" i="17"/>
  <c r="J85" i="17"/>
  <c r="I85" i="17"/>
  <c r="H85" i="17"/>
  <c r="G85" i="17"/>
  <c r="F85" i="17"/>
  <c r="E85" i="17"/>
  <c r="D85" i="17"/>
  <c r="C85" i="17"/>
  <c r="B85" i="17"/>
  <c r="J84" i="17"/>
  <c r="I84" i="17"/>
  <c r="H84" i="17"/>
  <c r="G84" i="17"/>
  <c r="F84" i="17"/>
  <c r="E84" i="17"/>
  <c r="C84" i="17"/>
  <c r="B84" i="17"/>
  <c r="J83" i="17"/>
  <c r="I83" i="17"/>
  <c r="H83" i="17"/>
  <c r="G83" i="17"/>
  <c r="F83" i="17"/>
  <c r="E83" i="17"/>
  <c r="D83" i="17"/>
  <c r="C83" i="17"/>
  <c r="B83" i="17"/>
  <c r="J82" i="17"/>
  <c r="I82" i="17"/>
  <c r="H82" i="17"/>
  <c r="G82" i="17"/>
  <c r="F82" i="17"/>
  <c r="E82" i="17"/>
  <c r="D82" i="17"/>
  <c r="C82" i="17"/>
  <c r="B82" i="17"/>
  <c r="J81" i="17"/>
  <c r="I81" i="17"/>
  <c r="H81" i="17"/>
  <c r="G81" i="17"/>
  <c r="F81" i="17"/>
  <c r="E81" i="17"/>
  <c r="D81" i="17"/>
  <c r="C81" i="17"/>
  <c r="B81" i="17"/>
  <c r="K80" i="17"/>
  <c r="J80" i="17"/>
  <c r="I80" i="17"/>
  <c r="H80" i="17"/>
  <c r="G80" i="17"/>
  <c r="F80" i="17"/>
  <c r="E80" i="17"/>
  <c r="C80" i="17"/>
  <c r="B80" i="17"/>
  <c r="J79" i="17"/>
  <c r="I79" i="17"/>
  <c r="H79" i="17"/>
  <c r="G79" i="17"/>
  <c r="F79" i="17"/>
  <c r="E79" i="17"/>
  <c r="D79" i="17"/>
  <c r="C79" i="17"/>
  <c r="B79" i="17"/>
  <c r="I77" i="17"/>
  <c r="H77" i="17"/>
  <c r="G77" i="17"/>
  <c r="E77" i="17"/>
  <c r="D77" i="17"/>
  <c r="C77" i="17"/>
  <c r="J76" i="17"/>
  <c r="G76" i="17"/>
  <c r="F76" i="17"/>
  <c r="B76" i="17"/>
  <c r="J75" i="17"/>
  <c r="I75" i="17"/>
  <c r="H75" i="17"/>
  <c r="G75" i="17"/>
  <c r="F75" i="17"/>
  <c r="E75" i="17"/>
  <c r="C75" i="17"/>
  <c r="B75" i="17"/>
  <c r="K74" i="17"/>
  <c r="J74" i="17"/>
  <c r="I74" i="17"/>
  <c r="H74" i="17"/>
  <c r="G74" i="17"/>
  <c r="F74" i="17"/>
  <c r="E74" i="17"/>
  <c r="C74" i="17"/>
  <c r="B74" i="17"/>
  <c r="H73" i="17"/>
  <c r="J72" i="17"/>
  <c r="I72" i="17"/>
  <c r="H72" i="17"/>
  <c r="G72" i="17"/>
  <c r="F72" i="17"/>
  <c r="E72" i="17"/>
  <c r="C72" i="17"/>
  <c r="B72" i="17"/>
  <c r="J71" i="17"/>
  <c r="I71" i="17"/>
  <c r="H71" i="17"/>
  <c r="F71" i="17"/>
  <c r="E71" i="17"/>
  <c r="B71" i="17"/>
  <c r="J70" i="17"/>
  <c r="I70" i="17"/>
  <c r="H70" i="17"/>
  <c r="G70" i="17"/>
  <c r="F70" i="17"/>
  <c r="E70" i="17"/>
  <c r="D70" i="17"/>
  <c r="C70" i="17"/>
  <c r="B70" i="17"/>
  <c r="J69" i="17"/>
  <c r="I69" i="17"/>
  <c r="H69" i="17"/>
  <c r="G69" i="17"/>
  <c r="F69" i="17"/>
  <c r="E69" i="17"/>
  <c r="D69" i="17"/>
  <c r="C69" i="17"/>
  <c r="B69" i="17"/>
  <c r="J67" i="17"/>
  <c r="I67" i="17"/>
  <c r="H67" i="17"/>
  <c r="G67" i="17"/>
  <c r="F67" i="17"/>
  <c r="E67" i="17"/>
  <c r="D67" i="17"/>
  <c r="C67" i="17"/>
  <c r="B67" i="17"/>
  <c r="J66" i="17"/>
  <c r="H66" i="17"/>
  <c r="G66" i="17"/>
  <c r="F66" i="17"/>
  <c r="C66" i="17"/>
  <c r="B66" i="17"/>
  <c r="J64" i="17"/>
  <c r="I64" i="17"/>
  <c r="H64" i="17"/>
  <c r="G64" i="17"/>
  <c r="F64" i="17"/>
  <c r="E64" i="17"/>
  <c r="C64" i="17"/>
  <c r="B64" i="17"/>
  <c r="L63" i="17"/>
  <c r="K63" i="17"/>
  <c r="J63" i="17"/>
  <c r="I63" i="17"/>
  <c r="H63" i="17"/>
  <c r="G63" i="17"/>
  <c r="F63" i="17"/>
  <c r="E63" i="17"/>
  <c r="D63" i="17"/>
  <c r="C63" i="17"/>
  <c r="B63" i="17"/>
  <c r="J62" i="17"/>
  <c r="I62" i="17"/>
  <c r="H62" i="17"/>
  <c r="G62" i="17"/>
  <c r="E62" i="17"/>
  <c r="C62" i="17"/>
  <c r="B62" i="17"/>
  <c r="L60" i="17"/>
  <c r="K60" i="17"/>
  <c r="J60" i="17"/>
  <c r="I60" i="17"/>
  <c r="H60" i="17"/>
  <c r="G60" i="17"/>
  <c r="F60" i="17"/>
  <c r="E60" i="17"/>
  <c r="D60" i="17"/>
  <c r="C60" i="17"/>
  <c r="B60" i="17"/>
  <c r="K59" i="17"/>
  <c r="J59" i="17"/>
  <c r="I59" i="17"/>
  <c r="H59" i="17"/>
  <c r="G59" i="17"/>
  <c r="F59" i="17"/>
  <c r="E59" i="17"/>
  <c r="D59" i="17"/>
  <c r="C59" i="17"/>
  <c r="B59" i="17"/>
  <c r="L58" i="17"/>
  <c r="K58" i="17"/>
  <c r="J58" i="17"/>
  <c r="I58" i="17"/>
  <c r="H58" i="17"/>
  <c r="G58" i="17"/>
  <c r="F58" i="17"/>
  <c r="E58" i="17"/>
  <c r="D58" i="17"/>
  <c r="C58" i="17"/>
  <c r="B58" i="17"/>
  <c r="J57" i="17"/>
  <c r="I57" i="17"/>
  <c r="H57" i="17"/>
  <c r="G57" i="17"/>
  <c r="F57" i="17"/>
  <c r="E57" i="17"/>
  <c r="D57" i="17"/>
  <c r="C57" i="17"/>
  <c r="B57" i="17"/>
  <c r="K56" i="17"/>
  <c r="J56" i="17"/>
  <c r="H56" i="17"/>
  <c r="G56" i="17"/>
  <c r="F56" i="17"/>
  <c r="C56" i="17"/>
  <c r="B56" i="17"/>
  <c r="J55" i="17"/>
  <c r="I55" i="17"/>
  <c r="H55" i="17"/>
  <c r="G55" i="17"/>
  <c r="F55" i="17"/>
  <c r="E55" i="17"/>
  <c r="D55" i="17"/>
  <c r="C55" i="17"/>
  <c r="B55" i="17"/>
  <c r="J53" i="17"/>
  <c r="I53" i="17"/>
  <c r="H53" i="17"/>
  <c r="G53" i="17"/>
  <c r="F53" i="17"/>
  <c r="E53" i="17"/>
  <c r="D53" i="17"/>
  <c r="C53" i="17"/>
  <c r="B53" i="17"/>
  <c r="K52" i="17"/>
  <c r="J52" i="17"/>
  <c r="H52" i="17"/>
  <c r="G52" i="17"/>
  <c r="F52" i="17"/>
  <c r="C52" i="17"/>
  <c r="B52" i="17"/>
  <c r="L49" i="17"/>
  <c r="K49" i="17"/>
  <c r="J49" i="17"/>
  <c r="I49" i="17"/>
  <c r="H49" i="17"/>
  <c r="G49" i="17"/>
  <c r="F49" i="17"/>
  <c r="E49" i="17"/>
  <c r="D49" i="17"/>
  <c r="C49" i="17"/>
  <c r="B49" i="17"/>
  <c r="K47" i="17"/>
  <c r="J47" i="17"/>
  <c r="I47" i="17"/>
  <c r="H47" i="17"/>
  <c r="G47" i="17"/>
  <c r="F47" i="17"/>
  <c r="E47" i="17"/>
  <c r="C47" i="17"/>
  <c r="B47" i="17"/>
  <c r="J42" i="17"/>
  <c r="I42" i="17"/>
  <c r="H42" i="17"/>
  <c r="G42" i="17"/>
  <c r="F42" i="17"/>
  <c r="E42" i="17"/>
  <c r="D42" i="17"/>
  <c r="C42" i="17"/>
  <c r="B42" i="17"/>
  <c r="J39" i="17"/>
  <c r="I39" i="17"/>
  <c r="H39" i="17"/>
  <c r="F39" i="17"/>
  <c r="E39" i="17"/>
  <c r="J38" i="17"/>
  <c r="I38" i="17"/>
  <c r="H38" i="17"/>
  <c r="G38" i="17"/>
  <c r="F38" i="17"/>
  <c r="E38" i="17"/>
  <c r="D38" i="17"/>
  <c r="C38" i="17"/>
  <c r="B38" i="17"/>
  <c r="K36" i="17"/>
  <c r="J36" i="17"/>
  <c r="I36" i="17"/>
  <c r="H36" i="17"/>
  <c r="G36" i="17"/>
  <c r="F36" i="17"/>
  <c r="E36" i="17"/>
  <c r="C36" i="17"/>
  <c r="B36" i="17"/>
  <c r="B35" i="17"/>
  <c r="J34" i="17"/>
  <c r="I34" i="17"/>
  <c r="H34" i="17"/>
  <c r="G34" i="17"/>
  <c r="F34" i="17"/>
  <c r="E34" i="17"/>
  <c r="D34" i="17"/>
  <c r="C34" i="17"/>
  <c r="B34" i="17"/>
  <c r="K33" i="17"/>
  <c r="J33" i="17"/>
  <c r="I33" i="17"/>
  <c r="H33" i="17"/>
  <c r="G33" i="17"/>
  <c r="F33" i="17"/>
  <c r="E33" i="17"/>
  <c r="D33" i="17"/>
  <c r="C33" i="17"/>
  <c r="B33" i="17"/>
  <c r="J30" i="17"/>
  <c r="H30" i="17"/>
  <c r="G30" i="17"/>
  <c r="F30" i="17"/>
  <c r="C30" i="17"/>
  <c r="B30" i="17"/>
  <c r="K28" i="17"/>
  <c r="J28" i="17"/>
  <c r="I28" i="17"/>
  <c r="H28" i="17"/>
  <c r="G28" i="17"/>
  <c r="F28" i="17"/>
  <c r="E28" i="17"/>
  <c r="C28" i="17"/>
  <c r="B28" i="17"/>
  <c r="K27" i="17"/>
  <c r="J27" i="17"/>
  <c r="I27" i="17"/>
  <c r="H27" i="17"/>
  <c r="G27" i="17"/>
  <c r="F27" i="17"/>
  <c r="E27" i="17"/>
  <c r="C27" i="17"/>
  <c r="B27" i="17"/>
  <c r="I26" i="17"/>
  <c r="E26" i="17"/>
  <c r="J23" i="17"/>
  <c r="I23" i="17"/>
  <c r="H23" i="17"/>
  <c r="F23" i="17"/>
  <c r="E23" i="17"/>
  <c r="B23" i="17"/>
  <c r="I22" i="17"/>
  <c r="E22" i="17"/>
  <c r="H18" i="17"/>
  <c r="G18" i="17"/>
  <c r="D18" i="17"/>
  <c r="C18" i="17"/>
  <c r="B18" i="17"/>
  <c r="I10" i="17"/>
  <c r="J7" i="17"/>
  <c r="I7" i="17"/>
  <c r="H7" i="17"/>
  <c r="G7" i="17"/>
  <c r="F7" i="17"/>
  <c r="E7" i="17"/>
  <c r="D7" i="17"/>
  <c r="C7" i="17"/>
  <c r="B7" i="17"/>
  <c r="J5" i="17"/>
  <c r="I5" i="17"/>
  <c r="F5" i="17"/>
  <c r="E5" i="17"/>
  <c r="C5" i="17"/>
  <c r="J4" i="17"/>
  <c r="I4" i="17"/>
  <c r="H4" i="17"/>
  <c r="G4" i="17"/>
  <c r="F4" i="17"/>
  <c r="E4" i="17"/>
  <c r="C4" i="17"/>
  <c r="B4" i="17"/>
  <c r="A59" i="16"/>
  <c r="A60" i="16" s="1"/>
  <c r="A61" i="16" s="1"/>
  <c r="A62" i="16" s="1"/>
  <c r="A63" i="16" s="1"/>
  <c r="A64" i="16" s="1"/>
  <c r="A65" i="16" s="1"/>
  <c r="A58" i="16"/>
  <c r="F57" i="16"/>
  <c r="F58" i="16" s="1"/>
  <c r="F59" i="16" s="1"/>
  <c r="F60" i="16" s="1"/>
  <c r="F61" i="16" s="1"/>
  <c r="F62" i="16" s="1"/>
  <c r="F63" i="16" s="1"/>
  <c r="F64" i="16" s="1"/>
  <c r="F65" i="16" s="1"/>
  <c r="K48" i="16"/>
  <c r="K49" i="16" s="1"/>
  <c r="K50" i="16" s="1"/>
  <c r="K51" i="16" s="1"/>
  <c r="K52" i="16" s="1"/>
  <c r="K53" i="16" s="1"/>
  <c r="K54" i="16" s="1"/>
  <c r="K55" i="16" s="1"/>
  <c r="K56" i="16" s="1"/>
  <c r="K57" i="16" s="1"/>
  <c r="K58" i="16" s="1"/>
  <c r="K59" i="16" s="1"/>
  <c r="K60" i="16" s="1"/>
  <c r="K61" i="16" s="1"/>
  <c r="K62" i="16" s="1"/>
  <c r="K63" i="16" s="1"/>
  <c r="K64" i="16" s="1"/>
  <c r="K65" i="16" s="1"/>
  <c r="K47" i="16"/>
  <c r="A40" i="16"/>
  <c r="P35" i="16"/>
  <c r="P36" i="16" s="1"/>
  <c r="P37" i="16" s="1"/>
  <c r="P38" i="16" s="1"/>
  <c r="P39" i="16" s="1"/>
  <c r="P40" i="16" s="1"/>
  <c r="P41" i="16" s="1"/>
  <c r="P42" i="16" s="1"/>
  <c r="P43" i="16" s="1"/>
  <c r="A35" i="16"/>
  <c r="A36" i="16" s="1"/>
  <c r="A37" i="16" s="1"/>
  <c r="A38" i="16" s="1"/>
  <c r="A39" i="16" s="1"/>
  <c r="P34" i="16"/>
  <c r="K34" i="16"/>
  <c r="K35" i="16" s="1"/>
  <c r="K36" i="16" s="1"/>
  <c r="K37" i="16" s="1"/>
  <c r="K38" i="16" s="1"/>
  <c r="K39" i="16" s="1"/>
  <c r="K40" i="16" s="1"/>
  <c r="K41" i="16" s="1"/>
  <c r="K42" i="16" s="1"/>
  <c r="K43" i="16" s="1"/>
  <c r="F34" i="16"/>
  <c r="F35" i="16" s="1"/>
  <c r="F36" i="16" s="1"/>
  <c r="F37" i="16" s="1"/>
  <c r="F38" i="16" s="1"/>
  <c r="P14" i="16"/>
  <c r="P15" i="16" s="1"/>
  <c r="P16" i="16" s="1"/>
  <c r="P17" i="16" s="1"/>
  <c r="P18" i="16" s="1"/>
  <c r="P19" i="16" s="1"/>
  <c r="P20" i="16" s="1"/>
  <c r="P21" i="16" s="1"/>
  <c r="K12" i="16"/>
  <c r="K13" i="16" s="1"/>
  <c r="K14" i="16" s="1"/>
  <c r="K15" i="16" s="1"/>
  <c r="K16" i="16" s="1"/>
  <c r="K17" i="16" s="1"/>
  <c r="K18" i="16" s="1"/>
  <c r="K19" i="16" s="1"/>
  <c r="K20" i="16" s="1"/>
  <c r="K21" i="16" s="1"/>
  <c r="A12" i="16"/>
  <c r="A13" i="16" s="1"/>
  <c r="A14" i="16" s="1"/>
  <c r="A15" i="16" s="1"/>
  <c r="A16" i="16" s="1"/>
  <c r="A17" i="16" s="1"/>
  <c r="A18" i="16" s="1"/>
  <c r="A19" i="16" s="1"/>
  <c r="A20" i="16" s="1"/>
  <c r="A21" i="16" s="1"/>
  <c r="F4" i="16"/>
  <c r="F5" i="16" s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3" i="16"/>
  <c r="I96" i="15"/>
  <c r="H96" i="15"/>
  <c r="G96" i="15"/>
  <c r="I94" i="15"/>
  <c r="H94" i="15"/>
  <c r="G94" i="15"/>
  <c r="K88" i="15"/>
  <c r="J88" i="15"/>
  <c r="I88" i="15"/>
  <c r="I91" i="15" s="1"/>
  <c r="H88" i="15"/>
  <c r="H91" i="15" s="1"/>
  <c r="G88" i="15"/>
  <c r="L88" i="15" s="1"/>
  <c r="F88" i="15"/>
  <c r="F91" i="15" s="1"/>
  <c r="E88" i="15"/>
  <c r="M88" i="15" s="1"/>
  <c r="D88" i="15"/>
  <c r="C88" i="15"/>
  <c r="L86" i="15"/>
  <c r="M197" i="18" s="1"/>
  <c r="E86" i="15"/>
  <c r="F197" i="18" s="1"/>
  <c r="L85" i="15"/>
  <c r="M319" i="18" s="1"/>
  <c r="E85" i="15"/>
  <c r="L84" i="15"/>
  <c r="M181" i="18" s="1"/>
  <c r="E84" i="15"/>
  <c r="F181" i="18" s="1"/>
  <c r="M83" i="15"/>
  <c r="N28" i="18" s="1"/>
  <c r="L83" i="15"/>
  <c r="M28" i="18" s="1"/>
  <c r="E83" i="15"/>
  <c r="F28" i="18" s="1"/>
  <c r="L82" i="15"/>
  <c r="M178" i="18" s="1"/>
  <c r="E82" i="15"/>
  <c r="F178" i="18" s="1"/>
  <c r="L81" i="15"/>
  <c r="M206" i="18" s="1"/>
  <c r="E81" i="15"/>
  <c r="L80" i="15"/>
  <c r="M297" i="18" s="1"/>
  <c r="E80" i="15"/>
  <c r="F297" i="18" s="1"/>
  <c r="M79" i="15"/>
  <c r="N309" i="18" s="1"/>
  <c r="L79" i="15"/>
  <c r="M309" i="18" s="1"/>
  <c r="E79" i="15"/>
  <c r="F309" i="18" s="1"/>
  <c r="L78" i="15"/>
  <c r="M41" i="18" s="1"/>
  <c r="E78" i="15"/>
  <c r="M78" i="15" s="1"/>
  <c r="N41" i="18" s="1"/>
  <c r="L77" i="15"/>
  <c r="M100" i="18" s="1"/>
  <c r="E77" i="15"/>
  <c r="L76" i="15"/>
  <c r="M426" i="18" s="1"/>
  <c r="E76" i="15"/>
  <c r="F426" i="18" s="1"/>
  <c r="L75" i="15"/>
  <c r="M689" i="18" s="1"/>
  <c r="E75" i="15"/>
  <c r="F689" i="18" s="1"/>
  <c r="L73" i="15"/>
  <c r="E73" i="15"/>
  <c r="L72" i="15"/>
  <c r="E72" i="15"/>
  <c r="M72" i="15" s="1"/>
  <c r="L71" i="15"/>
  <c r="E71" i="15"/>
  <c r="M70" i="15"/>
  <c r="L70" i="15"/>
  <c r="E70" i="15"/>
  <c r="L69" i="15"/>
  <c r="E69" i="15"/>
  <c r="L68" i="15"/>
  <c r="E68" i="15"/>
  <c r="M68" i="15" s="1"/>
  <c r="M67" i="15"/>
  <c r="L67" i="15"/>
  <c r="E67" i="15"/>
  <c r="L66" i="15"/>
  <c r="E66" i="15"/>
  <c r="L65" i="15"/>
  <c r="E65" i="15"/>
  <c r="M64" i="15"/>
  <c r="L64" i="15"/>
  <c r="E64" i="15"/>
  <c r="L63" i="15"/>
  <c r="E63" i="15"/>
  <c r="L62" i="15"/>
  <c r="E62" i="15"/>
  <c r="M62" i="15" s="1"/>
  <c r="L60" i="15"/>
  <c r="M43" i="21" s="1"/>
  <c r="E60" i="15"/>
  <c r="M59" i="15"/>
  <c r="L59" i="15"/>
  <c r="M94" i="21" s="1"/>
  <c r="E59" i="15"/>
  <c r="M58" i="15"/>
  <c r="L58" i="15"/>
  <c r="E58" i="15"/>
  <c r="L57" i="15"/>
  <c r="E57" i="15"/>
  <c r="M57" i="15" s="1"/>
  <c r="L56" i="15"/>
  <c r="E56" i="15"/>
  <c r="L55" i="15"/>
  <c r="E55" i="15"/>
  <c r="M55" i="15" s="1"/>
  <c r="L54" i="15"/>
  <c r="E54" i="15"/>
  <c r="F61" i="21" s="1"/>
  <c r="M53" i="15"/>
  <c r="L53" i="15"/>
  <c r="E53" i="15"/>
  <c r="L52" i="15"/>
  <c r="E52" i="15"/>
  <c r="L51" i="15"/>
  <c r="E51" i="15"/>
  <c r="M51" i="15" s="1"/>
  <c r="M50" i="15"/>
  <c r="L50" i="15"/>
  <c r="E50" i="15"/>
  <c r="L49" i="15"/>
  <c r="E49" i="15"/>
  <c r="L48" i="15"/>
  <c r="E48" i="15"/>
  <c r="M46" i="15"/>
  <c r="N590" i="18" s="1"/>
  <c r="L46" i="15"/>
  <c r="M590" i="18" s="1"/>
  <c r="E46" i="15"/>
  <c r="F590" i="18" s="1"/>
  <c r="L45" i="15"/>
  <c r="E45" i="15"/>
  <c r="L44" i="15"/>
  <c r="E44" i="15"/>
  <c r="M44" i="15" s="1"/>
  <c r="L43" i="15"/>
  <c r="E43" i="15"/>
  <c r="M42" i="15"/>
  <c r="L42" i="15"/>
  <c r="E42" i="15"/>
  <c r="M41" i="15"/>
  <c r="L41" i="15"/>
  <c r="E41" i="15"/>
  <c r="L40" i="15"/>
  <c r="E40" i="15"/>
  <c r="M40" i="15" s="1"/>
  <c r="L39" i="15"/>
  <c r="E39" i="15"/>
  <c r="L38" i="15"/>
  <c r="E38" i="15"/>
  <c r="M38" i="15" s="1"/>
  <c r="L37" i="15"/>
  <c r="E37" i="15"/>
  <c r="M36" i="15"/>
  <c r="L36" i="15"/>
  <c r="E36" i="15"/>
  <c r="L35" i="15"/>
  <c r="E35" i="15"/>
  <c r="L34" i="15"/>
  <c r="E34" i="15"/>
  <c r="M34" i="15" s="1"/>
  <c r="M33" i="15"/>
  <c r="L33" i="15"/>
  <c r="E33" i="15"/>
  <c r="F7" i="19" s="1"/>
  <c r="L32" i="15"/>
  <c r="E32" i="15"/>
  <c r="L30" i="15"/>
  <c r="E30" i="15"/>
  <c r="M29" i="15"/>
  <c r="L29" i="15"/>
  <c r="E29" i="15"/>
  <c r="L28" i="15"/>
  <c r="E28" i="15"/>
  <c r="L27" i="15"/>
  <c r="E27" i="15"/>
  <c r="M27" i="15" s="1"/>
  <c r="L26" i="15"/>
  <c r="E26" i="15"/>
  <c r="M25" i="15"/>
  <c r="L25" i="15"/>
  <c r="M139" i="18" s="1"/>
  <c r="E25" i="15"/>
  <c r="M24" i="15"/>
  <c r="L24" i="15"/>
  <c r="E24" i="15"/>
  <c r="L23" i="15"/>
  <c r="E23" i="15"/>
  <c r="M23" i="15" s="1"/>
  <c r="L22" i="15"/>
  <c r="E22" i="15"/>
  <c r="L21" i="15"/>
  <c r="E21" i="15"/>
  <c r="M21" i="15" s="1"/>
  <c r="L20" i="15"/>
  <c r="E20" i="15"/>
  <c r="F53" i="27" s="1"/>
  <c r="M19" i="15"/>
  <c r="L19" i="15"/>
  <c r="E19" i="15"/>
  <c r="L18" i="15"/>
  <c r="E18" i="15"/>
  <c r="L16" i="15"/>
  <c r="E16" i="15"/>
  <c r="M16" i="15" s="1"/>
  <c r="M15" i="15"/>
  <c r="L15" i="15"/>
  <c r="E15" i="15"/>
  <c r="L14" i="15"/>
  <c r="E14" i="15"/>
  <c r="L13" i="15"/>
  <c r="E13" i="15"/>
  <c r="M12" i="15"/>
  <c r="L12" i="15"/>
  <c r="E12" i="15"/>
  <c r="L11" i="15"/>
  <c r="E11" i="15"/>
  <c r="L10" i="15"/>
  <c r="E10" i="15"/>
  <c r="M10" i="15" s="1"/>
  <c r="L9" i="15"/>
  <c r="E9" i="15"/>
  <c r="M8" i="15"/>
  <c r="L8" i="15"/>
  <c r="E8" i="15"/>
  <c r="M7" i="15"/>
  <c r="L7" i="15"/>
  <c r="E7" i="15"/>
  <c r="L6" i="15"/>
  <c r="E6" i="15"/>
  <c r="M6" i="15" s="1"/>
  <c r="L5" i="15"/>
  <c r="E5" i="15"/>
  <c r="L4" i="15"/>
  <c r="E4" i="15"/>
  <c r="M4" i="15" s="1"/>
  <c r="I89" i="14"/>
  <c r="H89" i="14"/>
  <c r="G89" i="14"/>
  <c r="I87" i="14"/>
  <c r="H87" i="14"/>
  <c r="G87" i="14"/>
  <c r="G85" i="14"/>
  <c r="K82" i="14"/>
  <c r="J82" i="14"/>
  <c r="I82" i="14"/>
  <c r="H82" i="14"/>
  <c r="H85" i="14" s="1"/>
  <c r="G82" i="14"/>
  <c r="L82" i="14" s="1"/>
  <c r="F82" i="14"/>
  <c r="F85" i="14" s="1"/>
  <c r="D82" i="14"/>
  <c r="M80" i="14"/>
  <c r="L125" i="17" s="1"/>
  <c r="L80" i="14"/>
  <c r="K125" i="17" s="1"/>
  <c r="E80" i="14"/>
  <c r="D125" i="17" s="1"/>
  <c r="L79" i="14"/>
  <c r="M619" i="18" s="1"/>
  <c r="C79" i="14"/>
  <c r="C82" i="14" s="1"/>
  <c r="L78" i="14"/>
  <c r="M196" i="18" s="1"/>
  <c r="E78" i="14"/>
  <c r="F196" i="18" s="1"/>
  <c r="M77" i="14"/>
  <c r="N323" i="18" s="1"/>
  <c r="L77" i="14"/>
  <c r="M323" i="18" s="1"/>
  <c r="E77" i="14"/>
  <c r="F323" i="18" s="1"/>
  <c r="L76" i="14"/>
  <c r="E76" i="14"/>
  <c r="F272" i="18" s="1"/>
  <c r="L75" i="14"/>
  <c r="K146" i="17" s="1"/>
  <c r="E75" i="14"/>
  <c r="D146" i="17" s="1"/>
  <c r="M74" i="14"/>
  <c r="L131" i="17" s="1"/>
  <c r="L74" i="14"/>
  <c r="K131" i="17" s="1"/>
  <c r="E74" i="14"/>
  <c r="D131" i="17" s="1"/>
  <c r="L73" i="14"/>
  <c r="K103" i="17" s="1"/>
  <c r="E73" i="14"/>
  <c r="D103" i="17" s="1"/>
  <c r="L72" i="14"/>
  <c r="E72" i="14"/>
  <c r="D151" i="17" s="1"/>
  <c r="M71" i="14"/>
  <c r="N142" i="18" s="1"/>
  <c r="L71" i="14"/>
  <c r="M142" i="18" s="1"/>
  <c r="E71" i="14"/>
  <c r="F142" i="18" s="1"/>
  <c r="L70" i="14"/>
  <c r="M594" i="18" s="1"/>
  <c r="E70" i="14"/>
  <c r="F594" i="18" s="1"/>
  <c r="L69" i="14"/>
  <c r="M631" i="18" s="1"/>
  <c r="E69" i="14"/>
  <c r="F631" i="18" s="1"/>
  <c r="L68" i="14"/>
  <c r="E68" i="14"/>
  <c r="F308" i="18" s="1"/>
  <c r="M67" i="14"/>
  <c r="L148" i="17" s="1"/>
  <c r="L67" i="14"/>
  <c r="E67" i="14"/>
  <c r="D148" i="17" s="1"/>
  <c r="L66" i="14"/>
  <c r="M702" i="18" s="1"/>
  <c r="E66" i="14"/>
  <c r="F702" i="18" s="1"/>
  <c r="L65" i="14"/>
  <c r="K138" i="17" s="1"/>
  <c r="E65" i="14"/>
  <c r="D138" i="17" s="1"/>
  <c r="L64" i="14"/>
  <c r="E64" i="14"/>
  <c r="F372" i="18" s="1"/>
  <c r="L63" i="14"/>
  <c r="K143" i="17" s="1"/>
  <c r="E63" i="14"/>
  <c r="D143" i="17" s="1"/>
  <c r="L61" i="14"/>
  <c r="K104" i="17" s="1"/>
  <c r="E61" i="14"/>
  <c r="D104" i="17" s="1"/>
  <c r="M60" i="14"/>
  <c r="M208" i="29" s="1"/>
  <c r="N455" i="18" s="1"/>
  <c r="E60" i="14"/>
  <c r="E208" i="29" s="1"/>
  <c r="F455" i="18" s="1"/>
  <c r="L59" i="14"/>
  <c r="L15" i="29" s="1"/>
  <c r="M35" i="18" s="1"/>
  <c r="M4" i="21" s="1"/>
  <c r="E59" i="14"/>
  <c r="E15" i="29" s="1"/>
  <c r="F35" i="18" s="1"/>
  <c r="F4" i="21" s="1"/>
  <c r="L58" i="14"/>
  <c r="L239" i="29" s="1"/>
  <c r="M518" i="18" s="1"/>
  <c r="E58" i="14"/>
  <c r="E239" i="29" s="1"/>
  <c r="F518" i="18" s="1"/>
  <c r="M57" i="14"/>
  <c r="L57" i="14"/>
  <c r="E57" i="14"/>
  <c r="L56" i="14"/>
  <c r="E56" i="14"/>
  <c r="E287" i="29" s="1"/>
  <c r="F627" i="18" s="1"/>
  <c r="L55" i="14"/>
  <c r="L18" i="29" s="1"/>
  <c r="M40" i="18" s="1"/>
  <c r="M7" i="21" s="1"/>
  <c r="E55" i="14"/>
  <c r="E18" i="29" s="1"/>
  <c r="F40" i="18" s="1"/>
  <c r="F7" i="21" s="1"/>
  <c r="M54" i="14"/>
  <c r="M162" i="29" s="1"/>
  <c r="N340" i="18" s="1"/>
  <c r="L54" i="14"/>
  <c r="L162" i="29" s="1"/>
  <c r="M340" i="18" s="1"/>
  <c r="E54" i="14"/>
  <c r="E162" i="29" s="1"/>
  <c r="F340" i="18" s="1"/>
  <c r="L53" i="14"/>
  <c r="L144" i="29" s="1"/>
  <c r="M296" i="18" s="1"/>
  <c r="E53" i="14"/>
  <c r="E144" i="29" s="1"/>
  <c r="F296" i="18" s="1"/>
  <c r="L52" i="14"/>
  <c r="E52" i="14"/>
  <c r="E95" i="29" s="1"/>
  <c r="F203" i="18" s="1"/>
  <c r="F31" i="21" s="1"/>
  <c r="M51" i="14"/>
  <c r="M140" i="29" s="1"/>
  <c r="N291" i="18" s="1"/>
  <c r="N43" i="27" s="1"/>
  <c r="L51" i="14"/>
  <c r="L140" i="29" s="1"/>
  <c r="M291" i="18" s="1"/>
  <c r="M43" i="27" s="1"/>
  <c r="E51" i="14"/>
  <c r="E140" i="29" s="1"/>
  <c r="F291" i="18" s="1"/>
  <c r="F43" i="27" s="1"/>
  <c r="L50" i="14"/>
  <c r="L282" i="29" s="1"/>
  <c r="M611" i="18" s="1"/>
  <c r="E50" i="14"/>
  <c r="E282" i="29" s="1"/>
  <c r="F611" i="18" s="1"/>
  <c r="L49" i="14"/>
  <c r="M49" i="14" s="1"/>
  <c r="E49" i="14"/>
  <c r="L48" i="14"/>
  <c r="E48" i="14"/>
  <c r="M46" i="14"/>
  <c r="M137" i="29" s="1"/>
  <c r="L46" i="14"/>
  <c r="L137" i="29" s="1"/>
  <c r="E46" i="14"/>
  <c r="E137" i="29" s="1"/>
  <c r="L45" i="14"/>
  <c r="L66" i="29" s="1"/>
  <c r="E45" i="14"/>
  <c r="E66" i="29" s="1"/>
  <c r="F16" i="19" s="1"/>
  <c r="L44" i="14"/>
  <c r="L128" i="29" s="1"/>
  <c r="E44" i="14"/>
  <c r="E128" i="29" s="1"/>
  <c r="L43" i="14"/>
  <c r="E43" i="14"/>
  <c r="E206" i="29" s="1"/>
  <c r="L42" i="14"/>
  <c r="L173" i="29" s="1"/>
  <c r="M49" i="19" s="1"/>
  <c r="E42" i="14"/>
  <c r="E173" i="29" s="1"/>
  <c r="L41" i="14"/>
  <c r="L245" i="29" s="1"/>
  <c r="E41" i="14"/>
  <c r="E245" i="29" s="1"/>
  <c r="M40" i="14"/>
  <c r="M221" i="29" s="1"/>
  <c r="L40" i="14"/>
  <c r="L221" i="29" s="1"/>
  <c r="E40" i="14"/>
  <c r="E221" i="29" s="1"/>
  <c r="L39" i="14"/>
  <c r="E39" i="14"/>
  <c r="E230" i="29" s="1"/>
  <c r="L38" i="14"/>
  <c r="L322" i="29" s="1"/>
  <c r="E38" i="14"/>
  <c r="E322" i="29" s="1"/>
  <c r="M37" i="14"/>
  <c r="M84" i="29" s="1"/>
  <c r="L37" i="14"/>
  <c r="L84" i="29" s="1"/>
  <c r="E37" i="14"/>
  <c r="E84" i="29" s="1"/>
  <c r="L36" i="14"/>
  <c r="L204" i="29" s="1"/>
  <c r="E36" i="14"/>
  <c r="E204" i="29" s="1"/>
  <c r="L35" i="14"/>
  <c r="E35" i="14"/>
  <c r="M34" i="14"/>
  <c r="M110" i="29" s="1"/>
  <c r="L34" i="14"/>
  <c r="L110" i="29" s="1"/>
  <c r="E34" i="14"/>
  <c r="L32" i="14"/>
  <c r="E32" i="14"/>
  <c r="F357" i="18" s="1"/>
  <c r="L31" i="14"/>
  <c r="M265" i="18" s="1"/>
  <c r="E31" i="14"/>
  <c r="F265" i="18" s="1"/>
  <c r="L30" i="14"/>
  <c r="E30" i="14"/>
  <c r="E63" i="29" s="1"/>
  <c r="F123" i="18" s="1"/>
  <c r="M29" i="14"/>
  <c r="M296" i="29" s="1"/>
  <c r="N647" i="18" s="1"/>
  <c r="L29" i="14"/>
  <c r="L296" i="29" s="1"/>
  <c r="M647" i="18" s="1"/>
  <c r="E29" i="14"/>
  <c r="E296" i="29" s="1"/>
  <c r="F647" i="18" s="1"/>
  <c r="L28" i="14"/>
  <c r="L157" i="29" s="1"/>
  <c r="M331" i="18" s="1"/>
  <c r="E28" i="14"/>
  <c r="E157" i="29" s="1"/>
  <c r="F331" i="18" s="1"/>
  <c r="L27" i="14"/>
  <c r="L316" i="29" s="1"/>
  <c r="M685" i="18" s="1"/>
  <c r="E27" i="14"/>
  <c r="E316" i="29" s="1"/>
  <c r="F685" i="18" s="1"/>
  <c r="M26" i="14"/>
  <c r="M25" i="29" s="1"/>
  <c r="N54" i="18" s="1"/>
  <c r="L26" i="14"/>
  <c r="L25" i="29" s="1"/>
  <c r="M54" i="18" s="1"/>
  <c r="E26" i="14"/>
  <c r="E25" i="29" s="1"/>
  <c r="F54" i="18" s="1"/>
  <c r="L25" i="14"/>
  <c r="L299" i="29" s="1"/>
  <c r="M653" i="18" s="1"/>
  <c r="E25" i="14"/>
  <c r="E299" i="29" s="1"/>
  <c r="F653" i="18" s="1"/>
  <c r="L24" i="14"/>
  <c r="L314" i="29" s="1"/>
  <c r="M677" i="18" s="1"/>
  <c r="E24" i="14"/>
  <c r="E314" i="29" s="1"/>
  <c r="F677" i="18" s="1"/>
  <c r="L23" i="14"/>
  <c r="L185" i="29" s="1"/>
  <c r="M399" i="18" s="1"/>
  <c r="E23" i="14"/>
  <c r="E185" i="29" s="1"/>
  <c r="F399" i="18" s="1"/>
  <c r="M22" i="14"/>
  <c r="M213" i="29" s="1"/>
  <c r="N463" i="18" s="1"/>
  <c r="L22" i="14"/>
  <c r="L213" i="29" s="1"/>
  <c r="M463" i="18" s="1"/>
  <c r="E22" i="14"/>
  <c r="E213" i="29" s="1"/>
  <c r="F463" i="18" s="1"/>
  <c r="L21" i="14"/>
  <c r="L105" i="29" s="1"/>
  <c r="M224" i="18" s="1"/>
  <c r="E21" i="14"/>
  <c r="E105" i="29" s="1"/>
  <c r="F224" i="18" s="1"/>
  <c r="L20" i="14"/>
  <c r="L252" i="29" s="1"/>
  <c r="M540" i="18" s="1"/>
  <c r="E20" i="14"/>
  <c r="E252" i="29" s="1"/>
  <c r="F540" i="18" s="1"/>
  <c r="L19" i="14"/>
  <c r="E19" i="14"/>
  <c r="M18" i="14"/>
  <c r="L18" i="14"/>
  <c r="E18" i="14"/>
  <c r="L16" i="14"/>
  <c r="L50" i="29" s="1"/>
  <c r="M106" i="18" s="1"/>
  <c r="E16" i="14"/>
  <c r="E50" i="29" s="1"/>
  <c r="F106" i="18" s="1"/>
  <c r="L15" i="14"/>
  <c r="L228" i="29" s="1"/>
  <c r="M496" i="18" s="1"/>
  <c r="E15" i="14"/>
  <c r="E228" i="29" s="1"/>
  <c r="F496" i="18" s="1"/>
  <c r="L14" i="14"/>
  <c r="L71" i="29" s="1"/>
  <c r="M149" i="18" s="1"/>
  <c r="E14" i="14"/>
  <c r="E71" i="29" s="1"/>
  <c r="F149" i="18" s="1"/>
  <c r="M13" i="14"/>
  <c r="M31" i="29" s="1"/>
  <c r="N64" i="18" s="1"/>
  <c r="L13" i="14"/>
  <c r="L31" i="29" s="1"/>
  <c r="M64" i="18" s="1"/>
  <c r="E13" i="14"/>
  <c r="E31" i="29" s="1"/>
  <c r="F64" i="18" s="1"/>
  <c r="L12" i="14"/>
  <c r="L116" i="29" s="1"/>
  <c r="M243" i="18" s="1"/>
  <c r="E12" i="14"/>
  <c r="E116" i="29" s="1"/>
  <c r="F243" i="18" s="1"/>
  <c r="L11" i="14"/>
  <c r="L199" i="29" s="1"/>
  <c r="M434" i="18" s="1"/>
  <c r="E11" i="14"/>
  <c r="E199" i="29" s="1"/>
  <c r="F434" i="18" s="1"/>
  <c r="L10" i="14"/>
  <c r="L264" i="29" s="1"/>
  <c r="M555" i="18" s="1"/>
  <c r="E10" i="14"/>
  <c r="E264" i="29" s="1"/>
  <c r="F555" i="18" s="1"/>
  <c r="M9" i="14"/>
  <c r="M10" i="29" s="1"/>
  <c r="N18" i="18" s="1"/>
  <c r="L9" i="14"/>
  <c r="L10" i="29" s="1"/>
  <c r="M18" i="18" s="1"/>
  <c r="E9" i="14"/>
  <c r="E10" i="29" s="1"/>
  <c r="F18" i="18" s="1"/>
  <c r="L8" i="14"/>
  <c r="L241" i="29" s="1"/>
  <c r="M523" i="18" s="1"/>
  <c r="E8" i="14"/>
  <c r="E241" i="29" s="1"/>
  <c r="F523" i="18" s="1"/>
  <c r="L7" i="14"/>
  <c r="L133" i="29" s="1"/>
  <c r="E7" i="14"/>
  <c r="E133" i="29" s="1"/>
  <c r="L6" i="14"/>
  <c r="L109" i="29" s="1"/>
  <c r="M232" i="18" s="1"/>
  <c r="E6" i="14"/>
  <c r="E109" i="29" s="1"/>
  <c r="F232" i="18" s="1"/>
  <c r="M5" i="14"/>
  <c r="M38" i="29" s="1"/>
  <c r="N77" i="18" s="1"/>
  <c r="L5" i="14"/>
  <c r="L38" i="29" s="1"/>
  <c r="M77" i="18" s="1"/>
  <c r="E5" i="14"/>
  <c r="E38" i="29" s="1"/>
  <c r="F77" i="18" s="1"/>
  <c r="L4" i="14"/>
  <c r="L180" i="29" s="1"/>
  <c r="M392" i="18" s="1"/>
  <c r="E4" i="14"/>
  <c r="E180" i="29" s="1"/>
  <c r="F392" i="18" s="1"/>
  <c r="I83" i="13"/>
  <c r="H83" i="13"/>
  <c r="G83" i="13"/>
  <c r="I81" i="13"/>
  <c r="H81" i="13"/>
  <c r="G81" i="13"/>
  <c r="K76" i="13"/>
  <c r="J76" i="13"/>
  <c r="I76" i="13"/>
  <c r="I79" i="13" s="1"/>
  <c r="H76" i="13"/>
  <c r="H79" i="13" s="1"/>
  <c r="G76" i="13"/>
  <c r="L76" i="13" s="1"/>
  <c r="M76" i="13" s="1"/>
  <c r="F76" i="13"/>
  <c r="F79" i="13" s="1"/>
  <c r="E76" i="13"/>
  <c r="D76" i="13"/>
  <c r="C76" i="13"/>
  <c r="L74" i="13"/>
  <c r="E74" i="13"/>
  <c r="L73" i="13"/>
  <c r="M382" i="18" s="1"/>
  <c r="E73" i="13"/>
  <c r="F382" i="18" s="1"/>
  <c r="L72" i="13"/>
  <c r="M269" i="18" s="1"/>
  <c r="E72" i="13"/>
  <c r="F269" i="18" s="1"/>
  <c r="M71" i="13"/>
  <c r="N701" i="18" s="1"/>
  <c r="L71" i="13"/>
  <c r="M701" i="18" s="1"/>
  <c r="E71" i="13"/>
  <c r="F701" i="18" s="1"/>
  <c r="L70" i="13"/>
  <c r="L190" i="29" s="1"/>
  <c r="E70" i="13"/>
  <c r="E190" i="29" s="1"/>
  <c r="L69" i="13"/>
  <c r="E69" i="13"/>
  <c r="M69" i="13" s="1"/>
  <c r="L68" i="13"/>
  <c r="E68" i="13"/>
  <c r="M67" i="13"/>
  <c r="M62" i="12" s="1"/>
  <c r="N597" i="18" s="1"/>
  <c r="L67" i="13"/>
  <c r="E67" i="13"/>
  <c r="L66" i="13"/>
  <c r="M66" i="13" s="1"/>
  <c r="M61" i="12" s="1"/>
  <c r="N705" i="18" s="1"/>
  <c r="E66" i="13"/>
  <c r="L65" i="13"/>
  <c r="E65" i="13"/>
  <c r="M65" i="13" s="1"/>
  <c r="M60" i="12" s="1"/>
  <c r="L64" i="13"/>
  <c r="M261" i="18" s="1"/>
  <c r="E64" i="13"/>
  <c r="M63" i="13"/>
  <c r="M50" i="12" s="1"/>
  <c r="L63" i="13"/>
  <c r="E63" i="13"/>
  <c r="L62" i="13"/>
  <c r="M62" i="13" s="1"/>
  <c r="M54" i="12" s="1"/>
  <c r="E62" i="13"/>
  <c r="L61" i="13"/>
  <c r="E61" i="13"/>
  <c r="E57" i="12" s="1"/>
  <c r="L60" i="13"/>
  <c r="L85" i="29" s="1"/>
  <c r="E60" i="13"/>
  <c r="E85" i="29" s="1"/>
  <c r="M59" i="13"/>
  <c r="L59" i="13"/>
  <c r="E59" i="13"/>
  <c r="E57" i="13"/>
  <c r="M57" i="13" s="1"/>
  <c r="M47" i="12" s="1"/>
  <c r="N508" i="18" s="1"/>
  <c r="L56" i="13"/>
  <c r="M56" i="13" s="1"/>
  <c r="M25" i="12" s="1"/>
  <c r="E56" i="13"/>
  <c r="M55" i="13"/>
  <c r="L55" i="13"/>
  <c r="E55" i="13"/>
  <c r="L54" i="13"/>
  <c r="M54" i="13" s="1"/>
  <c r="M5" i="12" s="1"/>
  <c r="E54" i="13"/>
  <c r="M53" i="13"/>
  <c r="E53" i="13"/>
  <c r="M52" i="13"/>
  <c r="M41" i="12" s="1"/>
  <c r="L52" i="13"/>
  <c r="E52" i="13"/>
  <c r="L51" i="13"/>
  <c r="M51" i="13" s="1"/>
  <c r="M28" i="12" s="1"/>
  <c r="E51" i="13"/>
  <c r="L50" i="13"/>
  <c r="E50" i="13"/>
  <c r="M50" i="13" s="1"/>
  <c r="M38" i="12" s="1"/>
  <c r="L49" i="13"/>
  <c r="M49" i="13" s="1"/>
  <c r="M12" i="12" s="1"/>
  <c r="E49" i="13"/>
  <c r="M48" i="13"/>
  <c r="M23" i="12" s="1"/>
  <c r="M127" i="29" s="1"/>
  <c r="L48" i="13"/>
  <c r="E48" i="13"/>
  <c r="L47" i="13"/>
  <c r="M47" i="13" s="1"/>
  <c r="M13" i="12" s="1"/>
  <c r="E47" i="13"/>
  <c r="M46" i="13"/>
  <c r="E46" i="13"/>
  <c r="M45" i="13"/>
  <c r="M14" i="12" s="1"/>
  <c r="L45" i="13"/>
  <c r="E45" i="13"/>
  <c r="E43" i="13"/>
  <c r="E42" i="13"/>
  <c r="L41" i="13"/>
  <c r="E41" i="13"/>
  <c r="L40" i="13"/>
  <c r="E40" i="13"/>
  <c r="M40" i="13" s="1"/>
  <c r="L39" i="13"/>
  <c r="M39" i="13" s="1"/>
  <c r="M42" i="12" s="1"/>
  <c r="M220" i="29" s="1"/>
  <c r="E39" i="13"/>
  <c r="M38" i="13"/>
  <c r="L38" i="13"/>
  <c r="E38" i="13"/>
  <c r="L37" i="13"/>
  <c r="E37" i="13"/>
  <c r="L36" i="13"/>
  <c r="E36" i="13"/>
  <c r="M36" i="13" s="1"/>
  <c r="L35" i="13"/>
  <c r="E35" i="13"/>
  <c r="M34" i="13"/>
  <c r="M34" i="12" s="1"/>
  <c r="M184" i="29" s="1"/>
  <c r="N416" i="18" s="1"/>
  <c r="L34" i="13"/>
  <c r="E34" i="13"/>
  <c r="E33" i="13"/>
  <c r="L32" i="13"/>
  <c r="E32" i="13"/>
  <c r="M31" i="13"/>
  <c r="M46" i="12" s="1"/>
  <c r="M238" i="29" s="1"/>
  <c r="L31" i="13"/>
  <c r="E31" i="13"/>
  <c r="L29" i="13"/>
  <c r="M29" i="13" s="1"/>
  <c r="M10" i="12" s="1"/>
  <c r="E29" i="13"/>
  <c r="L28" i="13"/>
  <c r="E28" i="13"/>
  <c r="M28" i="13" s="1"/>
  <c r="M36" i="12" s="1"/>
  <c r="N290" i="18" s="1"/>
  <c r="L27" i="13"/>
  <c r="M27" i="13" s="1"/>
  <c r="M33" i="12" s="1"/>
  <c r="E27" i="13"/>
  <c r="M26" i="13"/>
  <c r="M31" i="12" s="1"/>
  <c r="L26" i="13"/>
  <c r="E26" i="13"/>
  <c r="L25" i="13"/>
  <c r="L286" i="29" s="1"/>
  <c r="E25" i="13"/>
  <c r="E286" i="29" s="1"/>
  <c r="L24" i="13"/>
  <c r="E24" i="13"/>
  <c r="M24" i="13" s="1"/>
  <c r="M20" i="12" s="1"/>
  <c r="L23" i="13"/>
  <c r="M53" i="18" s="1"/>
  <c r="E23" i="13"/>
  <c r="F53" i="18" s="1"/>
  <c r="M22" i="13"/>
  <c r="L22" i="13"/>
  <c r="E22" i="13"/>
  <c r="L21" i="13"/>
  <c r="M21" i="13" s="1"/>
  <c r="M48" i="12" s="1"/>
  <c r="E21" i="13"/>
  <c r="L20" i="13"/>
  <c r="E20" i="13"/>
  <c r="E7" i="12" s="1"/>
  <c r="L19" i="13"/>
  <c r="M19" i="13" s="1"/>
  <c r="M29" i="12" s="1"/>
  <c r="E19" i="13"/>
  <c r="M18" i="13"/>
  <c r="M49" i="12" s="1"/>
  <c r="L18" i="13"/>
  <c r="E18" i="13"/>
  <c r="L17" i="13"/>
  <c r="M17" i="13" s="1"/>
  <c r="M26" i="12" s="1"/>
  <c r="E17" i="13"/>
  <c r="L15" i="13"/>
  <c r="E15" i="13"/>
  <c r="E17" i="12" s="1"/>
  <c r="L14" i="13"/>
  <c r="M14" i="13" s="1"/>
  <c r="M39" i="12" s="1"/>
  <c r="E14" i="13"/>
  <c r="M13" i="13"/>
  <c r="L13" i="13"/>
  <c r="E13" i="13"/>
  <c r="L12" i="13"/>
  <c r="M12" i="13" s="1"/>
  <c r="M3" i="12" s="1"/>
  <c r="N122" i="18" s="1"/>
  <c r="E12" i="13"/>
  <c r="L11" i="13"/>
  <c r="E11" i="13"/>
  <c r="E21" i="12" s="1"/>
  <c r="L10" i="13"/>
  <c r="M10" i="13" s="1"/>
  <c r="M22" i="12" s="1"/>
  <c r="E10" i="13"/>
  <c r="M9" i="13"/>
  <c r="M18" i="12" s="1"/>
  <c r="L9" i="13"/>
  <c r="E9" i="13"/>
  <c r="L8" i="13"/>
  <c r="M8" i="13" s="1"/>
  <c r="M37" i="12" s="1"/>
  <c r="E8" i="13"/>
  <c r="L7" i="13"/>
  <c r="E7" i="13"/>
  <c r="M7" i="13" s="1"/>
  <c r="M8" i="12" s="1"/>
  <c r="L6" i="13"/>
  <c r="M6" i="13" s="1"/>
  <c r="M19" i="12" s="1"/>
  <c r="E6" i="13"/>
  <c r="M5" i="13"/>
  <c r="L5" i="13"/>
  <c r="E5" i="13"/>
  <c r="L4" i="13"/>
  <c r="M4" i="13" s="1"/>
  <c r="M24" i="12" s="1"/>
  <c r="E4" i="13"/>
  <c r="L62" i="12"/>
  <c r="M597" i="18" s="1"/>
  <c r="K62" i="12"/>
  <c r="L597" i="18" s="1"/>
  <c r="L598" i="18" s="1"/>
  <c r="J155" i="17" s="1"/>
  <c r="J62" i="12"/>
  <c r="K597" i="18" s="1"/>
  <c r="K598" i="18" s="1"/>
  <c r="I155" i="17" s="1"/>
  <c r="I62" i="12"/>
  <c r="J597" i="18" s="1"/>
  <c r="J598" i="18" s="1"/>
  <c r="H155" i="17" s="1"/>
  <c r="H62" i="12"/>
  <c r="I597" i="18" s="1"/>
  <c r="I598" i="18" s="1"/>
  <c r="G155" i="17" s="1"/>
  <c r="G62" i="12"/>
  <c r="H597" i="18" s="1"/>
  <c r="H598" i="18" s="1"/>
  <c r="F62" i="12"/>
  <c r="G597" i="18" s="1"/>
  <c r="G598" i="18" s="1"/>
  <c r="E155" i="17" s="1"/>
  <c r="E62" i="12"/>
  <c r="F597" i="18" s="1"/>
  <c r="D62" i="12"/>
  <c r="E597" i="18" s="1"/>
  <c r="E598" i="18" s="1"/>
  <c r="C62" i="12"/>
  <c r="D597" i="18" s="1"/>
  <c r="D598" i="18" s="1"/>
  <c r="B155" i="17" s="1"/>
  <c r="K61" i="12"/>
  <c r="L705" i="18" s="1"/>
  <c r="L706" i="18" s="1"/>
  <c r="J147" i="17" s="1"/>
  <c r="J61" i="12"/>
  <c r="K705" i="18" s="1"/>
  <c r="K706" i="18" s="1"/>
  <c r="I147" i="17" s="1"/>
  <c r="I61" i="12"/>
  <c r="J705" i="18" s="1"/>
  <c r="J706" i="18" s="1"/>
  <c r="H147" i="17" s="1"/>
  <c r="H61" i="12"/>
  <c r="I705" i="18" s="1"/>
  <c r="I706" i="18" s="1"/>
  <c r="G147" i="17" s="1"/>
  <c r="G61" i="12"/>
  <c r="H705" i="18" s="1"/>
  <c r="H706" i="18" s="1"/>
  <c r="F61" i="12"/>
  <c r="G705" i="18" s="1"/>
  <c r="G706" i="18" s="1"/>
  <c r="E147" i="17" s="1"/>
  <c r="E61" i="12"/>
  <c r="F705" i="18" s="1"/>
  <c r="D61" i="12"/>
  <c r="E705" i="18" s="1"/>
  <c r="E706" i="18" s="1"/>
  <c r="C61" i="12"/>
  <c r="D705" i="18" s="1"/>
  <c r="D706" i="18" s="1"/>
  <c r="B147" i="17" s="1"/>
  <c r="L60" i="12"/>
  <c r="K60" i="12"/>
  <c r="J60" i="12"/>
  <c r="I60" i="12"/>
  <c r="H60" i="12"/>
  <c r="G60" i="12"/>
  <c r="F60" i="12"/>
  <c r="E60" i="12"/>
  <c r="D60" i="12"/>
  <c r="C60" i="12"/>
  <c r="L59" i="12"/>
  <c r="K59" i="12"/>
  <c r="J59" i="12"/>
  <c r="I59" i="12"/>
  <c r="H59" i="12"/>
  <c r="G59" i="12"/>
  <c r="F59" i="12"/>
  <c r="E59" i="12"/>
  <c r="D59" i="12"/>
  <c r="C59" i="12"/>
  <c r="L58" i="12"/>
  <c r="K58" i="12"/>
  <c r="J58" i="12"/>
  <c r="I58" i="12"/>
  <c r="H58" i="12"/>
  <c r="G58" i="12"/>
  <c r="F58" i="12"/>
  <c r="E58" i="12"/>
  <c r="D58" i="12"/>
  <c r="C58" i="12"/>
  <c r="L57" i="12"/>
  <c r="K57" i="12"/>
  <c r="J57" i="12"/>
  <c r="I57" i="12"/>
  <c r="H57" i="12"/>
  <c r="G57" i="12"/>
  <c r="F57" i="12"/>
  <c r="D57" i="12"/>
  <c r="C57" i="12"/>
  <c r="M56" i="12"/>
  <c r="L56" i="12"/>
  <c r="K56" i="12"/>
  <c r="J56" i="12"/>
  <c r="I56" i="12"/>
  <c r="H56" i="12"/>
  <c r="G56" i="12"/>
  <c r="F56" i="12"/>
  <c r="E56" i="12"/>
  <c r="D56" i="12"/>
  <c r="C56" i="12"/>
  <c r="M55" i="12"/>
  <c r="L55" i="12"/>
  <c r="K55" i="12"/>
  <c r="J55" i="12"/>
  <c r="I55" i="12"/>
  <c r="H55" i="12"/>
  <c r="G55" i="12"/>
  <c r="F55" i="12"/>
  <c r="E55" i="12"/>
  <c r="D55" i="12"/>
  <c r="C55" i="12"/>
  <c r="K54" i="12"/>
  <c r="J54" i="12"/>
  <c r="I54" i="12"/>
  <c r="H54" i="12"/>
  <c r="G54" i="12"/>
  <c r="F54" i="12"/>
  <c r="E54" i="12"/>
  <c r="D54" i="12"/>
  <c r="C54" i="12"/>
  <c r="M53" i="12"/>
  <c r="L53" i="12"/>
  <c r="K53" i="12"/>
  <c r="J53" i="12"/>
  <c r="I53" i="12"/>
  <c r="H53" i="12"/>
  <c r="G53" i="12"/>
  <c r="F53" i="12"/>
  <c r="E53" i="12"/>
  <c r="D53" i="12"/>
  <c r="C53" i="12"/>
  <c r="L52" i="12"/>
  <c r="L281" i="29" s="1"/>
  <c r="K52" i="12"/>
  <c r="K281" i="29" s="1"/>
  <c r="J52" i="12"/>
  <c r="J281" i="29" s="1"/>
  <c r="I52" i="12"/>
  <c r="I281" i="29" s="1"/>
  <c r="H52" i="12"/>
  <c r="H281" i="29" s="1"/>
  <c r="G52" i="12"/>
  <c r="G281" i="29" s="1"/>
  <c r="F52" i="12"/>
  <c r="F281" i="29" s="1"/>
  <c r="E52" i="12"/>
  <c r="E281" i="29" s="1"/>
  <c r="D52" i="12"/>
  <c r="D281" i="29" s="1"/>
  <c r="C52" i="12"/>
  <c r="C281" i="29" s="1"/>
  <c r="L51" i="12"/>
  <c r="L272" i="29" s="1"/>
  <c r="K51" i="12"/>
  <c r="K272" i="29" s="1"/>
  <c r="J51" i="12"/>
  <c r="J272" i="29" s="1"/>
  <c r="I51" i="12"/>
  <c r="I272" i="29" s="1"/>
  <c r="H51" i="12"/>
  <c r="H272" i="29" s="1"/>
  <c r="G51" i="12"/>
  <c r="G272" i="29" s="1"/>
  <c r="F51" i="12"/>
  <c r="F272" i="29" s="1"/>
  <c r="E51" i="12"/>
  <c r="E272" i="29" s="1"/>
  <c r="D51" i="12"/>
  <c r="D272" i="29" s="1"/>
  <c r="C51" i="12"/>
  <c r="C272" i="29" s="1"/>
  <c r="L50" i="12"/>
  <c r="K50" i="12"/>
  <c r="J50" i="12"/>
  <c r="I50" i="12"/>
  <c r="H50" i="12"/>
  <c r="G50" i="12"/>
  <c r="F50" i="12"/>
  <c r="E50" i="12"/>
  <c r="D50" i="12"/>
  <c r="C50" i="12"/>
  <c r="L49" i="12"/>
  <c r="K49" i="12"/>
  <c r="J49" i="12"/>
  <c r="I49" i="12"/>
  <c r="H49" i="12"/>
  <c r="G49" i="12"/>
  <c r="F49" i="12"/>
  <c r="E49" i="12"/>
  <c r="D49" i="12"/>
  <c r="C49" i="12"/>
  <c r="K48" i="12"/>
  <c r="J48" i="12"/>
  <c r="I48" i="12"/>
  <c r="H48" i="12"/>
  <c r="G48" i="12"/>
  <c r="F48" i="12"/>
  <c r="E48" i="12"/>
  <c r="D48" i="12"/>
  <c r="C48" i="12"/>
  <c r="L47" i="12"/>
  <c r="M508" i="18" s="1"/>
  <c r="K47" i="12"/>
  <c r="L508" i="18" s="1"/>
  <c r="L509" i="18" s="1"/>
  <c r="J51" i="17" s="1"/>
  <c r="J47" i="12"/>
  <c r="K508" i="18" s="1"/>
  <c r="K509" i="18" s="1"/>
  <c r="I51" i="17" s="1"/>
  <c r="I47" i="12"/>
  <c r="J508" i="18" s="1"/>
  <c r="J509" i="18" s="1"/>
  <c r="H51" i="17" s="1"/>
  <c r="H47" i="12"/>
  <c r="I508" i="18" s="1"/>
  <c r="I509" i="18" s="1"/>
  <c r="G51" i="17" s="1"/>
  <c r="G47" i="12"/>
  <c r="H508" i="18" s="1"/>
  <c r="H509" i="18" s="1"/>
  <c r="F51" i="17" s="1"/>
  <c r="F47" i="12"/>
  <c r="G508" i="18" s="1"/>
  <c r="G509" i="18" s="1"/>
  <c r="E51" i="17" s="1"/>
  <c r="D47" i="12"/>
  <c r="E508" i="18" s="1"/>
  <c r="E509" i="18" s="1"/>
  <c r="C47" i="12"/>
  <c r="D508" i="18" s="1"/>
  <c r="D509" i="18" s="1"/>
  <c r="B51" i="17" s="1"/>
  <c r="L46" i="12"/>
  <c r="L238" i="29" s="1"/>
  <c r="K46" i="12"/>
  <c r="K238" i="29" s="1"/>
  <c r="J46" i="12"/>
  <c r="J238" i="29" s="1"/>
  <c r="I46" i="12"/>
  <c r="I238" i="29" s="1"/>
  <c r="H46" i="12"/>
  <c r="H238" i="29" s="1"/>
  <c r="G46" i="12"/>
  <c r="G238" i="29" s="1"/>
  <c r="F46" i="12"/>
  <c r="F238" i="29" s="1"/>
  <c r="E46" i="12"/>
  <c r="E238" i="29" s="1"/>
  <c r="D46" i="12"/>
  <c r="D238" i="29" s="1"/>
  <c r="C46" i="12"/>
  <c r="C238" i="29" s="1"/>
  <c r="K45" i="12"/>
  <c r="J45" i="12"/>
  <c r="I45" i="12"/>
  <c r="H45" i="12"/>
  <c r="G45" i="12"/>
  <c r="L45" i="12" s="1"/>
  <c r="F45" i="12"/>
  <c r="E45" i="12"/>
  <c r="D45" i="12"/>
  <c r="C45" i="12"/>
  <c r="M44" i="12"/>
  <c r="M229" i="29" s="1"/>
  <c r="L44" i="12"/>
  <c r="L229" i="29" s="1"/>
  <c r="K44" i="12"/>
  <c r="K229" i="29" s="1"/>
  <c r="J44" i="12"/>
  <c r="J229" i="29" s="1"/>
  <c r="I44" i="12"/>
  <c r="I229" i="29" s="1"/>
  <c r="H44" i="12"/>
  <c r="H229" i="29" s="1"/>
  <c r="G44" i="12"/>
  <c r="G229" i="29" s="1"/>
  <c r="F44" i="12"/>
  <c r="F229" i="29" s="1"/>
  <c r="E44" i="12"/>
  <c r="E229" i="29" s="1"/>
  <c r="D44" i="12"/>
  <c r="D229" i="29" s="1"/>
  <c r="C44" i="12"/>
  <c r="C229" i="29" s="1"/>
  <c r="L43" i="12"/>
  <c r="K43" i="12"/>
  <c r="J43" i="12"/>
  <c r="I43" i="12"/>
  <c r="H43" i="12"/>
  <c r="G43" i="12"/>
  <c r="F43" i="12"/>
  <c r="E43" i="12"/>
  <c r="D43" i="12"/>
  <c r="C43" i="12"/>
  <c r="L42" i="12"/>
  <c r="L220" i="29" s="1"/>
  <c r="K42" i="12"/>
  <c r="K220" i="29" s="1"/>
  <c r="J42" i="12"/>
  <c r="J220" i="29" s="1"/>
  <c r="I42" i="12"/>
  <c r="I220" i="29" s="1"/>
  <c r="H42" i="12"/>
  <c r="H220" i="29" s="1"/>
  <c r="G42" i="12"/>
  <c r="G220" i="29" s="1"/>
  <c r="F42" i="12"/>
  <c r="F220" i="29" s="1"/>
  <c r="E42" i="12"/>
  <c r="E220" i="29" s="1"/>
  <c r="D42" i="12"/>
  <c r="D220" i="29" s="1"/>
  <c r="C42" i="12"/>
  <c r="C220" i="29" s="1"/>
  <c r="L41" i="12"/>
  <c r="K41" i="12"/>
  <c r="J41" i="12"/>
  <c r="I41" i="12"/>
  <c r="H41" i="12"/>
  <c r="G41" i="12"/>
  <c r="F41" i="12"/>
  <c r="E41" i="12"/>
  <c r="D41" i="12"/>
  <c r="C41" i="12"/>
  <c r="M40" i="12"/>
  <c r="L40" i="12"/>
  <c r="K40" i="12"/>
  <c r="J40" i="12"/>
  <c r="I40" i="12"/>
  <c r="H40" i="12"/>
  <c r="G40" i="12"/>
  <c r="F40" i="12"/>
  <c r="E40" i="12"/>
  <c r="D40" i="12"/>
  <c r="C40" i="12"/>
  <c r="L39" i="12"/>
  <c r="K39" i="12"/>
  <c r="J39" i="12"/>
  <c r="I39" i="12"/>
  <c r="H39" i="12"/>
  <c r="G39" i="12"/>
  <c r="F39" i="12"/>
  <c r="E39" i="12"/>
  <c r="D39" i="12"/>
  <c r="C39" i="12"/>
  <c r="L38" i="12"/>
  <c r="K38" i="12"/>
  <c r="J38" i="12"/>
  <c r="I38" i="12"/>
  <c r="H38" i="12"/>
  <c r="G38" i="12"/>
  <c r="F38" i="12"/>
  <c r="D38" i="12"/>
  <c r="C38" i="12"/>
  <c r="K37" i="12"/>
  <c r="J37" i="12"/>
  <c r="I37" i="12"/>
  <c r="H37" i="12"/>
  <c r="G37" i="12"/>
  <c r="F37" i="12"/>
  <c r="E37" i="12"/>
  <c r="D37" i="12"/>
  <c r="C37" i="12"/>
  <c r="L36" i="12"/>
  <c r="M290" i="18" s="1"/>
  <c r="K36" i="12"/>
  <c r="L290" i="18" s="1"/>
  <c r="L293" i="18" s="1"/>
  <c r="J35" i="17" s="1"/>
  <c r="J36" i="12"/>
  <c r="K290" i="18" s="1"/>
  <c r="K293" i="18" s="1"/>
  <c r="I35" i="17" s="1"/>
  <c r="I36" i="12"/>
  <c r="J290" i="18" s="1"/>
  <c r="J293" i="18" s="1"/>
  <c r="H35" i="17" s="1"/>
  <c r="H36" i="12"/>
  <c r="I290" i="18" s="1"/>
  <c r="I293" i="18" s="1"/>
  <c r="G35" i="17" s="1"/>
  <c r="G36" i="12"/>
  <c r="H290" i="18" s="1"/>
  <c r="H293" i="18" s="1"/>
  <c r="F36" i="12"/>
  <c r="G290" i="18" s="1"/>
  <c r="G293" i="18" s="1"/>
  <c r="E35" i="17" s="1"/>
  <c r="E36" i="12"/>
  <c r="F290" i="18" s="1"/>
  <c r="D36" i="12"/>
  <c r="E290" i="18" s="1"/>
  <c r="E293" i="18" s="1"/>
  <c r="C36" i="12"/>
  <c r="D290" i="18" s="1"/>
  <c r="D293" i="18" s="1"/>
  <c r="L35" i="12"/>
  <c r="L186" i="29" s="1"/>
  <c r="K35" i="12"/>
  <c r="K186" i="29" s="1"/>
  <c r="J35" i="12"/>
  <c r="J186" i="29" s="1"/>
  <c r="I35" i="12"/>
  <c r="I186" i="29" s="1"/>
  <c r="H35" i="12"/>
  <c r="H186" i="29" s="1"/>
  <c r="G35" i="12"/>
  <c r="G186" i="29" s="1"/>
  <c r="F35" i="12"/>
  <c r="F186" i="29" s="1"/>
  <c r="E35" i="12"/>
  <c r="E186" i="29" s="1"/>
  <c r="D35" i="12"/>
  <c r="D186" i="29" s="1"/>
  <c r="C35" i="12"/>
  <c r="C186" i="29" s="1"/>
  <c r="L34" i="12"/>
  <c r="L184" i="29" s="1"/>
  <c r="M416" i="18" s="1"/>
  <c r="K34" i="12"/>
  <c r="K184" i="29" s="1"/>
  <c r="L416" i="18" s="1"/>
  <c r="L417" i="18" s="1"/>
  <c r="J54" i="17" s="1"/>
  <c r="J34" i="12"/>
  <c r="J184" i="29" s="1"/>
  <c r="K416" i="18" s="1"/>
  <c r="K417" i="18" s="1"/>
  <c r="I54" i="17" s="1"/>
  <c r="I34" i="12"/>
  <c r="I184" i="29" s="1"/>
  <c r="J416" i="18" s="1"/>
  <c r="J417" i="18" s="1"/>
  <c r="H54" i="17" s="1"/>
  <c r="H34" i="12"/>
  <c r="H184" i="29" s="1"/>
  <c r="I416" i="18" s="1"/>
  <c r="I417" i="18" s="1"/>
  <c r="G54" i="17" s="1"/>
  <c r="G34" i="12"/>
  <c r="G184" i="29" s="1"/>
  <c r="H416" i="18" s="1"/>
  <c r="H417" i="18" s="1"/>
  <c r="F34" i="12"/>
  <c r="F184" i="29" s="1"/>
  <c r="G416" i="18" s="1"/>
  <c r="G417" i="18" s="1"/>
  <c r="E54" i="17" s="1"/>
  <c r="E34" i="12"/>
  <c r="E184" i="29" s="1"/>
  <c r="F416" i="18" s="1"/>
  <c r="D34" i="12"/>
  <c r="D184" i="29" s="1"/>
  <c r="E416" i="18" s="1"/>
  <c r="E417" i="18" s="1"/>
  <c r="C34" i="12"/>
  <c r="C184" i="29" s="1"/>
  <c r="D416" i="18" s="1"/>
  <c r="D417" i="18" s="1"/>
  <c r="B54" i="17" s="1"/>
  <c r="L33" i="12"/>
  <c r="K33" i="12"/>
  <c r="J33" i="12"/>
  <c r="I33" i="12"/>
  <c r="H33" i="12"/>
  <c r="G33" i="12"/>
  <c r="F33" i="12"/>
  <c r="E33" i="12"/>
  <c r="D33" i="12"/>
  <c r="C33" i="12"/>
  <c r="M32" i="12"/>
  <c r="L32" i="12"/>
  <c r="K32" i="12"/>
  <c r="J32" i="12"/>
  <c r="I32" i="12"/>
  <c r="H32" i="12"/>
  <c r="G32" i="12"/>
  <c r="F32" i="12"/>
  <c r="E32" i="12"/>
  <c r="D32" i="12"/>
  <c r="C32" i="12"/>
  <c r="L31" i="12"/>
  <c r="K31" i="12"/>
  <c r="J31" i="12"/>
  <c r="I31" i="12"/>
  <c r="H31" i="12"/>
  <c r="G31" i="12"/>
  <c r="F31" i="12"/>
  <c r="E31" i="12"/>
  <c r="D31" i="12"/>
  <c r="C31" i="12"/>
  <c r="L30" i="12"/>
  <c r="K30" i="12"/>
  <c r="K164" i="29" s="1"/>
  <c r="J30" i="12"/>
  <c r="J164" i="29" s="1"/>
  <c r="I30" i="12"/>
  <c r="I164" i="29" s="1"/>
  <c r="H30" i="12"/>
  <c r="H164" i="29" s="1"/>
  <c r="G30" i="12"/>
  <c r="G164" i="29" s="1"/>
  <c r="F30" i="12"/>
  <c r="F164" i="29" s="1"/>
  <c r="D30" i="12"/>
  <c r="D164" i="29" s="1"/>
  <c r="C30" i="12"/>
  <c r="C164" i="29" s="1"/>
  <c r="L29" i="12"/>
  <c r="K29" i="12"/>
  <c r="J29" i="12"/>
  <c r="I29" i="12"/>
  <c r="H29" i="12"/>
  <c r="G29" i="12"/>
  <c r="F29" i="12"/>
  <c r="E29" i="12"/>
  <c r="D29" i="12"/>
  <c r="C29" i="12"/>
  <c r="K28" i="12"/>
  <c r="J28" i="12"/>
  <c r="I28" i="12"/>
  <c r="H28" i="12"/>
  <c r="G28" i="12"/>
  <c r="F28" i="12"/>
  <c r="E28" i="12"/>
  <c r="D28" i="12"/>
  <c r="C28" i="12"/>
  <c r="L27" i="12"/>
  <c r="K27" i="12"/>
  <c r="J27" i="12"/>
  <c r="I27" i="12"/>
  <c r="H27" i="12"/>
  <c r="G27" i="12"/>
  <c r="F27" i="12"/>
  <c r="D27" i="12"/>
  <c r="C27" i="12"/>
  <c r="K26" i="12"/>
  <c r="J26" i="12"/>
  <c r="I26" i="12"/>
  <c r="H26" i="12"/>
  <c r="G26" i="12"/>
  <c r="F26" i="12"/>
  <c r="E26" i="12"/>
  <c r="D26" i="12"/>
  <c r="C26" i="12"/>
  <c r="L25" i="12"/>
  <c r="K25" i="12"/>
  <c r="J25" i="12"/>
  <c r="I25" i="12"/>
  <c r="H25" i="12"/>
  <c r="G25" i="12"/>
  <c r="F25" i="12"/>
  <c r="E25" i="12"/>
  <c r="D25" i="12"/>
  <c r="C25" i="12"/>
  <c r="K24" i="12"/>
  <c r="J24" i="12"/>
  <c r="I24" i="12"/>
  <c r="H24" i="12"/>
  <c r="G24" i="12"/>
  <c r="F24" i="12"/>
  <c r="E24" i="12"/>
  <c r="D24" i="12"/>
  <c r="C24" i="12"/>
  <c r="L23" i="12"/>
  <c r="L127" i="29" s="1"/>
  <c r="K23" i="12"/>
  <c r="K127" i="29" s="1"/>
  <c r="J23" i="12"/>
  <c r="J127" i="29" s="1"/>
  <c r="I23" i="12"/>
  <c r="I127" i="29" s="1"/>
  <c r="H23" i="12"/>
  <c r="H127" i="29" s="1"/>
  <c r="G23" i="12"/>
  <c r="G127" i="29" s="1"/>
  <c r="F23" i="12"/>
  <c r="F127" i="29" s="1"/>
  <c r="E23" i="12"/>
  <c r="E127" i="29" s="1"/>
  <c r="D23" i="12"/>
  <c r="D127" i="29" s="1"/>
  <c r="C23" i="12"/>
  <c r="C127" i="29" s="1"/>
  <c r="L22" i="12"/>
  <c r="K22" i="12"/>
  <c r="J22" i="12"/>
  <c r="I22" i="12"/>
  <c r="H22" i="12"/>
  <c r="G22" i="12"/>
  <c r="F22" i="12"/>
  <c r="E22" i="12"/>
  <c r="D22" i="12"/>
  <c r="C22" i="12"/>
  <c r="L21" i="12"/>
  <c r="K21" i="12"/>
  <c r="J21" i="12"/>
  <c r="I21" i="12"/>
  <c r="H21" i="12"/>
  <c r="G21" i="12"/>
  <c r="F21" i="12"/>
  <c r="D21" i="12"/>
  <c r="C21" i="12"/>
  <c r="L20" i="12"/>
  <c r="K20" i="12"/>
  <c r="J20" i="12"/>
  <c r="I20" i="12"/>
  <c r="H20" i="12"/>
  <c r="G20" i="12"/>
  <c r="F20" i="12"/>
  <c r="E20" i="12"/>
  <c r="D20" i="12"/>
  <c r="C20" i="12"/>
  <c r="L19" i="12"/>
  <c r="K19" i="12"/>
  <c r="J19" i="12"/>
  <c r="I19" i="12"/>
  <c r="H19" i="12"/>
  <c r="G19" i="12"/>
  <c r="F19" i="12"/>
  <c r="E19" i="12"/>
  <c r="D19" i="12"/>
  <c r="C19" i="12"/>
  <c r="L18" i="12"/>
  <c r="K18" i="12"/>
  <c r="J18" i="12"/>
  <c r="I18" i="12"/>
  <c r="H18" i="12"/>
  <c r="G18" i="12"/>
  <c r="F18" i="12"/>
  <c r="E18" i="12"/>
  <c r="D18" i="12"/>
  <c r="C18" i="12"/>
  <c r="L17" i="12"/>
  <c r="K17" i="12"/>
  <c r="J17" i="12"/>
  <c r="I17" i="12"/>
  <c r="H17" i="12"/>
  <c r="G17" i="12"/>
  <c r="F17" i="12"/>
  <c r="D17" i="12"/>
  <c r="C17" i="12"/>
  <c r="M16" i="12"/>
  <c r="L16" i="12"/>
  <c r="K16" i="12"/>
  <c r="J16" i="12"/>
  <c r="I16" i="12"/>
  <c r="H16" i="12"/>
  <c r="G16" i="12"/>
  <c r="F16" i="12"/>
  <c r="E16" i="12"/>
  <c r="D16" i="12"/>
  <c r="C16" i="12"/>
  <c r="M15" i="12"/>
  <c r="N231" i="18" s="1"/>
  <c r="L15" i="12"/>
  <c r="M231" i="18" s="1"/>
  <c r="K15" i="12"/>
  <c r="L231" i="18" s="1"/>
  <c r="L233" i="18" s="1"/>
  <c r="J50" i="17" s="1"/>
  <c r="J15" i="12"/>
  <c r="K231" i="18" s="1"/>
  <c r="K233" i="18" s="1"/>
  <c r="I50" i="17" s="1"/>
  <c r="I15" i="12"/>
  <c r="J231" i="18" s="1"/>
  <c r="J233" i="18" s="1"/>
  <c r="H50" i="17" s="1"/>
  <c r="H15" i="12"/>
  <c r="I231" i="18" s="1"/>
  <c r="I233" i="18" s="1"/>
  <c r="G50" i="17" s="1"/>
  <c r="G15" i="12"/>
  <c r="H231" i="18" s="1"/>
  <c r="H233" i="18" s="1"/>
  <c r="F15" i="12"/>
  <c r="G231" i="18" s="1"/>
  <c r="G233" i="18" s="1"/>
  <c r="E50" i="17" s="1"/>
  <c r="E15" i="12"/>
  <c r="F231" i="18" s="1"/>
  <c r="D15" i="12"/>
  <c r="E231" i="18" s="1"/>
  <c r="E233" i="18" s="1"/>
  <c r="C15" i="12"/>
  <c r="D231" i="18" s="1"/>
  <c r="D233" i="18" s="1"/>
  <c r="B50" i="17" s="1"/>
  <c r="L14" i="12"/>
  <c r="K14" i="12"/>
  <c r="J14" i="12"/>
  <c r="I14" i="12"/>
  <c r="H14" i="12"/>
  <c r="G14" i="12"/>
  <c r="F14" i="12"/>
  <c r="E14" i="12"/>
  <c r="D14" i="12"/>
  <c r="C14" i="12"/>
  <c r="K13" i="12"/>
  <c r="J13" i="12"/>
  <c r="I13" i="12"/>
  <c r="H13" i="12"/>
  <c r="G13" i="12"/>
  <c r="F13" i="12"/>
  <c r="E13" i="12"/>
  <c r="D13" i="12"/>
  <c r="C13" i="12"/>
  <c r="L12" i="12"/>
  <c r="K12" i="12"/>
  <c r="J12" i="12"/>
  <c r="I12" i="12"/>
  <c r="H12" i="12"/>
  <c r="G12" i="12"/>
  <c r="F12" i="12"/>
  <c r="E12" i="12"/>
  <c r="D12" i="12"/>
  <c r="C12" i="12"/>
  <c r="L11" i="12"/>
  <c r="L65" i="29" s="1"/>
  <c r="K11" i="12"/>
  <c r="K65" i="29" s="1"/>
  <c r="J11" i="12"/>
  <c r="J65" i="29" s="1"/>
  <c r="I11" i="12"/>
  <c r="I65" i="29" s="1"/>
  <c r="H11" i="12"/>
  <c r="H65" i="29" s="1"/>
  <c r="G11" i="12"/>
  <c r="G65" i="29" s="1"/>
  <c r="F11" i="12"/>
  <c r="F65" i="29" s="1"/>
  <c r="D11" i="12"/>
  <c r="D65" i="29" s="1"/>
  <c r="C11" i="12"/>
  <c r="C65" i="29" s="1"/>
  <c r="K10" i="12"/>
  <c r="J10" i="12"/>
  <c r="I10" i="12"/>
  <c r="H10" i="12"/>
  <c r="G10" i="12"/>
  <c r="F10" i="12"/>
  <c r="E10" i="12"/>
  <c r="D10" i="12"/>
  <c r="C10" i="12"/>
  <c r="L9" i="12"/>
  <c r="K9" i="12"/>
  <c r="K49" i="29" s="1"/>
  <c r="J9" i="12"/>
  <c r="J49" i="29" s="1"/>
  <c r="I9" i="12"/>
  <c r="I49" i="29" s="1"/>
  <c r="H9" i="12"/>
  <c r="H49" i="29" s="1"/>
  <c r="G9" i="12"/>
  <c r="G49" i="29" s="1"/>
  <c r="F9" i="12"/>
  <c r="F49" i="29" s="1"/>
  <c r="E9" i="12"/>
  <c r="E49" i="29" s="1"/>
  <c r="D9" i="12"/>
  <c r="D49" i="29" s="1"/>
  <c r="C9" i="12"/>
  <c r="C49" i="29" s="1"/>
  <c r="L8" i="12"/>
  <c r="K8" i="12"/>
  <c r="J8" i="12"/>
  <c r="I8" i="12"/>
  <c r="H8" i="12"/>
  <c r="G8" i="12"/>
  <c r="F8" i="12"/>
  <c r="E8" i="12"/>
  <c r="D8" i="12"/>
  <c r="C8" i="12"/>
  <c r="L7" i="12"/>
  <c r="K7" i="12"/>
  <c r="J7" i="12"/>
  <c r="I7" i="12"/>
  <c r="H7" i="12"/>
  <c r="G7" i="12"/>
  <c r="F7" i="12"/>
  <c r="D7" i="12"/>
  <c r="C7" i="12"/>
  <c r="L6" i="12"/>
  <c r="L24" i="29" s="1"/>
  <c r="K6" i="12"/>
  <c r="K24" i="29" s="1"/>
  <c r="J6" i="12"/>
  <c r="J24" i="29" s="1"/>
  <c r="I6" i="12"/>
  <c r="I24" i="29" s="1"/>
  <c r="H6" i="12"/>
  <c r="H24" i="29" s="1"/>
  <c r="G6" i="12"/>
  <c r="G24" i="29" s="1"/>
  <c r="F6" i="12"/>
  <c r="F24" i="29" s="1"/>
  <c r="E6" i="12"/>
  <c r="E24" i="29" s="1"/>
  <c r="D6" i="12"/>
  <c r="D24" i="29" s="1"/>
  <c r="C6" i="12"/>
  <c r="C24" i="29" s="1"/>
  <c r="K5" i="12"/>
  <c r="J5" i="12"/>
  <c r="I5" i="12"/>
  <c r="H5" i="12"/>
  <c r="G5" i="12"/>
  <c r="F5" i="12"/>
  <c r="E5" i="12"/>
  <c r="D5" i="12"/>
  <c r="C5" i="12"/>
  <c r="L4" i="12"/>
  <c r="L14" i="29" s="1"/>
  <c r="K4" i="12"/>
  <c r="K14" i="29" s="1"/>
  <c r="J4" i="12"/>
  <c r="J14" i="29" s="1"/>
  <c r="I4" i="12"/>
  <c r="I14" i="29" s="1"/>
  <c r="H4" i="12"/>
  <c r="H14" i="29" s="1"/>
  <c r="G4" i="12"/>
  <c r="G14" i="29" s="1"/>
  <c r="F4" i="12"/>
  <c r="F14" i="29" s="1"/>
  <c r="E4" i="12"/>
  <c r="E14" i="29" s="1"/>
  <c r="D4" i="12"/>
  <c r="D14" i="29" s="1"/>
  <c r="C4" i="12"/>
  <c r="C14" i="29" s="1"/>
  <c r="L3" i="12"/>
  <c r="M122" i="18" s="1"/>
  <c r="K3" i="12"/>
  <c r="L122" i="18" s="1"/>
  <c r="L125" i="18" s="1"/>
  <c r="J2" i="17" s="1"/>
  <c r="J3" i="12"/>
  <c r="K122" i="18" s="1"/>
  <c r="K125" i="18" s="1"/>
  <c r="I2" i="17" s="1"/>
  <c r="I3" i="12"/>
  <c r="J122" i="18" s="1"/>
  <c r="J125" i="18" s="1"/>
  <c r="H2" i="17" s="1"/>
  <c r="H3" i="12"/>
  <c r="I122" i="18" s="1"/>
  <c r="I125" i="18" s="1"/>
  <c r="G2" i="17" s="1"/>
  <c r="G3" i="12"/>
  <c r="H122" i="18" s="1"/>
  <c r="H125" i="18" s="1"/>
  <c r="F3" i="12"/>
  <c r="G122" i="18" s="1"/>
  <c r="G125" i="18" s="1"/>
  <c r="E2" i="17" s="1"/>
  <c r="E3" i="12"/>
  <c r="F122" i="18" s="1"/>
  <c r="D3" i="12"/>
  <c r="E122" i="18" s="1"/>
  <c r="E125" i="18" s="1"/>
  <c r="C3" i="12"/>
  <c r="D122" i="18" s="1"/>
  <c r="D125" i="18" s="1"/>
  <c r="B2" i="17" s="1"/>
  <c r="K40" i="11"/>
  <c r="L40" i="11" s="1"/>
  <c r="D40" i="11"/>
  <c r="L39" i="11"/>
  <c r="K39" i="11"/>
  <c r="D39" i="11"/>
  <c r="L38" i="11"/>
  <c r="K38" i="11"/>
  <c r="D38" i="11"/>
  <c r="K37" i="11"/>
  <c r="L37" i="11" s="1"/>
  <c r="D37" i="11"/>
  <c r="K36" i="11"/>
  <c r="L36" i="11" s="1"/>
  <c r="D36" i="11"/>
  <c r="L35" i="11"/>
  <c r="K35" i="11"/>
  <c r="D35" i="11"/>
  <c r="L34" i="11"/>
  <c r="K34" i="11"/>
  <c r="D34" i="11"/>
  <c r="K33" i="11"/>
  <c r="L33" i="11" s="1"/>
  <c r="D33" i="11"/>
  <c r="K32" i="11"/>
  <c r="L32" i="11" s="1"/>
  <c r="D32" i="11"/>
  <c r="L31" i="11"/>
  <c r="K31" i="11"/>
  <c r="D31" i="11"/>
  <c r="L30" i="11"/>
  <c r="K30" i="11"/>
  <c r="D30" i="11"/>
  <c r="K29" i="11"/>
  <c r="L29" i="11" s="1"/>
  <c r="D29" i="11"/>
  <c r="K28" i="11"/>
  <c r="L28" i="11" s="1"/>
  <c r="D28" i="11"/>
  <c r="L27" i="11"/>
  <c r="M237" i="29" s="1"/>
  <c r="K27" i="11"/>
  <c r="L237" i="29" s="1"/>
  <c r="D27" i="11"/>
  <c r="E237" i="29" s="1"/>
  <c r="L26" i="11"/>
  <c r="K26" i="11"/>
  <c r="D26" i="11"/>
  <c r="K25" i="11"/>
  <c r="L25" i="11" s="1"/>
  <c r="D25" i="11"/>
  <c r="K24" i="11"/>
  <c r="L24" i="11" s="1"/>
  <c r="D24" i="11"/>
  <c r="L23" i="11"/>
  <c r="K23" i="11"/>
  <c r="D23" i="11"/>
  <c r="L22" i="11"/>
  <c r="K22" i="11"/>
  <c r="D22" i="11"/>
  <c r="K21" i="11"/>
  <c r="L21" i="11" s="1"/>
  <c r="D21" i="11"/>
  <c r="K20" i="11"/>
  <c r="L20" i="11" s="1"/>
  <c r="D20" i="11"/>
  <c r="L19" i="11"/>
  <c r="K19" i="11"/>
  <c r="D19" i="11"/>
  <c r="L18" i="11"/>
  <c r="K18" i="11"/>
  <c r="D18" i="11"/>
  <c r="K17" i="11"/>
  <c r="L17" i="11" s="1"/>
  <c r="D17" i="11"/>
  <c r="K16" i="11"/>
  <c r="L16" i="11" s="1"/>
  <c r="D16" i="11"/>
  <c r="L15" i="11"/>
  <c r="K15" i="11"/>
  <c r="D15" i="11"/>
  <c r="L14" i="11"/>
  <c r="K14" i="11"/>
  <c r="D14" i="11"/>
  <c r="K13" i="11"/>
  <c r="L13" i="11" s="1"/>
  <c r="D13" i="11"/>
  <c r="K12" i="11"/>
  <c r="L12" i="11" s="1"/>
  <c r="D12" i="11"/>
  <c r="L11" i="11"/>
  <c r="K11" i="11"/>
  <c r="D11" i="11"/>
  <c r="L10" i="11"/>
  <c r="K10" i="11"/>
  <c r="D10" i="11"/>
  <c r="K9" i="11"/>
  <c r="L9" i="11" s="1"/>
  <c r="D9" i="11"/>
  <c r="K8" i="11"/>
  <c r="L8" i="11" s="1"/>
  <c r="D8" i="11"/>
  <c r="L7" i="11"/>
  <c r="K7" i="11"/>
  <c r="D7" i="11"/>
  <c r="L6" i="11"/>
  <c r="K6" i="11"/>
  <c r="D6" i="11"/>
  <c r="K5" i="11"/>
  <c r="L5" i="11" s="1"/>
  <c r="D5" i="11"/>
  <c r="K4" i="11"/>
  <c r="L4" i="11" s="1"/>
  <c r="D4" i="11"/>
  <c r="L3" i="11"/>
  <c r="K3" i="11"/>
  <c r="D3" i="11"/>
  <c r="L25" i="10"/>
  <c r="K25" i="10"/>
  <c r="D25" i="10"/>
  <c r="K24" i="10"/>
  <c r="L24" i="10" s="1"/>
  <c r="D24" i="10"/>
  <c r="K23" i="10"/>
  <c r="L23" i="10" s="1"/>
  <c r="D23" i="10"/>
  <c r="L22" i="10"/>
  <c r="K22" i="10"/>
  <c r="D22" i="10"/>
  <c r="L21" i="10"/>
  <c r="K21" i="10"/>
  <c r="D21" i="10"/>
  <c r="K20" i="10"/>
  <c r="L20" i="10" s="1"/>
  <c r="D20" i="10"/>
  <c r="K19" i="10"/>
  <c r="L19" i="10" s="1"/>
  <c r="D19" i="10"/>
  <c r="L18" i="10"/>
  <c r="K18" i="10"/>
  <c r="D18" i="10"/>
  <c r="L17" i="10"/>
  <c r="K17" i="10"/>
  <c r="D17" i="10"/>
  <c r="K16" i="10"/>
  <c r="L16" i="10" s="1"/>
  <c r="D16" i="10"/>
  <c r="K15" i="10"/>
  <c r="L15" i="10" s="1"/>
  <c r="D15" i="10"/>
  <c r="L14" i="10"/>
  <c r="K14" i="10"/>
  <c r="D14" i="10"/>
  <c r="L13" i="10"/>
  <c r="K13" i="10"/>
  <c r="D13" i="10"/>
  <c r="K12" i="10"/>
  <c r="L12" i="10" s="1"/>
  <c r="D12" i="10"/>
  <c r="K11" i="10"/>
  <c r="L11" i="10" s="1"/>
  <c r="D11" i="10"/>
  <c r="E154" i="29" s="1"/>
  <c r="L10" i="10"/>
  <c r="K10" i="10"/>
  <c r="D10" i="10"/>
  <c r="L9" i="10"/>
  <c r="K9" i="10"/>
  <c r="D9" i="10"/>
  <c r="K8" i="10"/>
  <c r="L8" i="10" s="1"/>
  <c r="D8" i="10"/>
  <c r="K7" i="10"/>
  <c r="L7" i="10" s="1"/>
  <c r="D7" i="10"/>
  <c r="L6" i="10"/>
  <c r="K6" i="10"/>
  <c r="D6" i="10"/>
  <c r="L5" i="10"/>
  <c r="K5" i="10"/>
  <c r="D5" i="10"/>
  <c r="K4" i="10"/>
  <c r="L4" i="10" s="1"/>
  <c r="D4" i="10"/>
  <c r="K3" i="10"/>
  <c r="L3" i="10" s="1"/>
  <c r="D3" i="10"/>
  <c r="L23" i="9"/>
  <c r="K23" i="9"/>
  <c r="D23" i="9"/>
  <c r="L22" i="9"/>
  <c r="K22" i="9"/>
  <c r="D22" i="9"/>
  <c r="K21" i="9"/>
  <c r="L21" i="9" s="1"/>
  <c r="D21" i="9"/>
  <c r="K20" i="9"/>
  <c r="L20" i="9" s="1"/>
  <c r="D20" i="9"/>
  <c r="L19" i="9"/>
  <c r="K19" i="9"/>
  <c r="D19" i="9"/>
  <c r="L18" i="9"/>
  <c r="K18" i="9"/>
  <c r="D18" i="9"/>
  <c r="K17" i="9"/>
  <c r="L17" i="9" s="1"/>
  <c r="D17" i="9"/>
  <c r="K16" i="9"/>
  <c r="L16" i="9" s="1"/>
  <c r="D16" i="9"/>
  <c r="L15" i="9"/>
  <c r="K15" i="9"/>
  <c r="D15" i="9"/>
  <c r="L14" i="9"/>
  <c r="K14" i="9"/>
  <c r="D14" i="9"/>
  <c r="K13" i="9"/>
  <c r="L13" i="9" s="1"/>
  <c r="D13" i="9"/>
  <c r="K12" i="9"/>
  <c r="L12" i="9" s="1"/>
  <c r="D12" i="9"/>
  <c r="L11" i="9"/>
  <c r="K11" i="9"/>
  <c r="D11" i="9"/>
  <c r="L10" i="9"/>
  <c r="K10" i="9"/>
  <c r="D10" i="9"/>
  <c r="K9" i="9"/>
  <c r="L9" i="9" s="1"/>
  <c r="D9" i="9"/>
  <c r="K8" i="9"/>
  <c r="L8" i="9" s="1"/>
  <c r="D8" i="9"/>
  <c r="L7" i="9"/>
  <c r="K7" i="9"/>
  <c r="D7" i="9"/>
  <c r="L6" i="9"/>
  <c r="K6" i="9"/>
  <c r="D6" i="9"/>
  <c r="K5" i="9"/>
  <c r="L5" i="9" s="1"/>
  <c r="D5" i="9"/>
  <c r="K4" i="9"/>
  <c r="L4" i="9" s="1"/>
  <c r="D4" i="9"/>
  <c r="L3" i="9"/>
  <c r="K3" i="9"/>
  <c r="D3" i="9"/>
  <c r="L15" i="8"/>
  <c r="K15" i="8"/>
  <c r="D15" i="8"/>
  <c r="K14" i="8"/>
  <c r="L14" i="8" s="1"/>
  <c r="D14" i="8"/>
  <c r="K13" i="8"/>
  <c r="L13" i="8" s="1"/>
  <c r="D13" i="8"/>
  <c r="L12" i="8"/>
  <c r="K12" i="8"/>
  <c r="D12" i="8"/>
  <c r="L11" i="8"/>
  <c r="K11" i="8"/>
  <c r="D11" i="8"/>
  <c r="K10" i="8"/>
  <c r="L10" i="8" s="1"/>
  <c r="D10" i="8"/>
  <c r="K9" i="8"/>
  <c r="L9" i="8" s="1"/>
  <c r="D9" i="8"/>
  <c r="L8" i="8"/>
  <c r="K8" i="8"/>
  <c r="D8" i="8"/>
  <c r="L7" i="8"/>
  <c r="K7" i="8"/>
  <c r="D7" i="8"/>
  <c r="K6" i="8"/>
  <c r="L6" i="8" s="1"/>
  <c r="D6" i="8"/>
  <c r="K5" i="8"/>
  <c r="L5" i="8" s="1"/>
  <c r="D5" i="8"/>
  <c r="L4" i="8"/>
  <c r="K4" i="8"/>
  <c r="D4" i="8"/>
  <c r="L3" i="8"/>
  <c r="K3" i="8"/>
  <c r="D3" i="8"/>
  <c r="K17" i="7"/>
  <c r="L17" i="7" s="1"/>
  <c r="D17" i="7"/>
  <c r="K16" i="7"/>
  <c r="L16" i="7" s="1"/>
  <c r="D16" i="7"/>
  <c r="L15" i="7"/>
  <c r="K15" i="7"/>
  <c r="D15" i="7"/>
  <c r="L14" i="7"/>
  <c r="K14" i="7"/>
  <c r="D14" i="7"/>
  <c r="K13" i="7"/>
  <c r="L13" i="7" s="1"/>
  <c r="D13" i="7"/>
  <c r="K12" i="7"/>
  <c r="L12" i="7" s="1"/>
  <c r="D12" i="7"/>
  <c r="L11" i="7"/>
  <c r="K11" i="7"/>
  <c r="D11" i="7"/>
  <c r="L10" i="7"/>
  <c r="K10" i="7"/>
  <c r="D10" i="7"/>
  <c r="K9" i="7"/>
  <c r="L9" i="7" s="1"/>
  <c r="D9" i="7"/>
  <c r="K8" i="7"/>
  <c r="L8" i="7" s="1"/>
  <c r="D8" i="7"/>
  <c r="L7" i="7"/>
  <c r="K7" i="7"/>
  <c r="D7" i="7"/>
  <c r="L6" i="7"/>
  <c r="K6" i="7"/>
  <c r="D6" i="7"/>
  <c r="K5" i="7"/>
  <c r="L5" i="7" s="1"/>
  <c r="D5" i="7"/>
  <c r="K4" i="7"/>
  <c r="L4" i="7" s="1"/>
  <c r="D4" i="7"/>
  <c r="L3" i="7"/>
  <c r="K3" i="7"/>
  <c r="D3" i="7"/>
  <c r="L16" i="6"/>
  <c r="K16" i="6"/>
  <c r="D16" i="6"/>
  <c r="K15" i="6"/>
  <c r="L15" i="6" s="1"/>
  <c r="D15" i="6"/>
  <c r="K14" i="6"/>
  <c r="L14" i="6" s="1"/>
  <c r="D14" i="6"/>
  <c r="L13" i="6"/>
  <c r="K13" i="6"/>
  <c r="D13" i="6"/>
  <c r="L12" i="6"/>
  <c r="K12" i="6"/>
  <c r="D12" i="6"/>
  <c r="K11" i="6"/>
  <c r="L11" i="6" s="1"/>
  <c r="D11" i="6"/>
  <c r="K10" i="6"/>
  <c r="L10" i="6" s="1"/>
  <c r="D10" i="6"/>
  <c r="L9" i="6"/>
  <c r="K9" i="6"/>
  <c r="D9" i="6"/>
  <c r="L8" i="6"/>
  <c r="K8" i="6"/>
  <c r="D8" i="6"/>
  <c r="K7" i="6"/>
  <c r="L7" i="6" s="1"/>
  <c r="D7" i="6"/>
  <c r="K6" i="6"/>
  <c r="L6" i="6" s="1"/>
  <c r="D6" i="6"/>
  <c r="L5" i="6"/>
  <c r="K5" i="6"/>
  <c r="D5" i="6"/>
  <c r="L4" i="6"/>
  <c r="K4" i="6"/>
  <c r="D4" i="6"/>
  <c r="K3" i="6"/>
  <c r="L3" i="6" s="1"/>
  <c r="D3" i="6"/>
  <c r="K15" i="5"/>
  <c r="L15" i="5" s="1"/>
  <c r="D15" i="5"/>
  <c r="L14" i="5"/>
  <c r="K14" i="5"/>
  <c r="D14" i="5"/>
  <c r="L13" i="5"/>
  <c r="K13" i="5"/>
  <c r="D13" i="5"/>
  <c r="K12" i="5"/>
  <c r="L12" i="5" s="1"/>
  <c r="D12" i="5"/>
  <c r="K11" i="5"/>
  <c r="L11" i="5" s="1"/>
  <c r="D11" i="5"/>
  <c r="L10" i="5"/>
  <c r="K10" i="5"/>
  <c r="D10" i="5"/>
  <c r="L9" i="5"/>
  <c r="K9" i="5"/>
  <c r="D9" i="5"/>
  <c r="K8" i="5"/>
  <c r="L8" i="5" s="1"/>
  <c r="D8" i="5"/>
  <c r="K7" i="5"/>
  <c r="L7" i="5" s="1"/>
  <c r="D7" i="5"/>
  <c r="L6" i="5"/>
  <c r="K6" i="5"/>
  <c r="D6" i="5"/>
  <c r="L5" i="5"/>
  <c r="K5" i="5"/>
  <c r="D5" i="5"/>
  <c r="K4" i="5"/>
  <c r="L4" i="5" s="1"/>
  <c r="D4" i="5"/>
  <c r="K3" i="5"/>
  <c r="L3" i="5" s="1"/>
  <c r="D3" i="5"/>
  <c r="L15" i="4"/>
  <c r="K15" i="4"/>
  <c r="D15" i="4"/>
  <c r="L14" i="4"/>
  <c r="K14" i="4"/>
  <c r="D14" i="4"/>
  <c r="K13" i="4"/>
  <c r="L13" i="4" s="1"/>
  <c r="D13" i="4"/>
  <c r="K12" i="4"/>
  <c r="L12" i="4" s="1"/>
  <c r="D12" i="4"/>
  <c r="L11" i="4"/>
  <c r="K11" i="4"/>
  <c r="D11" i="4"/>
  <c r="L10" i="4"/>
  <c r="K10" i="4"/>
  <c r="D10" i="4"/>
  <c r="K9" i="4"/>
  <c r="L9" i="4" s="1"/>
  <c r="D9" i="4"/>
  <c r="K8" i="4"/>
  <c r="L8" i="4" s="1"/>
  <c r="D8" i="4"/>
  <c r="L7" i="4"/>
  <c r="K7" i="4"/>
  <c r="D7" i="4"/>
  <c r="L6" i="4"/>
  <c r="K6" i="4"/>
  <c r="D6" i="4"/>
  <c r="K5" i="4"/>
  <c r="L5" i="4" s="1"/>
  <c r="D5" i="4"/>
  <c r="K4" i="4"/>
  <c r="L4" i="4" s="1"/>
  <c r="D4" i="4"/>
  <c r="L3" i="4"/>
  <c r="K3" i="4"/>
  <c r="D3" i="4"/>
  <c r="L16" i="3"/>
  <c r="K16" i="3"/>
  <c r="D16" i="3"/>
  <c r="K15" i="3"/>
  <c r="L15" i="3" s="1"/>
  <c r="D15" i="3"/>
  <c r="K14" i="3"/>
  <c r="L14" i="3" s="1"/>
  <c r="D14" i="3"/>
  <c r="L13" i="3"/>
  <c r="K13" i="3"/>
  <c r="D13" i="3"/>
  <c r="L12" i="3"/>
  <c r="K12" i="3"/>
  <c r="D12" i="3"/>
  <c r="K11" i="3"/>
  <c r="L11" i="3" s="1"/>
  <c r="D11" i="3"/>
  <c r="K10" i="3"/>
  <c r="L10" i="3" s="1"/>
  <c r="D10" i="3"/>
  <c r="L9" i="3"/>
  <c r="K9" i="3"/>
  <c r="D9" i="3"/>
  <c r="L8" i="3"/>
  <c r="K8" i="3"/>
  <c r="D8" i="3"/>
  <c r="K7" i="3"/>
  <c r="L7" i="3" s="1"/>
  <c r="D7" i="3"/>
  <c r="K6" i="3"/>
  <c r="L6" i="3" s="1"/>
  <c r="D6" i="3"/>
  <c r="L5" i="3"/>
  <c r="K5" i="3"/>
  <c r="D5" i="3"/>
  <c r="L4" i="3"/>
  <c r="K4" i="3"/>
  <c r="D4" i="3"/>
  <c r="K3" i="3"/>
  <c r="L3" i="3" s="1"/>
  <c r="D3" i="3"/>
  <c r="K27" i="2"/>
  <c r="L27" i="2" s="1"/>
  <c r="D27" i="2"/>
  <c r="L26" i="2"/>
  <c r="K26" i="2"/>
  <c r="D26" i="2"/>
  <c r="L25" i="2"/>
  <c r="K25" i="2"/>
  <c r="D25" i="2"/>
  <c r="K24" i="2"/>
  <c r="L24" i="2" s="1"/>
  <c r="D24" i="2"/>
  <c r="K23" i="2"/>
  <c r="L23" i="2" s="1"/>
  <c r="D23" i="2"/>
  <c r="L22" i="2"/>
  <c r="K22" i="2"/>
  <c r="D22" i="2"/>
  <c r="L21" i="2"/>
  <c r="K21" i="2"/>
  <c r="D21" i="2"/>
  <c r="K20" i="2"/>
  <c r="L20" i="2" s="1"/>
  <c r="D20" i="2"/>
  <c r="K19" i="2"/>
  <c r="L19" i="2" s="1"/>
  <c r="D19" i="2"/>
  <c r="L18" i="2"/>
  <c r="K18" i="2"/>
  <c r="D18" i="2"/>
  <c r="L17" i="2"/>
  <c r="K17" i="2"/>
  <c r="D17" i="2"/>
  <c r="K16" i="2"/>
  <c r="L16" i="2" s="1"/>
  <c r="D16" i="2"/>
  <c r="K15" i="2"/>
  <c r="L15" i="2" s="1"/>
  <c r="D15" i="2"/>
  <c r="L14" i="2"/>
  <c r="K14" i="2"/>
  <c r="D14" i="2"/>
  <c r="L13" i="2"/>
  <c r="K13" i="2"/>
  <c r="D13" i="2"/>
  <c r="K12" i="2"/>
  <c r="L12" i="2" s="1"/>
  <c r="D12" i="2"/>
  <c r="K11" i="2"/>
  <c r="L11" i="2" s="1"/>
  <c r="D11" i="2"/>
  <c r="L10" i="2"/>
  <c r="K10" i="2"/>
  <c r="D10" i="2"/>
  <c r="L9" i="2"/>
  <c r="K9" i="2"/>
  <c r="D9" i="2"/>
  <c r="K8" i="2"/>
  <c r="L8" i="2" s="1"/>
  <c r="D8" i="2"/>
  <c r="K7" i="2"/>
  <c r="L7" i="2" s="1"/>
  <c r="D7" i="2"/>
  <c r="L6" i="2"/>
  <c r="K6" i="2"/>
  <c r="D6" i="2"/>
  <c r="L5" i="2"/>
  <c r="K5" i="2"/>
  <c r="D5" i="2"/>
  <c r="K4" i="2"/>
  <c r="L4" i="2" s="1"/>
  <c r="D4" i="2"/>
  <c r="K3" i="2"/>
  <c r="L3" i="2" s="1"/>
  <c r="D3" i="2"/>
  <c r="M132" i="29" l="1"/>
  <c r="N223" i="18"/>
  <c r="M97" i="29"/>
  <c r="N295" i="18"/>
  <c r="E94" i="29"/>
  <c r="F34" i="18"/>
  <c r="M161" i="29"/>
  <c r="N398" i="18"/>
  <c r="M244" i="29"/>
  <c r="N610" i="18"/>
  <c r="M166" i="29"/>
  <c r="N330" i="18"/>
  <c r="M70" i="29"/>
  <c r="N137" i="18"/>
  <c r="N22" i="21" s="1"/>
  <c r="M156" i="29"/>
  <c r="N63" i="18"/>
  <c r="N10" i="21" s="1"/>
  <c r="M136" i="29"/>
  <c r="N153" i="18"/>
  <c r="N28" i="21" s="1"/>
  <c r="M317" i="29"/>
  <c r="N692" i="18"/>
  <c r="M11" i="29"/>
  <c r="N8" i="25"/>
  <c r="N19" i="18"/>
  <c r="N64" i="25"/>
  <c r="N443" i="18"/>
  <c r="N81" i="25"/>
  <c r="N519" i="18"/>
  <c r="N83" i="19"/>
  <c r="N511" i="18"/>
  <c r="M129" i="29"/>
  <c r="N16" i="23"/>
  <c r="N258" i="18"/>
  <c r="M98" i="29"/>
  <c r="N710" i="18"/>
  <c r="M198" i="29"/>
  <c r="N539" i="18"/>
  <c r="E30" i="29"/>
  <c r="F285" i="18"/>
  <c r="M203" i="29"/>
  <c r="N215" i="18"/>
  <c r="N34" i="21" s="1"/>
  <c r="M263" i="29"/>
  <c r="N195" i="18"/>
  <c r="M151" i="29"/>
  <c r="N322" i="18"/>
  <c r="M288" i="29"/>
  <c r="N635" i="18"/>
  <c r="N67" i="27"/>
  <c r="N488" i="18"/>
  <c r="N82" i="27"/>
  <c r="N600" i="18"/>
  <c r="M64" i="29"/>
  <c r="N13" i="19"/>
  <c r="N124" i="18"/>
  <c r="N10" i="23"/>
  <c r="N134" i="18"/>
  <c r="L234" i="29"/>
  <c r="L9" i="29"/>
  <c r="M462" i="18"/>
  <c r="M45" i="12"/>
  <c r="M37" i="29"/>
  <c r="N517" i="18"/>
  <c r="M115" i="29"/>
  <c r="N350" i="18"/>
  <c r="M251" i="29"/>
  <c r="N446" i="18"/>
  <c r="M104" i="29"/>
  <c r="N441" i="18"/>
  <c r="M178" i="29"/>
  <c r="N500" i="18"/>
  <c r="M62" i="29"/>
  <c r="N39" i="18"/>
  <c r="N48" i="19"/>
  <c r="N367" i="18"/>
  <c r="M30" i="12"/>
  <c r="M295" i="29"/>
  <c r="N580" i="18"/>
  <c r="N74" i="25"/>
  <c r="N466" i="18"/>
  <c r="M138" i="29"/>
  <c r="N33" i="19"/>
  <c r="N287" i="18"/>
  <c r="N91" i="19"/>
  <c r="N531" i="18"/>
  <c r="M131" i="29"/>
  <c r="N46" i="21"/>
  <c r="N266" i="18"/>
  <c r="E108" i="29"/>
  <c r="F339" i="18"/>
  <c r="M205" i="29"/>
  <c r="N242" i="18"/>
  <c r="M139" i="29"/>
  <c r="N684" i="18"/>
  <c r="N61" i="19"/>
  <c r="N406" i="18"/>
  <c r="M11" i="12"/>
  <c r="M65" i="29" s="1"/>
  <c r="M83" i="29"/>
  <c r="N646" i="18"/>
  <c r="M73" i="29"/>
  <c r="N388" i="18"/>
  <c r="M212" i="29"/>
  <c r="N148" i="18"/>
  <c r="N25" i="21" s="1"/>
  <c r="M17" i="29"/>
  <c r="N554" i="18"/>
  <c r="E315" i="29"/>
  <c r="F676" i="18"/>
  <c r="N40" i="27"/>
  <c r="N344" i="18"/>
  <c r="N76" i="21"/>
  <c r="N484" i="18"/>
  <c r="N19" i="21"/>
  <c r="N131" i="18"/>
  <c r="M72" i="29"/>
  <c r="N13" i="23"/>
  <c r="N150" i="18"/>
  <c r="L30" i="29"/>
  <c r="M285" i="18"/>
  <c r="I37" i="29"/>
  <c r="J517" i="18"/>
  <c r="J520" i="18" s="1"/>
  <c r="H29" i="17" s="1"/>
  <c r="C62" i="29"/>
  <c r="D39" i="18"/>
  <c r="D42" i="18" s="1"/>
  <c r="B32" i="17" s="1"/>
  <c r="G83" i="29"/>
  <c r="H646" i="18"/>
  <c r="H649" i="18" s="1"/>
  <c r="F94" i="29"/>
  <c r="G34" i="18"/>
  <c r="G36" i="18" s="1"/>
  <c r="E48" i="17" s="1"/>
  <c r="K97" i="29"/>
  <c r="L295" i="18"/>
  <c r="L298" i="18" s="1"/>
  <c r="J37" i="17" s="1"/>
  <c r="L98" i="29"/>
  <c r="M710" i="18"/>
  <c r="F108" i="29"/>
  <c r="G339" i="18"/>
  <c r="G342" i="18" s="1"/>
  <c r="E40" i="17" s="1"/>
  <c r="G115" i="29"/>
  <c r="H350" i="18"/>
  <c r="H352" i="18" s="1"/>
  <c r="K115" i="29"/>
  <c r="L350" i="18"/>
  <c r="L352" i="18" s="1"/>
  <c r="J78" i="17" s="1"/>
  <c r="E132" i="29"/>
  <c r="F223" i="18"/>
  <c r="J136" i="29"/>
  <c r="K153" i="18"/>
  <c r="D143" i="29"/>
  <c r="E276" i="18"/>
  <c r="E278" i="18" s="1"/>
  <c r="E156" i="29"/>
  <c r="F63" i="18"/>
  <c r="F10" i="21" s="1"/>
  <c r="J161" i="29"/>
  <c r="K398" i="18"/>
  <c r="K401" i="18" s="1"/>
  <c r="I15" i="17" s="1"/>
  <c r="D166" i="29"/>
  <c r="E330" i="18"/>
  <c r="I172" i="29"/>
  <c r="J171" i="18"/>
  <c r="J173" i="18" s="1"/>
  <c r="H31" i="17" s="1"/>
  <c r="M417" i="18"/>
  <c r="F54" i="17"/>
  <c r="G203" i="29"/>
  <c r="H215" i="18"/>
  <c r="I207" i="29"/>
  <c r="J433" i="18"/>
  <c r="J436" i="18" s="1"/>
  <c r="H25" i="17" s="1"/>
  <c r="I244" i="29"/>
  <c r="J610" i="18"/>
  <c r="J613" i="18" s="1"/>
  <c r="H45" i="17" s="1"/>
  <c r="D298" i="29"/>
  <c r="E76" i="18"/>
  <c r="E313" i="29"/>
  <c r="F212" i="18"/>
  <c r="M313" i="29"/>
  <c r="N212" i="18"/>
  <c r="G321" i="29"/>
  <c r="H175" i="18"/>
  <c r="H176" i="18" s="1"/>
  <c r="D177" i="29"/>
  <c r="E385" i="18"/>
  <c r="E386" i="18" s="1"/>
  <c r="E317" i="29"/>
  <c r="F692" i="18"/>
  <c r="I317" i="29"/>
  <c r="J692" i="18"/>
  <c r="J693" i="18" s="1"/>
  <c r="H150" i="17" s="1"/>
  <c r="D17" i="29"/>
  <c r="E554" i="18"/>
  <c r="E557" i="18" s="1"/>
  <c r="H17" i="29"/>
  <c r="I554" i="18"/>
  <c r="I557" i="18" s="1"/>
  <c r="G3" i="17" s="1"/>
  <c r="L5" i="12"/>
  <c r="F30" i="29"/>
  <c r="G285" i="18"/>
  <c r="G288" i="18" s="1"/>
  <c r="E8" i="17" s="1"/>
  <c r="J30" i="29"/>
  <c r="K285" i="18"/>
  <c r="K288" i="18" s="1"/>
  <c r="I8" i="17" s="1"/>
  <c r="C37" i="29"/>
  <c r="D517" i="18"/>
  <c r="D520" i="18" s="1"/>
  <c r="B29" i="17" s="1"/>
  <c r="G37" i="29"/>
  <c r="H517" i="18"/>
  <c r="H520" i="18" s="1"/>
  <c r="K37" i="29"/>
  <c r="L517" i="18"/>
  <c r="L520" i="18" s="1"/>
  <c r="J29" i="17" s="1"/>
  <c r="L49" i="29"/>
  <c r="M28" i="19"/>
  <c r="M256" i="18"/>
  <c r="E62" i="29"/>
  <c r="F39" i="18"/>
  <c r="I62" i="29"/>
  <c r="J39" i="18"/>
  <c r="J42" i="18" s="1"/>
  <c r="H32" i="17" s="1"/>
  <c r="C70" i="29"/>
  <c r="D137" i="18"/>
  <c r="G70" i="29"/>
  <c r="H137" i="18"/>
  <c r="K70" i="29"/>
  <c r="L137" i="18"/>
  <c r="D73" i="29"/>
  <c r="E388" i="18"/>
  <c r="E389" i="18" s="1"/>
  <c r="H73" i="29"/>
  <c r="I388" i="18"/>
  <c r="I389" i="18" s="1"/>
  <c r="G61" i="17" s="1"/>
  <c r="L13" i="12"/>
  <c r="E83" i="29"/>
  <c r="F646" i="18"/>
  <c r="I83" i="29"/>
  <c r="J646" i="18"/>
  <c r="J649" i="18" s="1"/>
  <c r="H11" i="17" s="1"/>
  <c r="C91" i="29"/>
  <c r="D202" i="18"/>
  <c r="D204" i="18" s="1"/>
  <c r="B44" i="17" s="1"/>
  <c r="G91" i="29"/>
  <c r="H202" i="18"/>
  <c r="H204" i="18" s="1"/>
  <c r="K91" i="29"/>
  <c r="L202" i="18"/>
  <c r="L204" i="18" s="1"/>
  <c r="J44" i="17" s="1"/>
  <c r="D94" i="29"/>
  <c r="E34" i="18"/>
  <c r="E36" i="18" s="1"/>
  <c r="H94" i="29"/>
  <c r="I34" i="18"/>
  <c r="I36" i="18" s="1"/>
  <c r="G48" i="17" s="1"/>
  <c r="L94" i="29"/>
  <c r="M34" i="18"/>
  <c r="E97" i="29"/>
  <c r="F295" i="18"/>
  <c r="I97" i="29"/>
  <c r="J295" i="18"/>
  <c r="J298" i="18" s="1"/>
  <c r="H37" i="17" s="1"/>
  <c r="F98" i="29"/>
  <c r="G710" i="18"/>
  <c r="G713" i="18" s="1"/>
  <c r="E13" i="17" s="1"/>
  <c r="J98" i="29"/>
  <c r="K710" i="18"/>
  <c r="K713" i="18" s="1"/>
  <c r="I13" i="17" s="1"/>
  <c r="C104" i="29"/>
  <c r="D441" i="18"/>
  <c r="D444" i="18" s="1"/>
  <c r="B19" i="17" s="1"/>
  <c r="G104" i="29"/>
  <c r="H441" i="18"/>
  <c r="H444" i="18" s="1"/>
  <c r="K104" i="29"/>
  <c r="L441" i="18"/>
  <c r="L444" i="18" s="1"/>
  <c r="J19" i="17" s="1"/>
  <c r="D108" i="29"/>
  <c r="E339" i="18"/>
  <c r="E342" i="18" s="1"/>
  <c r="H108" i="29"/>
  <c r="I339" i="18"/>
  <c r="I342" i="18" s="1"/>
  <c r="G40" i="17" s="1"/>
  <c r="L108" i="29"/>
  <c r="M339" i="18"/>
  <c r="E115" i="29"/>
  <c r="F350" i="18"/>
  <c r="I115" i="29"/>
  <c r="J350" i="18"/>
  <c r="J352" i="18" s="1"/>
  <c r="H78" i="17" s="1"/>
  <c r="C132" i="29"/>
  <c r="D223" i="18"/>
  <c r="D226" i="18" s="1"/>
  <c r="B6" i="17" s="1"/>
  <c r="G132" i="29"/>
  <c r="H223" i="18"/>
  <c r="H226" i="18" s="1"/>
  <c r="K132" i="29"/>
  <c r="L223" i="18"/>
  <c r="L226" i="18" s="1"/>
  <c r="J6" i="17" s="1"/>
  <c r="D136" i="29"/>
  <c r="E153" i="18"/>
  <c r="H136" i="29"/>
  <c r="I153" i="18"/>
  <c r="L136" i="29"/>
  <c r="M153" i="18"/>
  <c r="M28" i="21" s="1"/>
  <c r="E139" i="29"/>
  <c r="F684" i="18"/>
  <c r="I139" i="29"/>
  <c r="J684" i="18"/>
  <c r="J687" i="18" s="1"/>
  <c r="H43" i="17" s="1"/>
  <c r="F143" i="29"/>
  <c r="G276" i="18"/>
  <c r="G278" i="18" s="1"/>
  <c r="E41" i="17" s="1"/>
  <c r="J143" i="29"/>
  <c r="K276" i="18"/>
  <c r="K278" i="18" s="1"/>
  <c r="I41" i="17" s="1"/>
  <c r="C156" i="29"/>
  <c r="D63" i="18"/>
  <c r="G156" i="29"/>
  <c r="H63" i="18"/>
  <c r="K156" i="29"/>
  <c r="L63" i="18"/>
  <c r="D161" i="29"/>
  <c r="E398" i="18"/>
  <c r="E401" i="18" s="1"/>
  <c r="H161" i="29"/>
  <c r="I398" i="18"/>
  <c r="I401" i="18" s="1"/>
  <c r="G15" i="17" s="1"/>
  <c r="L161" i="29"/>
  <c r="M398" i="18"/>
  <c r="E30" i="12"/>
  <c r="E164" i="29" s="1"/>
  <c r="F166" i="29"/>
  <c r="G330" i="18"/>
  <c r="J166" i="29"/>
  <c r="K330" i="18"/>
  <c r="C172" i="29"/>
  <c r="D171" i="18"/>
  <c r="D173" i="18" s="1"/>
  <c r="B31" i="17" s="1"/>
  <c r="G172" i="29"/>
  <c r="H171" i="18"/>
  <c r="H173" i="18" s="1"/>
  <c r="K172" i="29"/>
  <c r="L171" i="18"/>
  <c r="L173" i="18" s="1"/>
  <c r="J31" i="17" s="1"/>
  <c r="D178" i="29"/>
  <c r="E500" i="18"/>
  <c r="E503" i="18" s="1"/>
  <c r="H178" i="29"/>
  <c r="I500" i="18"/>
  <c r="I503" i="18" s="1"/>
  <c r="G20" i="17" s="1"/>
  <c r="L178" i="29"/>
  <c r="M500" i="18"/>
  <c r="M293" i="18"/>
  <c r="D198" i="29"/>
  <c r="E539" i="18"/>
  <c r="E542" i="18" s="1"/>
  <c r="H198" i="29"/>
  <c r="I539" i="18"/>
  <c r="I542" i="18" s="1"/>
  <c r="G24" i="17" s="1"/>
  <c r="L37" i="12"/>
  <c r="E38" i="12"/>
  <c r="I203" i="29"/>
  <c r="J215" i="18"/>
  <c r="F205" i="29"/>
  <c r="G242" i="18"/>
  <c r="G245" i="18" s="1"/>
  <c r="E12" i="17" s="1"/>
  <c r="J205" i="29"/>
  <c r="K242" i="18"/>
  <c r="K245" i="18" s="1"/>
  <c r="I12" i="17" s="1"/>
  <c r="C207" i="29"/>
  <c r="D433" i="18"/>
  <c r="D436" i="18" s="1"/>
  <c r="B25" i="17" s="1"/>
  <c r="G207" i="29"/>
  <c r="H433" i="18"/>
  <c r="H436" i="18" s="1"/>
  <c r="K207" i="29"/>
  <c r="L433" i="18"/>
  <c r="L436" i="18" s="1"/>
  <c r="J25" i="17" s="1"/>
  <c r="D212" i="29"/>
  <c r="E148" i="18"/>
  <c r="H212" i="29"/>
  <c r="I148" i="18"/>
  <c r="L212" i="29"/>
  <c r="M148" i="18"/>
  <c r="M25" i="21" s="1"/>
  <c r="F227" i="29"/>
  <c r="G626" i="18"/>
  <c r="G629" i="18" s="1"/>
  <c r="E21" i="17" s="1"/>
  <c r="J227" i="29"/>
  <c r="K626" i="18"/>
  <c r="K629" i="18" s="1"/>
  <c r="I21" i="17" s="1"/>
  <c r="D234" i="29"/>
  <c r="D9" i="29"/>
  <c r="E462" i="18"/>
  <c r="E464" i="18" s="1"/>
  <c r="H234" i="29"/>
  <c r="H9" i="29"/>
  <c r="I462" i="18"/>
  <c r="I464" i="18" s="1"/>
  <c r="G163" i="17" s="1"/>
  <c r="C244" i="29"/>
  <c r="D610" i="18"/>
  <c r="D613" i="18" s="1"/>
  <c r="B45" i="17" s="1"/>
  <c r="G244" i="29"/>
  <c r="H610" i="18"/>
  <c r="H613" i="18" s="1"/>
  <c r="K244" i="29"/>
  <c r="L610" i="18"/>
  <c r="L613" i="18" s="1"/>
  <c r="J45" i="17" s="1"/>
  <c r="D251" i="29"/>
  <c r="E446" i="18"/>
  <c r="E449" i="18" s="1"/>
  <c r="H251" i="29"/>
  <c r="I446" i="18"/>
  <c r="I449" i="18" s="1"/>
  <c r="G68" i="17" s="1"/>
  <c r="L251" i="29"/>
  <c r="M446" i="18"/>
  <c r="E263" i="29"/>
  <c r="F195" i="18"/>
  <c r="I263" i="29"/>
  <c r="J195" i="18"/>
  <c r="J198" i="18" s="1"/>
  <c r="H95" i="17" s="1"/>
  <c r="E295" i="29"/>
  <c r="F580" i="18"/>
  <c r="I295" i="29"/>
  <c r="J580" i="18"/>
  <c r="J581" i="18" s="1"/>
  <c r="H112" i="17" s="1"/>
  <c r="F298" i="29"/>
  <c r="G76" i="18"/>
  <c r="J298" i="29"/>
  <c r="K76" i="18"/>
  <c r="C313" i="29"/>
  <c r="D212" i="18"/>
  <c r="D213" i="18" s="1"/>
  <c r="B142" i="17" s="1"/>
  <c r="G313" i="29"/>
  <c r="H212" i="18"/>
  <c r="H213" i="18" s="1"/>
  <c r="K313" i="29"/>
  <c r="L212" i="18"/>
  <c r="L213" i="18" s="1"/>
  <c r="J142" i="17" s="1"/>
  <c r="D315" i="29"/>
  <c r="E676" i="18"/>
  <c r="E679" i="18" s="1"/>
  <c r="H315" i="29"/>
  <c r="I676" i="18"/>
  <c r="I679" i="18" s="1"/>
  <c r="G115" i="17" s="1"/>
  <c r="L315" i="29"/>
  <c r="M676" i="18"/>
  <c r="E321" i="29"/>
  <c r="F175" i="18"/>
  <c r="I321" i="29"/>
  <c r="J175" i="18"/>
  <c r="J176" i="18" s="1"/>
  <c r="H124" i="17" s="1"/>
  <c r="F177" i="29"/>
  <c r="G385" i="18"/>
  <c r="G386" i="18" s="1"/>
  <c r="E139" i="17" s="1"/>
  <c r="J177" i="29"/>
  <c r="K385" i="18"/>
  <c r="K386" i="18" s="1"/>
  <c r="I139" i="17" s="1"/>
  <c r="C317" i="29"/>
  <c r="D692" i="18"/>
  <c r="D693" i="18" s="1"/>
  <c r="B150" i="17" s="1"/>
  <c r="G317" i="29"/>
  <c r="H692" i="18"/>
  <c r="H693" i="18" s="1"/>
  <c r="K317" i="29"/>
  <c r="L692" i="18"/>
  <c r="L693" i="18" s="1"/>
  <c r="J150" i="17" s="1"/>
  <c r="F706" i="18"/>
  <c r="D147" i="17" s="1"/>
  <c r="C147" i="17"/>
  <c r="L61" i="12"/>
  <c r="M705" i="18" s="1"/>
  <c r="M11" i="13"/>
  <c r="M21" i="12" s="1"/>
  <c r="M15" i="13"/>
  <c r="M17" i="12" s="1"/>
  <c r="M20" i="13"/>
  <c r="M7" i="12" s="1"/>
  <c r="F73" i="19"/>
  <c r="F482" i="18"/>
  <c r="M77" i="19"/>
  <c r="M495" i="18"/>
  <c r="F86" i="19"/>
  <c r="F522" i="18"/>
  <c r="M70" i="19"/>
  <c r="M454" i="18"/>
  <c r="F89" i="19"/>
  <c r="F529" i="18"/>
  <c r="F103" i="19"/>
  <c r="F652" i="18"/>
  <c r="M61" i="13"/>
  <c r="M57" i="12" s="1"/>
  <c r="L275" i="29"/>
  <c r="M593" i="18"/>
  <c r="M73" i="13"/>
  <c r="N382" i="18" s="1"/>
  <c r="G79" i="13"/>
  <c r="M7" i="14"/>
  <c r="M133" i="29" s="1"/>
  <c r="M11" i="14"/>
  <c r="M199" i="29" s="1"/>
  <c r="N434" i="18" s="1"/>
  <c r="M15" i="14"/>
  <c r="M228" i="29" s="1"/>
  <c r="N496" i="18" s="1"/>
  <c r="E274" i="29"/>
  <c r="F589" i="18"/>
  <c r="L267" i="29"/>
  <c r="M568" i="18"/>
  <c r="M20" i="14"/>
  <c r="M252" i="29" s="1"/>
  <c r="N540" i="18" s="1"/>
  <c r="M24" i="14"/>
  <c r="M314" i="29" s="1"/>
  <c r="N677" i="18" s="1"/>
  <c r="M28" i="14"/>
  <c r="M157" i="29" s="1"/>
  <c r="N331" i="18" s="1"/>
  <c r="M31" i="14"/>
  <c r="N265" i="18" s="1"/>
  <c r="E110" i="29"/>
  <c r="F25" i="19"/>
  <c r="F235" i="18"/>
  <c r="L289" i="29"/>
  <c r="M638" i="18"/>
  <c r="M97" i="19"/>
  <c r="M35" i="14"/>
  <c r="F74" i="19"/>
  <c r="F483" i="18"/>
  <c r="M530" i="18"/>
  <c r="M90" i="19"/>
  <c r="M42" i="14"/>
  <c r="M173" i="29" s="1"/>
  <c r="M29" i="19"/>
  <c r="M257" i="18"/>
  <c r="M45" i="14"/>
  <c r="M66" i="29" s="1"/>
  <c r="E42" i="29"/>
  <c r="F87" i="18"/>
  <c r="F16" i="21" s="1"/>
  <c r="L95" i="29"/>
  <c r="M203" i="18" s="1"/>
  <c r="M31" i="21" s="1"/>
  <c r="M52" i="14"/>
  <c r="M95" i="29" s="1"/>
  <c r="N203" i="18" s="1"/>
  <c r="N31" i="21" s="1"/>
  <c r="E222" i="29"/>
  <c r="F487" i="18"/>
  <c r="M59" i="14"/>
  <c r="M15" i="29" s="1"/>
  <c r="N35" i="18" s="1"/>
  <c r="N4" i="21" s="1"/>
  <c r="M63" i="14"/>
  <c r="L143" i="17" s="1"/>
  <c r="M66" i="14"/>
  <c r="N702" i="18" s="1"/>
  <c r="M69" i="14"/>
  <c r="N631" i="18" s="1"/>
  <c r="K151" i="17"/>
  <c r="M72" i="14"/>
  <c r="L151" i="17" s="1"/>
  <c r="M64" i="25"/>
  <c r="M443" i="18"/>
  <c r="M111" i="29"/>
  <c r="N42" i="25"/>
  <c r="F4" i="25"/>
  <c r="F7" i="18"/>
  <c r="M9" i="15"/>
  <c r="F14" i="25"/>
  <c r="E26" i="29"/>
  <c r="F55" i="18"/>
  <c r="M94" i="25"/>
  <c r="M569" i="18"/>
  <c r="F17" i="27"/>
  <c r="F143" i="18"/>
  <c r="M53" i="27"/>
  <c r="M435" i="18"/>
  <c r="M82" i="27"/>
  <c r="M600" i="18"/>
  <c r="N86" i="27"/>
  <c r="N612" i="18"/>
  <c r="E141" i="29"/>
  <c r="F33" i="27"/>
  <c r="F292" i="18"/>
  <c r="M26" i="15"/>
  <c r="F712" i="18"/>
  <c r="F109" i="27"/>
  <c r="M60" i="27"/>
  <c r="M448" i="18"/>
  <c r="E106" i="29"/>
  <c r="F22" i="19"/>
  <c r="F225" i="18"/>
  <c r="L158" i="29"/>
  <c r="M36" i="19"/>
  <c r="M332" i="18"/>
  <c r="M91" i="19"/>
  <c r="M531" i="18"/>
  <c r="N55" i="19"/>
  <c r="N400" i="18"/>
  <c r="E163" i="29"/>
  <c r="F39" i="19"/>
  <c r="F341" i="18"/>
  <c r="M43" i="15"/>
  <c r="M85" i="21"/>
  <c r="M502" i="18"/>
  <c r="F681" i="18"/>
  <c r="F118" i="21"/>
  <c r="M61" i="21"/>
  <c r="M347" i="18"/>
  <c r="M19" i="21"/>
  <c r="M131" i="18"/>
  <c r="M117" i="29"/>
  <c r="N40" i="21"/>
  <c r="N244" i="18"/>
  <c r="F43" i="21"/>
  <c r="F261" i="18"/>
  <c r="M60" i="15"/>
  <c r="N43" i="21" s="1"/>
  <c r="F34" i="23"/>
  <c r="F478" i="18"/>
  <c r="M19" i="23"/>
  <c r="M273" i="18"/>
  <c r="F28" i="23"/>
  <c r="F373" i="18"/>
  <c r="M37" i="23"/>
  <c r="M556" i="18"/>
  <c r="F100" i="18"/>
  <c r="M77" i="15"/>
  <c r="N100" i="18" s="1"/>
  <c r="M56" i="18"/>
  <c r="F26" i="17"/>
  <c r="N157" i="18"/>
  <c r="L123" i="17" s="1"/>
  <c r="K123" i="17"/>
  <c r="K130" i="17"/>
  <c r="N473" i="18"/>
  <c r="L42" i="17" s="1"/>
  <c r="K42" i="17"/>
  <c r="H30" i="29"/>
  <c r="I285" i="18"/>
  <c r="I288" i="18" s="1"/>
  <c r="G8" i="17" s="1"/>
  <c r="G62" i="29"/>
  <c r="H39" i="18"/>
  <c r="H42" i="18" s="1"/>
  <c r="K62" i="29"/>
  <c r="L39" i="18"/>
  <c r="L42" i="18" s="1"/>
  <c r="J32" i="17" s="1"/>
  <c r="I70" i="29"/>
  <c r="J137" i="18"/>
  <c r="I91" i="29"/>
  <c r="J202" i="18"/>
  <c r="J204" i="18" s="1"/>
  <c r="H44" i="17" s="1"/>
  <c r="G97" i="29"/>
  <c r="H295" i="18"/>
  <c r="H298" i="18" s="1"/>
  <c r="E104" i="29"/>
  <c r="F441" i="18"/>
  <c r="J108" i="29"/>
  <c r="K339" i="18"/>
  <c r="K342" i="18" s="1"/>
  <c r="I40" i="17" s="1"/>
  <c r="G139" i="29"/>
  <c r="H684" i="18"/>
  <c r="H687" i="18" s="1"/>
  <c r="L143" i="29"/>
  <c r="M276" i="18"/>
  <c r="F161" i="29"/>
  <c r="G398" i="18"/>
  <c r="G401" i="18" s="1"/>
  <c r="E15" i="17" s="1"/>
  <c r="H166" i="29"/>
  <c r="I330" i="18"/>
  <c r="E172" i="29"/>
  <c r="F171" i="18"/>
  <c r="M172" i="29"/>
  <c r="N171" i="18"/>
  <c r="F178" i="29"/>
  <c r="G500" i="18"/>
  <c r="G503" i="18" s="1"/>
  <c r="E20" i="17" s="1"/>
  <c r="J178" i="29"/>
  <c r="K500" i="18"/>
  <c r="K503" i="18" s="1"/>
  <c r="I20" i="17" s="1"/>
  <c r="J198" i="29"/>
  <c r="K539" i="18"/>
  <c r="K542" i="18" s="1"/>
  <c r="I24" i="17" s="1"/>
  <c r="K203" i="29"/>
  <c r="L215" i="18"/>
  <c r="H205" i="29"/>
  <c r="I242" i="18"/>
  <c r="I245" i="18" s="1"/>
  <c r="G12" i="17" s="1"/>
  <c r="M207" i="29"/>
  <c r="N433" i="18"/>
  <c r="F212" i="29"/>
  <c r="G148" i="18"/>
  <c r="J212" i="29"/>
  <c r="K148" i="18"/>
  <c r="H227" i="29"/>
  <c r="I626" i="18"/>
  <c r="I629" i="18" s="1"/>
  <c r="G21" i="17" s="1"/>
  <c r="C263" i="29"/>
  <c r="D195" i="18"/>
  <c r="D198" i="18" s="1"/>
  <c r="B95" i="17" s="1"/>
  <c r="K295" i="29"/>
  <c r="L580" i="18"/>
  <c r="L581" i="18" s="1"/>
  <c r="J112" i="17" s="1"/>
  <c r="C321" i="29"/>
  <c r="D175" i="18"/>
  <c r="D176" i="18" s="1"/>
  <c r="B124" i="17" s="1"/>
  <c r="M125" i="18"/>
  <c r="F2" i="17"/>
  <c r="E17" i="29"/>
  <c r="F554" i="18"/>
  <c r="I17" i="29"/>
  <c r="J554" i="18"/>
  <c r="J557" i="18" s="1"/>
  <c r="H3" i="17" s="1"/>
  <c r="C30" i="29"/>
  <c r="D285" i="18"/>
  <c r="D288" i="18" s="1"/>
  <c r="B8" i="17" s="1"/>
  <c r="G30" i="29"/>
  <c r="H285" i="18"/>
  <c r="H288" i="18" s="1"/>
  <c r="K30" i="29"/>
  <c r="L285" i="18"/>
  <c r="L288" i="18" s="1"/>
  <c r="J8" i="17" s="1"/>
  <c r="D37" i="29"/>
  <c r="E517" i="18"/>
  <c r="E520" i="18" s="1"/>
  <c r="H37" i="29"/>
  <c r="I517" i="18"/>
  <c r="I520" i="18" s="1"/>
  <c r="G29" i="17" s="1"/>
  <c r="L37" i="29"/>
  <c r="M517" i="18"/>
  <c r="F62" i="29"/>
  <c r="G39" i="18"/>
  <c r="G42" i="18" s="1"/>
  <c r="E32" i="17" s="1"/>
  <c r="J62" i="29"/>
  <c r="K39" i="18"/>
  <c r="K42" i="18" s="1"/>
  <c r="I32" i="17" s="1"/>
  <c r="D70" i="29"/>
  <c r="E137" i="18"/>
  <c r="H70" i="29"/>
  <c r="I137" i="18"/>
  <c r="L70" i="29"/>
  <c r="M137" i="18"/>
  <c r="M22" i="21" s="1"/>
  <c r="E73" i="29"/>
  <c r="F388" i="18"/>
  <c r="I73" i="29"/>
  <c r="J388" i="18"/>
  <c r="J389" i="18" s="1"/>
  <c r="H61" i="17" s="1"/>
  <c r="F83" i="29"/>
  <c r="G646" i="18"/>
  <c r="G649" i="18" s="1"/>
  <c r="E11" i="17" s="1"/>
  <c r="J83" i="29"/>
  <c r="K646" i="18"/>
  <c r="K649" i="18" s="1"/>
  <c r="I11" i="17" s="1"/>
  <c r="M233" i="18"/>
  <c r="F50" i="17"/>
  <c r="D91" i="29"/>
  <c r="E202" i="18"/>
  <c r="E204" i="18" s="1"/>
  <c r="H91" i="29"/>
  <c r="I202" i="18"/>
  <c r="I204" i="18" s="1"/>
  <c r="G44" i="17" s="1"/>
  <c r="L91" i="29"/>
  <c r="M202" i="18"/>
  <c r="I94" i="29"/>
  <c r="J34" i="18"/>
  <c r="J36" i="18" s="1"/>
  <c r="H48" i="17" s="1"/>
  <c r="F97" i="29"/>
  <c r="G295" i="18"/>
  <c r="G298" i="18" s="1"/>
  <c r="E37" i="17" s="1"/>
  <c r="J97" i="29"/>
  <c r="K295" i="18"/>
  <c r="K298" i="18" s="1"/>
  <c r="I37" i="17" s="1"/>
  <c r="C98" i="29"/>
  <c r="D710" i="18"/>
  <c r="G98" i="29"/>
  <c r="H710" i="18"/>
  <c r="H713" i="18" s="1"/>
  <c r="K98" i="29"/>
  <c r="L710" i="18"/>
  <c r="L713" i="18" s="1"/>
  <c r="J13" i="17" s="1"/>
  <c r="D104" i="29"/>
  <c r="E441" i="18"/>
  <c r="E444" i="18" s="1"/>
  <c r="H104" i="29"/>
  <c r="I441" i="18"/>
  <c r="I444" i="18" s="1"/>
  <c r="G19" i="17" s="1"/>
  <c r="L104" i="29"/>
  <c r="M441" i="18"/>
  <c r="I108" i="29"/>
  <c r="J339" i="18"/>
  <c r="J342" i="18" s="1"/>
  <c r="H40" i="17" s="1"/>
  <c r="F115" i="29"/>
  <c r="G350" i="18"/>
  <c r="G352" i="18" s="1"/>
  <c r="E78" i="17" s="1"/>
  <c r="J115" i="29"/>
  <c r="K350" i="18"/>
  <c r="K352" i="18" s="1"/>
  <c r="I78" i="17" s="1"/>
  <c r="D132" i="29"/>
  <c r="E223" i="18"/>
  <c r="E226" i="18" s="1"/>
  <c r="H132" i="29"/>
  <c r="I223" i="18"/>
  <c r="I226" i="18" s="1"/>
  <c r="G6" i="17" s="1"/>
  <c r="L24" i="12"/>
  <c r="E136" i="29"/>
  <c r="F153" i="18"/>
  <c r="F28" i="21" s="1"/>
  <c r="I136" i="29"/>
  <c r="J153" i="18"/>
  <c r="F139" i="29"/>
  <c r="G684" i="18"/>
  <c r="G687" i="18" s="1"/>
  <c r="E43" i="17" s="1"/>
  <c r="J139" i="29"/>
  <c r="K684" i="18"/>
  <c r="K687" i="18" s="1"/>
  <c r="I43" i="17" s="1"/>
  <c r="C143" i="29"/>
  <c r="D276" i="18"/>
  <c r="D278" i="18" s="1"/>
  <c r="B41" i="17" s="1"/>
  <c r="G143" i="29"/>
  <c r="H276" i="18"/>
  <c r="H278" i="18" s="1"/>
  <c r="K143" i="29"/>
  <c r="L276" i="18"/>
  <c r="L278" i="18" s="1"/>
  <c r="J41" i="17" s="1"/>
  <c r="D156" i="29"/>
  <c r="E63" i="18"/>
  <c r="H156" i="29"/>
  <c r="I63" i="18"/>
  <c r="L28" i="12"/>
  <c r="E161" i="29"/>
  <c r="F398" i="18"/>
  <c r="I161" i="29"/>
  <c r="J398" i="18"/>
  <c r="J401" i="18" s="1"/>
  <c r="H15" i="17" s="1"/>
  <c r="C166" i="29"/>
  <c r="D330" i="18"/>
  <c r="D333" i="18" s="1"/>
  <c r="B16" i="17" s="1"/>
  <c r="G166" i="29"/>
  <c r="H330" i="18"/>
  <c r="H333" i="18" s="1"/>
  <c r="K166" i="29"/>
  <c r="L330" i="18"/>
  <c r="L333" i="18" s="1"/>
  <c r="J16" i="17" s="1"/>
  <c r="D172" i="29"/>
  <c r="E171" i="18"/>
  <c r="E173" i="18" s="1"/>
  <c r="H172" i="29"/>
  <c r="I171" i="18"/>
  <c r="I173" i="18" s="1"/>
  <c r="G31" i="17" s="1"/>
  <c r="L172" i="29"/>
  <c r="M171" i="18"/>
  <c r="E178" i="29"/>
  <c r="F500" i="18"/>
  <c r="I178" i="29"/>
  <c r="J500" i="18"/>
  <c r="J503" i="18" s="1"/>
  <c r="H20" i="17" s="1"/>
  <c r="F293" i="18"/>
  <c r="D35" i="17" s="1"/>
  <c r="C35" i="17"/>
  <c r="E198" i="29"/>
  <c r="F539" i="18"/>
  <c r="I198" i="29"/>
  <c r="J539" i="18"/>
  <c r="J542" i="18" s="1"/>
  <c r="H24" i="17" s="1"/>
  <c r="F203" i="29"/>
  <c r="G215" i="18"/>
  <c r="J203" i="29"/>
  <c r="K215" i="18"/>
  <c r="C205" i="29"/>
  <c r="D242" i="18"/>
  <c r="D245" i="18" s="1"/>
  <c r="B12" i="17" s="1"/>
  <c r="G205" i="29"/>
  <c r="H242" i="18"/>
  <c r="H245" i="18" s="1"/>
  <c r="K205" i="29"/>
  <c r="L242" i="18"/>
  <c r="L245" i="18" s="1"/>
  <c r="J12" i="17" s="1"/>
  <c r="D207" i="29"/>
  <c r="E433" i="18"/>
  <c r="E436" i="18" s="1"/>
  <c r="H207" i="29"/>
  <c r="I433" i="18"/>
  <c r="I436" i="18" s="1"/>
  <c r="G25" i="17" s="1"/>
  <c r="L207" i="29"/>
  <c r="M433" i="18"/>
  <c r="E212" i="29"/>
  <c r="F148" i="18"/>
  <c r="F25" i="21" s="1"/>
  <c r="I212" i="29"/>
  <c r="J148" i="18"/>
  <c r="C227" i="29"/>
  <c r="D626" i="18"/>
  <c r="D629" i="18" s="1"/>
  <c r="B21" i="17" s="1"/>
  <c r="G227" i="29"/>
  <c r="H626" i="18"/>
  <c r="H629" i="18" s="1"/>
  <c r="K227" i="29"/>
  <c r="L626" i="18"/>
  <c r="L629" i="18" s="1"/>
  <c r="J21" i="17" s="1"/>
  <c r="E234" i="29"/>
  <c r="E9" i="29"/>
  <c r="F462" i="18"/>
  <c r="I234" i="29"/>
  <c r="I9" i="29"/>
  <c r="J462" i="18"/>
  <c r="J464" i="18" s="1"/>
  <c r="H163" i="17" s="1"/>
  <c r="M509" i="18"/>
  <c r="D244" i="29"/>
  <c r="E610" i="18"/>
  <c r="E613" i="18" s="1"/>
  <c r="H244" i="29"/>
  <c r="I610" i="18"/>
  <c r="I613" i="18" s="1"/>
  <c r="G45" i="17" s="1"/>
  <c r="L48" i="12"/>
  <c r="E251" i="29"/>
  <c r="F446" i="18"/>
  <c r="I251" i="29"/>
  <c r="J446" i="18"/>
  <c r="J449" i="18" s="1"/>
  <c r="H68" i="17" s="1"/>
  <c r="F263" i="29"/>
  <c r="G195" i="18"/>
  <c r="G198" i="18" s="1"/>
  <c r="E95" i="17" s="1"/>
  <c r="J263" i="29"/>
  <c r="K195" i="18"/>
  <c r="K198" i="18" s="1"/>
  <c r="I95" i="17" s="1"/>
  <c r="F295" i="29"/>
  <c r="G580" i="18"/>
  <c r="G581" i="18" s="1"/>
  <c r="E112" i="17" s="1"/>
  <c r="J295" i="29"/>
  <c r="K580" i="18"/>
  <c r="K581" i="18" s="1"/>
  <c r="I112" i="17" s="1"/>
  <c r="C298" i="29"/>
  <c r="D76" i="18"/>
  <c r="G298" i="29"/>
  <c r="H76" i="18"/>
  <c r="K298" i="29"/>
  <c r="L76" i="18"/>
  <c r="D313" i="29"/>
  <c r="E212" i="18"/>
  <c r="E213" i="18" s="1"/>
  <c r="H313" i="29"/>
  <c r="I212" i="18"/>
  <c r="I213" i="18" s="1"/>
  <c r="G142" i="17" s="1"/>
  <c r="L313" i="29"/>
  <c r="M212" i="18"/>
  <c r="I315" i="29"/>
  <c r="J676" i="18"/>
  <c r="J679" i="18" s="1"/>
  <c r="H115" i="17" s="1"/>
  <c r="F321" i="29"/>
  <c r="G175" i="18"/>
  <c r="G176" i="18" s="1"/>
  <c r="E124" i="17" s="1"/>
  <c r="J321" i="29"/>
  <c r="K175" i="18"/>
  <c r="K176" i="18" s="1"/>
  <c r="I124" i="17" s="1"/>
  <c r="C177" i="29"/>
  <c r="D385" i="18"/>
  <c r="D386" i="18" s="1"/>
  <c r="B139" i="17" s="1"/>
  <c r="G177" i="29"/>
  <c r="H385" i="18"/>
  <c r="H386" i="18" s="1"/>
  <c r="K177" i="29"/>
  <c r="L385" i="18"/>
  <c r="L386" i="18" s="1"/>
  <c r="J139" i="17" s="1"/>
  <c r="D317" i="29"/>
  <c r="E692" i="18"/>
  <c r="E693" i="18" s="1"/>
  <c r="H317" i="29"/>
  <c r="I692" i="18"/>
  <c r="I693" i="18" s="1"/>
  <c r="G150" i="17" s="1"/>
  <c r="L317" i="29"/>
  <c r="M692" i="18"/>
  <c r="M23" i="13"/>
  <c r="M73" i="19"/>
  <c r="M482" i="18"/>
  <c r="M32" i="13"/>
  <c r="M86" i="19"/>
  <c r="M522" i="18"/>
  <c r="M35" i="13"/>
  <c r="F10" i="19"/>
  <c r="F105" i="18"/>
  <c r="M89" i="19"/>
  <c r="M529" i="18"/>
  <c r="E240" i="29"/>
  <c r="F45" i="19"/>
  <c r="F354" i="18"/>
  <c r="M42" i="13"/>
  <c r="M60" i="13"/>
  <c r="M64" i="13"/>
  <c r="M68" i="13"/>
  <c r="M72" i="13"/>
  <c r="N269" i="18" s="1"/>
  <c r="E188" i="29"/>
  <c r="F412" i="18"/>
  <c r="M6" i="14"/>
  <c r="M109" i="29" s="1"/>
  <c r="N232" i="18" s="1"/>
  <c r="M10" i="14"/>
  <c r="M264" i="29" s="1"/>
  <c r="N555" i="18" s="1"/>
  <c r="M14" i="14"/>
  <c r="M71" i="29" s="1"/>
  <c r="N149" i="18" s="1"/>
  <c r="L274" i="29"/>
  <c r="M589" i="18"/>
  <c r="M19" i="14"/>
  <c r="M23" i="14"/>
  <c r="M185" i="29" s="1"/>
  <c r="N399" i="18" s="1"/>
  <c r="M27" i="14"/>
  <c r="M316" i="29" s="1"/>
  <c r="N685" i="18" s="1"/>
  <c r="L63" i="29"/>
  <c r="M123" i="18" s="1"/>
  <c r="M30" i="14"/>
  <c r="M63" i="29" s="1"/>
  <c r="N123" i="18" s="1"/>
  <c r="F64" i="19"/>
  <c r="F442" i="18"/>
  <c r="M19" i="19"/>
  <c r="M172" i="18"/>
  <c r="M38" i="14"/>
  <c r="M322" i="29" s="1"/>
  <c r="M74" i="19"/>
  <c r="M483" i="18"/>
  <c r="M41" i="14"/>
  <c r="M245" i="29" s="1"/>
  <c r="F67" i="19"/>
  <c r="F447" i="18"/>
  <c r="M44" i="14"/>
  <c r="M128" i="29" s="1"/>
  <c r="F32" i="19"/>
  <c r="F277" i="18"/>
  <c r="F286" i="18"/>
  <c r="L42" i="29"/>
  <c r="M87" i="18"/>
  <c r="M16" i="21" s="1"/>
  <c r="M48" i="14"/>
  <c r="M55" i="14"/>
  <c r="M18" i="29" s="1"/>
  <c r="N40" i="18" s="1"/>
  <c r="N7" i="21" s="1"/>
  <c r="L222" i="29"/>
  <c r="M487" i="18"/>
  <c r="M58" i="14"/>
  <c r="M239" i="29" s="1"/>
  <c r="N518" i="18" s="1"/>
  <c r="M61" i="14"/>
  <c r="L104" i="17" s="1"/>
  <c r="M65" i="14"/>
  <c r="L138" i="17" s="1"/>
  <c r="M308" i="18"/>
  <c r="M68" i="14"/>
  <c r="N308" i="18" s="1"/>
  <c r="M75" i="14"/>
  <c r="L146" i="17" s="1"/>
  <c r="M78" i="14"/>
  <c r="N196" i="18" s="1"/>
  <c r="E82" i="14"/>
  <c r="M82" i="14" s="1"/>
  <c r="I85" i="14"/>
  <c r="E39" i="29"/>
  <c r="F21" i="25"/>
  <c r="F78" i="18"/>
  <c r="M5" i="15"/>
  <c r="F71" i="25"/>
  <c r="F456" i="18"/>
  <c r="M4" i="25"/>
  <c r="M7" i="18"/>
  <c r="F100" i="25"/>
  <c r="F686" i="18"/>
  <c r="M85" i="25"/>
  <c r="M524" i="18"/>
  <c r="M17" i="27"/>
  <c r="M143" i="18"/>
  <c r="M20" i="15"/>
  <c r="F90" i="27"/>
  <c r="F628" i="18"/>
  <c r="M22" i="15"/>
  <c r="E67" i="29"/>
  <c r="F14" i="27"/>
  <c r="F139" i="18"/>
  <c r="M33" i="27"/>
  <c r="L141" i="29"/>
  <c r="M292" i="18"/>
  <c r="F106" i="19"/>
  <c r="F695" i="18"/>
  <c r="M7" i="19"/>
  <c r="M22" i="18"/>
  <c r="L106" i="29"/>
  <c r="M22" i="19"/>
  <c r="M225" i="18"/>
  <c r="M37" i="15"/>
  <c r="E165" i="29"/>
  <c r="F42" i="19"/>
  <c r="F351" i="18"/>
  <c r="M39" i="15"/>
  <c r="F100" i="19"/>
  <c r="F648" i="18"/>
  <c r="L163" i="29"/>
  <c r="M39" i="19"/>
  <c r="M341" i="18"/>
  <c r="F112" i="21"/>
  <c r="F654" i="18"/>
  <c r="M67" i="21"/>
  <c r="M451" i="18"/>
  <c r="M681" i="18"/>
  <c r="M118" i="21"/>
  <c r="M54" i="15"/>
  <c r="F100" i="21"/>
  <c r="F559" i="18"/>
  <c r="M56" i="15"/>
  <c r="F94" i="21"/>
  <c r="F541" i="18"/>
  <c r="F40" i="23"/>
  <c r="F678" i="18"/>
  <c r="M25" i="23"/>
  <c r="L152" i="29"/>
  <c r="M324" i="18"/>
  <c r="M28" i="23"/>
  <c r="M373" i="18"/>
  <c r="M71" i="15"/>
  <c r="E51" i="29"/>
  <c r="F7" i="23"/>
  <c r="F107" i="18"/>
  <c r="M73" i="15"/>
  <c r="M75" i="15"/>
  <c r="N689" i="18" s="1"/>
  <c r="M81" i="15"/>
  <c r="N206" i="18" s="1"/>
  <c r="F206" i="18"/>
  <c r="F20" i="18"/>
  <c r="D22" i="17" s="1"/>
  <c r="C22" i="17"/>
  <c r="F132" i="17"/>
  <c r="M29" i="18"/>
  <c r="N82" i="18"/>
  <c r="L149" i="17" s="1"/>
  <c r="K149" i="17"/>
  <c r="N110" i="18"/>
  <c r="K97" i="17"/>
  <c r="K66" i="17"/>
  <c r="E37" i="29"/>
  <c r="F517" i="18"/>
  <c r="E70" i="29"/>
  <c r="F137" i="18"/>
  <c r="F22" i="21" s="1"/>
  <c r="J73" i="29"/>
  <c r="K388" i="18"/>
  <c r="K389" i="18" s="1"/>
  <c r="I61" i="17" s="1"/>
  <c r="C83" i="29"/>
  <c r="D646" i="18"/>
  <c r="D649" i="18" s="1"/>
  <c r="B11" i="17" s="1"/>
  <c r="K83" i="29"/>
  <c r="L646" i="18"/>
  <c r="L649" i="18" s="1"/>
  <c r="J11" i="17" s="1"/>
  <c r="E91" i="29"/>
  <c r="F202" i="18"/>
  <c r="J94" i="29"/>
  <c r="K34" i="18"/>
  <c r="K36" i="18" s="1"/>
  <c r="I48" i="17" s="1"/>
  <c r="D98" i="29"/>
  <c r="E710" i="18"/>
  <c r="E713" i="18" s="1"/>
  <c r="I104" i="29"/>
  <c r="J441" i="18"/>
  <c r="J444" i="18" s="1"/>
  <c r="H19" i="17" s="1"/>
  <c r="C115" i="29"/>
  <c r="D350" i="18"/>
  <c r="D352" i="18" s="1"/>
  <c r="B78" i="17" s="1"/>
  <c r="F136" i="29"/>
  <c r="G153" i="18"/>
  <c r="K139" i="29"/>
  <c r="L684" i="18"/>
  <c r="L687" i="18" s="1"/>
  <c r="J43" i="17" s="1"/>
  <c r="I156" i="29"/>
  <c r="J63" i="18"/>
  <c r="L166" i="29"/>
  <c r="M330" i="18"/>
  <c r="F198" i="29"/>
  <c r="G539" i="18"/>
  <c r="G542" i="18" s="1"/>
  <c r="E24" i="17" s="1"/>
  <c r="D205" i="29"/>
  <c r="E242" i="18"/>
  <c r="E245" i="18" s="1"/>
  <c r="E207" i="29"/>
  <c r="F433" i="18"/>
  <c r="D227" i="29"/>
  <c r="E626" i="18"/>
  <c r="E629" i="18" s="1"/>
  <c r="L227" i="29"/>
  <c r="M626" i="18"/>
  <c r="F234" i="29"/>
  <c r="F9" i="29"/>
  <c r="G462" i="18"/>
  <c r="G464" i="18" s="1"/>
  <c r="E163" i="17" s="1"/>
  <c r="F251" i="29"/>
  <c r="G446" i="18"/>
  <c r="G449" i="18" s="1"/>
  <c r="E68" i="17" s="1"/>
  <c r="K263" i="29"/>
  <c r="L195" i="18"/>
  <c r="L198" i="18" s="1"/>
  <c r="J95" i="17" s="1"/>
  <c r="C295" i="29"/>
  <c r="D580" i="18"/>
  <c r="D581" i="18" s="1"/>
  <c r="B112" i="17" s="1"/>
  <c r="L298" i="29"/>
  <c r="M76" i="18"/>
  <c r="M13" i="21" s="1"/>
  <c r="J315" i="29"/>
  <c r="K676" i="18"/>
  <c r="K679" i="18" s="1"/>
  <c r="I115" i="17" s="1"/>
  <c r="H177" i="29"/>
  <c r="I385" i="18"/>
  <c r="I386" i="18" s="1"/>
  <c r="G139" i="17" s="1"/>
  <c r="M598" i="18"/>
  <c r="F155" i="17"/>
  <c r="F4" i="19"/>
  <c r="F17" i="18"/>
  <c r="N86" i="19"/>
  <c r="N522" i="18"/>
  <c r="M10" i="19"/>
  <c r="M105" i="18"/>
  <c r="N89" i="19"/>
  <c r="N529" i="18"/>
  <c r="F61" i="19"/>
  <c r="F406" i="18"/>
  <c r="L240" i="29"/>
  <c r="M45" i="19"/>
  <c r="M354" i="18"/>
  <c r="E179" i="29"/>
  <c r="F52" i="19"/>
  <c r="F391" i="18"/>
  <c r="E151" i="29"/>
  <c r="F322" i="18"/>
  <c r="L188" i="29"/>
  <c r="M412" i="18"/>
  <c r="M274" i="29"/>
  <c r="N589" i="18"/>
  <c r="K93" i="17"/>
  <c r="M357" i="18"/>
  <c r="M64" i="19"/>
  <c r="M442" i="18"/>
  <c r="N19" i="19"/>
  <c r="N172" i="18"/>
  <c r="F80" i="19"/>
  <c r="F501" i="18"/>
  <c r="N74" i="19"/>
  <c r="N483" i="18"/>
  <c r="F49" i="19"/>
  <c r="F368" i="18"/>
  <c r="L206" i="29"/>
  <c r="M43" i="14"/>
  <c r="M206" i="29" s="1"/>
  <c r="E288" i="29"/>
  <c r="F635" i="18"/>
  <c r="M222" i="29"/>
  <c r="N487" i="18"/>
  <c r="M372" i="18"/>
  <c r="M64" i="14"/>
  <c r="N372" i="18" s="1"/>
  <c r="D619" i="18"/>
  <c r="D620" i="18" s="1"/>
  <c r="B114" i="17" s="1"/>
  <c r="E79" i="14"/>
  <c r="F619" i="18" s="1"/>
  <c r="E11" i="29"/>
  <c r="F8" i="25"/>
  <c r="F19" i="18"/>
  <c r="M21" i="25"/>
  <c r="L39" i="29"/>
  <c r="M78" i="18"/>
  <c r="F74" i="25"/>
  <c r="F466" i="18"/>
  <c r="M97" i="25"/>
  <c r="M586" i="18"/>
  <c r="N14" i="25"/>
  <c r="M26" i="29"/>
  <c r="N55" i="18"/>
  <c r="M686" i="18"/>
  <c r="M100" i="25"/>
  <c r="N85" i="25"/>
  <c r="N524" i="18"/>
  <c r="F93" i="27"/>
  <c r="F632" i="18"/>
  <c r="M18" i="15"/>
  <c r="N17" i="27"/>
  <c r="N143" i="18"/>
  <c r="F67" i="27"/>
  <c r="F488" i="18"/>
  <c r="M90" i="27"/>
  <c r="M628" i="18"/>
  <c r="F40" i="27"/>
  <c r="F344" i="18"/>
  <c r="L174" i="29"/>
  <c r="M46" i="27"/>
  <c r="M369" i="18"/>
  <c r="N109" i="27"/>
  <c r="N712" i="18"/>
  <c r="M106" i="19"/>
  <c r="M695" i="18"/>
  <c r="N7" i="19"/>
  <c r="N22" i="18"/>
  <c r="F58" i="19"/>
  <c r="F403" i="18"/>
  <c r="M35" i="15"/>
  <c r="M106" i="29"/>
  <c r="N22" i="19"/>
  <c r="N225" i="18"/>
  <c r="E138" i="29"/>
  <c r="F33" i="19"/>
  <c r="F287" i="18"/>
  <c r="L165" i="29"/>
  <c r="M42" i="19"/>
  <c r="M351" i="18"/>
  <c r="F83" i="19"/>
  <c r="F511" i="18"/>
  <c r="M94" i="19"/>
  <c r="M622" i="18"/>
  <c r="M112" i="21"/>
  <c r="M654" i="18"/>
  <c r="N67" i="21"/>
  <c r="N451" i="18"/>
  <c r="F82" i="21"/>
  <c r="F497" i="18"/>
  <c r="M52" i="15"/>
  <c r="N681" i="18"/>
  <c r="N118" i="21"/>
  <c r="F76" i="21"/>
  <c r="F484" i="18"/>
  <c r="M100" i="21"/>
  <c r="M559" i="18"/>
  <c r="F10" i="23"/>
  <c r="F134" i="18"/>
  <c r="M22" i="23"/>
  <c r="M280" i="18"/>
  <c r="N34" i="23"/>
  <c r="N478" i="18"/>
  <c r="M40" i="23"/>
  <c r="M678" i="18"/>
  <c r="M152" i="29"/>
  <c r="N25" i="23"/>
  <c r="N324" i="18"/>
  <c r="F4" i="23"/>
  <c r="E32" i="29"/>
  <c r="M69" i="15"/>
  <c r="F65" i="18"/>
  <c r="N28" i="23"/>
  <c r="N373" i="18"/>
  <c r="E129" i="29"/>
  <c r="F16" i="23"/>
  <c r="F258" i="18"/>
  <c r="L51" i="29"/>
  <c r="M7" i="23"/>
  <c r="M107" i="18"/>
  <c r="F319" i="18"/>
  <c r="M85" i="15"/>
  <c r="N319" i="18" s="1"/>
  <c r="M8" i="18"/>
  <c r="N26" i="18"/>
  <c r="L140" i="17" s="1"/>
  <c r="K140" i="17"/>
  <c r="F29" i="18"/>
  <c r="D132" i="17" s="1"/>
  <c r="F56" i="18"/>
  <c r="D26" i="17" s="1"/>
  <c r="C26" i="17"/>
  <c r="N424" i="18"/>
  <c r="L144" i="17" s="1"/>
  <c r="K144" i="17"/>
  <c r="N479" i="18"/>
  <c r="L79" i="17" s="1"/>
  <c r="K79" i="17"/>
  <c r="N575" i="18"/>
  <c r="L69" i="17" s="1"/>
  <c r="K69" i="17"/>
  <c r="F125" i="18"/>
  <c r="D2" i="17" s="1"/>
  <c r="C2" i="17"/>
  <c r="F17" i="29"/>
  <c r="G554" i="18"/>
  <c r="G557" i="18" s="1"/>
  <c r="E3" i="17" s="1"/>
  <c r="J17" i="29"/>
  <c r="K554" i="18"/>
  <c r="K557" i="18" s="1"/>
  <c r="I3" i="17" s="1"/>
  <c r="D30" i="29"/>
  <c r="E285" i="18"/>
  <c r="E288" i="18" s="1"/>
  <c r="F73" i="29"/>
  <c r="G388" i="18"/>
  <c r="G389" i="18" s="1"/>
  <c r="E61" i="17" s="1"/>
  <c r="F233" i="18"/>
  <c r="D50" i="17" s="1"/>
  <c r="C50" i="17"/>
  <c r="M91" i="29"/>
  <c r="N202" i="18"/>
  <c r="C97" i="29"/>
  <c r="D295" i="18"/>
  <c r="D298" i="18" s="1"/>
  <c r="B37" i="17" s="1"/>
  <c r="H98" i="29"/>
  <c r="I710" i="18"/>
  <c r="I713" i="18" s="1"/>
  <c r="G13" i="17" s="1"/>
  <c r="I132" i="29"/>
  <c r="J223" i="18"/>
  <c r="J226" i="18" s="1"/>
  <c r="H6" i="17" s="1"/>
  <c r="C139" i="29"/>
  <c r="D684" i="18"/>
  <c r="D687" i="18" s="1"/>
  <c r="B43" i="17" s="1"/>
  <c r="H143" i="29"/>
  <c r="I276" i="18"/>
  <c r="I278" i="18" s="1"/>
  <c r="G41" i="17" s="1"/>
  <c r="C203" i="29"/>
  <c r="D215" i="18"/>
  <c r="L205" i="29"/>
  <c r="M242" i="18"/>
  <c r="J234" i="29"/>
  <c r="J9" i="29"/>
  <c r="K462" i="18"/>
  <c r="K464" i="18" s="1"/>
  <c r="I163" i="17" s="1"/>
  <c r="F509" i="18"/>
  <c r="D51" i="17" s="1"/>
  <c r="C51" i="17"/>
  <c r="E244" i="29"/>
  <c r="F610" i="18"/>
  <c r="J251" i="29"/>
  <c r="K446" i="18"/>
  <c r="K449" i="18" s="1"/>
  <c r="I68" i="17" s="1"/>
  <c r="G263" i="29"/>
  <c r="H195" i="18"/>
  <c r="H198" i="18" s="1"/>
  <c r="G295" i="29"/>
  <c r="H580" i="18"/>
  <c r="H581" i="18" s="1"/>
  <c r="H298" i="29"/>
  <c r="I76" i="18"/>
  <c r="I313" i="29"/>
  <c r="J212" i="18"/>
  <c r="J213" i="18" s="1"/>
  <c r="H142" i="17" s="1"/>
  <c r="F315" i="29"/>
  <c r="G676" i="18"/>
  <c r="G679" i="18" s="1"/>
  <c r="E115" i="17" s="1"/>
  <c r="K321" i="29"/>
  <c r="L175" i="18"/>
  <c r="L176" i="18" s="1"/>
  <c r="J124" i="17" s="1"/>
  <c r="L177" i="29"/>
  <c r="M385" i="18"/>
  <c r="N73" i="19"/>
  <c r="N482" i="18"/>
  <c r="F48" i="19"/>
  <c r="F367" i="18"/>
  <c r="C17" i="29"/>
  <c r="D554" i="18"/>
  <c r="D557" i="18" s="1"/>
  <c r="B3" i="17" s="1"/>
  <c r="G17" i="29"/>
  <c r="H554" i="18"/>
  <c r="H557" i="18" s="1"/>
  <c r="K17" i="29"/>
  <c r="L554" i="18"/>
  <c r="L557" i="18" s="1"/>
  <c r="J3" i="17" s="1"/>
  <c r="I30" i="29"/>
  <c r="J285" i="18"/>
  <c r="J288" i="18" s="1"/>
  <c r="H8" i="17" s="1"/>
  <c r="F37" i="29"/>
  <c r="G517" i="18"/>
  <c r="G520" i="18" s="1"/>
  <c r="E29" i="17" s="1"/>
  <c r="J37" i="29"/>
  <c r="K517" i="18"/>
  <c r="K520" i="18" s="1"/>
  <c r="I29" i="17" s="1"/>
  <c r="D62" i="29"/>
  <c r="E39" i="18"/>
  <c r="E42" i="18" s="1"/>
  <c r="H62" i="29"/>
  <c r="I39" i="18"/>
  <c r="I42" i="18" s="1"/>
  <c r="G32" i="17" s="1"/>
  <c r="L10" i="12"/>
  <c r="E11" i="12"/>
  <c r="E65" i="29" s="1"/>
  <c r="F70" i="29"/>
  <c r="G137" i="18"/>
  <c r="J70" i="29"/>
  <c r="K137" i="18"/>
  <c r="C73" i="29"/>
  <c r="D388" i="18"/>
  <c r="D389" i="18" s="1"/>
  <c r="B61" i="17" s="1"/>
  <c r="G73" i="29"/>
  <c r="H388" i="18"/>
  <c r="H389" i="18" s="1"/>
  <c r="K73" i="29"/>
  <c r="L388" i="18"/>
  <c r="L389" i="18" s="1"/>
  <c r="J61" i="17" s="1"/>
  <c r="D83" i="29"/>
  <c r="E646" i="18"/>
  <c r="E649" i="18" s="1"/>
  <c r="H83" i="29"/>
  <c r="I646" i="18"/>
  <c r="I649" i="18" s="1"/>
  <c r="G11" i="17" s="1"/>
  <c r="L83" i="29"/>
  <c r="M646" i="18"/>
  <c r="F91" i="29"/>
  <c r="G202" i="18"/>
  <c r="G204" i="18" s="1"/>
  <c r="E44" i="17" s="1"/>
  <c r="J91" i="29"/>
  <c r="K202" i="18"/>
  <c r="K204" i="18" s="1"/>
  <c r="I44" i="17" s="1"/>
  <c r="C94" i="29"/>
  <c r="D34" i="18"/>
  <c r="D36" i="18" s="1"/>
  <c r="B48" i="17" s="1"/>
  <c r="G94" i="29"/>
  <c r="H34" i="18"/>
  <c r="H36" i="18" s="1"/>
  <c r="K94" i="29"/>
  <c r="L34" i="18"/>
  <c r="L36" i="18" s="1"/>
  <c r="J48" i="17" s="1"/>
  <c r="D97" i="29"/>
  <c r="E295" i="18"/>
  <c r="E298" i="18" s="1"/>
  <c r="H97" i="29"/>
  <c r="I295" i="18"/>
  <c r="I298" i="18" s="1"/>
  <c r="G37" i="17" s="1"/>
  <c r="L97" i="29"/>
  <c r="M295" i="18"/>
  <c r="E98" i="29"/>
  <c r="F710" i="18"/>
  <c r="I98" i="29"/>
  <c r="J710" i="18"/>
  <c r="J713" i="18" s="1"/>
  <c r="H13" i="17" s="1"/>
  <c r="F104" i="29"/>
  <c r="G441" i="18"/>
  <c r="G444" i="18" s="1"/>
  <c r="E19" i="17" s="1"/>
  <c r="J104" i="29"/>
  <c r="K441" i="18"/>
  <c r="K444" i="18" s="1"/>
  <c r="I19" i="17" s="1"/>
  <c r="C108" i="29"/>
  <c r="D339" i="18"/>
  <c r="D342" i="18" s="1"/>
  <c r="B40" i="17" s="1"/>
  <c r="G108" i="29"/>
  <c r="H339" i="18"/>
  <c r="H342" i="18" s="1"/>
  <c r="F40" i="17" s="1"/>
  <c r="K108" i="29"/>
  <c r="L339" i="18"/>
  <c r="L342" i="18" s="1"/>
  <c r="J40" i="17" s="1"/>
  <c r="D115" i="29"/>
  <c r="E350" i="18"/>
  <c r="E352" i="18" s="1"/>
  <c r="H115" i="29"/>
  <c r="I350" i="18"/>
  <c r="I352" i="18" s="1"/>
  <c r="G78" i="17" s="1"/>
  <c r="L115" i="29"/>
  <c r="M350" i="18"/>
  <c r="F132" i="29"/>
  <c r="G223" i="18"/>
  <c r="G226" i="18" s="1"/>
  <c r="E6" i="17" s="1"/>
  <c r="J132" i="29"/>
  <c r="K223" i="18"/>
  <c r="K226" i="18" s="1"/>
  <c r="I6" i="17" s="1"/>
  <c r="C136" i="29"/>
  <c r="D153" i="18"/>
  <c r="G136" i="29"/>
  <c r="H153" i="18"/>
  <c r="K136" i="29"/>
  <c r="L153" i="18"/>
  <c r="D139" i="29"/>
  <c r="E684" i="18"/>
  <c r="E687" i="18" s="1"/>
  <c r="H139" i="29"/>
  <c r="I684" i="18"/>
  <c r="I687" i="18" s="1"/>
  <c r="G43" i="17" s="1"/>
  <c r="L26" i="12"/>
  <c r="E27" i="12"/>
  <c r="I143" i="29"/>
  <c r="J276" i="18"/>
  <c r="J278" i="18" s="1"/>
  <c r="H41" i="17" s="1"/>
  <c r="F156" i="29"/>
  <c r="G63" i="18"/>
  <c r="J156" i="29"/>
  <c r="K63" i="18"/>
  <c r="C161" i="29"/>
  <c r="D398" i="18"/>
  <c r="D401" i="18" s="1"/>
  <c r="B15" i="17" s="1"/>
  <c r="G161" i="29"/>
  <c r="H398" i="18"/>
  <c r="H401" i="18" s="1"/>
  <c r="K161" i="29"/>
  <c r="L398" i="18"/>
  <c r="L401" i="18" s="1"/>
  <c r="J15" i="17" s="1"/>
  <c r="L164" i="29"/>
  <c r="M342" i="18"/>
  <c r="K40" i="17" s="1"/>
  <c r="E166" i="29"/>
  <c r="F330" i="18"/>
  <c r="I166" i="29"/>
  <c r="J330" i="18"/>
  <c r="F172" i="29"/>
  <c r="G171" i="18"/>
  <c r="G173" i="18" s="1"/>
  <c r="E31" i="17" s="1"/>
  <c r="J172" i="29"/>
  <c r="K171" i="18"/>
  <c r="K173" i="18" s="1"/>
  <c r="I31" i="17" s="1"/>
  <c r="C178" i="29"/>
  <c r="D500" i="18"/>
  <c r="D503" i="18" s="1"/>
  <c r="B20" i="17" s="1"/>
  <c r="G178" i="29"/>
  <c r="H500" i="18"/>
  <c r="H503" i="18" s="1"/>
  <c r="K178" i="29"/>
  <c r="L500" i="18"/>
  <c r="L503" i="18" s="1"/>
  <c r="J20" i="17" s="1"/>
  <c r="F417" i="18"/>
  <c r="D54" i="17" s="1"/>
  <c r="C54" i="17"/>
  <c r="C198" i="29"/>
  <c r="D539" i="18"/>
  <c r="D542" i="18" s="1"/>
  <c r="B24" i="17" s="1"/>
  <c r="G198" i="29"/>
  <c r="H539" i="18"/>
  <c r="H542" i="18" s="1"/>
  <c r="K198" i="29"/>
  <c r="L539" i="18"/>
  <c r="L542" i="18" s="1"/>
  <c r="J24" i="17" s="1"/>
  <c r="D203" i="29"/>
  <c r="E215" i="18"/>
  <c r="H203" i="29"/>
  <c r="I215" i="18"/>
  <c r="L203" i="29"/>
  <c r="M215" i="18"/>
  <c r="M34" i="21" s="1"/>
  <c r="E205" i="29"/>
  <c r="F242" i="18"/>
  <c r="I205" i="29"/>
  <c r="J242" i="18"/>
  <c r="J245" i="18" s="1"/>
  <c r="H12" i="17" s="1"/>
  <c r="F207" i="29"/>
  <c r="G433" i="18"/>
  <c r="G436" i="18" s="1"/>
  <c r="E25" i="17" s="1"/>
  <c r="J207" i="29"/>
  <c r="K433" i="18"/>
  <c r="K436" i="18" s="1"/>
  <c r="I25" i="17" s="1"/>
  <c r="C212" i="29"/>
  <c r="D148" i="18"/>
  <c r="G212" i="29"/>
  <c r="H148" i="18"/>
  <c r="K212" i="29"/>
  <c r="L148" i="18"/>
  <c r="E227" i="29"/>
  <c r="F626" i="18"/>
  <c r="I227" i="29"/>
  <c r="J626" i="18"/>
  <c r="J629" i="18" s="1"/>
  <c r="H21" i="17" s="1"/>
  <c r="M43" i="12"/>
  <c r="C9" i="29"/>
  <c r="C234" i="29"/>
  <c r="D462" i="18"/>
  <c r="D464" i="18" s="1"/>
  <c r="B163" i="17" s="1"/>
  <c r="G234" i="29"/>
  <c r="G9" i="29"/>
  <c r="H462" i="18"/>
  <c r="H464" i="18" s="1"/>
  <c r="K234" i="29"/>
  <c r="K9" i="29"/>
  <c r="L462" i="18"/>
  <c r="L464" i="18" s="1"/>
  <c r="J163" i="17" s="1"/>
  <c r="E47" i="12"/>
  <c r="F508" i="18" s="1"/>
  <c r="F244" i="29"/>
  <c r="G610" i="18"/>
  <c r="G613" i="18" s="1"/>
  <c r="E45" i="17" s="1"/>
  <c r="J244" i="29"/>
  <c r="K610" i="18"/>
  <c r="K613" i="18" s="1"/>
  <c r="I45" i="17" s="1"/>
  <c r="C251" i="29"/>
  <c r="D446" i="18"/>
  <c r="D449" i="18" s="1"/>
  <c r="B68" i="17" s="1"/>
  <c r="G251" i="29"/>
  <c r="H446" i="18"/>
  <c r="H449" i="18" s="1"/>
  <c r="K251" i="29"/>
  <c r="L446" i="18"/>
  <c r="L449" i="18" s="1"/>
  <c r="J68" i="17" s="1"/>
  <c r="D263" i="29"/>
  <c r="E195" i="18"/>
  <c r="E198" i="18" s="1"/>
  <c r="H263" i="29"/>
  <c r="I195" i="18"/>
  <c r="I198" i="18" s="1"/>
  <c r="G95" i="17" s="1"/>
  <c r="L263" i="29"/>
  <c r="M195" i="18"/>
  <c r="D295" i="29"/>
  <c r="E580" i="18"/>
  <c r="E581" i="18" s="1"/>
  <c r="H295" i="29"/>
  <c r="I580" i="18"/>
  <c r="I581" i="18" s="1"/>
  <c r="G112" i="17" s="1"/>
  <c r="L54" i="12"/>
  <c r="E298" i="29"/>
  <c r="F76" i="18"/>
  <c r="F13" i="21" s="1"/>
  <c r="I298" i="29"/>
  <c r="J76" i="18"/>
  <c r="M298" i="29"/>
  <c r="N76" i="18"/>
  <c r="N13" i="21" s="1"/>
  <c r="F313" i="29"/>
  <c r="G212" i="18"/>
  <c r="G213" i="18" s="1"/>
  <c r="E142" i="17" s="1"/>
  <c r="J313" i="29"/>
  <c r="K212" i="18"/>
  <c r="K213" i="18" s="1"/>
  <c r="I142" i="17" s="1"/>
  <c r="C315" i="29"/>
  <c r="D676" i="18"/>
  <c r="D679" i="18" s="1"/>
  <c r="B115" i="17" s="1"/>
  <c r="G315" i="29"/>
  <c r="H676" i="18"/>
  <c r="H679" i="18" s="1"/>
  <c r="F115" i="17" s="1"/>
  <c r="K315" i="29"/>
  <c r="L676" i="18"/>
  <c r="L679" i="18" s="1"/>
  <c r="J115" i="17" s="1"/>
  <c r="D321" i="29"/>
  <c r="E175" i="18"/>
  <c r="E176" i="18" s="1"/>
  <c r="H321" i="29"/>
  <c r="I175" i="18"/>
  <c r="I176" i="18" s="1"/>
  <c r="G124" i="17" s="1"/>
  <c r="L321" i="29"/>
  <c r="M175" i="18"/>
  <c r="E177" i="29"/>
  <c r="F385" i="18"/>
  <c r="I177" i="29"/>
  <c r="J385" i="18"/>
  <c r="J386" i="18" s="1"/>
  <c r="H139" i="17" s="1"/>
  <c r="F317" i="29"/>
  <c r="G692" i="18"/>
  <c r="G693" i="18" s="1"/>
  <c r="E150" i="17" s="1"/>
  <c r="J317" i="29"/>
  <c r="K692" i="18"/>
  <c r="K693" i="18" s="1"/>
  <c r="I150" i="17" s="1"/>
  <c r="M706" i="18"/>
  <c r="F147" i="17"/>
  <c r="F598" i="18"/>
  <c r="D155" i="17" s="1"/>
  <c r="C155" i="17"/>
  <c r="M25" i="13"/>
  <c r="M286" i="29" s="1"/>
  <c r="F77" i="19"/>
  <c r="F495" i="18"/>
  <c r="M33" i="13"/>
  <c r="F70" i="19"/>
  <c r="F454" i="18"/>
  <c r="M48" i="19"/>
  <c r="M367" i="18"/>
  <c r="M37" i="13"/>
  <c r="F28" i="19"/>
  <c r="F256" i="18"/>
  <c r="M61" i="19"/>
  <c r="M406" i="18"/>
  <c r="M41" i="13"/>
  <c r="M43" i="13"/>
  <c r="E275" i="29"/>
  <c r="F593" i="18"/>
  <c r="L151" i="29"/>
  <c r="M322" i="18"/>
  <c r="M70" i="13"/>
  <c r="M190" i="29" s="1"/>
  <c r="M74" i="13"/>
  <c r="M4" i="14"/>
  <c r="M180" i="29" s="1"/>
  <c r="N392" i="18" s="1"/>
  <c r="M8" i="14"/>
  <c r="M241" i="29" s="1"/>
  <c r="N523" i="18" s="1"/>
  <c r="M12" i="14"/>
  <c r="M116" i="29" s="1"/>
  <c r="N243" i="18" s="1"/>
  <c r="M16" i="14"/>
  <c r="M50" i="29" s="1"/>
  <c r="N106" i="18" s="1"/>
  <c r="E267" i="29"/>
  <c r="F568" i="18"/>
  <c r="M21" i="14"/>
  <c r="M105" i="29" s="1"/>
  <c r="N224" i="18" s="1"/>
  <c r="M25" i="14"/>
  <c r="M299" i="29" s="1"/>
  <c r="N653" i="18" s="1"/>
  <c r="M32" i="14"/>
  <c r="E289" i="29"/>
  <c r="F638" i="18"/>
  <c r="F97" i="19"/>
  <c r="M36" i="14"/>
  <c r="M204" i="29" s="1"/>
  <c r="F109" i="19"/>
  <c r="F711" i="18"/>
  <c r="L230" i="29"/>
  <c r="M39" i="14"/>
  <c r="M230" i="29" s="1"/>
  <c r="F29" i="19"/>
  <c r="F257" i="18"/>
  <c r="M16" i="19"/>
  <c r="M138" i="18"/>
  <c r="N32" i="19"/>
  <c r="N277" i="18"/>
  <c r="N286" i="18"/>
  <c r="L288" i="29"/>
  <c r="M635" i="18"/>
  <c r="M50" i="14"/>
  <c r="M282" i="29" s="1"/>
  <c r="N611" i="18" s="1"/>
  <c r="M53" i="14"/>
  <c r="M144" i="29" s="1"/>
  <c r="N296" i="18" s="1"/>
  <c r="L287" i="29"/>
  <c r="M627" i="18" s="1"/>
  <c r="M56" i="14"/>
  <c r="M287" i="29" s="1"/>
  <c r="N627" i="18" s="1"/>
  <c r="M70" i="14"/>
  <c r="N594" i="18" s="1"/>
  <c r="M73" i="14"/>
  <c r="L103" i="17" s="1"/>
  <c r="M272" i="18"/>
  <c r="M76" i="14"/>
  <c r="N272" i="18" s="1"/>
  <c r="F64" i="25"/>
  <c r="F443" i="18"/>
  <c r="L111" i="29"/>
  <c r="M42" i="25"/>
  <c r="N71" i="25"/>
  <c r="N456" i="18"/>
  <c r="M74" i="25"/>
  <c r="M466" i="18"/>
  <c r="M11" i="15"/>
  <c r="F94" i="25"/>
  <c r="F569" i="18"/>
  <c r="M13" i="15"/>
  <c r="M14" i="15"/>
  <c r="F81" i="25"/>
  <c r="F519" i="18"/>
  <c r="M93" i="27"/>
  <c r="M632" i="18"/>
  <c r="F82" i="27"/>
  <c r="F600" i="18"/>
  <c r="M86" i="27"/>
  <c r="M612" i="18"/>
  <c r="M67" i="29"/>
  <c r="N14" i="27"/>
  <c r="N139" i="18"/>
  <c r="M40" i="27"/>
  <c r="M344" i="18"/>
  <c r="M28" i="15"/>
  <c r="F60" i="27"/>
  <c r="F448" i="18"/>
  <c r="M30" i="15"/>
  <c r="M32" i="15"/>
  <c r="E64" i="29"/>
  <c r="F13" i="19"/>
  <c r="F124" i="18"/>
  <c r="M58" i="19"/>
  <c r="M403" i="18"/>
  <c r="F91" i="19"/>
  <c r="F531" i="18"/>
  <c r="M55" i="19"/>
  <c r="M400" i="18"/>
  <c r="N100" i="19"/>
  <c r="N648" i="18"/>
  <c r="M83" i="19"/>
  <c r="M511" i="18"/>
  <c r="M45" i="15"/>
  <c r="F85" i="21"/>
  <c r="F502" i="18"/>
  <c r="M48" i="15"/>
  <c r="M49" i="15"/>
  <c r="E131" i="29"/>
  <c r="F46" i="21"/>
  <c r="F266" i="18"/>
  <c r="M82" i="21"/>
  <c r="M497" i="18"/>
  <c r="F19" i="21"/>
  <c r="F131" i="18"/>
  <c r="L117" i="29"/>
  <c r="M40" i="21"/>
  <c r="M244" i="18"/>
  <c r="N541" i="18"/>
  <c r="N94" i="21"/>
  <c r="M10" i="23"/>
  <c r="M134" i="18"/>
  <c r="M63" i="15"/>
  <c r="F19" i="23"/>
  <c r="F273" i="18"/>
  <c r="M65" i="15"/>
  <c r="M66" i="15"/>
  <c r="E72" i="29"/>
  <c r="F13" i="23"/>
  <c r="F150" i="18"/>
  <c r="L32" i="29"/>
  <c r="M4" i="23"/>
  <c r="M65" i="18"/>
  <c r="F35" i="17"/>
  <c r="C76" i="17"/>
  <c r="M20" i="18"/>
  <c r="F22" i="17"/>
  <c r="F73" i="17"/>
  <c r="M23" i="18"/>
  <c r="N71" i="18"/>
  <c r="L55" i="17" s="1"/>
  <c r="K55" i="17"/>
  <c r="N94" i="18"/>
  <c r="L107" i="17" s="1"/>
  <c r="K107" i="17"/>
  <c r="F10" i="17"/>
  <c r="N189" i="18"/>
  <c r="L145" i="17" s="1"/>
  <c r="K145" i="17"/>
  <c r="N210" i="18"/>
  <c r="L111" i="17" s="1"/>
  <c r="K111" i="17"/>
  <c r="K127" i="17"/>
  <c r="N345" i="18"/>
  <c r="L106" i="17" s="1"/>
  <c r="K106" i="17"/>
  <c r="F41" i="18"/>
  <c r="M59" i="18"/>
  <c r="M74" i="18"/>
  <c r="M85" i="18"/>
  <c r="M91" i="18"/>
  <c r="M97" i="18"/>
  <c r="F138" i="18"/>
  <c r="M262" i="18"/>
  <c r="N270" i="18"/>
  <c r="L153" i="17" s="1"/>
  <c r="F310" i="18"/>
  <c r="D97" i="17" s="1"/>
  <c r="F325" i="18"/>
  <c r="D66" i="17" s="1"/>
  <c r="J333" i="18"/>
  <c r="H16" i="17" s="1"/>
  <c r="F345" i="18"/>
  <c r="D106" i="17" s="1"/>
  <c r="F370" i="18"/>
  <c r="D5" i="17" s="1"/>
  <c r="N591" i="18"/>
  <c r="L56" i="17" s="1"/>
  <c r="F19" i="19"/>
  <c r="F172" i="18"/>
  <c r="M109" i="19"/>
  <c r="M711" i="18"/>
  <c r="F90" i="19"/>
  <c r="F530" i="18"/>
  <c r="M32" i="19"/>
  <c r="M286" i="18"/>
  <c r="M277" i="18"/>
  <c r="L11" i="29"/>
  <c r="M8" i="25"/>
  <c r="E111" i="29"/>
  <c r="F42" i="25"/>
  <c r="F236" i="18"/>
  <c r="M71" i="25"/>
  <c r="M456" i="18"/>
  <c r="F97" i="25"/>
  <c r="F586" i="18"/>
  <c r="M14" i="25"/>
  <c r="L26" i="29"/>
  <c r="F85" i="25"/>
  <c r="F524" i="18"/>
  <c r="M81" i="25"/>
  <c r="M519" i="18"/>
  <c r="M67" i="27"/>
  <c r="M488" i="18"/>
  <c r="F86" i="27"/>
  <c r="F612" i="18"/>
  <c r="L67" i="29"/>
  <c r="M14" i="27"/>
  <c r="E174" i="29"/>
  <c r="F46" i="27"/>
  <c r="M109" i="27"/>
  <c r="M712" i="18"/>
  <c r="L64" i="29"/>
  <c r="M13" i="19"/>
  <c r="E158" i="29"/>
  <c r="F36" i="19"/>
  <c r="F332" i="18"/>
  <c r="L138" i="29"/>
  <c r="M33" i="19"/>
  <c r="M287" i="18"/>
  <c r="F55" i="19"/>
  <c r="F400" i="18"/>
  <c r="M100" i="19"/>
  <c r="M648" i="18"/>
  <c r="F94" i="19"/>
  <c r="F622" i="18"/>
  <c r="F67" i="21"/>
  <c r="F451" i="18"/>
  <c r="L131" i="29"/>
  <c r="M46" i="21"/>
  <c r="M266" i="18"/>
  <c r="M76" i="21"/>
  <c r="M484" i="18"/>
  <c r="E117" i="29"/>
  <c r="F40" i="21"/>
  <c r="F244" i="18"/>
  <c r="F22" i="23"/>
  <c r="F280" i="18"/>
  <c r="M34" i="23"/>
  <c r="M478" i="18"/>
  <c r="E152" i="29"/>
  <c r="F25" i="23"/>
  <c r="F324" i="18"/>
  <c r="L72" i="29"/>
  <c r="M13" i="23"/>
  <c r="M150" i="18"/>
  <c r="F37" i="23"/>
  <c r="F556" i="18"/>
  <c r="L129" i="29"/>
  <c r="M16" i="23"/>
  <c r="M82" i="15"/>
  <c r="N178" i="18" s="1"/>
  <c r="M86" i="15"/>
  <c r="N197" i="18" s="1"/>
  <c r="C111" i="17"/>
  <c r="K135" i="17"/>
  <c r="C162" i="17"/>
  <c r="M5" i="18"/>
  <c r="F23" i="18"/>
  <c r="D73" i="17" s="1"/>
  <c r="F59" i="18"/>
  <c r="D118" i="17" s="1"/>
  <c r="F74" i="18"/>
  <c r="D160" i="17" s="1"/>
  <c r="F85" i="18"/>
  <c r="D141" i="17" s="1"/>
  <c r="D88" i="18"/>
  <c r="B86" i="17" s="1"/>
  <c r="H88" i="18"/>
  <c r="L88" i="18"/>
  <c r="J86" i="17" s="1"/>
  <c r="F91" i="18"/>
  <c r="D105" i="17" s="1"/>
  <c r="F97" i="18"/>
  <c r="D101" i="17" s="1"/>
  <c r="M101" i="18"/>
  <c r="N118" i="18"/>
  <c r="M129" i="18"/>
  <c r="N129" i="18" s="1"/>
  <c r="M135" i="18"/>
  <c r="N169" i="18"/>
  <c r="L33" i="17" s="1"/>
  <c r="F182" i="18"/>
  <c r="D134" i="17" s="1"/>
  <c r="M182" i="18"/>
  <c r="N186" i="18"/>
  <c r="L91" i="17" s="1"/>
  <c r="F207" i="18"/>
  <c r="D110" i="17" s="1"/>
  <c r="H237" i="18"/>
  <c r="M235" i="18"/>
  <c r="N235" i="18" s="1"/>
  <c r="F267" i="18"/>
  <c r="D27" i="17" s="1"/>
  <c r="F274" i="18"/>
  <c r="D64" i="17" s="1"/>
  <c r="M281" i="18"/>
  <c r="G325" i="18"/>
  <c r="E66" i="17" s="1"/>
  <c r="K325" i="18"/>
  <c r="I66" i="17" s="1"/>
  <c r="G333" i="18"/>
  <c r="E16" i="17" s="1"/>
  <c r="K333" i="18"/>
  <c r="I16" i="17" s="1"/>
  <c r="F347" i="18"/>
  <c r="F383" i="18"/>
  <c r="D130" i="17" s="1"/>
  <c r="F393" i="18"/>
  <c r="D164" i="17" s="1"/>
  <c r="F404" i="18"/>
  <c r="D75" i="17" s="1"/>
  <c r="M404" i="18"/>
  <c r="F435" i="18"/>
  <c r="M457" i="18"/>
  <c r="N476" i="18"/>
  <c r="L74" i="17" s="1"/>
  <c r="F620" i="18"/>
  <c r="D114" i="17" s="1"/>
  <c r="G91" i="15"/>
  <c r="B77" i="17"/>
  <c r="F22" i="18"/>
  <c r="M17" i="21"/>
  <c r="N17" i="21" s="1"/>
  <c r="E88" i="18"/>
  <c r="I88" i="18"/>
  <c r="G86" i="17" s="1"/>
  <c r="E108" i="18"/>
  <c r="I108" i="18"/>
  <c r="G10" i="17" s="1"/>
  <c r="M132" i="18"/>
  <c r="M144" i="18"/>
  <c r="N161" i="18"/>
  <c r="L59" i="17" s="1"/>
  <c r="N229" i="18"/>
  <c r="L121" i="17" s="1"/>
  <c r="M236" i="18"/>
  <c r="N236" i="18" s="1"/>
  <c r="M259" i="18"/>
  <c r="M301" i="18"/>
  <c r="F369" i="18"/>
  <c r="M76" i="15"/>
  <c r="N426" i="18" s="1"/>
  <c r="M80" i="15"/>
  <c r="N297" i="18" s="1"/>
  <c r="M84" i="15"/>
  <c r="N181" i="18" s="1"/>
  <c r="C145" i="17"/>
  <c r="M19" i="18"/>
  <c r="M5" i="21"/>
  <c r="N5" i="21" s="1"/>
  <c r="M8" i="21"/>
  <c r="N8" i="21" s="1"/>
  <c r="M55" i="18"/>
  <c r="J88" i="18"/>
  <c r="H86" i="17" s="1"/>
  <c r="M124" i="18"/>
  <c r="N192" i="18"/>
  <c r="L98" i="17" s="1"/>
  <c r="N32" i="21"/>
  <c r="N207" i="18"/>
  <c r="L110" i="17" s="1"/>
  <c r="M258" i="18"/>
  <c r="N267" i="18"/>
  <c r="L27" i="17" s="1"/>
  <c r="M306" i="18"/>
  <c r="F320" i="18"/>
  <c r="D127" i="17" s="1"/>
  <c r="E333" i="18"/>
  <c r="I333" i="18"/>
  <c r="G16" i="17" s="1"/>
  <c r="M348" i="18"/>
  <c r="M355" i="18"/>
  <c r="M368" i="18"/>
  <c r="M393" i="18"/>
  <c r="M541" i="18"/>
  <c r="F32" i="21"/>
  <c r="F361" i="18"/>
  <c r="N361" i="18" s="1"/>
  <c r="E374" i="18"/>
  <c r="I374" i="18"/>
  <c r="G71" i="17" s="1"/>
  <c r="J393" i="18"/>
  <c r="H164" i="17" s="1"/>
  <c r="N409" i="18"/>
  <c r="F427" i="18"/>
  <c r="D154" i="17" s="1"/>
  <c r="I485" i="18"/>
  <c r="G23" i="17" s="1"/>
  <c r="M489" i="18"/>
  <c r="M512" i="18"/>
  <c r="M587" i="18"/>
  <c r="N25" i="25"/>
  <c r="M44" i="27"/>
  <c r="N44" i="27" s="1"/>
  <c r="J370" i="18"/>
  <c r="H5" i="17" s="1"/>
  <c r="M380" i="18"/>
  <c r="F452" i="18"/>
  <c r="D100" i="17" s="1"/>
  <c r="N472" i="18"/>
  <c r="F476" i="18"/>
  <c r="D74" i="17" s="1"/>
  <c r="E485" i="18"/>
  <c r="N506" i="18"/>
  <c r="M570" i="18"/>
  <c r="F636" i="18"/>
  <c r="D116" i="17" s="1"/>
  <c r="M407" i="18"/>
  <c r="M413" i="18"/>
  <c r="M427" i="18"/>
  <c r="G457" i="18"/>
  <c r="E30" i="17" s="1"/>
  <c r="K457" i="18"/>
  <c r="I30" i="17" s="1"/>
  <c r="F457" i="18"/>
  <c r="D30" i="17" s="1"/>
  <c r="F467" i="18"/>
  <c r="D80" i="17" s="1"/>
  <c r="M498" i="18"/>
  <c r="M563" i="18"/>
  <c r="F623" i="18"/>
  <c r="D152" i="17" s="1"/>
  <c r="M668" i="18"/>
  <c r="N682" i="18"/>
  <c r="L90" i="17" s="1"/>
  <c r="M560" i="18"/>
  <c r="F584" i="18"/>
  <c r="D161" i="17" s="1"/>
  <c r="J595" i="18"/>
  <c r="H117" i="17" s="1"/>
  <c r="M601" i="18"/>
  <c r="N603" i="18"/>
  <c r="N606" i="18"/>
  <c r="F639" i="18"/>
  <c r="D87" i="17" s="1"/>
  <c r="N643" i="18"/>
  <c r="M655" i="18"/>
  <c r="N657" i="18"/>
  <c r="N662" i="18"/>
  <c r="F665" i="18"/>
  <c r="D47" i="17" s="1"/>
  <c r="N667" i="18"/>
  <c r="F11" i="19"/>
  <c r="F14" i="19"/>
  <c r="N14" i="19" s="1"/>
  <c r="N87" i="19"/>
  <c r="N51" i="27"/>
  <c r="N516" i="18"/>
  <c r="G532" i="18"/>
  <c r="E18" i="17" s="1"/>
  <c r="K532" i="18"/>
  <c r="I18" i="17" s="1"/>
  <c r="N536" i="18"/>
  <c r="N545" i="18"/>
  <c r="N548" i="18"/>
  <c r="N553" i="18"/>
  <c r="N562" i="18"/>
  <c r="N574" i="18"/>
  <c r="F578" i="18"/>
  <c r="D133" i="17" s="1"/>
  <c r="G591" i="18"/>
  <c r="E56" i="17" s="1"/>
  <c r="K591" i="18"/>
  <c r="I56" i="17" s="1"/>
  <c r="F591" i="18"/>
  <c r="D56" i="17" s="1"/>
  <c r="F601" i="18"/>
  <c r="D72" i="17" s="1"/>
  <c r="D655" i="18"/>
  <c r="B39" i="17" s="1"/>
  <c r="I655" i="18"/>
  <c r="G39" i="17" s="1"/>
  <c r="M699" i="18"/>
  <c r="M40" i="19"/>
  <c r="M56" i="19"/>
  <c r="N56" i="19" s="1"/>
  <c r="F78" i="19"/>
  <c r="N78" i="19" s="1"/>
  <c r="M101" i="19"/>
  <c r="N68" i="21"/>
  <c r="M525" i="18"/>
  <c r="H532" i="18"/>
  <c r="L532" i="18"/>
  <c r="J18" i="17" s="1"/>
  <c r="N584" i="18"/>
  <c r="L161" i="17" s="1"/>
  <c r="M620" i="18"/>
  <c r="G633" i="18"/>
  <c r="E52" i="17" s="1"/>
  <c r="K633" i="18"/>
  <c r="I52" i="17" s="1"/>
  <c r="F633" i="18"/>
  <c r="D52" i="17" s="1"/>
  <c r="E655" i="18"/>
  <c r="N665" i="18"/>
  <c r="L47" i="17" s="1"/>
  <c r="M11" i="19"/>
  <c r="N11" i="19" s="1"/>
  <c r="M20" i="19"/>
  <c r="N62" i="19"/>
  <c r="M84" i="19"/>
  <c r="M47" i="21"/>
  <c r="N47" i="21" s="1"/>
  <c r="M65" i="21"/>
  <c r="N65" i="21" s="1"/>
  <c r="M674" i="18"/>
  <c r="M690" i="18"/>
  <c r="N698" i="18"/>
  <c r="J703" i="18"/>
  <c r="H119" i="17" s="1"/>
  <c r="N708" i="18"/>
  <c r="M5" i="19"/>
  <c r="N5" i="19" s="1"/>
  <c r="M23" i="19"/>
  <c r="N23" i="19" s="1"/>
  <c r="M25" i="19"/>
  <c r="N25" i="19" s="1"/>
  <c r="H26" i="19"/>
  <c r="M26" i="19" s="1"/>
  <c r="N26" i="19" s="1"/>
  <c r="F40" i="19"/>
  <c r="F43" i="19"/>
  <c r="N43" i="19" s="1"/>
  <c r="F56" i="19"/>
  <c r="M59" i="19"/>
  <c r="N59" i="19" s="1"/>
  <c r="M68" i="19"/>
  <c r="N68" i="19" s="1"/>
  <c r="F87" i="19"/>
  <c r="M59" i="21"/>
  <c r="N59" i="21" s="1"/>
  <c r="M83" i="21"/>
  <c r="N83" i="21" s="1"/>
  <c r="M95" i="21"/>
  <c r="N95" i="21" s="1"/>
  <c r="N110" i="21"/>
  <c r="F23" i="23"/>
  <c r="D109" i="19"/>
  <c r="D110" i="19" s="1"/>
  <c r="F110" i="19" s="1"/>
  <c r="D711" i="18"/>
  <c r="F682" i="18"/>
  <c r="D90" i="17" s="1"/>
  <c r="M703" i="18"/>
  <c r="F8" i="19"/>
  <c r="N8" i="19" s="1"/>
  <c r="F20" i="19"/>
  <c r="M50" i="19"/>
  <c r="N50" i="19" s="1"/>
  <c r="F101" i="19"/>
  <c r="M104" i="19"/>
  <c r="N104" i="19" s="1"/>
  <c r="M50" i="21"/>
  <c r="N50" i="21" s="1"/>
  <c r="N53" i="21"/>
  <c r="N71" i="21"/>
  <c r="N68" i="27"/>
  <c r="M20" i="21"/>
  <c r="N20" i="21" s="1"/>
  <c r="M98" i="21"/>
  <c r="N98" i="21" s="1"/>
  <c r="M116" i="21"/>
  <c r="N116" i="21" s="1"/>
  <c r="N119" i="21"/>
  <c r="N24" i="27"/>
  <c r="F5" i="23"/>
  <c r="N5" i="23" s="1"/>
  <c r="N11" i="23"/>
  <c r="M23" i="23"/>
  <c r="N23" i="23" s="1"/>
  <c r="F35" i="23"/>
  <c r="M35" i="23"/>
  <c r="N35" i="23" s="1"/>
  <c r="N37" i="25"/>
  <c r="F101" i="25"/>
  <c r="N15" i="27"/>
  <c r="F26" i="19"/>
  <c r="M30" i="19"/>
  <c r="N30" i="19" s="1"/>
  <c r="E34" i="19"/>
  <c r="F34" i="19" s="1"/>
  <c r="M46" i="19"/>
  <c r="N46" i="19" s="1"/>
  <c r="F53" i="19"/>
  <c r="M53" i="19"/>
  <c r="N53" i="19" s="1"/>
  <c r="M65" i="19"/>
  <c r="M81" i="19"/>
  <c r="N81" i="19" s="1"/>
  <c r="F95" i="19"/>
  <c r="N95" i="19" s="1"/>
  <c r="F107" i="19"/>
  <c r="N107" i="19" s="1"/>
  <c r="M110" i="19"/>
  <c r="N110" i="19" s="1"/>
  <c r="F20" i="21"/>
  <c r="F56" i="21"/>
  <c r="N56" i="21" s="1"/>
  <c r="F74" i="21"/>
  <c r="N74" i="21" s="1"/>
  <c r="M77" i="21"/>
  <c r="N77" i="21" s="1"/>
  <c r="M14" i="23"/>
  <c r="N14" i="23" s="1"/>
  <c r="N47" i="25"/>
  <c r="M94" i="27"/>
  <c r="N94" i="27" s="1"/>
  <c r="M17" i="19"/>
  <c r="N17" i="19" s="1"/>
  <c r="F37" i="19"/>
  <c r="N37" i="19" s="1"/>
  <c r="F65" i="19"/>
  <c r="I75" i="19"/>
  <c r="M75" i="19" s="1"/>
  <c r="N75" i="19" s="1"/>
  <c r="F84" i="19"/>
  <c r="M92" i="19"/>
  <c r="N92" i="19" s="1"/>
  <c r="M98" i="19"/>
  <c r="N98" i="19" s="1"/>
  <c r="N104" i="21"/>
  <c r="M8" i="23"/>
  <c r="N8" i="23" s="1"/>
  <c r="M18" i="25"/>
  <c r="N18" i="25" s="1"/>
  <c r="M101" i="25"/>
  <c r="N101" i="25" s="1"/>
  <c r="N9" i="27"/>
  <c r="M38" i="23"/>
  <c r="N38" i="23" s="1"/>
  <c r="F15" i="25"/>
  <c r="N15" i="25" s="1"/>
  <c r="F25" i="25"/>
  <c r="N34" i="25"/>
  <c r="F69" i="25"/>
  <c r="N69" i="25" s="1"/>
  <c r="F75" i="25"/>
  <c r="N75" i="25" s="1"/>
  <c r="F82" i="25"/>
  <c r="N92" i="25"/>
  <c r="M41" i="27"/>
  <c r="N41" i="27" s="1"/>
  <c r="M47" i="27"/>
  <c r="N47" i="27" s="1"/>
  <c r="M61" i="27"/>
  <c r="N61" i="27" s="1"/>
  <c r="F68" i="27"/>
  <c r="M87" i="27"/>
  <c r="N87" i="27" s="1"/>
  <c r="M110" i="27"/>
  <c r="N110" i="27" s="1"/>
  <c r="F17" i="23"/>
  <c r="N17" i="23" s="1"/>
  <c r="M20" i="23"/>
  <c r="N20" i="23" s="1"/>
  <c r="F29" i="23"/>
  <c r="N29" i="23" s="1"/>
  <c r="F41" i="23"/>
  <c r="N41" i="23" s="1"/>
  <c r="F5" i="25"/>
  <c r="N5" i="25" s="1"/>
  <c r="M12" i="25"/>
  <c r="N12" i="25" s="1"/>
  <c r="M43" i="25"/>
  <c r="N43" i="25" s="1"/>
  <c r="F47" i="25"/>
  <c r="N56" i="25"/>
  <c r="F65" i="25"/>
  <c r="N65" i="25" s="1"/>
  <c r="F98" i="25"/>
  <c r="N98" i="25" s="1"/>
  <c r="N18" i="27"/>
  <c r="F34" i="27"/>
  <c r="N34" i="27" s="1"/>
  <c r="M54" i="27"/>
  <c r="N54" i="27" s="1"/>
  <c r="F80" i="27"/>
  <c r="N80" i="27" s="1"/>
  <c r="M32" i="23"/>
  <c r="N32" i="23" s="1"/>
  <c r="F34" i="25"/>
  <c r="F37" i="25"/>
  <c r="F43" i="25"/>
  <c r="M72" i="25"/>
  <c r="N72" i="25" s="1"/>
  <c r="M82" i="25"/>
  <c r="N82" i="25" s="1"/>
  <c r="F92" i="25"/>
  <c r="F15" i="27"/>
  <c r="M83" i="27"/>
  <c r="N83" i="27" s="1"/>
  <c r="F51" i="27"/>
  <c r="M91" i="27"/>
  <c r="N91" i="27" s="1"/>
  <c r="M3" i="29"/>
  <c r="M8" i="29"/>
  <c r="M16" i="29"/>
  <c r="M20" i="29"/>
  <c r="M23" i="29"/>
  <c r="M28" i="29"/>
  <c r="M44" i="29"/>
  <c r="M53" i="29"/>
  <c r="F24" i="27"/>
  <c r="M65" i="27"/>
  <c r="N65" i="27" s="1"/>
  <c r="F103" i="27"/>
  <c r="N103" i="27" s="1"/>
  <c r="M48" i="29"/>
  <c r="M57" i="29"/>
  <c r="M76" i="29"/>
  <c r="M159" i="29"/>
  <c r="M79" i="29"/>
  <c r="M130" i="29"/>
  <c r="M146" i="29"/>
  <c r="M196" i="29"/>
  <c r="M154" i="29"/>
  <c r="M92" i="29"/>
  <c r="M112" i="29"/>
  <c r="M125" i="29"/>
  <c r="M168" i="29"/>
  <c r="M183" i="29"/>
  <c r="M121" i="29"/>
  <c r="M218" i="29"/>
  <c r="M223" i="29"/>
  <c r="M249" i="29"/>
  <c r="M290" i="29"/>
  <c r="M293" i="29"/>
  <c r="M253" i="29"/>
  <c r="M258" i="29"/>
  <c r="M261" i="29"/>
  <c r="M268" i="29"/>
  <c r="M271" i="29"/>
  <c r="M277" i="29"/>
  <c r="M283" i="29"/>
  <c r="M304" i="29"/>
  <c r="M307" i="29"/>
  <c r="M312" i="29"/>
  <c r="M214" i="29"/>
  <c r="M217" i="29"/>
  <c r="M224" i="29"/>
  <c r="M243" i="29"/>
  <c r="M248" i="29"/>
  <c r="M266" i="29"/>
  <c r="N703" i="18" l="1"/>
  <c r="L119" i="17" s="1"/>
  <c r="K119" i="17"/>
  <c r="N674" i="18"/>
  <c r="L53" i="17" s="1"/>
  <c r="K53" i="17"/>
  <c r="M532" i="18"/>
  <c r="F18" i="17"/>
  <c r="N699" i="18"/>
  <c r="L158" i="17" s="1"/>
  <c r="K158" i="17"/>
  <c r="K39" i="17"/>
  <c r="N560" i="18"/>
  <c r="L83" i="17" s="1"/>
  <c r="K83" i="17"/>
  <c r="N639" i="18"/>
  <c r="L87" i="17" s="1"/>
  <c r="N563" i="18"/>
  <c r="L137" i="17" s="1"/>
  <c r="K137" i="17"/>
  <c r="N407" i="18"/>
  <c r="L88" i="17" s="1"/>
  <c r="K88" i="17"/>
  <c r="N355" i="18"/>
  <c r="L89" i="17" s="1"/>
  <c r="K89" i="17"/>
  <c r="N301" i="18"/>
  <c r="L120" i="17" s="1"/>
  <c r="K120" i="17"/>
  <c r="F108" i="18"/>
  <c r="D10" i="17" s="1"/>
  <c r="C10" i="17"/>
  <c r="N636" i="18"/>
  <c r="L116" i="17" s="1"/>
  <c r="N135" i="18"/>
  <c r="L92" i="17" s="1"/>
  <c r="K92" i="17"/>
  <c r="N262" i="18"/>
  <c r="L109" i="17" s="1"/>
  <c r="K109" i="17"/>
  <c r="K141" i="17"/>
  <c r="N85" i="18"/>
  <c r="L141" i="17" s="1"/>
  <c r="N320" i="18"/>
  <c r="L127" i="17" s="1"/>
  <c r="N19" i="23"/>
  <c r="N273" i="18"/>
  <c r="N106" i="19"/>
  <c r="N695" i="18"/>
  <c r="M174" i="29"/>
  <c r="N46" i="27"/>
  <c r="N369" i="18"/>
  <c r="N80" i="19"/>
  <c r="N501" i="18"/>
  <c r="N64" i="19"/>
  <c r="N442" i="18"/>
  <c r="N357" i="18"/>
  <c r="L93" i="17"/>
  <c r="M240" i="29"/>
  <c r="N45" i="19"/>
  <c r="N354" i="18"/>
  <c r="M35" i="12"/>
  <c r="M186" i="29" s="1"/>
  <c r="J13" i="21"/>
  <c r="J14" i="21" s="1"/>
  <c r="J79" i="18"/>
  <c r="H46" i="17" s="1"/>
  <c r="L295" i="29"/>
  <c r="M580" i="18"/>
  <c r="L25" i="21"/>
  <c r="L26" i="21" s="1"/>
  <c r="L151" i="18"/>
  <c r="J9" i="17" s="1"/>
  <c r="D25" i="21"/>
  <c r="D26" i="21" s="1"/>
  <c r="D151" i="18"/>
  <c r="B9" i="17" s="1"/>
  <c r="I34" i="21"/>
  <c r="I35" i="21" s="1"/>
  <c r="I216" i="18"/>
  <c r="G65" i="17" s="1"/>
  <c r="G10" i="21"/>
  <c r="G11" i="21" s="1"/>
  <c r="G66" i="18"/>
  <c r="E14" i="17" s="1"/>
  <c r="E143" i="29"/>
  <c r="F276" i="18"/>
  <c r="F687" i="18"/>
  <c r="D43" i="17" s="1"/>
  <c r="C43" i="17"/>
  <c r="H28" i="21"/>
  <c r="H29" i="21" s="1"/>
  <c r="H154" i="18"/>
  <c r="F352" i="18"/>
  <c r="D78" i="17" s="1"/>
  <c r="C78" i="17"/>
  <c r="F298" i="18"/>
  <c r="D37" i="17" s="1"/>
  <c r="C37" i="17"/>
  <c r="M36" i="18"/>
  <c r="F48" i="17"/>
  <c r="F649" i="18"/>
  <c r="D11" i="17" s="1"/>
  <c r="C11" i="17"/>
  <c r="M389" i="18"/>
  <c r="F61" i="17"/>
  <c r="K22" i="21"/>
  <c r="K23" i="21" s="1"/>
  <c r="K140" i="18"/>
  <c r="I17" i="17" s="1"/>
  <c r="F42" i="18"/>
  <c r="D32" i="17" s="1"/>
  <c r="C32" i="17"/>
  <c r="M581" i="18"/>
  <c r="F112" i="17"/>
  <c r="N274" i="18"/>
  <c r="L64" i="17" s="1"/>
  <c r="N310" i="18"/>
  <c r="L97" i="17" s="1"/>
  <c r="N29" i="18"/>
  <c r="L132" i="17" s="1"/>
  <c r="K132" i="17"/>
  <c r="N61" i="21"/>
  <c r="N347" i="18"/>
  <c r="M165" i="29"/>
  <c r="N42" i="19"/>
  <c r="N351" i="18"/>
  <c r="M158" i="29"/>
  <c r="N36" i="19"/>
  <c r="N332" i="18"/>
  <c r="M39" i="29"/>
  <c r="N21" i="25"/>
  <c r="N78" i="18"/>
  <c r="M42" i="29"/>
  <c r="N87" i="18"/>
  <c r="N16" i="21" s="1"/>
  <c r="N109" i="19"/>
  <c r="N711" i="18"/>
  <c r="M85" i="29"/>
  <c r="M58" i="12"/>
  <c r="N77" i="19"/>
  <c r="N495" i="18"/>
  <c r="M52" i="12"/>
  <c r="M281" i="29" s="1"/>
  <c r="F693" i="18"/>
  <c r="D150" i="17" s="1"/>
  <c r="C150" i="17"/>
  <c r="M386" i="18"/>
  <c r="F139" i="17"/>
  <c r="L13" i="21"/>
  <c r="L14" i="21" s="1"/>
  <c r="L79" i="18"/>
  <c r="J46" i="17" s="1"/>
  <c r="D13" i="21"/>
  <c r="D14" i="21" s="1"/>
  <c r="D79" i="18"/>
  <c r="B46" i="17" s="1"/>
  <c r="M629" i="18"/>
  <c r="F21" i="17"/>
  <c r="J25" i="21"/>
  <c r="J26" i="21" s="1"/>
  <c r="J151" i="18"/>
  <c r="H9" i="17" s="1"/>
  <c r="F436" i="18"/>
  <c r="D25" i="17" s="1"/>
  <c r="C25" i="17"/>
  <c r="F12" i="17"/>
  <c r="M245" i="18"/>
  <c r="K34" i="21"/>
  <c r="K35" i="21" s="1"/>
  <c r="K216" i="18"/>
  <c r="I65" i="17" s="1"/>
  <c r="F226" i="18"/>
  <c r="D6" i="17" s="1"/>
  <c r="C6" i="17"/>
  <c r="F444" i="18"/>
  <c r="D19" i="17" s="1"/>
  <c r="C19" i="17"/>
  <c r="M713" i="18"/>
  <c r="F13" i="17"/>
  <c r="I22" i="21"/>
  <c r="I23" i="21" s="1"/>
  <c r="I140" i="18"/>
  <c r="G17" i="17" s="1"/>
  <c r="F520" i="18"/>
  <c r="D29" i="17" s="1"/>
  <c r="C29" i="17"/>
  <c r="M288" i="18"/>
  <c r="F8" i="17"/>
  <c r="G25" i="21"/>
  <c r="G26" i="21" s="1"/>
  <c r="G151" i="18"/>
  <c r="E9" i="17" s="1"/>
  <c r="M687" i="18"/>
  <c r="F43" i="17"/>
  <c r="M141" i="29"/>
  <c r="N33" i="27"/>
  <c r="N292" i="18"/>
  <c r="M79" i="14"/>
  <c r="N619" i="18" s="1"/>
  <c r="N49" i="19"/>
  <c r="N368" i="18"/>
  <c r="M30" i="29"/>
  <c r="N285" i="18"/>
  <c r="M693" i="18"/>
  <c r="F150" i="17"/>
  <c r="M679" i="18"/>
  <c r="K115" i="17" s="1"/>
  <c r="F679" i="18"/>
  <c r="D115" i="17" s="1"/>
  <c r="C115" i="17"/>
  <c r="M213" i="18"/>
  <c r="F142" i="17"/>
  <c r="K13" i="21"/>
  <c r="K14" i="21" s="1"/>
  <c r="K79" i="18"/>
  <c r="I46" i="17" s="1"/>
  <c r="F449" i="18"/>
  <c r="D68" i="17" s="1"/>
  <c r="C68" i="17"/>
  <c r="M613" i="18"/>
  <c r="F45" i="17"/>
  <c r="I25" i="21"/>
  <c r="I26" i="21" s="1"/>
  <c r="I151" i="18"/>
  <c r="G9" i="17" s="1"/>
  <c r="E203" i="29"/>
  <c r="F215" i="18"/>
  <c r="F34" i="21" s="1"/>
  <c r="F542" i="18"/>
  <c r="D24" i="17" s="1"/>
  <c r="C24" i="17"/>
  <c r="F401" i="18"/>
  <c r="D15" i="17" s="1"/>
  <c r="C15" i="17"/>
  <c r="H10" i="21"/>
  <c r="H11" i="21" s="1"/>
  <c r="H66" i="18"/>
  <c r="E28" i="21"/>
  <c r="E29" i="21" s="1"/>
  <c r="E154" i="18"/>
  <c r="M226" i="18"/>
  <c r="F6" i="17"/>
  <c r="F342" i="18"/>
  <c r="D40" i="17" s="1"/>
  <c r="C40" i="17"/>
  <c r="M444" i="18"/>
  <c r="F19" i="17"/>
  <c r="F36" i="18"/>
  <c r="D48" i="17" s="1"/>
  <c r="C48" i="17"/>
  <c r="F44" i="17"/>
  <c r="M204" i="18"/>
  <c r="L73" i="29"/>
  <c r="M388" i="18"/>
  <c r="M520" i="18"/>
  <c r="F29" i="17"/>
  <c r="L17" i="29"/>
  <c r="M554" i="18"/>
  <c r="M234" i="29"/>
  <c r="M9" i="29"/>
  <c r="N462" i="18"/>
  <c r="M595" i="18"/>
  <c r="F655" i="18"/>
  <c r="D39" i="17" s="1"/>
  <c r="C39" i="17"/>
  <c r="N620" i="18"/>
  <c r="L114" i="17" s="1"/>
  <c r="K114" i="17"/>
  <c r="N525" i="18"/>
  <c r="L34" i="17" s="1"/>
  <c r="K34" i="17"/>
  <c r="N601" i="18"/>
  <c r="L72" i="17" s="1"/>
  <c r="K72" i="17"/>
  <c r="N633" i="18"/>
  <c r="L52" i="17" s="1"/>
  <c r="N498" i="18"/>
  <c r="L7" i="17" s="1"/>
  <c r="K7" i="17"/>
  <c r="N570" i="18"/>
  <c r="L57" i="17" s="1"/>
  <c r="K57" i="17"/>
  <c r="N587" i="18"/>
  <c r="L82" i="17" s="1"/>
  <c r="K82" i="17"/>
  <c r="F374" i="18"/>
  <c r="D71" i="17" s="1"/>
  <c r="C71" i="17"/>
  <c r="N452" i="18"/>
  <c r="L100" i="17" s="1"/>
  <c r="N348" i="18"/>
  <c r="L102" i="17" s="1"/>
  <c r="K102" i="17"/>
  <c r="N306" i="18"/>
  <c r="L67" i="17" s="1"/>
  <c r="K67" i="17"/>
  <c r="M374" i="18"/>
  <c r="N259" i="18"/>
  <c r="L4" i="17" s="1"/>
  <c r="K4" i="17"/>
  <c r="N144" i="18"/>
  <c r="L70" i="17" s="1"/>
  <c r="K70" i="17"/>
  <c r="K75" i="17"/>
  <c r="N404" i="18"/>
  <c r="L75" i="17" s="1"/>
  <c r="N182" i="18"/>
  <c r="L134" i="17" s="1"/>
  <c r="K134" i="17"/>
  <c r="K77" i="17"/>
  <c r="N5" i="18"/>
  <c r="L77" i="17" s="1"/>
  <c r="M485" i="18"/>
  <c r="K160" i="17"/>
  <c r="N74" i="18"/>
  <c r="L160" i="17" s="1"/>
  <c r="N60" i="27"/>
  <c r="N448" i="18"/>
  <c r="M80" i="19"/>
  <c r="M501" i="18"/>
  <c r="M188" i="29"/>
  <c r="N412" i="18"/>
  <c r="N10" i="19"/>
  <c r="N105" i="18"/>
  <c r="M51" i="12"/>
  <c r="M272" i="29" s="1"/>
  <c r="N706" i="18"/>
  <c r="L147" i="17" s="1"/>
  <c r="K147" i="17"/>
  <c r="F198" i="18"/>
  <c r="D95" i="17" s="1"/>
  <c r="C95" i="17"/>
  <c r="M449" i="18"/>
  <c r="F68" i="17"/>
  <c r="M464" i="18"/>
  <c r="F163" i="17"/>
  <c r="L139" i="29"/>
  <c r="M684" i="18"/>
  <c r="L62" i="29"/>
  <c r="M39" i="18"/>
  <c r="F288" i="18"/>
  <c r="D8" i="17" s="1"/>
  <c r="C8" i="17"/>
  <c r="N467" i="18"/>
  <c r="L80" i="17" s="1"/>
  <c r="F629" i="18"/>
  <c r="D21" i="17" s="1"/>
  <c r="C21" i="17"/>
  <c r="F245" i="18"/>
  <c r="D12" i="17" s="1"/>
  <c r="C12" i="17"/>
  <c r="C13" i="17"/>
  <c r="N100" i="21"/>
  <c r="N559" i="18"/>
  <c r="N53" i="27"/>
  <c r="N435" i="18"/>
  <c r="N90" i="19"/>
  <c r="N530" i="18"/>
  <c r="M267" i="29"/>
  <c r="N568" i="18"/>
  <c r="N103" i="19"/>
  <c r="N652" i="18"/>
  <c r="M9" i="12"/>
  <c r="N70" i="19"/>
  <c r="N454" i="18"/>
  <c r="M6" i="12"/>
  <c r="M24" i="29" s="1"/>
  <c r="F613" i="18"/>
  <c r="D45" i="17" s="1"/>
  <c r="C45" i="17"/>
  <c r="E10" i="21"/>
  <c r="E11" i="21" s="1"/>
  <c r="E66" i="18"/>
  <c r="M278" i="18"/>
  <c r="F41" i="17"/>
  <c r="J28" i="21"/>
  <c r="J29" i="21" s="1"/>
  <c r="J154" i="18"/>
  <c r="H99" i="17" s="1"/>
  <c r="L132" i="29"/>
  <c r="M223" i="18"/>
  <c r="N233" i="18"/>
  <c r="L50" i="17" s="1"/>
  <c r="K50" i="17"/>
  <c r="K2" i="17"/>
  <c r="N125" i="18"/>
  <c r="L2" i="17" s="1"/>
  <c r="N383" i="18"/>
  <c r="L130" i="17" s="1"/>
  <c r="N56" i="18"/>
  <c r="L26" i="17" s="1"/>
  <c r="K26" i="17"/>
  <c r="N4" i="25"/>
  <c r="N7" i="18"/>
  <c r="N16" i="19"/>
  <c r="N138" i="18"/>
  <c r="M289" i="29"/>
  <c r="N638" i="18"/>
  <c r="N97" i="19"/>
  <c r="M94" i="29"/>
  <c r="N34" i="18"/>
  <c r="L198" i="29"/>
  <c r="M539" i="18"/>
  <c r="L22" i="21"/>
  <c r="L23" i="21" s="1"/>
  <c r="L140" i="18"/>
  <c r="J17" i="17" s="1"/>
  <c r="D22" i="21"/>
  <c r="D23" i="21" s="1"/>
  <c r="D140" i="18"/>
  <c r="B17" i="17" s="1"/>
  <c r="F386" i="18"/>
  <c r="D139" i="17" s="1"/>
  <c r="C139" i="17"/>
  <c r="E13" i="21"/>
  <c r="E14" i="21" s="1"/>
  <c r="F14" i="21" s="1"/>
  <c r="E79" i="18"/>
  <c r="K28" i="21"/>
  <c r="K29" i="21" s="1"/>
  <c r="K154" i="18"/>
  <c r="I99" i="17" s="1"/>
  <c r="M649" i="18"/>
  <c r="F11" i="17"/>
  <c r="M164" i="29"/>
  <c r="N342" i="18"/>
  <c r="L40" i="17" s="1"/>
  <c r="N512" i="18"/>
  <c r="L81" i="17" s="1"/>
  <c r="K81" i="17"/>
  <c r="N393" i="18"/>
  <c r="L164" i="17" s="1"/>
  <c r="K164" i="17"/>
  <c r="F88" i="18"/>
  <c r="D86" i="17" s="1"/>
  <c r="C86" i="17"/>
  <c r="N281" i="18"/>
  <c r="L84" i="17" s="1"/>
  <c r="K84" i="17"/>
  <c r="M237" i="18"/>
  <c r="F62" i="17"/>
  <c r="K101" i="17"/>
  <c r="N97" i="18"/>
  <c r="L101" i="17" s="1"/>
  <c r="K118" i="17"/>
  <c r="N59" i="18"/>
  <c r="L118" i="17" s="1"/>
  <c r="M108" i="18"/>
  <c r="N20" i="18"/>
  <c r="L22" i="17" s="1"/>
  <c r="K22" i="17"/>
  <c r="N112" i="21"/>
  <c r="N654" i="18"/>
  <c r="N94" i="19"/>
  <c r="N622" i="18"/>
  <c r="N100" i="25"/>
  <c r="N686" i="18"/>
  <c r="N97" i="25"/>
  <c r="N586" i="18"/>
  <c r="N4" i="19"/>
  <c r="N17" i="18"/>
  <c r="M27" i="12"/>
  <c r="F176" i="18"/>
  <c r="C124" i="17"/>
  <c r="H151" i="18"/>
  <c r="H25" i="21"/>
  <c r="H26" i="21" s="1"/>
  <c r="E34" i="21"/>
  <c r="E35" i="21" s="1"/>
  <c r="F35" i="21" s="1"/>
  <c r="E216" i="18"/>
  <c r="M542" i="18"/>
  <c r="F24" i="17"/>
  <c r="M503" i="18"/>
  <c r="F20" i="17"/>
  <c r="M401" i="18"/>
  <c r="F15" i="17"/>
  <c r="K10" i="21"/>
  <c r="K11" i="21" s="1"/>
  <c r="K66" i="18"/>
  <c r="I14" i="17" s="1"/>
  <c r="L28" i="21"/>
  <c r="L29" i="21" s="1"/>
  <c r="L154" i="18"/>
  <c r="J99" i="17" s="1"/>
  <c r="D28" i="21"/>
  <c r="D29" i="21" s="1"/>
  <c r="D154" i="18"/>
  <c r="B99" i="17" s="1"/>
  <c r="G22" i="21"/>
  <c r="G23" i="21" s="1"/>
  <c r="G140" i="18"/>
  <c r="E17" i="17" s="1"/>
  <c r="M557" i="18"/>
  <c r="F3" i="17"/>
  <c r="I13" i="21"/>
  <c r="I14" i="21" s="1"/>
  <c r="I79" i="18"/>
  <c r="G46" i="17" s="1"/>
  <c r="M198" i="18"/>
  <c r="F95" i="17"/>
  <c r="N8" i="18"/>
  <c r="L76" i="17" s="1"/>
  <c r="K76" i="17"/>
  <c r="N4" i="23"/>
  <c r="M32" i="29"/>
  <c r="N65" i="18"/>
  <c r="N82" i="21"/>
  <c r="N497" i="18"/>
  <c r="N403" i="18"/>
  <c r="N58" i="19"/>
  <c r="N93" i="27"/>
  <c r="N632" i="18"/>
  <c r="N67" i="19"/>
  <c r="N447" i="18"/>
  <c r="N325" i="18"/>
  <c r="L66" i="17" s="1"/>
  <c r="N90" i="27"/>
  <c r="N628" i="18"/>
  <c r="N29" i="19"/>
  <c r="N257" i="18"/>
  <c r="M275" i="29"/>
  <c r="N593" i="18"/>
  <c r="F213" i="18"/>
  <c r="D142" i="17" s="1"/>
  <c r="C142" i="17"/>
  <c r="H13" i="21"/>
  <c r="H14" i="21" s="1"/>
  <c r="M14" i="21" s="1"/>
  <c r="N14" i="21" s="1"/>
  <c r="H79" i="18"/>
  <c r="L244" i="29"/>
  <c r="M610" i="18"/>
  <c r="G34" i="21"/>
  <c r="G35" i="21" s="1"/>
  <c r="G216" i="18"/>
  <c r="E65" i="17" s="1"/>
  <c r="F173" i="18"/>
  <c r="D31" i="17" s="1"/>
  <c r="C31" i="17"/>
  <c r="M333" i="18"/>
  <c r="F16" i="17"/>
  <c r="L156" i="29"/>
  <c r="M63" i="18"/>
  <c r="M10" i="21" s="1"/>
  <c r="D713" i="18"/>
  <c r="B13" i="17" s="1"/>
  <c r="F204" i="18"/>
  <c r="D44" i="17" s="1"/>
  <c r="C44" i="17"/>
  <c r="E22" i="21"/>
  <c r="E23" i="21" s="1"/>
  <c r="E140" i="18"/>
  <c r="K25" i="21"/>
  <c r="K26" i="21" s="1"/>
  <c r="K151" i="18"/>
  <c r="I9" i="17" s="1"/>
  <c r="L34" i="21"/>
  <c r="L35" i="21" s="1"/>
  <c r="L216" i="18"/>
  <c r="J65" i="17" s="1"/>
  <c r="M298" i="18"/>
  <c r="F37" i="17"/>
  <c r="J22" i="21"/>
  <c r="J23" i="21" s="1"/>
  <c r="J140" i="18"/>
  <c r="H17" i="17" s="1"/>
  <c r="F32" i="17"/>
  <c r="M42" i="18"/>
  <c r="M163" i="29"/>
  <c r="N39" i="19"/>
  <c r="N341" i="18"/>
  <c r="M108" i="29"/>
  <c r="N339" i="18"/>
  <c r="G13" i="21"/>
  <c r="G14" i="21" s="1"/>
  <c r="G79" i="18"/>
  <c r="E46" i="17" s="1"/>
  <c r="E25" i="21"/>
  <c r="E26" i="21" s="1"/>
  <c r="F26" i="21" s="1"/>
  <c r="E151" i="18"/>
  <c r="M436" i="18"/>
  <c r="F25" i="17"/>
  <c r="J34" i="21"/>
  <c r="J35" i="21" s="1"/>
  <c r="J216" i="18"/>
  <c r="H65" i="17" s="1"/>
  <c r="N293" i="18"/>
  <c r="L35" i="17" s="1"/>
  <c r="K35" i="17"/>
  <c r="L10" i="21"/>
  <c r="L11" i="21" s="1"/>
  <c r="L66" i="18"/>
  <c r="J14" i="17" s="1"/>
  <c r="D10" i="21"/>
  <c r="D11" i="21" s="1"/>
  <c r="D66" i="18"/>
  <c r="B14" i="17" s="1"/>
  <c r="I28" i="21"/>
  <c r="I29" i="21" s="1"/>
  <c r="I154" i="18"/>
  <c r="G99" i="17" s="1"/>
  <c r="N417" i="18"/>
  <c r="L54" i="17" s="1"/>
  <c r="K54" i="17"/>
  <c r="N20" i="19"/>
  <c r="N427" i="18"/>
  <c r="L154" i="17" s="1"/>
  <c r="K154" i="17"/>
  <c r="N132" i="18"/>
  <c r="L162" i="17" s="1"/>
  <c r="K162" i="17"/>
  <c r="N65" i="19"/>
  <c r="M34" i="19"/>
  <c r="N34" i="19" s="1"/>
  <c r="N690" i="18"/>
  <c r="L159" i="17" s="1"/>
  <c r="K159" i="17"/>
  <c r="N84" i="19"/>
  <c r="N101" i="19"/>
  <c r="N40" i="19"/>
  <c r="N668" i="18"/>
  <c r="L126" i="17" s="1"/>
  <c r="K126" i="17"/>
  <c r="N578" i="18"/>
  <c r="L133" i="17" s="1"/>
  <c r="N413" i="18"/>
  <c r="L136" i="17" s="1"/>
  <c r="K136" i="17"/>
  <c r="F485" i="18"/>
  <c r="D23" i="17" s="1"/>
  <c r="C23" i="17"/>
  <c r="N380" i="18"/>
  <c r="L157" i="17" s="1"/>
  <c r="K157" i="17"/>
  <c r="N489" i="18"/>
  <c r="L38" i="17" s="1"/>
  <c r="K38" i="17"/>
  <c r="F333" i="18"/>
  <c r="D16" i="17" s="1"/>
  <c r="C16" i="17"/>
  <c r="M370" i="18"/>
  <c r="N457" i="18"/>
  <c r="L30" i="17" s="1"/>
  <c r="K30" i="17"/>
  <c r="N101" i="18"/>
  <c r="L108" i="17" s="1"/>
  <c r="K108" i="17"/>
  <c r="M88" i="18"/>
  <c r="F86" i="17"/>
  <c r="N623" i="18"/>
  <c r="L152" i="17" s="1"/>
  <c r="K105" i="17"/>
  <c r="N91" i="18"/>
  <c r="L105" i="17" s="1"/>
  <c r="K73" i="17"/>
  <c r="N23" i="18"/>
  <c r="L73" i="17" s="1"/>
  <c r="N40" i="23"/>
  <c r="N678" i="18"/>
  <c r="N22" i="23"/>
  <c r="N280" i="18"/>
  <c r="N85" i="21"/>
  <c r="N502" i="18"/>
  <c r="N94" i="25"/>
  <c r="N569" i="18"/>
  <c r="M179" i="29"/>
  <c r="N52" i="19"/>
  <c r="N391" i="18"/>
  <c r="F581" i="18"/>
  <c r="D112" i="17" s="1"/>
  <c r="C112" i="17"/>
  <c r="M227" i="29"/>
  <c r="N626" i="18"/>
  <c r="D34" i="21"/>
  <c r="D35" i="21" s="1"/>
  <c r="D216" i="18"/>
  <c r="B65" i="17" s="1"/>
  <c r="M67" i="19"/>
  <c r="M447" i="18"/>
  <c r="N598" i="18"/>
  <c r="L155" i="17" s="1"/>
  <c r="K155" i="17"/>
  <c r="J10" i="21"/>
  <c r="J11" i="21" s="1"/>
  <c r="J66" i="18"/>
  <c r="H14" i="17" s="1"/>
  <c r="G28" i="21"/>
  <c r="G29" i="21" s="1"/>
  <c r="G154" i="18"/>
  <c r="E99" i="17" s="1"/>
  <c r="M51" i="29"/>
  <c r="N7" i="23"/>
  <c r="N107" i="18"/>
  <c r="N37" i="23"/>
  <c r="N556" i="18"/>
  <c r="N261" i="18"/>
  <c r="M59" i="12"/>
  <c r="N53" i="18"/>
  <c r="M4" i="12"/>
  <c r="M14" i="29" s="1"/>
  <c r="N509" i="18"/>
  <c r="L51" i="17" s="1"/>
  <c r="K51" i="17"/>
  <c r="I10" i="21"/>
  <c r="I11" i="21" s="1"/>
  <c r="I66" i="18"/>
  <c r="G14" i="17" s="1"/>
  <c r="M315" i="29"/>
  <c r="N676" i="18"/>
  <c r="F464" i="18"/>
  <c r="D163" i="17" s="1"/>
  <c r="C163" i="17"/>
  <c r="F503" i="18"/>
  <c r="D20" i="17" s="1"/>
  <c r="C20" i="17"/>
  <c r="M173" i="18"/>
  <c r="F31" i="17"/>
  <c r="C61" i="17"/>
  <c r="F389" i="18"/>
  <c r="D61" i="17" s="1"/>
  <c r="H22" i="21"/>
  <c r="H23" i="21" s="1"/>
  <c r="M23" i="21" s="1"/>
  <c r="H140" i="18"/>
  <c r="F557" i="18"/>
  <c r="D3" i="17" s="1"/>
  <c r="C3" i="17"/>
  <c r="M176" i="18"/>
  <c r="F124" i="17"/>
  <c r="H34" i="21"/>
  <c r="H35" i="21" s="1"/>
  <c r="H216" i="18"/>
  <c r="F278" i="18"/>
  <c r="D41" i="17" s="1"/>
  <c r="C41" i="17"/>
  <c r="M352" i="18"/>
  <c r="F78" i="17"/>
  <c r="M140" i="18" l="1"/>
  <c r="F17" i="17"/>
  <c r="N198" i="18"/>
  <c r="L95" i="17" s="1"/>
  <c r="K95" i="17"/>
  <c r="N176" i="18"/>
  <c r="L124" i="17" s="1"/>
  <c r="K124" i="17"/>
  <c r="F151" i="18"/>
  <c r="D9" i="17" s="1"/>
  <c r="C9" i="17"/>
  <c r="F23" i="21"/>
  <c r="M26" i="21"/>
  <c r="N26" i="21" s="1"/>
  <c r="M143" i="29"/>
  <c r="N276" i="18"/>
  <c r="N449" i="18"/>
  <c r="L68" i="17" s="1"/>
  <c r="K68" i="17"/>
  <c r="N485" i="18"/>
  <c r="L23" i="17" s="1"/>
  <c r="K23" i="17"/>
  <c r="N204" i="18"/>
  <c r="L44" i="17" s="1"/>
  <c r="K44" i="17"/>
  <c r="M66" i="18"/>
  <c r="F14" i="17"/>
  <c r="N687" i="18"/>
  <c r="L43" i="17" s="1"/>
  <c r="K43" i="17"/>
  <c r="N288" i="18"/>
  <c r="L8" i="17" s="1"/>
  <c r="K8" i="17"/>
  <c r="N629" i="18"/>
  <c r="L21" i="17" s="1"/>
  <c r="K21" i="17"/>
  <c r="M321" i="29"/>
  <c r="N175" i="18"/>
  <c r="N389" i="18"/>
  <c r="L61" i="17" s="1"/>
  <c r="K61" i="17"/>
  <c r="N36" i="18"/>
  <c r="L48" i="17" s="1"/>
  <c r="K48" i="17"/>
  <c r="C17" i="17"/>
  <c r="F140" i="18"/>
  <c r="D17" i="17" s="1"/>
  <c r="N333" i="18"/>
  <c r="L16" i="17" s="1"/>
  <c r="K16" i="17"/>
  <c r="K62" i="17"/>
  <c r="N237" i="18"/>
  <c r="L62" i="17" s="1"/>
  <c r="F29" i="21"/>
  <c r="N613" i="18"/>
  <c r="L45" i="17" s="1"/>
  <c r="K45" i="17"/>
  <c r="N23" i="21"/>
  <c r="N173" i="18"/>
  <c r="L31" i="17" s="1"/>
  <c r="K31" i="17"/>
  <c r="N370" i="18"/>
  <c r="L5" i="17" s="1"/>
  <c r="K5" i="17"/>
  <c r="M216" i="18"/>
  <c r="F65" i="17"/>
  <c r="N679" i="18"/>
  <c r="L115" i="17" s="1"/>
  <c r="M177" i="29"/>
  <c r="N385" i="18"/>
  <c r="N42" i="18"/>
  <c r="L32" i="17" s="1"/>
  <c r="K32" i="17"/>
  <c r="N401" i="18"/>
  <c r="L15" i="17" s="1"/>
  <c r="K15" i="17"/>
  <c r="N542" i="18"/>
  <c r="L24" i="17" s="1"/>
  <c r="K24" i="17"/>
  <c r="F9" i="17"/>
  <c r="M151" i="18"/>
  <c r="K10" i="17"/>
  <c r="N108" i="18"/>
  <c r="L10" i="17" s="1"/>
  <c r="N278" i="18"/>
  <c r="L41" i="17" s="1"/>
  <c r="K41" i="17"/>
  <c r="M49" i="29"/>
  <c r="N28" i="19"/>
  <c r="N256" i="18"/>
  <c r="F713" i="18"/>
  <c r="D13" i="17" s="1"/>
  <c r="N520" i="18"/>
  <c r="L29" i="17" s="1"/>
  <c r="K29" i="17"/>
  <c r="N444" i="18"/>
  <c r="L19" i="17" s="1"/>
  <c r="K19" i="17"/>
  <c r="K6" i="17"/>
  <c r="N226" i="18"/>
  <c r="L6" i="17" s="1"/>
  <c r="M11" i="21"/>
  <c r="N213" i="18"/>
  <c r="L142" i="17" s="1"/>
  <c r="K142" i="17"/>
  <c r="N245" i="18"/>
  <c r="L12" i="17" s="1"/>
  <c r="K12" i="17"/>
  <c r="M154" i="18"/>
  <c r="F99" i="17"/>
  <c r="N88" i="18"/>
  <c r="L86" i="17" s="1"/>
  <c r="K86" i="17"/>
  <c r="N436" i="18"/>
  <c r="L25" i="17" s="1"/>
  <c r="K25" i="17"/>
  <c r="N557" i="18"/>
  <c r="L3" i="17" s="1"/>
  <c r="K3" i="17"/>
  <c r="N503" i="18"/>
  <c r="L20" i="17" s="1"/>
  <c r="K20" i="17"/>
  <c r="N649" i="18"/>
  <c r="L11" i="17" s="1"/>
  <c r="K11" i="17"/>
  <c r="F11" i="21"/>
  <c r="N374" i="18"/>
  <c r="L71" i="17" s="1"/>
  <c r="K71" i="17"/>
  <c r="K78" i="17"/>
  <c r="N352" i="18"/>
  <c r="L78" i="17" s="1"/>
  <c r="M35" i="21"/>
  <c r="N35" i="21" s="1"/>
  <c r="N298" i="18"/>
  <c r="L37" i="17" s="1"/>
  <c r="K37" i="17"/>
  <c r="F46" i="17"/>
  <c r="M79" i="18"/>
  <c r="F216" i="18"/>
  <c r="D65" i="17" s="1"/>
  <c r="C65" i="17"/>
  <c r="C46" i="17"/>
  <c r="F79" i="18"/>
  <c r="D46" i="17" s="1"/>
  <c r="F66" i="18"/>
  <c r="D14" i="17" s="1"/>
  <c r="C14" i="17"/>
  <c r="N464" i="18"/>
  <c r="L163" i="17" s="1"/>
  <c r="K163" i="17"/>
  <c r="N595" i="18"/>
  <c r="L117" i="17" s="1"/>
  <c r="K117" i="17"/>
  <c r="F154" i="18"/>
  <c r="D99" i="17" s="1"/>
  <c r="C99" i="17"/>
  <c r="N693" i="18"/>
  <c r="L150" i="17" s="1"/>
  <c r="K150" i="17"/>
  <c r="N713" i="18"/>
  <c r="L13" i="17" s="1"/>
  <c r="K13" i="17"/>
  <c r="N386" i="18"/>
  <c r="L139" i="17" s="1"/>
  <c r="K139" i="17"/>
  <c r="N581" i="18"/>
  <c r="L112" i="17" s="1"/>
  <c r="K112" i="17"/>
  <c r="M29" i="21"/>
  <c r="N29" i="21" s="1"/>
  <c r="N655" i="18"/>
  <c r="L39" i="17" s="1"/>
  <c r="N532" i="18"/>
  <c r="L18" i="17" s="1"/>
  <c r="K18" i="17"/>
  <c r="K46" i="17" l="1"/>
  <c r="N79" i="18"/>
  <c r="L46" i="17" s="1"/>
  <c r="N154" i="18"/>
  <c r="L99" i="17" s="1"/>
  <c r="K99" i="17"/>
  <c r="N151" i="18"/>
  <c r="L9" i="17" s="1"/>
  <c r="K9" i="17"/>
  <c r="N216" i="18"/>
  <c r="L65" i="17" s="1"/>
  <c r="K65" i="17"/>
  <c r="N66" i="18"/>
  <c r="L14" i="17" s="1"/>
  <c r="K14" i="17"/>
  <c r="N11" i="21"/>
  <c r="K17" i="17"/>
  <c r="N140" i="18"/>
  <c r="L17" i="17" s="1"/>
</calcChain>
</file>

<file path=xl/sharedStrings.xml><?xml version="1.0" encoding="utf-8"?>
<sst xmlns="http://schemas.openxmlformats.org/spreadsheetml/2006/main" count="4017" uniqueCount="337">
  <si>
    <t>2007</t>
  </si>
  <si>
    <t>PLAYER</t>
  </si>
  <si>
    <t>AB</t>
  </si>
  <si>
    <t>H</t>
  </si>
  <si>
    <t>.AVG</t>
  </si>
  <si>
    <t>1B</t>
  </si>
  <si>
    <t>2B</t>
  </si>
  <si>
    <t>3B</t>
  </si>
  <si>
    <t>HR</t>
  </si>
  <si>
    <t>RBI</t>
  </si>
  <si>
    <t>RUNS</t>
  </si>
  <si>
    <t>SLG</t>
  </si>
  <si>
    <t>OPS</t>
  </si>
  <si>
    <t>Adrian Rodill</t>
  </si>
  <si>
    <t>Francisco Villegas</t>
  </si>
  <si>
    <t>Chris Newson</t>
  </si>
  <si>
    <t>Tim Hughes</t>
  </si>
  <si>
    <t>Craig Fortier</t>
  </si>
  <si>
    <t>Christine Haffey</t>
  </si>
  <si>
    <t>Mohan Mishra</t>
  </si>
  <si>
    <t>Katie Anderson</t>
  </si>
  <si>
    <t>Ryan Hayes</t>
  </si>
  <si>
    <t>Paul Duffy</t>
  </si>
  <si>
    <t>Kim Lehmann</t>
  </si>
  <si>
    <t>Sarah Macauley</t>
  </si>
  <si>
    <t>Erin Rosart</t>
  </si>
  <si>
    <t>Farrah Miranda</t>
  </si>
  <si>
    <t>Ian Munroe</t>
  </si>
  <si>
    <t>Ken Adams</t>
  </si>
  <si>
    <t>Paloma Villegas</t>
  </si>
  <si>
    <t>Abi Salole</t>
  </si>
  <si>
    <t>Andy Sun</t>
  </si>
  <si>
    <t>Miguel Pacheco</t>
  </si>
  <si>
    <t>Jenny Richmond</t>
  </si>
  <si>
    <t>Saeed Basiri</t>
  </si>
  <si>
    <t>Marc Anthony Clauser</t>
  </si>
  <si>
    <t>Sarah Pais</t>
  </si>
  <si>
    <t>2008</t>
  </si>
  <si>
    <t>Johann Juarez</t>
  </si>
  <si>
    <t>Katie Jeffery</t>
  </si>
  <si>
    <t>Rocio Velasquez Guzman</t>
  </si>
  <si>
    <t>Latifah Mnusiwalla</t>
  </si>
  <si>
    <t>Maita Sayo</t>
  </si>
  <si>
    <t>2009</t>
  </si>
  <si>
    <t>Tom Molinaro</t>
  </si>
  <si>
    <t>Andrew Kai-Yin Mackenzie</t>
  </si>
  <si>
    <t>Sheila Hewlett</t>
  </si>
  <si>
    <t>Natalia Saavedra</t>
  </si>
  <si>
    <t>2010</t>
  </si>
  <si>
    <t>Vino Shanmuganathan</t>
  </si>
  <si>
    <t>2011</t>
  </si>
  <si>
    <t>Liz Chavela</t>
  </si>
  <si>
    <t>Andrew Thompson</t>
  </si>
  <si>
    <t>Yogi Acharya</t>
  </si>
  <si>
    <t>Heidi Propp</t>
  </si>
  <si>
    <t>Terrance Liscombe</t>
  </si>
  <si>
    <t>Muna Ali</t>
  </si>
  <si>
    <t>2012</t>
  </si>
  <si>
    <t>Joseph Bautista</t>
  </si>
  <si>
    <t>Joyce</t>
  </si>
  <si>
    <t>Jenny Chan</t>
  </si>
  <si>
    <t>Jan Braun</t>
  </si>
  <si>
    <t>2013</t>
  </si>
  <si>
    <t>Carmelo Fronterre</t>
  </si>
  <si>
    <t>Richard Peters</t>
  </si>
  <si>
    <t>Nav Sidhu</t>
  </si>
  <si>
    <t>Leah Jane Robinson</t>
  </si>
  <si>
    <t>Noah Adams</t>
  </si>
  <si>
    <t>Rachel Small</t>
  </si>
  <si>
    <t>Sarah Alexander</t>
  </si>
  <si>
    <t>2014</t>
  </si>
  <si>
    <t>Jason To</t>
  </si>
  <si>
    <t>Ashling Ligate</t>
  </si>
  <si>
    <t>Terrance Luscombe</t>
  </si>
  <si>
    <t>Lainie Basman</t>
  </si>
  <si>
    <t>LJ Robinson</t>
  </si>
  <si>
    <t>Ciaran Breen</t>
  </si>
  <si>
    <t xml:space="preserve">Tings Chak </t>
  </si>
  <si>
    <t>Merle Thomas</t>
  </si>
  <si>
    <t>Jo Jefferson</t>
  </si>
  <si>
    <t>Reena Reddy</t>
  </si>
  <si>
    <t>2015</t>
  </si>
  <si>
    <t>Colin Hastings</t>
  </si>
  <si>
    <t>Devin Clancy</t>
  </si>
  <si>
    <t>Annelies Cooper</t>
  </si>
  <si>
    <t>Karl Gardner</t>
  </si>
  <si>
    <t>Merle Davis</t>
  </si>
  <si>
    <t>Robyn Letson</t>
  </si>
  <si>
    <t>Janine Caster</t>
  </si>
  <si>
    <t>2016</t>
  </si>
  <si>
    <t>Andrew Stokes</t>
  </si>
  <si>
    <t>Simon Tattrie</t>
  </si>
  <si>
    <t>Peter Demakos</t>
  </si>
  <si>
    <t>Simon Harvey</t>
  </si>
  <si>
    <t>Mira Dineen</t>
  </si>
  <si>
    <t>Giibwanisi</t>
  </si>
  <si>
    <t>Laura Pin</t>
  </si>
  <si>
    <t>Ryan Tinney</t>
  </si>
  <si>
    <t>Caleb Mitchell</t>
  </si>
  <si>
    <t>Stuart Schlusser</t>
  </si>
  <si>
    <t>Thania Vega</t>
  </si>
  <si>
    <t>Anabel Khoo</t>
  </si>
  <si>
    <t>Hisayo Horie</t>
  </si>
  <si>
    <t>Caitlin Janzen</t>
  </si>
  <si>
    <t>Bilal Haroon</t>
  </si>
  <si>
    <t>2017 - Field of Dreamers</t>
  </si>
  <si>
    <t>Season</t>
  </si>
  <si>
    <t>Andy Smith</t>
  </si>
  <si>
    <t>Darren Puscas</t>
  </si>
  <si>
    <t>Matthew Poggi</t>
  </si>
  <si>
    <t>Jessica Duarte</t>
  </si>
  <si>
    <t>Andrew Norton</t>
  </si>
  <si>
    <t>Katie German</t>
  </si>
  <si>
    <t>Leigh Kittson</t>
  </si>
  <si>
    <t>Karen Campbell</t>
  </si>
  <si>
    <t>Erika Pulfer</t>
  </si>
  <si>
    <t>Umar Saeed</t>
  </si>
  <si>
    <t>Michelle Roseman</t>
  </si>
  <si>
    <t>Gita Madan</t>
  </si>
  <si>
    <t>Rachele Clemente</t>
  </si>
  <si>
    <t>Robin Smillie</t>
  </si>
  <si>
    <t>Kate Uffelman</t>
  </si>
  <si>
    <t>Rocio Velasquez</t>
  </si>
  <si>
    <t>Jennifer Mussell</t>
  </si>
  <si>
    <t>Alex Brant</t>
  </si>
  <si>
    <t>Niloofar Golkar</t>
  </si>
  <si>
    <t>Shelagh Pizey-Allen</t>
  </si>
  <si>
    <t>Ness Dixon</t>
  </si>
  <si>
    <t>Linda Swanston</t>
  </si>
  <si>
    <t>TH Vega</t>
  </si>
  <si>
    <t>Sarah Naumes</t>
  </si>
  <si>
    <t>Brianna Greaves</t>
  </si>
  <si>
    <t>Jean McDonald</t>
  </si>
  <si>
    <t>Tracey Mann</t>
  </si>
  <si>
    <t>Graeme Bacque</t>
  </si>
  <si>
    <t>Matt Leitold</t>
  </si>
  <si>
    <t>Vernoica Majewski</t>
  </si>
  <si>
    <t>Will Sheilds</t>
  </si>
  <si>
    <t>Sebastian Lesch</t>
  </si>
  <si>
    <t>HUMBER RIVER HUSTLE</t>
  </si>
  <si>
    <r>
      <rPr>
        <b/>
        <sz val="10"/>
        <color indexed="8"/>
        <rFont val="Verdana"/>
        <family val="2"/>
      </rPr>
      <t>ROUGE RIVER BALLSHEVIKS</t>
    </r>
  </si>
  <si>
    <r>
      <rPr>
        <b/>
        <sz val="10"/>
        <color indexed="8"/>
        <rFont val="Verdana"/>
        <family val="2"/>
      </rPr>
      <t>CREDIT RIVER RAINBOW TROUT</t>
    </r>
  </si>
  <si>
    <t>Meghan Wright</t>
  </si>
  <si>
    <r>
      <rPr>
        <b/>
        <sz val="10"/>
        <color indexed="12"/>
        <rFont val="Verdana"/>
        <family val="2"/>
      </rPr>
      <t>DON RIVER MASTODONS</t>
    </r>
  </si>
  <si>
    <r>
      <rPr>
        <b/>
        <sz val="10"/>
        <color indexed="12"/>
        <rFont val="Verdana"/>
        <family val="2"/>
      </rPr>
      <t>Field of Dreamers Subs</t>
    </r>
  </si>
  <si>
    <t>Saren Smillie</t>
  </si>
  <si>
    <t>Krysta Williams</t>
  </si>
  <si>
    <t>Viva Rae Davis Matthews</t>
  </si>
  <si>
    <t>Julia Danilewski</t>
  </si>
  <si>
    <t>Mark Calzavara</t>
  </si>
  <si>
    <t>Mike Yam</t>
  </si>
  <si>
    <t>28 Uncertainty Players</t>
  </si>
  <si>
    <t>24 New Players</t>
  </si>
  <si>
    <t>Players &gt;4</t>
  </si>
  <si>
    <t xml:space="preserve">Legend: </t>
  </si>
  <si>
    <t>POS - position</t>
  </si>
  <si>
    <t>Players 1-4</t>
  </si>
  <si>
    <t>AB - # of at-bats you have had this year</t>
  </si>
  <si>
    <t>H - # of times that the at-bat has resulted in a hit</t>
  </si>
  <si>
    <t>AVG - H/AB is your batting average</t>
  </si>
  <si>
    <t>1B - the number of singles that you have hit</t>
  </si>
  <si>
    <t>2B - the number of doubles that you have hit</t>
  </si>
  <si>
    <t>3B - the number of triples you have hit</t>
  </si>
  <si>
    <t>HR - the number of home runs that you have hit</t>
  </si>
  <si>
    <t>RBI - the number of players who have scored as a result of one of your hits</t>
  </si>
  <si>
    <t>RUNS - the number of times you have scored</t>
  </si>
  <si>
    <t xml:space="preserve">SLG - stands for slugging - this is a stat that allows you to estimate the force with which you hit the ball - it is imperfect but interesting as a measurement.  It is calculated by multiplying singles*1 + doubles*2 + triples*3 +home runs*4 and dividing by the number of hits you receive.  </t>
  </si>
  <si>
    <t xml:space="preserve">OPS - On base + Slugging -- is calculated by adding your batting average + slugging - this gives an indication of where to place people in a batting lineup - players with high batting averages but low slugging are usually great to put ahead of players with mid-batting averages but high slugging because they will likely score many times. </t>
  </si>
  <si>
    <t>2018 - Field of Dreamers</t>
  </si>
  <si>
    <t>HUMBER RIVER HUMDINGERS</t>
  </si>
  <si>
    <t>Robin Smilie</t>
  </si>
  <si>
    <r>
      <rPr>
        <b/>
        <sz val="10"/>
        <color indexed="8"/>
        <rFont val="Verdana"/>
        <family val="2"/>
      </rPr>
      <t>ROUGE RIVER BLUSH</t>
    </r>
  </si>
  <si>
    <t>Sarah Weinberger</t>
  </si>
  <si>
    <t>Samira Banihashemi</t>
  </si>
  <si>
    <t>Lisa Wong</t>
  </si>
  <si>
    <r>
      <rPr>
        <b/>
        <sz val="10"/>
        <color indexed="8"/>
        <rFont val="Verdana"/>
        <family val="2"/>
      </rPr>
      <t>CREDIT RIVER</t>
    </r>
  </si>
  <si>
    <t>Jill Aoki-Barrett</t>
  </si>
  <si>
    <t>Tanis Franco</t>
  </si>
  <si>
    <t>Navjeet Sidhu</t>
  </si>
  <si>
    <t>Rachele Gottardi</t>
  </si>
  <si>
    <r>
      <rPr>
        <b/>
        <sz val="10"/>
        <color indexed="12"/>
        <rFont val="Verdana"/>
        <family val="2"/>
      </rPr>
      <t>DON RIVER VALLEY CATS</t>
    </r>
  </si>
  <si>
    <t>Caren Weisbart</t>
  </si>
  <si>
    <t>Suzanne Narain</t>
  </si>
  <si>
    <t>Stuart Schussler</t>
  </si>
  <si>
    <t>Phill Morgan</t>
  </si>
  <si>
    <t>Amanda Saunders</t>
  </si>
  <si>
    <t>Javier Davila</t>
  </si>
  <si>
    <t>Luke Fox</t>
  </si>
  <si>
    <t>Amina Mohamed</t>
  </si>
  <si>
    <t xml:space="preserve">Viva Rae Davis </t>
  </si>
  <si>
    <t>Jonah Maltese</t>
  </si>
  <si>
    <t>Kelsey Patton</t>
  </si>
  <si>
    <t>Susannah Mulvale</t>
  </si>
  <si>
    <t>David Ravensbergen</t>
  </si>
  <si>
    <t>Jayne Miles</t>
  </si>
  <si>
    <t>Lauren Kozicki</t>
  </si>
  <si>
    <t>Marisa Berry Méndez</t>
  </si>
  <si>
    <t>Andrew Hastings</t>
  </si>
  <si>
    <t>Kaleigh McGregor-Bales</t>
  </si>
  <si>
    <t>Aylwin Lo</t>
  </si>
  <si>
    <t>2019 - Field of Dreamers</t>
  </si>
  <si>
    <t>HUMBER RIVER HAZE</t>
  </si>
  <si>
    <t>Adam Dirks</t>
  </si>
  <si>
    <t>Oskar Eliashevksy</t>
  </si>
  <si>
    <t>Sarah Peek</t>
  </si>
  <si>
    <r>
      <rPr>
        <b/>
        <sz val="10"/>
        <color indexed="12"/>
        <rFont val="Verdana"/>
        <family val="2"/>
      </rPr>
      <t xml:space="preserve">ROUGE RIVER RACCOONS </t>
    </r>
  </si>
  <si>
    <t>Nat Saavedra</t>
  </si>
  <si>
    <t>Sena Hussain</t>
  </si>
  <si>
    <t>Shelagh Pizey Allen</t>
  </si>
  <si>
    <t>Lauren Marshall</t>
  </si>
  <si>
    <r>
      <rPr>
        <b/>
        <sz val="10"/>
        <color indexed="12"/>
        <rFont val="Verdana"/>
        <family val="2"/>
      </rPr>
      <t>CREDIT RIVER CARE BEARS</t>
    </r>
  </si>
  <si>
    <t>Victoria Barnett</t>
  </si>
  <si>
    <t>Alie Hermanutz</t>
  </si>
  <si>
    <t>Michelle Kidd</t>
  </si>
  <si>
    <t>Jarl Gardner</t>
  </si>
  <si>
    <t>Merle Davis Matthews</t>
  </si>
  <si>
    <t>Rees Nam</t>
  </si>
  <si>
    <t>Siva Sivarajah</t>
  </si>
  <si>
    <r>
      <rPr>
        <b/>
        <sz val="10"/>
        <color indexed="12"/>
        <rFont val="Verdana"/>
        <family val="2"/>
      </rPr>
      <t>DON RIVER DON OF THE DEAD</t>
    </r>
  </si>
  <si>
    <t>T Vega</t>
  </si>
  <si>
    <t>Nhu Hophan</t>
  </si>
  <si>
    <t>Tyler Chartrand</t>
  </si>
  <si>
    <t>Leah Silverman</t>
  </si>
  <si>
    <t>Ryan Roantree</t>
  </si>
  <si>
    <t>Daina Zweig</t>
  </si>
  <si>
    <t>Jordan Pachciarz</t>
  </si>
  <si>
    <r>
      <rPr>
        <b/>
        <sz val="10"/>
        <color indexed="12"/>
        <rFont val="Verdana"/>
        <family val="2"/>
      </rPr>
      <t>GARRISON CREEK GLIMMER</t>
    </r>
  </si>
  <si>
    <t>Danielle Benton</t>
  </si>
  <si>
    <t>Kari Pederson</t>
  </si>
  <si>
    <t>Paulina Rousseau</t>
  </si>
  <si>
    <r>
      <rPr>
        <b/>
        <sz val="10"/>
        <color indexed="12"/>
        <rFont val="Verdana"/>
        <family val="2"/>
      </rPr>
      <t>FIELD OF DREAMERS SUBS</t>
    </r>
  </si>
  <si>
    <t>Vanessa Gray</t>
  </si>
  <si>
    <t>Nicole Bond</t>
  </si>
  <si>
    <t>Jasmine Irwin</t>
  </si>
  <si>
    <t>Hayley Peck</t>
  </si>
  <si>
    <t>Andrew Bucciarelli</t>
  </si>
  <si>
    <t>Hannah Davison</t>
  </si>
  <si>
    <t>Kira Liss</t>
  </si>
  <si>
    <t xml:space="preserve"> SINGLE SEASON AT BATS</t>
  </si>
  <si>
    <t>SINGLE SEASON HITS</t>
  </si>
  <si>
    <t>SINGLE SEASON SINGLES</t>
  </si>
  <si>
    <t>SINGLE SEASON DOUBLES</t>
  </si>
  <si>
    <t xml:space="preserve">Richard Peters </t>
  </si>
  <si>
    <t xml:space="preserve">Devin Clancy </t>
  </si>
  <si>
    <t xml:space="preserve">Andy Smith </t>
  </si>
  <si>
    <t xml:space="preserve">Gita Madan </t>
  </si>
  <si>
    <t xml:space="preserve">Rachel Small </t>
  </si>
  <si>
    <t>SINGLE SEASON TRIPLES</t>
  </si>
  <si>
    <t>SINGLE SEASON HOME RUNS</t>
  </si>
  <si>
    <t>SINGLE SEASON RUNS BATTED IN</t>
  </si>
  <si>
    <t>SINGLE SEASON RUNS SCORED</t>
  </si>
  <si>
    <t>BATTING AVG (QUALIFIED)</t>
  </si>
  <si>
    <t>SINGLE SEASON SLG (QUALIFIED)</t>
  </si>
  <si>
    <t>SINGLE SEASON OPS (QUALIFIED)</t>
  </si>
  <si>
    <t>Jenny See-Yan Chan</t>
  </si>
  <si>
    <t>Thomas Molinaro</t>
  </si>
  <si>
    <t>Oskar Eliashevsky</t>
  </si>
  <si>
    <t>Tings Chak</t>
  </si>
  <si>
    <t>Veronica Majewski</t>
  </si>
  <si>
    <t>Julia Danielewski</t>
  </si>
  <si>
    <t>All Seasons</t>
  </si>
  <si>
    <t>Player</t>
  </si>
  <si>
    <t>Team</t>
  </si>
  <si>
    <t>Insurgency</t>
  </si>
  <si>
    <t>Career Totals</t>
  </si>
  <si>
    <t>Humber River</t>
  </si>
  <si>
    <t>Movement</t>
  </si>
  <si>
    <t>Insurrection</t>
  </si>
  <si>
    <t>Credit River</t>
  </si>
  <si>
    <t>Uncertainty</t>
  </si>
  <si>
    <t>Field of Dreamers</t>
  </si>
  <si>
    <t>Don River</t>
  </si>
  <si>
    <t>Rouge River</t>
  </si>
  <si>
    <t>Winter of Discontent</t>
  </si>
  <si>
    <t>Career (Indoor)</t>
  </si>
  <si>
    <t>Garrison Creek</t>
  </si>
  <si>
    <t>2017 - TV Dives</t>
  </si>
  <si>
    <t>TV Dives</t>
  </si>
  <si>
    <t>Indies</t>
  </si>
  <si>
    <t>Haley Peck</t>
  </si>
  <si>
    <t xml:space="preserve">Jasmine Irwin </t>
  </si>
  <si>
    <t xml:space="preserve">Robin Smillie </t>
  </si>
  <si>
    <t>CREDIT RIVER AT BATS</t>
  </si>
  <si>
    <t>CREDIT RIVER HITS</t>
  </si>
  <si>
    <t>CREDIT RIVER SINGLES</t>
  </si>
  <si>
    <t>CREDIT RIVER DOUBLES</t>
  </si>
  <si>
    <t>CREDIT RIVER TRIPLES</t>
  </si>
  <si>
    <t xml:space="preserve">Johann Juarez </t>
  </si>
  <si>
    <t xml:space="preserve">Tanis Franco </t>
  </si>
  <si>
    <t>CREDIT RIVER HOME RUNS</t>
  </si>
  <si>
    <t>CREDIT RIVER RUNS BATTED IN</t>
  </si>
  <si>
    <t>CREDIT RIVER RUNS SCORED</t>
  </si>
  <si>
    <t xml:space="preserve">Robyn Letson </t>
  </si>
  <si>
    <t>Jordan Pachiarz</t>
  </si>
  <si>
    <t>DON RIVER AT BATS</t>
  </si>
  <si>
    <t>DON RIVER HITS</t>
  </si>
  <si>
    <t>DON RIVER SINGLES</t>
  </si>
  <si>
    <t>DON RIVER DOUBLES</t>
  </si>
  <si>
    <t>DON RIVER TRIPLES</t>
  </si>
  <si>
    <t xml:space="preserve">Annelies Cooper </t>
  </si>
  <si>
    <t xml:space="preserve">Phill Morgan </t>
  </si>
  <si>
    <t xml:space="preserve">Caren Weisbart </t>
  </si>
  <si>
    <t xml:space="preserve">Laura Pin </t>
  </si>
  <si>
    <t>DON RIVER HOME RUNS</t>
  </si>
  <si>
    <t>DON RIVER RBIS</t>
  </si>
  <si>
    <t>DON RIVER RUNS</t>
  </si>
  <si>
    <t>Kaleigh McGregor Bales</t>
  </si>
  <si>
    <t>Krysta Willaism</t>
  </si>
  <si>
    <t>GARRISON CREEK AT BATS</t>
  </si>
  <si>
    <t>GARRISON CREEK HITS</t>
  </si>
  <si>
    <t>GARRISON CREEK SINGLES</t>
  </si>
  <si>
    <t>GARRISON CREEK DOUBLES</t>
  </si>
  <si>
    <t>GARRISON CREEK TRIPLES</t>
  </si>
  <si>
    <t>GARRISON CREEK HOME RUNS</t>
  </si>
  <si>
    <t>GARRISON CREEK RBIS</t>
  </si>
  <si>
    <t>GARRISON CREEK RUNS</t>
  </si>
  <si>
    <t>HUMBER RIVER AT BATS</t>
  </si>
  <si>
    <t>HUMBER RIVER HITS</t>
  </si>
  <si>
    <t>HUMBER RIVER SINGLES</t>
  </si>
  <si>
    <t>HUMBER RIVER DOUBLES</t>
  </si>
  <si>
    <t>HUMBER RIVER TRIPLES</t>
  </si>
  <si>
    <t>Leight Kittson</t>
  </si>
  <si>
    <t>Karen Campell</t>
  </si>
  <si>
    <t>HUMBER RIVER HOME RUNS</t>
  </si>
  <si>
    <t>HUMBER RIVER RBIs</t>
  </si>
  <si>
    <t>HUMBER RIVER RUNS</t>
  </si>
  <si>
    <t>ROUGE RIVER AT BATS</t>
  </si>
  <si>
    <t>ROUGE RIVER HITS</t>
  </si>
  <si>
    <t>ROUGE RIVER SINGLES</t>
  </si>
  <si>
    <t>ROUGE RIVER DOUBLES</t>
  </si>
  <si>
    <t>ROUGE RIVER TRIPLES</t>
  </si>
  <si>
    <t xml:space="preserve">Yogi Acharya </t>
  </si>
  <si>
    <t>Umar Saaed</t>
  </si>
  <si>
    <t>ROUGE RIVER HOME RUNS</t>
  </si>
  <si>
    <t>ROUGE RIVER RBIs</t>
  </si>
  <si>
    <t>ROUGE RIVER RUNS</t>
  </si>
  <si>
    <t xml:space="preserve">Jenny Chan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</si>
</sst>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0"/>
      <color indexed="8"/>
      <name val="Verdana"/>
    </font>
    <font>
      <sz val="13"/>
      <color indexed="8"/>
      <name val="Verdana"/>
      <family val="2"/>
    </font>
    <font>
      <b/>
      <sz val="10"/>
      <color indexed="12"/>
      <name val="Verdana"/>
      <family val="2"/>
    </font>
    <font>
      <b/>
      <sz val="10"/>
      <color indexed="8"/>
      <name val="Verdana"/>
      <family val="2"/>
    </font>
    <font>
      <sz val="10"/>
      <color indexed="18"/>
      <name val="Verdana"/>
      <family val="2"/>
    </font>
    <font>
      <sz val="10"/>
      <color indexed="12"/>
      <name val="Verdana"/>
      <family val="2"/>
    </font>
    <font>
      <b/>
      <sz val="10"/>
      <color indexed="28"/>
      <name val="Verdana"/>
      <family val="2"/>
    </font>
    <font>
      <b/>
      <sz val="10"/>
      <color indexed="32"/>
      <name val="Verdana"/>
      <family val="2"/>
    </font>
    <font>
      <b/>
      <sz val="10"/>
      <color indexed="30"/>
      <name val="Verdana"/>
      <family val="2"/>
    </font>
    <font>
      <b/>
      <sz val="10"/>
      <color indexed="19"/>
      <name val="Verdana"/>
      <family val="2"/>
    </font>
    <font>
      <b/>
      <sz val="10"/>
      <color indexed="33"/>
      <name val="Verdana"/>
      <family val="2"/>
    </font>
    <font>
      <b/>
      <sz val="10"/>
      <color indexed="34"/>
      <name val="Verdana"/>
      <family val="2"/>
    </font>
    <font>
      <b/>
      <sz val="10"/>
      <color indexed="35"/>
      <name val="Verdana"/>
      <family val="2"/>
    </font>
    <font>
      <sz val="10"/>
      <color indexed="35"/>
      <name val="Verdana"/>
      <family val="2"/>
    </font>
    <font>
      <b/>
      <sz val="10"/>
      <color indexed="36"/>
      <name val="Verdana"/>
      <family val="2"/>
    </font>
    <font>
      <b/>
      <sz val="10"/>
      <color indexed="26"/>
      <name val="Verdana"/>
      <family val="2"/>
    </font>
    <font>
      <b/>
      <sz val="10"/>
      <color indexed="37"/>
      <name val="Verdana"/>
      <family val="2"/>
    </font>
    <font>
      <b/>
      <sz val="10"/>
      <color indexed="21"/>
      <name val="Verdana"/>
      <family val="2"/>
    </font>
  </fonts>
  <fills count="24">
    <fill>
      <patternFill patternType="none"/>
    </fill>
    <fill>
      <patternFill patternType="gray125"/>
    </fill>
    <fill>
      <patternFill patternType="solid">
        <fgColor indexed="8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5"/>
        <bgColor auto="1"/>
      </patternFill>
    </fill>
    <fill>
      <patternFill patternType="solid">
        <fgColor indexed="26"/>
        <bgColor auto="1"/>
      </patternFill>
    </fill>
    <fill>
      <patternFill patternType="solid">
        <fgColor indexed="27"/>
        <bgColor auto="1"/>
      </patternFill>
    </fill>
    <fill>
      <gradientFill degree="270">
        <stop position="0">
          <color rgb="FFC7B2E8"/>
        </stop>
        <stop position="0.35">
          <color rgb="FFD7C9EE"/>
        </stop>
        <stop position="1">
          <color rgb="FFEFE9F9"/>
        </stop>
      </gradientFill>
    </fill>
    <fill>
      <gradientFill degree="270">
        <stop position="0">
          <color rgb="FFDAFEA4"/>
        </stop>
        <stop position="0.35">
          <color rgb="FFE4FDBF"/>
        </stop>
        <stop position="1">
          <color rgb="FFF4FFE5"/>
        </stop>
      </gradientFill>
    </fill>
    <fill>
      <gradientFill degree="270">
        <stop position="0">
          <color rgb="FFFEA4A3"/>
        </stop>
        <stop position="0.35">
          <color rgb="FFFFBEBD"/>
        </stop>
        <stop position="1">
          <color rgb="FFFFE6E5"/>
        </stop>
      </gradientFill>
    </fill>
    <fill>
      <gradientFill degree="270">
        <stop position="0">
          <color rgb="FFA5E5FF"/>
        </stop>
        <stop position="0.35">
          <color rgb="FFBFECFF"/>
        </stop>
        <stop position="1">
          <color rgb="FFE6F7FF"/>
        </stop>
      </gradientFill>
    </fill>
    <fill>
      <patternFill patternType="solid">
        <fgColor indexed="30"/>
        <bgColor auto="1"/>
      </patternFill>
    </fill>
    <fill>
      <gradientFill degree="270">
        <stop position="0">
          <color rgb="FFA5E5FF"/>
        </stop>
        <stop position="1">
          <color rgb="FFE6F7FF"/>
        </stop>
      </gradientFill>
    </fill>
    <fill>
      <patternFill patternType="solid">
        <fgColor indexed="36"/>
        <bgColor auto="1"/>
      </patternFill>
    </fill>
    <fill>
      <gradientFill degree="270">
        <stop position="0">
          <color rgb="FFFAFE8E"/>
        </stop>
        <stop position="0.35">
          <color rgb="FFFDF060"/>
        </stop>
        <stop position="1">
          <color rgb="FFF4FFE5"/>
        </stop>
      </gradientFill>
    </fill>
    <fill>
      <gradientFill degree="270">
        <stop position="0">
          <color rgb="FFFCFE9D"/>
        </stop>
        <stop position="0.35">
          <color rgb="FFFBFD53"/>
        </stop>
        <stop position="1">
          <color rgb="FFF4FFE5"/>
        </stop>
      </gradientFill>
    </fill>
  </fills>
  <borders count="77">
    <border>
      <left/>
      <right/>
      <top/>
      <bottom/>
      <diagonal/>
    </border>
    <border>
      <left style="thin">
        <color indexed="13"/>
      </left>
      <right/>
      <top style="thin">
        <color indexed="13"/>
      </top>
      <bottom style="thin">
        <color indexed="8"/>
      </bottom>
      <diagonal/>
    </border>
    <border>
      <left/>
      <right/>
      <top style="thin">
        <color indexed="13"/>
      </top>
      <bottom style="thin">
        <color indexed="8"/>
      </bottom>
      <diagonal/>
    </border>
    <border>
      <left/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7"/>
      </right>
      <top style="thin">
        <color indexed="8"/>
      </top>
      <bottom style="thin">
        <color indexed="8"/>
      </bottom>
      <diagonal/>
    </border>
    <border>
      <left style="thin">
        <color indexed="17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9"/>
      </bottom>
      <diagonal/>
    </border>
    <border>
      <left style="thin">
        <color indexed="19"/>
      </left>
      <right style="thin">
        <color indexed="8"/>
      </right>
      <top style="thin">
        <color indexed="19"/>
      </top>
      <bottom style="thin">
        <color indexed="19"/>
      </bottom>
      <diagonal/>
    </border>
    <border>
      <left style="thin">
        <color indexed="8"/>
      </left>
      <right style="thin">
        <color indexed="13"/>
      </right>
      <top style="thin">
        <color indexed="19"/>
      </top>
      <bottom style="thin">
        <color indexed="19"/>
      </bottom>
      <diagonal/>
    </border>
    <border>
      <left style="thin">
        <color indexed="13"/>
      </left>
      <right style="thin">
        <color indexed="13"/>
      </right>
      <top style="thin">
        <color indexed="19"/>
      </top>
      <bottom style="thin">
        <color indexed="19"/>
      </bottom>
      <diagonal/>
    </border>
    <border>
      <left style="thin">
        <color indexed="13"/>
      </left>
      <right style="thin">
        <color indexed="20"/>
      </right>
      <top style="thin">
        <color indexed="19"/>
      </top>
      <bottom style="thin">
        <color indexed="19"/>
      </bottom>
      <diagonal/>
    </border>
    <border>
      <left style="thin">
        <color indexed="8"/>
      </left>
      <right style="thin">
        <color indexed="8"/>
      </right>
      <top style="thin">
        <color indexed="19"/>
      </top>
      <bottom style="thin">
        <color indexed="8"/>
      </bottom>
      <diagonal/>
    </border>
    <border>
      <left style="thin">
        <color indexed="13"/>
      </left>
      <right style="thin">
        <color indexed="17"/>
      </right>
      <top style="thin">
        <color indexed="8"/>
      </top>
      <bottom style="thin">
        <color indexed="13"/>
      </bottom>
      <diagonal/>
    </border>
    <border>
      <left style="thin">
        <color indexed="17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7"/>
      </right>
      <top style="thin">
        <color indexed="13"/>
      </top>
      <bottom style="thin">
        <color indexed="13"/>
      </bottom>
      <diagonal/>
    </border>
    <border>
      <left style="thin">
        <color indexed="17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9"/>
      </left>
      <right style="thin">
        <color indexed="8"/>
      </right>
      <top style="thin">
        <color indexed="8"/>
      </top>
      <bottom style="thin">
        <color indexed="19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9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9"/>
      </bottom>
      <diagonal/>
    </border>
    <border>
      <left style="thin">
        <color indexed="13"/>
      </left>
      <right style="thin">
        <color indexed="20"/>
      </right>
      <top style="thin">
        <color indexed="8"/>
      </top>
      <bottom style="thin">
        <color indexed="19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7"/>
      </right>
      <top style="thin">
        <color indexed="13"/>
      </top>
      <bottom style="thin">
        <color indexed="8"/>
      </bottom>
      <diagonal/>
    </border>
    <border>
      <left style="thin">
        <color indexed="17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7"/>
      </right>
      <top style="thin">
        <color indexed="13"/>
      </top>
      <bottom style="thin">
        <color indexed="19"/>
      </bottom>
      <diagonal/>
    </border>
    <border>
      <left style="thin">
        <color indexed="17"/>
      </left>
      <right style="thin">
        <color indexed="13"/>
      </right>
      <top style="thin">
        <color indexed="13"/>
      </top>
      <bottom style="thin">
        <color indexed="19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9"/>
      </bottom>
      <diagonal/>
    </border>
    <border>
      <left style="thin">
        <color indexed="20"/>
      </left>
      <right style="thin">
        <color indexed="20"/>
      </right>
      <top style="thin">
        <color indexed="19"/>
      </top>
      <bottom style="thin">
        <color indexed="19"/>
      </bottom>
      <diagonal/>
    </border>
    <border>
      <left style="thin">
        <color indexed="13"/>
      </left>
      <right style="thin">
        <color indexed="17"/>
      </right>
      <top style="thin">
        <color indexed="19"/>
      </top>
      <bottom style="thin">
        <color indexed="13"/>
      </bottom>
      <diagonal/>
    </border>
    <border>
      <left style="thin">
        <color indexed="17"/>
      </left>
      <right style="thin">
        <color indexed="13"/>
      </right>
      <top style="thin">
        <color indexed="19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9"/>
      </top>
      <bottom style="thin">
        <color indexed="13"/>
      </bottom>
      <diagonal/>
    </border>
    <border>
      <left style="thin">
        <color indexed="8"/>
      </left>
      <right style="thin">
        <color indexed="29"/>
      </right>
      <top style="thin">
        <color indexed="8"/>
      </top>
      <bottom style="thin">
        <color indexed="29"/>
      </bottom>
      <diagonal/>
    </border>
    <border>
      <left style="thin">
        <color indexed="29"/>
      </left>
      <right style="thin">
        <color indexed="29"/>
      </right>
      <top style="thin">
        <color indexed="8"/>
      </top>
      <bottom style="thin">
        <color indexed="29"/>
      </bottom>
      <diagonal/>
    </border>
    <border>
      <left style="thin">
        <color indexed="29"/>
      </left>
      <right style="thin">
        <color indexed="8"/>
      </right>
      <top style="thin">
        <color indexed="8"/>
      </top>
      <bottom style="thin">
        <color indexed="29"/>
      </bottom>
      <diagonal/>
    </border>
    <border>
      <left style="thin">
        <color indexed="8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 style="thin">
        <color indexed="8"/>
      </right>
      <top style="thin">
        <color indexed="29"/>
      </top>
      <bottom style="thin">
        <color indexed="29"/>
      </bottom>
      <diagonal/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29"/>
      </right>
      <top style="thin">
        <color indexed="8"/>
      </top>
      <bottom style="thin">
        <color indexed="8"/>
      </bottom>
      <diagonal/>
    </border>
    <border>
      <left style="thin">
        <color indexed="29"/>
      </left>
      <right style="thin">
        <color indexed="29"/>
      </right>
      <top style="thin">
        <color indexed="8"/>
      </top>
      <bottom style="thin">
        <color indexed="8"/>
      </bottom>
      <diagonal/>
    </border>
    <border>
      <left style="thin">
        <color indexed="2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29"/>
      </right>
      <top style="thin">
        <color indexed="29"/>
      </top>
      <bottom style="thin">
        <color indexed="8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8"/>
      </bottom>
      <diagonal/>
    </border>
    <border>
      <left style="thin">
        <color indexed="29"/>
      </left>
      <right style="thin">
        <color indexed="8"/>
      </right>
      <top style="thin">
        <color indexed="2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31"/>
      </top>
      <bottom style="thin">
        <color indexed="8"/>
      </bottom>
      <diagonal/>
    </border>
    <border>
      <left style="thin">
        <color indexed="31"/>
      </left>
      <right style="thin">
        <color indexed="31"/>
      </right>
      <top style="thin">
        <color indexed="8"/>
      </top>
      <bottom style="thin">
        <color indexed="31"/>
      </bottom>
      <diagonal/>
    </border>
    <border>
      <left style="thin">
        <color indexed="8"/>
      </left>
      <right style="thin">
        <color indexed="8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9"/>
      </bottom>
      <diagonal/>
    </border>
    <border>
      <left style="thin">
        <color indexed="8"/>
      </left>
      <right style="thin">
        <color indexed="8"/>
      </right>
      <top style="thin">
        <color indexed="29"/>
      </top>
      <bottom style="thin">
        <color indexed="29"/>
      </bottom>
      <diagonal/>
    </border>
    <border>
      <left style="thin">
        <color indexed="8"/>
      </left>
      <right style="thin">
        <color indexed="8"/>
      </right>
      <top style="thin">
        <color indexed="29"/>
      </top>
      <bottom style="thin">
        <color indexed="8"/>
      </bottom>
      <diagonal/>
    </border>
    <border>
      <left style="thin">
        <color indexed="13"/>
      </left>
      <right style="thin">
        <color indexed="17"/>
      </right>
      <top style="thin">
        <color indexed="31"/>
      </top>
      <bottom style="thin">
        <color indexed="31"/>
      </bottom>
      <diagonal/>
    </border>
    <border>
      <left style="thin">
        <color indexed="17"/>
      </left>
      <right style="thin">
        <color indexed="13"/>
      </right>
      <top style="thin">
        <color indexed="31"/>
      </top>
      <bottom style="thin">
        <color indexed="31"/>
      </bottom>
      <diagonal/>
    </border>
    <border>
      <left style="thin">
        <color indexed="13"/>
      </left>
      <right style="thin">
        <color indexed="13"/>
      </right>
      <top style="thin">
        <color indexed="31"/>
      </top>
      <bottom style="thin">
        <color indexed="31"/>
      </bottom>
      <diagonal/>
    </border>
    <border>
      <left style="thin">
        <color indexed="13"/>
      </left>
      <right style="thin">
        <color indexed="17"/>
      </right>
      <top style="thin">
        <color indexed="31"/>
      </top>
      <bottom style="thin">
        <color indexed="13"/>
      </bottom>
      <diagonal/>
    </border>
    <border>
      <left style="thin">
        <color indexed="17"/>
      </left>
      <right style="thin">
        <color indexed="13"/>
      </right>
      <top style="thin">
        <color indexed="31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31"/>
      </top>
      <bottom style="thin">
        <color indexed="13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</borders>
  <cellStyleXfs count="1">
    <xf numFmtId="0" fontId="0" fillId="0" borderId="0" applyNumberFormat="0" applyFill="0" applyBorder="0" applyProtection="0"/>
  </cellStyleXfs>
  <cellXfs count="391">
    <xf numFmtId="0" fontId="0" fillId="0" borderId="0" xfId="0" applyFont="1" applyAlignment="1"/>
    <xf numFmtId="0" fontId="0" fillId="0" borderId="0" xfId="0" applyNumberFormat="1" applyFont="1" applyAlignment="1"/>
    <xf numFmtId="49" fontId="2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0" fillId="0" borderId="4" xfId="0" applyNumberFormat="1" applyFont="1" applyBorder="1" applyAlignment="1"/>
    <xf numFmtId="0" fontId="0" fillId="0" borderId="4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49" fontId="0" fillId="3" borderId="4" xfId="0" applyNumberFormat="1" applyFont="1" applyFill="1" applyBorder="1" applyAlignment="1"/>
    <xf numFmtId="0" fontId="0" fillId="3" borderId="4" xfId="0" applyNumberFormat="1" applyFont="1" applyFill="1" applyBorder="1" applyAlignment="1">
      <alignment horizontal="center"/>
    </xf>
    <xf numFmtId="164" fontId="0" fillId="3" borderId="5" xfId="0" applyNumberFormat="1" applyFont="1" applyFill="1" applyBorder="1" applyAlignment="1">
      <alignment horizontal="center"/>
    </xf>
    <xf numFmtId="0" fontId="0" fillId="3" borderId="6" xfId="0" applyNumberFormat="1" applyFont="1" applyFill="1" applyBorder="1" applyAlignment="1">
      <alignment horizontal="center"/>
    </xf>
    <xf numFmtId="0" fontId="0" fillId="3" borderId="11" xfId="0" applyNumberFormat="1" applyFont="1" applyFill="1" applyBorder="1" applyAlignment="1">
      <alignment horizontal="center"/>
    </xf>
    <xf numFmtId="164" fontId="0" fillId="3" borderId="7" xfId="0" applyNumberFormat="1" applyFont="1" applyFill="1" applyBorder="1" applyAlignment="1">
      <alignment horizontal="center"/>
    </xf>
    <xf numFmtId="0" fontId="0" fillId="3" borderId="8" xfId="0" applyNumberFormat="1" applyFont="1" applyFill="1" applyBorder="1" applyAlignment="1">
      <alignment horizontal="center"/>
    </xf>
    <xf numFmtId="0" fontId="0" fillId="3" borderId="12" xfId="0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0" borderId="0" xfId="0" applyNumberFormat="1" applyFont="1" applyAlignment="1"/>
    <xf numFmtId="49" fontId="0" fillId="4" borderId="4" xfId="0" applyNumberFormat="1" applyFont="1" applyFill="1" applyBorder="1" applyAlignment="1"/>
    <xf numFmtId="49" fontId="0" fillId="5" borderId="4" xfId="0" applyNumberFormat="1" applyFont="1" applyFill="1" applyBorder="1" applyAlignment="1"/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NumberFormat="1" applyFont="1" applyAlignment="1"/>
    <xf numFmtId="164" fontId="0" fillId="0" borderId="13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0" fontId="0" fillId="0" borderId="0" xfId="0" applyNumberFormat="1" applyFont="1" applyAlignment="1"/>
    <xf numFmtId="0" fontId="0" fillId="0" borderId="14" xfId="0" applyFont="1" applyBorder="1" applyAlignment="1">
      <alignment horizontal="center"/>
    </xf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16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0" xfId="0" applyNumberFormat="1" applyFont="1" applyAlignment="1"/>
    <xf numFmtId="0" fontId="0" fillId="0" borderId="0" xfId="0" applyNumberFormat="1" applyFont="1" applyAlignment="1"/>
    <xf numFmtId="164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NumberFormat="1" applyFont="1" applyAlignment="1"/>
    <xf numFmtId="49" fontId="3" fillId="6" borderId="19" xfId="0" applyNumberFormat="1" applyFont="1" applyFill="1" applyBorder="1" applyAlignment="1"/>
    <xf numFmtId="0" fontId="4" fillId="6" borderId="20" xfId="0" applyFont="1" applyFill="1" applyBorder="1" applyAlignment="1"/>
    <xf numFmtId="0" fontId="4" fillId="6" borderId="18" xfId="0" applyFont="1" applyFill="1" applyBorder="1" applyAlignment="1"/>
    <xf numFmtId="49" fontId="3" fillId="3" borderId="4" xfId="0" applyNumberFormat="1" applyFont="1" applyFill="1" applyBorder="1" applyAlignment="1">
      <alignment horizontal="left"/>
    </xf>
    <xf numFmtId="0" fontId="0" fillId="3" borderId="4" xfId="0" applyFont="1" applyFill="1" applyBorder="1" applyAlignment="1">
      <alignment horizontal="left"/>
    </xf>
    <xf numFmtId="49" fontId="0" fillId="4" borderId="21" xfId="0" applyNumberFormat="1" applyFont="1" applyFill="1" applyBorder="1" applyAlignment="1"/>
    <xf numFmtId="0" fontId="0" fillId="0" borderId="21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49" fontId="3" fillId="7" borderId="22" xfId="0" applyNumberFormat="1" applyFont="1" applyFill="1" applyBorder="1" applyAlignment="1">
      <alignment horizontal="left"/>
    </xf>
    <xf numFmtId="0" fontId="0" fillId="7" borderId="23" xfId="0" applyFont="1" applyFill="1" applyBorder="1" applyAlignment="1">
      <alignment horizontal="center"/>
    </xf>
    <xf numFmtId="0" fontId="0" fillId="7" borderId="24" xfId="0" applyFont="1" applyFill="1" applyBorder="1" applyAlignment="1">
      <alignment horizontal="center"/>
    </xf>
    <xf numFmtId="0" fontId="0" fillId="7" borderId="25" xfId="0" applyFont="1" applyFill="1" applyBorder="1" applyAlignment="1">
      <alignment horizontal="center"/>
    </xf>
    <xf numFmtId="49" fontId="0" fillId="4" borderId="26" xfId="0" applyNumberFormat="1" applyFont="1" applyFill="1" applyBorder="1" applyAlignment="1"/>
    <xf numFmtId="0" fontId="0" fillId="0" borderId="26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49" fontId="2" fillId="8" borderId="4" xfId="0" applyNumberFormat="1" applyFont="1" applyFill="1" applyBorder="1" applyAlignment="1">
      <alignment horizontal="left"/>
    </xf>
    <xf numFmtId="0" fontId="0" fillId="8" borderId="16" xfId="0" applyFont="1" applyFill="1" applyBorder="1" applyAlignment="1">
      <alignment horizontal="center"/>
    </xf>
    <xf numFmtId="0" fontId="0" fillId="8" borderId="18" xfId="0" applyFont="1" applyFill="1" applyBorder="1" applyAlignment="1">
      <alignment horizontal="center"/>
    </xf>
    <xf numFmtId="49" fontId="2" fillId="9" borderId="4" xfId="0" applyNumberFormat="1" applyFont="1" applyFill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4" borderId="27" xfId="0" applyFont="1" applyFill="1" applyBorder="1" applyAlignment="1"/>
    <xf numFmtId="0" fontId="0" fillId="0" borderId="2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49" fontId="0" fillId="4" borderId="29" xfId="0" applyNumberFormat="1" applyFont="1" applyFill="1" applyBorder="1" applyAlignment="1"/>
    <xf numFmtId="0" fontId="0" fillId="0" borderId="30" xfId="0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4" borderId="29" xfId="0" applyFont="1" applyFill="1" applyBorder="1" applyAlignment="1"/>
    <xf numFmtId="10" fontId="0" fillId="0" borderId="12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4" borderId="29" xfId="0" applyNumberFormat="1" applyFont="1" applyFill="1" applyBorder="1" applyAlignment="1"/>
    <xf numFmtId="0" fontId="3" fillId="0" borderId="30" xfId="0" applyFont="1" applyBorder="1" applyAlignment="1"/>
    <xf numFmtId="0" fontId="0" fillId="0" borderId="12" xfId="0" applyFont="1" applyBorder="1" applyAlignment="1"/>
    <xf numFmtId="9" fontId="0" fillId="0" borderId="12" xfId="0" applyNumberFormat="1" applyFont="1" applyBorder="1" applyAlignment="1"/>
    <xf numFmtId="9" fontId="0" fillId="0" borderId="12" xfId="0" applyNumberFormat="1" applyFont="1" applyBorder="1" applyAlignment="1">
      <alignment horizontal="center"/>
    </xf>
    <xf numFmtId="49" fontId="0" fillId="3" borderId="29" xfId="0" applyNumberFormat="1" applyFont="1" applyFill="1" applyBorder="1" applyAlignment="1">
      <alignment horizontal="left" wrapText="1"/>
    </xf>
    <xf numFmtId="0" fontId="0" fillId="3" borderId="12" xfId="0" applyFont="1" applyFill="1" applyBorder="1" applyAlignment="1">
      <alignment horizontal="center" wrapText="1"/>
    </xf>
    <xf numFmtId="0" fontId="0" fillId="0" borderId="0" xfId="0" applyNumberFormat="1" applyFont="1" applyAlignment="1"/>
    <xf numFmtId="49" fontId="3" fillId="10" borderId="4" xfId="0" applyNumberFormat="1" applyFont="1" applyFill="1" applyBorder="1" applyAlignment="1">
      <alignment horizontal="left"/>
    </xf>
    <xf numFmtId="0" fontId="0" fillId="10" borderId="4" xfId="0" applyFont="1" applyFill="1" applyBorder="1" applyAlignment="1">
      <alignment horizontal="left"/>
    </xf>
    <xf numFmtId="49" fontId="3" fillId="7" borderId="31" xfId="0" applyNumberFormat="1" applyFont="1" applyFill="1" applyBorder="1" applyAlignment="1">
      <alignment horizontal="left"/>
    </xf>
    <xf numFmtId="0" fontId="0" fillId="7" borderId="32" xfId="0" applyFont="1" applyFill="1" applyBorder="1" applyAlignment="1">
      <alignment horizontal="center"/>
    </xf>
    <xf numFmtId="0" fontId="0" fillId="7" borderId="33" xfId="0" applyFont="1" applyFill="1" applyBorder="1" applyAlignment="1">
      <alignment horizontal="center"/>
    </xf>
    <xf numFmtId="0" fontId="0" fillId="7" borderId="34" xfId="0" applyFont="1" applyFill="1" applyBorder="1" applyAlignment="1">
      <alignment horizontal="center"/>
    </xf>
    <xf numFmtId="49" fontId="2" fillId="11" borderId="4" xfId="0" applyNumberFormat="1" applyFont="1" applyFill="1" applyBorder="1" applyAlignment="1">
      <alignment horizontal="left"/>
    </xf>
    <xf numFmtId="0" fontId="0" fillId="11" borderId="16" xfId="0" applyFont="1" applyFill="1" applyBorder="1" applyAlignment="1">
      <alignment horizontal="center"/>
    </xf>
    <xf numFmtId="0" fontId="0" fillId="11" borderId="18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0" fillId="0" borderId="0" xfId="0" applyNumberFormat="1" applyFont="1" applyAlignment="1"/>
    <xf numFmtId="0" fontId="2" fillId="2" borderId="35" xfId="0" applyFont="1" applyFill="1" applyBorder="1" applyAlignment="1">
      <alignment horizontal="center"/>
    </xf>
    <xf numFmtId="49" fontId="3" fillId="6" borderId="27" xfId="0" applyNumberFormat="1" applyFont="1" applyFill="1" applyBorder="1" applyAlignment="1"/>
    <xf numFmtId="0" fontId="4" fillId="6" borderId="28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164" fontId="4" fillId="6" borderId="11" xfId="0" applyNumberFormat="1" applyFont="1" applyFill="1" applyBorder="1" applyAlignment="1">
      <alignment horizontal="center"/>
    </xf>
    <xf numFmtId="0" fontId="0" fillId="0" borderId="30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49" fontId="0" fillId="4" borderId="36" xfId="0" applyNumberFormat="1" applyFont="1" applyFill="1" applyBorder="1" applyAlignment="1"/>
    <xf numFmtId="0" fontId="0" fillId="0" borderId="37" xfId="0" applyNumberFormat="1" applyFont="1" applyBorder="1" applyAlignment="1">
      <alignment horizontal="center"/>
    </xf>
    <xf numFmtId="0" fontId="0" fillId="0" borderId="35" xfId="0" applyNumberFormat="1" applyFont="1" applyBorder="1" applyAlignment="1">
      <alignment horizontal="center"/>
    </xf>
    <xf numFmtId="164" fontId="0" fillId="0" borderId="35" xfId="0" applyNumberFormat="1" applyFont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164" fontId="5" fillId="8" borderId="4" xfId="0" applyNumberFormat="1" applyFont="1" applyFill="1" applyBorder="1" applyAlignment="1">
      <alignment horizontal="center"/>
    </xf>
    <xf numFmtId="49" fontId="0" fillId="4" borderId="27" xfId="0" applyNumberFormat="1" applyFont="1" applyFill="1" applyBorder="1" applyAlignment="1"/>
    <xf numFmtId="0" fontId="0" fillId="0" borderId="28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49" fontId="0" fillId="4" borderId="38" xfId="0" applyNumberFormat="1" applyFont="1" applyFill="1" applyBorder="1" applyAlignment="1"/>
    <xf numFmtId="0" fontId="0" fillId="0" borderId="39" xfId="0" applyNumberFormat="1" applyFont="1" applyBorder="1" applyAlignment="1">
      <alignment horizontal="center"/>
    </xf>
    <xf numFmtId="0" fontId="0" fillId="0" borderId="40" xfId="0" applyNumberFormat="1" applyFont="1" applyBorder="1" applyAlignment="1">
      <alignment horizontal="center"/>
    </xf>
    <xf numFmtId="164" fontId="0" fillId="0" borderId="40" xfId="0" applyNumberFormat="1" applyFont="1" applyBorder="1" applyAlignment="1">
      <alignment horizontal="center"/>
    </xf>
    <xf numFmtId="49" fontId="2" fillId="12" borderId="22" xfId="0" applyNumberFormat="1" applyFont="1" applyFill="1" applyBorder="1" applyAlignment="1">
      <alignment horizontal="left"/>
    </xf>
    <xf numFmtId="0" fontId="5" fillId="12" borderId="23" xfId="0" applyFont="1" applyFill="1" applyBorder="1" applyAlignment="1">
      <alignment horizontal="center"/>
    </xf>
    <xf numFmtId="0" fontId="5" fillId="12" borderId="24" xfId="0" applyFont="1" applyFill="1" applyBorder="1" applyAlignment="1">
      <alignment horizontal="center"/>
    </xf>
    <xf numFmtId="164" fontId="5" fillId="12" borderId="24" xfId="0" applyNumberFormat="1" applyFont="1" applyFill="1" applyBorder="1" applyAlignment="1">
      <alignment horizontal="center"/>
    </xf>
    <xf numFmtId="164" fontId="5" fillId="12" borderId="25" xfId="0" applyNumberFormat="1" applyFont="1" applyFill="1" applyBorder="1" applyAlignment="1">
      <alignment horizontal="center"/>
    </xf>
    <xf numFmtId="164" fontId="5" fillId="12" borderId="41" xfId="0" applyNumberFormat="1" applyFont="1" applyFill="1" applyBorder="1" applyAlignment="1">
      <alignment horizontal="center"/>
    </xf>
    <xf numFmtId="49" fontId="0" fillId="4" borderId="42" xfId="0" applyNumberFormat="1" applyFont="1" applyFill="1" applyBorder="1" applyAlignment="1"/>
    <xf numFmtId="0" fontId="0" fillId="0" borderId="43" xfId="0" applyNumberFormat="1" applyFont="1" applyBorder="1" applyAlignment="1">
      <alignment horizontal="center"/>
    </xf>
    <xf numFmtId="0" fontId="0" fillId="0" borderId="44" xfId="0" applyNumberFormat="1" applyFont="1" applyBorder="1" applyAlignment="1">
      <alignment horizontal="center"/>
    </xf>
    <xf numFmtId="164" fontId="0" fillId="0" borderId="44" xfId="0" applyNumberFormat="1" applyFont="1" applyBorder="1" applyAlignment="1">
      <alignment horizontal="center"/>
    </xf>
    <xf numFmtId="0" fontId="0" fillId="11" borderId="7" xfId="0" applyFont="1" applyFill="1" applyBorder="1" applyAlignment="1">
      <alignment horizontal="center"/>
    </xf>
    <xf numFmtId="0" fontId="0" fillId="11" borderId="12" xfId="0" applyFont="1" applyFill="1" applyBorder="1" applyAlignment="1">
      <alignment horizontal="center"/>
    </xf>
    <xf numFmtId="164" fontId="0" fillId="11" borderId="12" xfId="0" applyNumberFormat="1" applyFont="1" applyFill="1" applyBorder="1" applyAlignment="1">
      <alignment horizontal="center"/>
    </xf>
    <xf numFmtId="49" fontId="2" fillId="13" borderId="4" xfId="0" applyNumberFormat="1" applyFont="1" applyFill="1" applyBorder="1" applyAlignment="1">
      <alignment horizontal="left"/>
    </xf>
    <xf numFmtId="0" fontId="0" fillId="13" borderId="7" xfId="0" applyFont="1" applyFill="1" applyBorder="1" applyAlignment="1">
      <alignment horizontal="center"/>
    </xf>
    <xf numFmtId="0" fontId="0" fillId="13" borderId="12" xfId="0" applyFont="1" applyFill="1" applyBorder="1" applyAlignment="1">
      <alignment horizontal="center"/>
    </xf>
    <xf numFmtId="164" fontId="0" fillId="13" borderId="12" xfId="0" applyNumberFormat="1" applyFont="1" applyFill="1" applyBorder="1" applyAlignment="1">
      <alignment horizontal="center"/>
    </xf>
    <xf numFmtId="49" fontId="3" fillId="4" borderId="36" xfId="0" applyNumberFormat="1" applyFont="1" applyFill="1" applyBorder="1" applyAlignment="1"/>
    <xf numFmtId="49" fontId="2" fillId="14" borderId="4" xfId="0" applyNumberFormat="1" applyFont="1" applyFill="1" applyBorder="1" applyAlignment="1">
      <alignment horizontal="left"/>
    </xf>
    <xf numFmtId="0" fontId="5" fillId="14" borderId="7" xfId="0" applyFont="1" applyFill="1" applyBorder="1" applyAlignment="1">
      <alignment horizontal="center"/>
    </xf>
    <xf numFmtId="1" fontId="5" fillId="14" borderId="12" xfId="0" applyNumberFormat="1" applyFont="1" applyFill="1" applyBorder="1" applyAlignment="1">
      <alignment horizontal="center"/>
    </xf>
    <xf numFmtId="0" fontId="5" fillId="14" borderId="12" xfId="0" applyFont="1" applyFill="1" applyBorder="1" applyAlignment="1">
      <alignment horizontal="center"/>
    </xf>
    <xf numFmtId="164" fontId="5" fillId="14" borderId="12" xfId="0" applyNumberFormat="1" applyFont="1" applyFill="1" applyBorder="1" applyAlignment="1">
      <alignment horizontal="center"/>
    </xf>
    <xf numFmtId="164" fontId="0" fillId="3" borderId="12" xfId="0" applyNumberFormat="1" applyFont="1" applyFill="1" applyBorder="1" applyAlignment="1">
      <alignment horizontal="center" wrapText="1"/>
    </xf>
    <xf numFmtId="0" fontId="0" fillId="0" borderId="0" xfId="0" applyNumberFormat="1" applyFont="1" applyAlignment="1"/>
    <xf numFmtId="0" fontId="0" fillId="3" borderId="4" xfId="0" applyFont="1" applyFill="1" applyBorder="1" applyAlignment="1"/>
    <xf numFmtId="0" fontId="0" fillId="0" borderId="45" xfId="0" applyFont="1" applyBorder="1" applyAlignment="1"/>
    <xf numFmtId="0" fontId="0" fillId="0" borderId="46" xfId="0" applyFont="1" applyBorder="1" applyAlignment="1"/>
    <xf numFmtId="0" fontId="0" fillId="0" borderId="47" xfId="0" applyFont="1" applyBorder="1" applyAlignment="1"/>
    <xf numFmtId="0" fontId="0" fillId="3" borderId="4" xfId="0" applyNumberFormat="1" applyFont="1" applyFill="1" applyBorder="1" applyAlignment="1"/>
    <xf numFmtId="49" fontId="0" fillId="15" borderId="4" xfId="0" applyNumberFormat="1" applyFont="1" applyFill="1" applyBorder="1" applyAlignment="1"/>
    <xf numFmtId="0" fontId="0" fillId="15" borderId="4" xfId="0" applyNumberFormat="1" applyFont="1" applyFill="1" applyBorder="1" applyAlignment="1"/>
    <xf numFmtId="49" fontId="0" fillId="16" borderId="4" xfId="0" applyNumberFormat="1" applyFont="1" applyFill="1" applyBorder="1" applyAlignment="1"/>
    <xf numFmtId="0" fontId="0" fillId="16" borderId="4" xfId="0" applyNumberFormat="1" applyFont="1" applyFill="1" applyBorder="1" applyAlignment="1"/>
    <xf numFmtId="0" fontId="0" fillId="0" borderId="48" xfId="0" applyFont="1" applyBorder="1" applyAlignment="1"/>
    <xf numFmtId="0" fontId="0" fillId="0" borderId="49" xfId="0" applyFont="1" applyBorder="1" applyAlignment="1"/>
    <xf numFmtId="0" fontId="0" fillId="0" borderId="50" xfId="0" applyFont="1" applyBorder="1" applyAlignment="1"/>
    <xf numFmtId="49" fontId="0" fillId="17" borderId="4" xfId="0" applyNumberFormat="1" applyFont="1" applyFill="1" applyBorder="1" applyAlignment="1"/>
    <xf numFmtId="0" fontId="0" fillId="17" borderId="4" xfId="0" applyNumberFormat="1" applyFont="1" applyFill="1" applyBorder="1" applyAlignment="1"/>
    <xf numFmtId="0" fontId="0" fillId="3" borderId="51" xfId="0" applyNumberFormat="1" applyFont="1" applyFill="1" applyBorder="1" applyAlignment="1"/>
    <xf numFmtId="49" fontId="0" fillId="16" borderId="52" xfId="0" applyNumberFormat="1" applyFont="1" applyFill="1" applyBorder="1" applyAlignment="1"/>
    <xf numFmtId="0" fontId="0" fillId="16" borderId="51" xfId="0" applyNumberFormat="1" applyFont="1" applyFill="1" applyBorder="1" applyAlignment="1"/>
    <xf numFmtId="0" fontId="0" fillId="3" borderId="52" xfId="0" applyFont="1" applyFill="1" applyBorder="1" applyAlignment="1"/>
    <xf numFmtId="49" fontId="0" fillId="18" borderId="4" xfId="0" applyNumberFormat="1" applyFont="1" applyFill="1" applyBorder="1" applyAlignment="1"/>
    <xf numFmtId="0" fontId="0" fillId="18" borderId="4" xfId="0" applyNumberFormat="1" applyFont="1" applyFill="1" applyBorder="1" applyAlignment="1"/>
    <xf numFmtId="0" fontId="0" fillId="3" borderId="53" xfId="0" applyFont="1" applyFill="1" applyBorder="1" applyAlignment="1"/>
    <xf numFmtId="0" fontId="0" fillId="3" borderId="54" xfId="0" applyFont="1" applyFill="1" applyBorder="1" applyAlignment="1"/>
    <xf numFmtId="0" fontId="0" fillId="3" borderId="55" xfId="0" applyFont="1" applyFill="1" applyBorder="1" applyAlignment="1"/>
    <xf numFmtId="0" fontId="0" fillId="3" borderId="45" xfId="0" applyFont="1" applyFill="1" applyBorder="1" applyAlignment="1"/>
    <xf numFmtId="0" fontId="0" fillId="3" borderId="46" xfId="0" applyFont="1" applyFill="1" applyBorder="1" applyAlignment="1"/>
    <xf numFmtId="0" fontId="0" fillId="3" borderId="48" xfId="0" applyFont="1" applyFill="1" applyBorder="1" applyAlignment="1"/>
    <xf numFmtId="0" fontId="0" fillId="3" borderId="49" xfId="0" applyFont="1" applyFill="1" applyBorder="1" applyAlignment="1"/>
    <xf numFmtId="0" fontId="0" fillId="16" borderId="4" xfId="0" applyNumberFormat="1" applyFont="1" applyFill="1" applyBorder="1" applyAlignment="1">
      <alignment horizontal="center"/>
    </xf>
    <xf numFmtId="164" fontId="0" fillId="18" borderId="4" xfId="0" applyNumberFormat="1" applyFont="1" applyFill="1" applyBorder="1" applyAlignment="1"/>
    <xf numFmtId="0" fontId="0" fillId="3" borderId="56" xfId="0" applyFont="1" applyFill="1" applyBorder="1" applyAlignment="1"/>
    <xf numFmtId="0" fontId="0" fillId="3" borderId="57" xfId="0" applyFont="1" applyFill="1" applyBorder="1" applyAlignment="1"/>
    <xf numFmtId="164" fontId="0" fillId="16" borderId="4" xfId="0" applyNumberFormat="1" applyFont="1" applyFill="1" applyBorder="1" applyAlignment="1"/>
    <xf numFmtId="1" fontId="0" fillId="18" borderId="4" xfId="0" applyNumberFormat="1" applyFont="1" applyFill="1" applyBorder="1" applyAlignment="1"/>
    <xf numFmtId="0" fontId="0" fillId="3" borderId="50" xfId="0" applyFont="1" applyFill="1" applyBorder="1" applyAlignment="1"/>
    <xf numFmtId="49" fontId="0" fillId="19" borderId="4" xfId="0" applyNumberFormat="1" applyFont="1" applyFill="1" applyBorder="1" applyAlignment="1"/>
    <xf numFmtId="0" fontId="0" fillId="19" borderId="4" xfId="0" applyNumberFormat="1" applyFont="1" applyFill="1" applyBorder="1" applyAlignment="1">
      <alignment horizontal="center"/>
    </xf>
    <xf numFmtId="164" fontId="0" fillId="19" borderId="4" xfId="0" applyNumberFormat="1" applyFont="1" applyFill="1" applyBorder="1" applyAlignment="1"/>
    <xf numFmtId="0" fontId="0" fillId="16" borderId="50" xfId="0" applyFont="1" applyFill="1" applyBorder="1" applyAlignment="1"/>
    <xf numFmtId="0" fontId="0" fillId="3" borderId="47" xfId="0" applyFont="1" applyFill="1" applyBorder="1" applyAlignment="1"/>
    <xf numFmtId="0" fontId="0" fillId="3" borderId="58" xfId="0" applyFont="1" applyFill="1" applyBorder="1" applyAlignment="1"/>
    <xf numFmtId="0" fontId="0" fillId="0" borderId="0" xfId="0" applyNumberFormat="1" applyFont="1" applyAlignment="1"/>
    <xf numFmtId="49" fontId="2" fillId="2" borderId="4" xfId="0" applyNumberFormat="1" applyFont="1" applyFill="1" applyBorder="1" applyAlignment="1"/>
    <xf numFmtId="49" fontId="2" fillId="2" borderId="4" xfId="0" applyNumberFormat="1" applyFont="1" applyFill="1" applyBorder="1" applyAlignment="1">
      <alignment horizontal="center"/>
    </xf>
    <xf numFmtId="49" fontId="3" fillId="5" borderId="4" xfId="0" applyNumberFormat="1" applyFont="1" applyFill="1" applyBorder="1" applyAlignment="1"/>
    <xf numFmtId="49" fontId="3" fillId="4" borderId="4" xfId="0" applyNumberFormat="1" applyFont="1" applyFill="1" applyBorder="1" applyAlignment="1"/>
    <xf numFmtId="49" fontId="3" fillId="5" borderId="59" xfId="0" applyNumberFormat="1" applyFont="1" applyFill="1" applyBorder="1" applyAlignment="1"/>
    <xf numFmtId="49" fontId="0" fillId="5" borderId="60" xfId="0" applyNumberFormat="1" applyFont="1" applyFill="1" applyBorder="1" applyAlignment="1"/>
    <xf numFmtId="0" fontId="0" fillId="0" borderId="61" xfId="0" applyNumberFormat="1" applyFont="1" applyBorder="1" applyAlignment="1">
      <alignment horizontal="center"/>
    </xf>
    <xf numFmtId="49" fontId="0" fillId="5" borderId="62" xfId="0" applyNumberFormat="1" applyFont="1" applyFill="1" applyBorder="1" applyAlignment="1"/>
    <xf numFmtId="49" fontId="3" fillId="5" borderId="62" xfId="0" applyNumberFormat="1" applyFont="1" applyFill="1" applyBorder="1" applyAlignment="1"/>
    <xf numFmtId="49" fontId="0" fillId="5" borderId="63" xfId="0" applyNumberFormat="1" applyFont="1" applyFill="1" applyBorder="1" applyAlignment="1"/>
    <xf numFmtId="49" fontId="3" fillId="5" borderId="64" xfId="0" applyNumberFormat="1" applyFont="1" applyFill="1" applyBorder="1" applyAlignment="1"/>
    <xf numFmtId="49" fontId="3" fillId="5" borderId="60" xfId="0" applyNumberFormat="1" applyFont="1" applyFill="1" applyBorder="1" applyAlignment="1"/>
    <xf numFmtId="49" fontId="0" fillId="5" borderId="59" xfId="0" applyNumberFormat="1" applyFont="1" applyFill="1" applyBorder="1" applyAlignment="1"/>
    <xf numFmtId="49" fontId="0" fillId="4" borderId="19" xfId="0" applyNumberFormat="1" applyFont="1" applyFill="1" applyBorder="1" applyAlignment="1"/>
    <xf numFmtId="0" fontId="0" fillId="0" borderId="20" xfId="0" applyNumberFormat="1" applyFont="1" applyBorder="1" applyAlignment="1">
      <alignment horizontal="center"/>
    </xf>
    <xf numFmtId="49" fontId="0" fillId="5" borderId="65" xfId="0" applyNumberFormat="1" applyFont="1" applyFill="1" applyBorder="1" applyAlignment="1"/>
    <xf numFmtId="0" fontId="0" fillId="5" borderId="4" xfId="0" applyFont="1" applyFill="1" applyBorder="1" applyAlignment="1"/>
    <xf numFmtId="0" fontId="0" fillId="0" borderId="0" xfId="0" applyNumberFormat="1" applyFont="1" applyAlignment="1"/>
    <xf numFmtId="49" fontId="2" fillId="2" borderId="60" xfId="0" applyNumberFormat="1" applyFont="1" applyFill="1" applyBorder="1" applyAlignment="1">
      <alignment horizontal="center"/>
    </xf>
    <xf numFmtId="49" fontId="2" fillId="2" borderId="60" xfId="0" applyNumberFormat="1" applyFont="1" applyFill="1" applyBorder="1" applyAlignment="1">
      <alignment horizontal="left"/>
    </xf>
    <xf numFmtId="0" fontId="0" fillId="4" borderId="60" xfId="0" applyFont="1" applyFill="1" applyBorder="1" applyAlignment="1"/>
    <xf numFmtId="0" fontId="0" fillId="0" borderId="60" xfId="0" applyFont="1" applyBorder="1" applyAlignment="1">
      <alignment horizontal="center"/>
    </xf>
    <xf numFmtId="0" fontId="0" fillId="0" borderId="60" xfId="0" applyFont="1" applyBorder="1" applyAlignment="1">
      <alignment horizontal="left"/>
    </xf>
    <xf numFmtId="0" fontId="0" fillId="0" borderId="60" xfId="0" applyNumberFormat="1" applyFont="1" applyBorder="1" applyAlignment="1">
      <alignment horizontal="center"/>
    </xf>
    <xf numFmtId="49" fontId="0" fillId="0" borderId="60" xfId="0" applyNumberFormat="1" applyFont="1" applyBorder="1" applyAlignment="1">
      <alignment horizontal="left"/>
    </xf>
    <xf numFmtId="164" fontId="0" fillId="0" borderId="60" xfId="0" applyNumberFormat="1" applyFont="1" applyBorder="1" applyAlignment="1">
      <alignment horizontal="center"/>
    </xf>
    <xf numFmtId="49" fontId="2" fillId="2" borderId="60" xfId="0" applyNumberFormat="1" applyFont="1" applyFill="1" applyBorder="1" applyAlignment="1"/>
    <xf numFmtId="0" fontId="2" fillId="2" borderId="60" xfId="0" applyFont="1" applyFill="1" applyBorder="1" applyAlignment="1">
      <alignment horizontal="center"/>
    </xf>
    <xf numFmtId="0" fontId="2" fillId="2" borderId="60" xfId="0" applyFont="1" applyFill="1" applyBorder="1" applyAlignment="1">
      <alignment horizontal="left"/>
    </xf>
    <xf numFmtId="0" fontId="2" fillId="2" borderId="60" xfId="0" applyNumberFormat="1" applyFont="1" applyFill="1" applyBorder="1" applyAlignment="1">
      <alignment horizontal="center"/>
    </xf>
    <xf numFmtId="164" fontId="2" fillId="2" borderId="60" xfId="0" applyNumberFormat="1" applyFont="1" applyFill="1" applyBorder="1" applyAlignment="1">
      <alignment horizontal="center"/>
    </xf>
    <xf numFmtId="49" fontId="0" fillId="4" borderId="60" xfId="0" applyNumberFormat="1" applyFont="1" applyFill="1" applyBorder="1" applyAlignment="1"/>
    <xf numFmtId="1" fontId="0" fillId="0" borderId="60" xfId="0" applyNumberFormat="1" applyFont="1" applyBorder="1" applyAlignment="1">
      <alignment horizontal="center"/>
    </xf>
    <xf numFmtId="0" fontId="0" fillId="0" borderId="60" xfId="0" applyFont="1" applyBorder="1" applyAlignment="1"/>
    <xf numFmtId="49" fontId="0" fillId="0" borderId="60" xfId="0" applyNumberFormat="1" applyFont="1" applyBorder="1" applyAlignment="1"/>
    <xf numFmtId="0" fontId="0" fillId="2" borderId="60" xfId="0" applyFont="1" applyFill="1" applyBorder="1" applyAlignment="1">
      <alignment horizontal="center"/>
    </xf>
    <xf numFmtId="0" fontId="0" fillId="2" borderId="60" xfId="0" applyFont="1" applyFill="1" applyBorder="1" applyAlignment="1"/>
    <xf numFmtId="1" fontId="2" fillId="2" borderId="60" xfId="0" applyNumberFormat="1" applyFont="1" applyFill="1" applyBorder="1" applyAlignment="1">
      <alignment horizontal="center"/>
    </xf>
    <xf numFmtId="0" fontId="5" fillId="2" borderId="60" xfId="0" applyFont="1" applyFill="1" applyBorder="1" applyAlignment="1">
      <alignment horizontal="center"/>
    </xf>
    <xf numFmtId="0" fontId="5" fillId="2" borderId="60" xfId="0" applyFont="1" applyFill="1" applyBorder="1" applyAlignment="1"/>
    <xf numFmtId="0" fontId="0" fillId="5" borderId="60" xfId="0" applyFont="1" applyFill="1" applyBorder="1" applyAlignment="1"/>
    <xf numFmtId="49" fontId="0" fillId="3" borderId="60" xfId="0" applyNumberFormat="1" applyFont="1" applyFill="1" applyBorder="1" applyAlignment="1">
      <alignment horizontal="left"/>
    </xf>
    <xf numFmtId="0" fontId="0" fillId="3" borderId="60" xfId="0" applyNumberFormat="1" applyFont="1" applyFill="1" applyBorder="1" applyAlignment="1">
      <alignment horizontal="center"/>
    </xf>
    <xf numFmtId="0" fontId="0" fillId="3" borderId="60" xfId="0" applyFont="1" applyFill="1" applyBorder="1" applyAlignment="1">
      <alignment horizontal="left"/>
    </xf>
    <xf numFmtId="0" fontId="0" fillId="3" borderId="60" xfId="0" applyFont="1" applyFill="1" applyBorder="1" applyAlignment="1">
      <alignment horizontal="center"/>
    </xf>
    <xf numFmtId="0" fontId="0" fillId="0" borderId="0" xfId="0" applyNumberFormat="1" applyFont="1" applyAlignment="1"/>
    <xf numFmtId="0" fontId="7" fillId="2" borderId="60" xfId="0" applyNumberFormat="1" applyFont="1" applyFill="1" applyBorder="1" applyAlignment="1">
      <alignment horizontal="center"/>
    </xf>
    <xf numFmtId="0" fontId="8" fillId="2" borderId="60" xfId="0" applyNumberFormat="1" applyFont="1" applyFill="1" applyBorder="1" applyAlignment="1">
      <alignment horizontal="center"/>
    </xf>
    <xf numFmtId="0" fontId="9" fillId="2" borderId="60" xfId="0" applyNumberFormat="1" applyFont="1" applyFill="1" applyBorder="1" applyAlignment="1">
      <alignment horizontal="center"/>
    </xf>
    <xf numFmtId="0" fontId="10" fillId="2" borderId="60" xfId="0" applyNumberFormat="1" applyFont="1" applyFill="1" applyBorder="1" applyAlignment="1">
      <alignment horizontal="center"/>
    </xf>
    <xf numFmtId="0" fontId="11" fillId="2" borderId="60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0" fontId="13" fillId="3" borderId="4" xfId="0" applyFont="1" applyFill="1" applyBorder="1" applyAlignment="1"/>
    <xf numFmtId="0" fontId="13" fillId="0" borderId="66" xfId="0" applyFont="1" applyBorder="1" applyAlignment="1"/>
    <xf numFmtId="49" fontId="0" fillId="20" borderId="4" xfId="0" applyNumberFormat="1" applyFont="1" applyFill="1" applyBorder="1" applyAlignment="1"/>
    <xf numFmtId="0" fontId="0" fillId="20" borderId="4" xfId="0" applyNumberFormat="1" applyFont="1" applyFill="1" applyBorder="1" applyAlignment="1"/>
    <xf numFmtId="0" fontId="0" fillId="0" borderId="67" xfId="0" applyFont="1" applyBorder="1" applyAlignment="1"/>
    <xf numFmtId="0" fontId="0" fillId="0" borderId="4" xfId="0" applyNumberFormat="1" applyFont="1" applyBorder="1" applyAlignment="1"/>
    <xf numFmtId="49" fontId="0" fillId="0" borderId="52" xfId="0" applyNumberFormat="1" applyFont="1" applyBorder="1" applyAlignment="1"/>
    <xf numFmtId="49" fontId="0" fillId="3" borderId="52" xfId="0" applyNumberFormat="1" applyFont="1" applyFill="1" applyBorder="1" applyAlignment="1"/>
    <xf numFmtId="0" fontId="0" fillId="0" borderId="53" xfId="0" applyFont="1" applyBorder="1" applyAlignment="1"/>
    <xf numFmtId="0" fontId="0" fillId="0" borderId="54" xfId="0" applyFont="1" applyBorder="1" applyAlignment="1"/>
    <xf numFmtId="0" fontId="0" fillId="0" borderId="68" xfId="0" applyFont="1" applyBorder="1" applyAlignment="1"/>
    <xf numFmtId="0" fontId="0" fillId="0" borderId="4" xfId="0" applyFont="1" applyBorder="1" applyAlignment="1"/>
    <xf numFmtId="49" fontId="0" fillId="18" borderId="53" xfId="0" applyNumberFormat="1" applyFont="1" applyFill="1" applyBorder="1" applyAlignment="1"/>
    <xf numFmtId="0" fontId="0" fillId="18" borderId="55" xfId="0" applyNumberFormat="1" applyFont="1" applyFill="1" applyBorder="1" applyAlignment="1"/>
    <xf numFmtId="49" fontId="0" fillId="3" borderId="53" xfId="0" applyNumberFormat="1" applyFont="1" applyFill="1" applyBorder="1" applyAlignment="1"/>
    <xf numFmtId="0" fontId="0" fillId="3" borderId="55" xfId="0" applyNumberFormat="1" applyFont="1" applyFill="1" applyBorder="1" applyAlignment="1"/>
    <xf numFmtId="49" fontId="0" fillId="0" borderId="53" xfId="0" applyNumberFormat="1" applyFont="1" applyBorder="1" applyAlignment="1"/>
    <xf numFmtId="0" fontId="0" fillId="0" borderId="55" xfId="0" applyNumberFormat="1" applyFont="1" applyBorder="1" applyAlignment="1"/>
    <xf numFmtId="49" fontId="0" fillId="3" borderId="45" xfId="0" applyNumberFormat="1" applyFont="1" applyFill="1" applyBorder="1" applyAlignment="1"/>
    <xf numFmtId="0" fontId="0" fillId="3" borderId="47" xfId="0" applyNumberFormat="1" applyFont="1" applyFill="1" applyBorder="1" applyAlignment="1"/>
    <xf numFmtId="49" fontId="0" fillId="3" borderId="56" xfId="0" applyNumberFormat="1" applyFont="1" applyFill="1" applyBorder="1" applyAlignment="1"/>
    <xf numFmtId="0" fontId="0" fillId="3" borderId="58" xfId="0" applyNumberFormat="1" applyFont="1" applyFill="1" applyBorder="1" applyAlignment="1"/>
    <xf numFmtId="0" fontId="0" fillId="0" borderId="57" xfId="0" applyFont="1" applyBorder="1" applyAlignment="1"/>
    <xf numFmtId="0" fontId="0" fillId="0" borderId="58" xfId="0" applyFont="1" applyBorder="1" applyAlignment="1"/>
    <xf numFmtId="0" fontId="0" fillId="0" borderId="0" xfId="0" applyNumberFormat="1" applyFont="1" applyAlignment="1"/>
    <xf numFmtId="0" fontId="2" fillId="21" borderId="60" xfId="0" applyNumberFormat="1" applyFont="1" applyFill="1" applyBorder="1" applyAlignment="1">
      <alignment horizontal="center"/>
    </xf>
    <xf numFmtId="0" fontId="7" fillId="21" borderId="60" xfId="0" applyNumberFormat="1" applyFont="1" applyFill="1" applyBorder="1" applyAlignment="1">
      <alignment horizontal="center"/>
    </xf>
    <xf numFmtId="0" fontId="0" fillId="3" borderId="60" xfId="0" applyFont="1" applyFill="1" applyBorder="1" applyAlignment="1"/>
    <xf numFmtId="0" fontId="2" fillId="3" borderId="60" xfId="0" applyFont="1" applyFill="1" applyBorder="1" applyAlignment="1"/>
    <xf numFmtId="0" fontId="2" fillId="3" borderId="60" xfId="0" applyFont="1" applyFill="1" applyBorder="1" applyAlignment="1">
      <alignment horizontal="center"/>
    </xf>
    <xf numFmtId="0" fontId="2" fillId="3" borderId="60" xfId="0" applyFont="1" applyFill="1" applyBorder="1" applyAlignment="1">
      <alignment horizontal="left"/>
    </xf>
    <xf numFmtId="0" fontId="7" fillId="3" borderId="60" xfId="0" applyFont="1" applyFill="1" applyBorder="1" applyAlignment="1">
      <alignment horizontal="center"/>
    </xf>
    <xf numFmtId="0" fontId="8" fillId="3" borderId="60" xfId="0" applyFont="1" applyFill="1" applyBorder="1" applyAlignment="1">
      <alignment horizontal="center"/>
    </xf>
    <xf numFmtId="164" fontId="2" fillId="3" borderId="60" xfId="0" applyNumberFormat="1" applyFont="1" applyFill="1" applyBorder="1" applyAlignment="1">
      <alignment horizontal="center"/>
    </xf>
    <xf numFmtId="0" fontId="9" fillId="3" borderId="60" xfId="0" applyFont="1" applyFill="1" applyBorder="1" applyAlignment="1">
      <alignment horizontal="center"/>
    </xf>
    <xf numFmtId="0" fontId="10" fillId="3" borderId="60" xfId="0" applyFont="1" applyFill="1" applyBorder="1" applyAlignment="1">
      <alignment horizontal="center"/>
    </xf>
    <xf numFmtId="0" fontId="2" fillId="5" borderId="60" xfId="0" applyFont="1" applyFill="1" applyBorder="1" applyAlignment="1"/>
    <xf numFmtId="0" fontId="2" fillId="5" borderId="60" xfId="0" applyFont="1" applyFill="1" applyBorder="1" applyAlignment="1">
      <alignment horizontal="center"/>
    </xf>
    <xf numFmtId="0" fontId="2" fillId="5" borderId="60" xfId="0" applyFont="1" applyFill="1" applyBorder="1" applyAlignment="1">
      <alignment horizontal="left"/>
    </xf>
    <xf numFmtId="0" fontId="7" fillId="5" borderId="60" xfId="0" applyFont="1" applyFill="1" applyBorder="1" applyAlignment="1">
      <alignment horizontal="center"/>
    </xf>
    <xf numFmtId="0" fontId="8" fillId="5" borderId="60" xfId="0" applyFont="1" applyFill="1" applyBorder="1" applyAlignment="1">
      <alignment horizontal="center"/>
    </xf>
    <xf numFmtId="164" fontId="2" fillId="5" borderId="60" xfId="0" applyNumberFormat="1" applyFont="1" applyFill="1" applyBorder="1" applyAlignment="1">
      <alignment horizontal="center"/>
    </xf>
    <xf numFmtId="0" fontId="9" fillId="5" borderId="60" xfId="0" applyFont="1" applyFill="1" applyBorder="1" applyAlignment="1">
      <alignment horizontal="center"/>
    </xf>
    <xf numFmtId="0" fontId="10" fillId="5" borderId="60" xfId="0" applyFont="1" applyFill="1" applyBorder="1" applyAlignment="1">
      <alignment horizontal="center"/>
    </xf>
    <xf numFmtId="0" fontId="0" fillId="0" borderId="0" xfId="0" applyNumberFormat="1" applyFont="1" applyAlignment="1"/>
    <xf numFmtId="0" fontId="0" fillId="3" borderId="67" xfId="0" applyFont="1" applyFill="1" applyBorder="1" applyAlignment="1"/>
    <xf numFmtId="49" fontId="0" fillId="15" borderId="53" xfId="0" applyNumberFormat="1" applyFont="1" applyFill="1" applyBorder="1" applyAlignment="1"/>
    <xf numFmtId="0" fontId="0" fillId="15" borderId="55" xfId="0" applyNumberFormat="1" applyFont="1" applyFill="1" applyBorder="1" applyAlignment="1">
      <alignment horizontal="right"/>
    </xf>
    <xf numFmtId="0" fontId="0" fillId="15" borderId="54" xfId="0" applyNumberFormat="1" applyFont="1" applyFill="1" applyBorder="1" applyAlignment="1">
      <alignment horizontal="right"/>
    </xf>
    <xf numFmtId="49" fontId="0" fillId="15" borderId="45" xfId="0" applyNumberFormat="1" applyFont="1" applyFill="1" applyBorder="1" applyAlignment="1"/>
    <xf numFmtId="0" fontId="0" fillId="15" borderId="46" xfId="0" applyNumberFormat="1" applyFont="1" applyFill="1" applyBorder="1" applyAlignment="1">
      <alignment horizontal="right"/>
    </xf>
    <xf numFmtId="49" fontId="0" fillId="15" borderId="48" xfId="0" applyNumberFormat="1" applyFont="1" applyFill="1" applyBorder="1" applyAlignment="1"/>
    <xf numFmtId="0" fontId="0" fillId="15" borderId="49" xfId="0" applyNumberFormat="1" applyFont="1" applyFill="1" applyBorder="1" applyAlignment="1">
      <alignment horizontal="right"/>
    </xf>
    <xf numFmtId="49" fontId="0" fillId="15" borderId="56" xfId="0" applyNumberFormat="1" applyFont="1" applyFill="1" applyBorder="1" applyAlignment="1"/>
    <xf numFmtId="0" fontId="0" fillId="15" borderId="57" xfId="0" applyNumberFormat="1" applyFont="1" applyFill="1" applyBorder="1" applyAlignment="1">
      <alignment horizontal="right"/>
    </xf>
    <xf numFmtId="0" fontId="0" fillId="15" borderId="47" xfId="0" applyNumberFormat="1" applyFont="1" applyFill="1" applyBorder="1" applyAlignment="1">
      <alignment horizontal="right"/>
    </xf>
    <xf numFmtId="0" fontId="0" fillId="15" borderId="58" xfId="0" applyNumberFormat="1" applyFont="1" applyFill="1" applyBorder="1" applyAlignment="1">
      <alignment horizontal="right"/>
    </xf>
    <xf numFmtId="0" fontId="0" fillId="15" borderId="50" xfId="0" applyNumberFormat="1" applyFont="1" applyFill="1" applyBorder="1" applyAlignment="1">
      <alignment horizontal="right"/>
    </xf>
    <xf numFmtId="0" fontId="0" fillId="3" borderId="45" xfId="0" applyNumberFormat="1" applyFont="1" applyFill="1" applyBorder="1" applyAlignment="1"/>
    <xf numFmtId="49" fontId="0" fillId="15" borderId="57" xfId="0" applyNumberFormat="1" applyFont="1" applyFill="1" applyBorder="1" applyAlignment="1"/>
    <xf numFmtId="0" fontId="0" fillId="3" borderId="67" xfId="0" applyNumberFormat="1" applyFont="1" applyFill="1" applyBorder="1" applyAlignment="1"/>
    <xf numFmtId="0" fontId="0" fillId="3" borderId="48" xfId="0" applyNumberFormat="1" applyFont="1" applyFill="1" applyBorder="1" applyAlignment="1"/>
    <xf numFmtId="49" fontId="0" fillId="15" borderId="54" xfId="0" applyNumberFormat="1" applyFont="1" applyFill="1" applyBorder="1" applyAlignment="1"/>
    <xf numFmtId="0" fontId="0" fillId="3" borderId="68" xfId="0" applyNumberFormat="1" applyFont="1" applyFill="1" applyBorder="1" applyAlignment="1"/>
    <xf numFmtId="0" fontId="0" fillId="0" borderId="0" xfId="0" applyNumberFormat="1" applyFont="1" applyAlignment="1"/>
    <xf numFmtId="0" fontId="7" fillId="21" borderId="60" xfId="0" applyFont="1" applyFill="1" applyBorder="1" applyAlignment="1">
      <alignment horizontal="center"/>
    </xf>
    <xf numFmtId="0" fontId="8" fillId="2" borderId="60" xfId="0" applyFont="1" applyFill="1" applyBorder="1" applyAlignment="1">
      <alignment horizontal="center"/>
    </xf>
    <xf numFmtId="0" fontId="9" fillId="2" borderId="60" xfId="0" applyFont="1" applyFill="1" applyBorder="1" applyAlignment="1">
      <alignment horizontal="center"/>
    </xf>
    <xf numFmtId="0" fontId="0" fillId="0" borderId="0" xfId="0" applyNumberFormat="1" applyFont="1" applyAlignment="1"/>
    <xf numFmtId="49" fontId="3" fillId="16" borderId="45" xfId="0" applyNumberFormat="1" applyFont="1" applyFill="1" applyBorder="1" applyAlignment="1"/>
    <xf numFmtId="0" fontId="3" fillId="16" borderId="47" xfId="0" applyNumberFormat="1" applyFont="1" applyFill="1" applyBorder="1" applyAlignment="1">
      <alignment horizontal="right"/>
    </xf>
    <xf numFmtId="49" fontId="3" fillId="16" borderId="66" xfId="0" applyNumberFormat="1" applyFont="1" applyFill="1" applyBorder="1" applyAlignment="1"/>
    <xf numFmtId="0" fontId="3" fillId="16" borderId="4" xfId="0" applyNumberFormat="1" applyFont="1" applyFill="1" applyBorder="1" applyAlignment="1"/>
    <xf numFmtId="49" fontId="3" fillId="16" borderId="48" xfId="0" applyNumberFormat="1" applyFont="1" applyFill="1" applyBorder="1" applyAlignment="1"/>
    <xf numFmtId="0" fontId="3" fillId="16" borderId="50" xfId="0" applyNumberFormat="1" applyFont="1" applyFill="1" applyBorder="1" applyAlignment="1">
      <alignment horizontal="right"/>
    </xf>
    <xf numFmtId="49" fontId="3" fillId="16" borderId="67" xfId="0" applyNumberFormat="1" applyFont="1" applyFill="1" applyBorder="1" applyAlignment="1"/>
    <xf numFmtId="0" fontId="3" fillId="16" borderId="54" xfId="0" applyNumberFormat="1" applyFont="1" applyFill="1" applyBorder="1" applyAlignment="1">
      <alignment horizontal="right"/>
    </xf>
    <xf numFmtId="0" fontId="3" fillId="16" borderId="55" xfId="0" applyNumberFormat="1" applyFont="1" applyFill="1" applyBorder="1" applyAlignment="1"/>
    <xf numFmtId="0" fontId="0" fillId="3" borderId="46" xfId="0" applyFont="1" applyFill="1" applyBorder="1" applyAlignment="1">
      <alignment horizontal="right"/>
    </xf>
    <xf numFmtId="0" fontId="0" fillId="3" borderId="49" xfId="0" applyFont="1" applyFill="1" applyBorder="1" applyAlignment="1">
      <alignment horizontal="right"/>
    </xf>
    <xf numFmtId="0" fontId="0" fillId="3" borderId="57" xfId="0" applyFont="1" applyFill="1" applyBorder="1" applyAlignment="1">
      <alignment horizontal="right"/>
    </xf>
    <xf numFmtId="0" fontId="3" fillId="16" borderId="47" xfId="0" applyNumberFormat="1" applyFont="1" applyFill="1" applyBorder="1" applyAlignment="1">
      <alignment horizontal="center"/>
    </xf>
    <xf numFmtId="0" fontId="3" fillId="16" borderId="50" xfId="0" applyNumberFormat="1" applyFont="1" applyFill="1" applyBorder="1" applyAlignment="1">
      <alignment horizontal="center"/>
    </xf>
    <xf numFmtId="0" fontId="0" fillId="0" borderId="47" xfId="0" applyFont="1" applyBorder="1" applyAlignment="1">
      <alignment horizontal="right"/>
    </xf>
    <xf numFmtId="0" fontId="0" fillId="0" borderId="56" xfId="0" applyFont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49" fontId="3" fillId="22" borderId="4" xfId="0" applyNumberFormat="1" applyFont="1" applyFill="1" applyBorder="1" applyAlignment="1"/>
    <xf numFmtId="0" fontId="3" fillId="22" borderId="4" xfId="0" applyNumberFormat="1" applyFont="1" applyFill="1" applyBorder="1" applyAlignment="1"/>
    <xf numFmtId="49" fontId="3" fillId="23" borderId="4" xfId="0" applyNumberFormat="1" applyFont="1" applyFill="1" applyBorder="1" applyAlignment="1"/>
    <xf numFmtId="0" fontId="3" fillId="23" borderId="4" xfId="0" applyNumberFormat="1" applyFont="1" applyFill="1" applyBorder="1" applyAlignment="1"/>
    <xf numFmtId="0" fontId="0" fillId="0" borderId="0" xfId="0" applyNumberFormat="1" applyFont="1" applyAlignment="1"/>
    <xf numFmtId="0" fontId="0" fillId="4" borderId="69" xfId="0" applyFont="1" applyFill="1" applyBorder="1" applyAlignment="1"/>
    <xf numFmtId="0" fontId="0" fillId="0" borderId="70" xfId="0" applyFont="1" applyBorder="1" applyAlignment="1"/>
    <xf numFmtId="0" fontId="0" fillId="0" borderId="71" xfId="0" applyFont="1" applyBorder="1" applyAlignment="1"/>
    <xf numFmtId="0" fontId="0" fillId="4" borderId="72" xfId="0" applyFont="1" applyFill="1" applyBorder="1" applyAlignment="1"/>
    <xf numFmtId="0" fontId="0" fillId="0" borderId="73" xfId="0" applyFont="1" applyBorder="1" applyAlignment="1"/>
    <xf numFmtId="0" fontId="0" fillId="0" borderId="74" xfId="0" applyFont="1" applyBorder="1" applyAlignment="1"/>
    <xf numFmtId="0" fontId="0" fillId="0" borderId="0" xfId="0" applyNumberFormat="1" applyFont="1" applyAlignment="1"/>
    <xf numFmtId="49" fontId="3" fillId="17" borderId="4" xfId="0" applyNumberFormat="1" applyFont="1" applyFill="1" applyBorder="1" applyAlignment="1"/>
    <xf numFmtId="0" fontId="3" fillId="17" borderId="4" xfId="0" applyNumberFormat="1" applyFont="1" applyFill="1" applyBorder="1" applyAlignment="1"/>
    <xf numFmtId="0" fontId="0" fillId="3" borderId="54" xfId="0" applyNumberFormat="1" applyFont="1" applyFill="1" applyBorder="1" applyAlignment="1"/>
    <xf numFmtId="0" fontId="0" fillId="0" borderId="54" xfId="0" applyNumberFormat="1" applyFont="1" applyBorder="1" applyAlignment="1"/>
    <xf numFmtId="0" fontId="0" fillId="3" borderId="46" xfId="0" applyNumberFormat="1" applyFont="1" applyFill="1" applyBorder="1" applyAlignment="1"/>
    <xf numFmtId="0" fontId="0" fillId="0" borderId="0" xfId="0" applyNumberFormat="1" applyFont="1" applyAlignment="1"/>
    <xf numFmtId="49" fontId="2" fillId="2" borderId="75" xfId="0" applyNumberFormat="1" applyFont="1" applyFill="1" applyBorder="1" applyAlignment="1">
      <alignment horizontal="center"/>
    </xf>
    <xf numFmtId="49" fontId="2" fillId="2" borderId="76" xfId="0" applyNumberFormat="1" applyFont="1" applyFill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0" fontId="0" fillId="3" borderId="10" xfId="0" applyNumberFormat="1" applyFont="1" applyFill="1" applyBorder="1" applyAlignment="1">
      <alignment horizontal="center"/>
    </xf>
    <xf numFmtId="0" fontId="0" fillId="3" borderId="17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49" fontId="12" fillId="3" borderId="4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14" fillId="3" borderId="4" xfId="0" applyNumberFormat="1" applyFont="1" applyFill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49" fontId="15" fillId="3" borderId="4" xfId="0" applyNumberFormat="1" applyFont="1" applyFill="1" applyBorder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49" fontId="16" fillId="3" borderId="4" xfId="0" applyNumberFormat="1" applyFont="1" applyFill="1" applyBorder="1" applyAlignment="1">
      <alignment horizontal="center"/>
    </xf>
    <xf numFmtId="49" fontId="16" fillId="0" borderId="4" xfId="0" applyNumberFormat="1" applyFont="1" applyBorder="1" applyAlignment="1">
      <alignment horizontal="center"/>
    </xf>
    <xf numFmtId="49" fontId="17" fillId="3" borderId="4" xfId="0" applyNumberFormat="1" applyFont="1" applyFill="1" applyBorder="1" applyAlignment="1">
      <alignment horizontal="center"/>
    </xf>
    <xf numFmtId="49" fontId="17" fillId="0" borderId="4" xfId="0" applyNumberFormat="1" applyFont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0" fillId="3" borderId="4" xfId="0" applyFont="1" applyFill="1" applyBorder="1" applyAlignment="1"/>
    <xf numFmtId="164" fontId="2" fillId="2" borderId="4" xfId="0" applyNumberFormat="1" applyFont="1" applyFill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4" fontId="0" fillId="0" borderId="0" xfId="0" applyNumberFormat="1" applyFont="1" applyAlignment="1"/>
    <xf numFmtId="164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5A5A5"/>
      <rgbColor rgb="FFDBDBDB"/>
      <rgbColor rgb="FFDDDDDD"/>
      <rgbColor rgb="FFFFF22C"/>
      <rgbColor rgb="FF3F3F3F"/>
      <rgbColor rgb="FFFDF61C"/>
      <rgbColor rgb="FFA4D5E2"/>
      <rgbColor rgb="FFDFF0F4"/>
      <rgbColor rgb="FFC0504D"/>
      <rgbColor rgb="FFF79646"/>
      <rgbColor rgb="FFFFC0E9"/>
      <rgbColor rgb="FF8064A2"/>
      <rgbColor rgb="FF4BACC6"/>
      <rgbColor rgb="FF7C9547"/>
      <rgbColor rgb="FF525252"/>
      <rgbColor rgb="FF003366"/>
      <rgbColor rgb="FFAAAAAA"/>
      <rgbColor rgb="FFCDDDAC"/>
      <rgbColor rgb="FF7F7F7F"/>
      <rgbColor rgb="FFFBCAA2"/>
      <rgbColor rgb="FFBFB1D0"/>
      <rgbColor rgb="FFDFA7A6"/>
      <rgbColor rgb="FF3F6797"/>
      <rgbColor rgb="FF665081"/>
      <rgbColor rgb="FF817F17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IV165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L1" activeCellId="2" sqref="D1:D1048576 K1:K1048576 L1:L1048576"/>
    </sheetView>
  </sheetViews>
  <sheetFormatPr baseColWidth="10" defaultColWidth="16.33203125" defaultRowHeight="14.25" customHeight="1" x14ac:dyDescent="0.15"/>
  <cols>
    <col min="1" max="1" width="24.5" style="192" customWidth="1"/>
    <col min="2" max="2" width="8.33203125" style="192" customWidth="1"/>
    <col min="3" max="3" width="8.6640625" style="192" customWidth="1"/>
    <col min="4" max="4" width="9.83203125" style="388" customWidth="1"/>
    <col min="5" max="5" width="6.5" style="192" customWidth="1"/>
    <col min="6" max="6" width="7.33203125" style="192" customWidth="1"/>
    <col min="7" max="7" width="8.6640625" style="192" customWidth="1"/>
    <col min="8" max="8" width="7.33203125" style="192" customWidth="1"/>
    <col min="9" max="9" width="10" style="192" customWidth="1"/>
    <col min="10" max="10" width="9.6640625" style="192" customWidth="1"/>
    <col min="11" max="11" width="11.83203125" style="388" customWidth="1"/>
    <col min="12" max="12" width="9.83203125" style="388" customWidth="1"/>
    <col min="13" max="256" width="16.33203125" style="192" customWidth="1"/>
  </cols>
  <sheetData>
    <row r="1" spans="1:12" ht="15" customHeight="1" x14ac:dyDescent="0.15">
      <c r="A1" s="193" t="s">
        <v>1</v>
      </c>
      <c r="B1" s="194" t="s">
        <v>2</v>
      </c>
      <c r="C1" s="194" t="s">
        <v>3</v>
      </c>
      <c r="D1" s="386" t="s">
        <v>4</v>
      </c>
      <c r="E1" s="194" t="s">
        <v>5</v>
      </c>
      <c r="F1" s="194" t="s">
        <v>6</v>
      </c>
      <c r="G1" s="194" t="s">
        <v>7</v>
      </c>
      <c r="H1" s="194" t="s">
        <v>8</v>
      </c>
      <c r="I1" s="194" t="s">
        <v>9</v>
      </c>
      <c r="J1" s="194" t="s">
        <v>10</v>
      </c>
      <c r="K1" s="386" t="s">
        <v>11</v>
      </c>
      <c r="L1" s="386" t="s">
        <v>12</v>
      </c>
    </row>
    <row r="2" spans="1:12" ht="15" customHeight="1" x14ac:dyDescent="0.15">
      <c r="A2" s="195" t="s">
        <v>17</v>
      </c>
      <c r="B2" s="6">
        <f>'Baseball Card Page - All Season'!D125</f>
        <v>536</v>
      </c>
      <c r="C2" s="6">
        <f>'Baseball Card Page - All Season'!E125</f>
        <v>375</v>
      </c>
      <c r="D2" s="46">
        <f>'Baseball Card Page - All Season'!F125</f>
        <v>0.69962686567164178</v>
      </c>
      <c r="E2" s="6">
        <f>'Baseball Card Page - All Season'!G125</f>
        <v>168</v>
      </c>
      <c r="F2" s="6">
        <f>'Baseball Card Page - All Season'!H125</f>
        <v>112</v>
      </c>
      <c r="G2" s="6">
        <f>'Baseball Card Page - All Season'!I125</f>
        <v>38</v>
      </c>
      <c r="H2" s="6">
        <f>'Baseball Card Page - All Season'!J125</f>
        <v>57</v>
      </c>
      <c r="I2" s="6">
        <f>'Baseball Card Page - All Season'!K125</f>
        <v>325</v>
      </c>
      <c r="J2" s="6">
        <f>'Baseball Card Page - All Season'!L125</f>
        <v>238</v>
      </c>
      <c r="K2" s="46">
        <f>'Baseball Card Page - All Season'!M125</f>
        <v>0.87045333333333341</v>
      </c>
      <c r="L2" s="46">
        <f>'Baseball Card Page - All Season'!N125</f>
        <v>1.5700801990049751</v>
      </c>
    </row>
    <row r="3" spans="1:12" ht="15" customHeight="1" x14ac:dyDescent="0.15">
      <c r="A3" s="195" t="s">
        <v>21</v>
      </c>
      <c r="B3" s="6">
        <f>'Baseball Card Page - All Season'!D557</f>
        <v>436</v>
      </c>
      <c r="C3" s="6">
        <f>'Baseball Card Page - All Season'!E557</f>
        <v>302</v>
      </c>
      <c r="D3" s="46">
        <f>'Baseball Card Page - All Season'!F557</f>
        <v>0.69266055045871555</v>
      </c>
      <c r="E3" s="6">
        <f>'Baseball Card Page - All Season'!G557</f>
        <v>182</v>
      </c>
      <c r="F3" s="6">
        <f>'Baseball Card Page - All Season'!H557</f>
        <v>80</v>
      </c>
      <c r="G3" s="6">
        <f>'Baseball Card Page - All Season'!I557</f>
        <v>20</v>
      </c>
      <c r="H3" s="6">
        <f>'Baseball Card Page - All Season'!J557</f>
        <v>21</v>
      </c>
      <c r="I3" s="6">
        <f>'Baseball Card Page - All Season'!K557</f>
        <v>221</v>
      </c>
      <c r="J3" s="6">
        <f>'Baseball Card Page - All Season'!L557</f>
        <v>187</v>
      </c>
      <c r="K3" s="46">
        <f>'Baseball Card Page - All Season'!M557</f>
        <v>0.60198675496688747</v>
      </c>
      <c r="L3" s="46">
        <f>'Baseball Card Page - All Season'!N557</f>
        <v>1.2946473054256029</v>
      </c>
    </row>
    <row r="4" spans="1:12" ht="15" customHeight="1" x14ac:dyDescent="0.15">
      <c r="A4" s="195" t="s">
        <v>38</v>
      </c>
      <c r="B4" s="6">
        <f>'Baseball Card Page - All Season'!D259</f>
        <v>350</v>
      </c>
      <c r="C4" s="6">
        <f>'Baseball Card Page - All Season'!E259</f>
        <v>247</v>
      </c>
      <c r="D4" s="46">
        <f>'Baseball Card Page - All Season'!F259</f>
        <v>0.70571428571428574</v>
      </c>
      <c r="E4" s="6">
        <f>'Baseball Card Page - All Season'!G259</f>
        <v>119</v>
      </c>
      <c r="F4" s="6">
        <f>'Baseball Card Page - All Season'!H259</f>
        <v>57</v>
      </c>
      <c r="G4" s="6">
        <f>'Baseball Card Page - All Season'!I259</f>
        <v>20</v>
      </c>
      <c r="H4" s="6">
        <f>'Baseball Card Page - All Season'!J259</f>
        <v>51</v>
      </c>
      <c r="I4" s="6">
        <f>'Baseball Card Page - All Season'!K259</f>
        <v>217</v>
      </c>
      <c r="J4" s="6">
        <f>'Baseball Card Page - All Season'!L259</f>
        <v>171</v>
      </c>
      <c r="K4" s="46">
        <f>'Baseball Card Page - All Season'!M259</f>
        <v>0.85510121457489885</v>
      </c>
      <c r="L4" s="46">
        <f>'Baseball Card Page - All Season'!N259</f>
        <v>1.5608155002891846</v>
      </c>
    </row>
    <row r="5" spans="1:12" ht="15" customHeight="1" x14ac:dyDescent="0.15">
      <c r="A5" s="195" t="s">
        <v>75</v>
      </c>
      <c r="B5" s="6">
        <f>'Baseball Card Page - All Season'!D370</f>
        <v>312</v>
      </c>
      <c r="C5" s="6">
        <f>'Baseball Card Page - All Season'!E370</f>
        <v>190</v>
      </c>
      <c r="D5" s="46">
        <f>'Baseball Card Page - All Season'!F370</f>
        <v>0.60897435897435892</v>
      </c>
      <c r="E5" s="6">
        <f>'Baseball Card Page - All Season'!G370</f>
        <v>158</v>
      </c>
      <c r="F5" s="6">
        <f>'Baseball Card Page - All Season'!H370</f>
        <v>22</v>
      </c>
      <c r="G5" s="6">
        <f>'Baseball Card Page - All Season'!I370</f>
        <v>7</v>
      </c>
      <c r="H5" s="6">
        <f>'Baseball Card Page - All Season'!J370</f>
        <v>3</v>
      </c>
      <c r="I5" s="6">
        <f>'Baseball Card Page - All Season'!K370</f>
        <v>81</v>
      </c>
      <c r="J5" s="6">
        <f>'Baseball Card Page - All Season'!L370</f>
        <v>107</v>
      </c>
      <c r="K5" s="46">
        <f>'Baseball Card Page - All Season'!M370</f>
        <v>0.24710526315789474</v>
      </c>
      <c r="L5" s="46">
        <f>'Baseball Card Page - All Season'!N370</f>
        <v>0.85607962213225364</v>
      </c>
    </row>
    <row r="6" spans="1:12" ht="15" customHeight="1" x14ac:dyDescent="0.15">
      <c r="A6" s="195" t="s">
        <v>254</v>
      </c>
      <c r="B6" s="6">
        <f>'Baseball Card Page - All Season'!D226</f>
        <v>303</v>
      </c>
      <c r="C6" s="6">
        <f>'Baseball Card Page - All Season'!E226</f>
        <v>180</v>
      </c>
      <c r="D6" s="46">
        <f>'Baseball Card Page - All Season'!F226</f>
        <v>0.59405940594059403</v>
      </c>
      <c r="E6" s="6">
        <f>'Baseball Card Page - All Season'!G226</f>
        <v>174</v>
      </c>
      <c r="F6" s="6">
        <f>'Baseball Card Page - All Season'!H226</f>
        <v>6</v>
      </c>
      <c r="G6" s="6">
        <f>'Baseball Card Page - All Season'!I226</f>
        <v>0</v>
      </c>
      <c r="H6" s="6">
        <f>'Baseball Card Page - All Season'!J226</f>
        <v>0</v>
      </c>
      <c r="I6" s="6">
        <f>'Baseball Card Page - All Season'!K226</f>
        <v>82</v>
      </c>
      <c r="J6" s="6">
        <f>'Baseball Card Page - All Season'!L226</f>
        <v>83</v>
      </c>
      <c r="K6" s="46">
        <f>'Baseball Card Page - All Season'!M226</f>
        <v>4.4333333333333336E-2</v>
      </c>
      <c r="L6" s="46">
        <f>'Baseball Card Page - All Season'!N226</f>
        <v>0.63839273927392737</v>
      </c>
    </row>
    <row r="7" spans="1:12" ht="15" customHeight="1" x14ac:dyDescent="0.15">
      <c r="A7" s="195" t="s">
        <v>68</v>
      </c>
      <c r="B7" s="6">
        <f>'Baseball Card Page - All Season'!D498</f>
        <v>271</v>
      </c>
      <c r="C7" s="6">
        <f>'Baseball Card Page - All Season'!E498</f>
        <v>172</v>
      </c>
      <c r="D7" s="46">
        <f>'Baseball Card Page - All Season'!F498</f>
        <v>0.63468634686346859</v>
      </c>
      <c r="E7" s="6">
        <f>'Baseball Card Page - All Season'!G498</f>
        <v>149</v>
      </c>
      <c r="F7" s="6">
        <f>'Baseball Card Page - All Season'!H498</f>
        <v>21</v>
      </c>
      <c r="G7" s="6">
        <f>'Baseball Card Page - All Season'!I498</f>
        <v>0</v>
      </c>
      <c r="H7" s="6">
        <f>'Baseball Card Page - All Season'!J498</f>
        <v>2</v>
      </c>
      <c r="I7" s="6">
        <f>'Baseball Card Page - All Season'!K498</f>
        <v>57</v>
      </c>
      <c r="J7" s="6">
        <f>'Baseball Card Page - All Season'!L498</f>
        <v>90</v>
      </c>
      <c r="K7" s="46">
        <f>'Baseball Card Page - All Season'!M498</f>
        <v>0.18563953488372092</v>
      </c>
      <c r="L7" s="46">
        <f>'Baseball Card Page - All Season'!N498</f>
        <v>0.82032588174718946</v>
      </c>
    </row>
    <row r="8" spans="1:12" ht="15" customHeight="1" x14ac:dyDescent="0.15">
      <c r="A8" s="195" t="s">
        <v>85</v>
      </c>
      <c r="B8" s="6">
        <f>'Baseball Card Page - All Season'!D288</f>
        <v>262</v>
      </c>
      <c r="C8" s="6">
        <f>'Baseball Card Page - All Season'!E288</f>
        <v>189</v>
      </c>
      <c r="D8" s="46">
        <f>'Baseball Card Page - All Season'!F288</f>
        <v>0.72137404580152675</v>
      </c>
      <c r="E8" s="6">
        <f>'Baseball Card Page - All Season'!G288</f>
        <v>87</v>
      </c>
      <c r="F8" s="6">
        <f>'Baseball Card Page - All Season'!H288</f>
        <v>50</v>
      </c>
      <c r="G8" s="6">
        <f>'Baseball Card Page - All Season'!I288</f>
        <v>20</v>
      </c>
      <c r="H8" s="6">
        <f>'Baseball Card Page - All Season'!J288</f>
        <v>32</v>
      </c>
      <c r="I8" s="6">
        <f>'Baseball Card Page - All Season'!K288</f>
        <v>167</v>
      </c>
      <c r="J8" s="6">
        <f>'Baseball Card Page - All Season'!L288</f>
        <v>131</v>
      </c>
      <c r="K8" s="46">
        <f>'Baseball Card Page - All Season'!M288</f>
        <v>0.86719576719576719</v>
      </c>
      <c r="L8" s="46">
        <f>'Baseball Card Page - All Season'!N288</f>
        <v>1.5885698129972941</v>
      </c>
    </row>
    <row r="9" spans="1:12" ht="15" customHeight="1" x14ac:dyDescent="0.15">
      <c r="A9" s="195" t="s">
        <v>83</v>
      </c>
      <c r="B9" s="6">
        <f>'Baseball Card Page - All Season'!D151</f>
        <v>259</v>
      </c>
      <c r="C9" s="6">
        <f>'Baseball Card Page - All Season'!E151</f>
        <v>183</v>
      </c>
      <c r="D9" s="46">
        <f>'Baseball Card Page - All Season'!F151</f>
        <v>0.70656370656370659</v>
      </c>
      <c r="E9" s="6">
        <f>'Baseball Card Page - All Season'!G151</f>
        <v>154</v>
      </c>
      <c r="F9" s="6">
        <f>'Baseball Card Page - All Season'!H151</f>
        <v>23</v>
      </c>
      <c r="G9" s="6">
        <f>'Baseball Card Page - All Season'!I151</f>
        <v>4</v>
      </c>
      <c r="H9" s="6">
        <f>'Baseball Card Page - All Season'!J151</f>
        <v>2</v>
      </c>
      <c r="I9" s="6">
        <f>'Baseball Card Page - All Season'!K151</f>
        <v>70</v>
      </c>
      <c r="J9" s="6">
        <f>'Baseball Card Page - All Season'!L151</f>
        <v>100</v>
      </c>
      <c r="K9" s="46">
        <f>'Baseball Card Page - All Season'!M151</f>
        <v>0.22551912568306012</v>
      </c>
      <c r="L9" s="46">
        <f>'Baseball Card Page - All Season'!N151</f>
        <v>0.93208283224676669</v>
      </c>
    </row>
    <row r="10" spans="1:12" ht="15" customHeight="1" x14ac:dyDescent="0.15">
      <c r="A10" s="195" t="s">
        <v>82</v>
      </c>
      <c r="B10" s="6">
        <f>'Baseball Card Page - All Season'!D108</f>
        <v>255</v>
      </c>
      <c r="C10" s="6">
        <f>'Baseball Card Page - All Season'!E108</f>
        <v>195</v>
      </c>
      <c r="D10" s="46">
        <f>'Baseball Card Page - All Season'!F108</f>
        <v>0.76470588235294112</v>
      </c>
      <c r="E10" s="6">
        <f>'Baseball Card Page - All Season'!G108</f>
        <v>87</v>
      </c>
      <c r="F10" s="6">
        <f>'Baseball Card Page - All Season'!H108</f>
        <v>50</v>
      </c>
      <c r="G10" s="6">
        <f>'Baseball Card Page - All Season'!I108</f>
        <v>29</v>
      </c>
      <c r="H10" s="6">
        <f>'Baseball Card Page - All Season'!J108</f>
        <v>28</v>
      </c>
      <c r="I10" s="6">
        <f>'Baseball Card Page - All Season'!K108</f>
        <v>166</v>
      </c>
      <c r="J10" s="6">
        <f>'Baseball Card Page - All Season'!L108</f>
        <v>142</v>
      </c>
      <c r="K10" s="46">
        <f>'Baseball Card Page - All Season'!M108</f>
        <v>0.87656410256410255</v>
      </c>
      <c r="L10" s="46">
        <f>'Baseball Card Page - All Season'!N108</f>
        <v>1.6412699849170438</v>
      </c>
    </row>
    <row r="11" spans="1:12" ht="15" customHeight="1" x14ac:dyDescent="0.15">
      <c r="A11" s="195" t="s">
        <v>73</v>
      </c>
      <c r="B11" s="6">
        <f>'Baseball Card Page - All Season'!D649</f>
        <v>241</v>
      </c>
      <c r="C11" s="6">
        <f>'Baseball Card Page - All Season'!E649</f>
        <v>168</v>
      </c>
      <c r="D11" s="46">
        <f>'Baseball Card Page - All Season'!F649</f>
        <v>0.69709543568464727</v>
      </c>
      <c r="E11" s="6">
        <f>'Baseball Card Page - All Season'!G649</f>
        <v>103</v>
      </c>
      <c r="F11" s="6">
        <f>'Baseball Card Page - All Season'!H649</f>
        <v>43</v>
      </c>
      <c r="G11" s="6">
        <f>'Baseball Card Page - All Season'!I649</f>
        <v>14</v>
      </c>
      <c r="H11" s="6">
        <f>'Baseball Card Page - All Season'!J649</f>
        <v>8</v>
      </c>
      <c r="I11" s="6">
        <f>'Baseball Card Page - All Season'!K649</f>
        <v>98</v>
      </c>
      <c r="J11" s="6">
        <f>'Baseball Card Page - All Season'!L649</f>
        <v>102</v>
      </c>
      <c r="K11" s="46">
        <f>'Baseball Card Page - All Season'!M649</f>
        <v>0.57482142857142859</v>
      </c>
      <c r="L11" s="46">
        <f>'Baseball Card Page - All Season'!N649</f>
        <v>1.2719168642560759</v>
      </c>
    </row>
    <row r="12" spans="1:12" ht="15" customHeight="1" x14ac:dyDescent="0.15">
      <c r="A12" s="195" t="s">
        <v>79</v>
      </c>
      <c r="B12" s="6">
        <f>'Baseball Card Page - All Season'!D245</f>
        <v>241</v>
      </c>
      <c r="C12" s="6">
        <f>'Baseball Card Page - All Season'!E245</f>
        <v>130</v>
      </c>
      <c r="D12" s="46">
        <f>'Baseball Card Page - All Season'!F245</f>
        <v>0.53941908713692943</v>
      </c>
      <c r="E12" s="6">
        <f>'Baseball Card Page - All Season'!G245</f>
        <v>122</v>
      </c>
      <c r="F12" s="6">
        <f>'Baseball Card Page - All Season'!H245</f>
        <v>7</v>
      </c>
      <c r="G12" s="6">
        <f>'Baseball Card Page - All Season'!I245</f>
        <v>1</v>
      </c>
      <c r="H12" s="6">
        <f>'Baseball Card Page - All Season'!J245</f>
        <v>0</v>
      </c>
      <c r="I12" s="6">
        <f>'Baseball Card Page - All Season'!K245</f>
        <v>70</v>
      </c>
      <c r="J12" s="6">
        <f>'Baseball Card Page - All Season'!L245</f>
        <v>45</v>
      </c>
      <c r="K12" s="46">
        <f>'Baseball Card Page - All Season'!M245</f>
        <v>8.4461538461538463E-2</v>
      </c>
      <c r="L12" s="46">
        <f>'Baseball Card Page - All Season'!N245</f>
        <v>0.62388062559846791</v>
      </c>
    </row>
    <row r="13" spans="1:12" ht="15" customHeight="1" x14ac:dyDescent="0.15">
      <c r="A13" s="195" t="s">
        <v>53</v>
      </c>
      <c r="B13" s="6">
        <f>'Baseball Card Page - All Season'!D713</f>
        <v>238</v>
      </c>
      <c r="C13" s="6">
        <f>'Baseball Card Page - All Season'!E713</f>
        <v>167</v>
      </c>
      <c r="D13" s="46">
        <f>'Baseball Card Page - All Season'!F713</f>
        <v>0.70168067226890751</v>
      </c>
      <c r="E13" s="6">
        <f>'Baseball Card Page - All Season'!G713</f>
        <v>123</v>
      </c>
      <c r="F13" s="6">
        <f>'Baseball Card Page - All Season'!H713</f>
        <v>26</v>
      </c>
      <c r="G13" s="6">
        <f>'Baseball Card Page - All Season'!I713</f>
        <v>12</v>
      </c>
      <c r="H13" s="6">
        <f>'Baseball Card Page - All Season'!J713</f>
        <v>6</v>
      </c>
      <c r="I13" s="6">
        <f>'Baseball Card Page - All Season'!K713</f>
        <v>81</v>
      </c>
      <c r="J13" s="6">
        <f>'Baseball Card Page - All Season'!L713</f>
        <v>107</v>
      </c>
      <c r="K13" s="46">
        <f>'Baseball Card Page - All Season'!M713</f>
        <v>0.39892215568862277</v>
      </c>
      <c r="L13" s="46">
        <f>'Baseball Card Page - All Season'!N713</f>
        <v>1.1006028279575304</v>
      </c>
    </row>
    <row r="14" spans="1:12" ht="15" customHeight="1" x14ac:dyDescent="0.15">
      <c r="A14" s="195" t="s">
        <v>84</v>
      </c>
      <c r="B14" s="6">
        <f>'Baseball Card Page - All Season'!D66</f>
        <v>227</v>
      </c>
      <c r="C14" s="6">
        <f>'Baseball Card Page - All Season'!E66</f>
        <v>164</v>
      </c>
      <c r="D14" s="46">
        <f>'Baseball Card Page - All Season'!F66</f>
        <v>0.72246696035242286</v>
      </c>
      <c r="E14" s="6">
        <f>'Baseball Card Page - All Season'!G66</f>
        <v>159</v>
      </c>
      <c r="F14" s="6">
        <f>'Baseball Card Page - All Season'!H66</f>
        <v>4</v>
      </c>
      <c r="G14" s="6">
        <f>'Baseball Card Page - All Season'!I66</f>
        <v>1</v>
      </c>
      <c r="H14" s="6">
        <f>'Baseball Card Page - All Season'!J66</f>
        <v>0</v>
      </c>
      <c r="I14" s="6">
        <f>'Baseball Card Page - All Season'!K66</f>
        <v>54</v>
      </c>
      <c r="J14" s="6">
        <f>'Baseball Card Page - All Season'!L66</f>
        <v>98</v>
      </c>
      <c r="K14" s="46">
        <f>'Baseball Card Page - All Season'!M66</f>
        <v>4.2621951219512198E-2</v>
      </c>
      <c r="L14" s="46">
        <f>'Baseball Card Page - All Season'!N66</f>
        <v>0.76508891157193504</v>
      </c>
    </row>
    <row r="15" spans="1:12" ht="15" customHeight="1" x14ac:dyDescent="0.15">
      <c r="A15" s="195" t="s">
        <v>215</v>
      </c>
      <c r="B15" s="6">
        <f>'Baseball Card Page - All Season'!D401</f>
        <v>220</v>
      </c>
      <c r="C15" s="6">
        <f>'Baseball Card Page - All Season'!E401</f>
        <v>120</v>
      </c>
      <c r="D15" s="46">
        <f>'Baseball Card Page - All Season'!F401</f>
        <v>0.54545454545454541</v>
      </c>
      <c r="E15" s="6">
        <f>'Baseball Card Page - All Season'!G401</f>
        <v>114</v>
      </c>
      <c r="F15" s="6">
        <f>'Baseball Card Page - All Season'!H401</f>
        <v>6</v>
      </c>
      <c r="G15" s="6">
        <f>'Baseball Card Page - All Season'!I401</f>
        <v>0</v>
      </c>
      <c r="H15" s="6">
        <f>'Baseball Card Page - All Season'!J401</f>
        <v>0</v>
      </c>
      <c r="I15" s="6">
        <f>'Baseball Card Page - All Season'!K401</f>
        <v>43</v>
      </c>
      <c r="J15" s="6">
        <f>'Baseball Card Page - All Season'!L401</f>
        <v>53</v>
      </c>
      <c r="K15" s="46">
        <f>'Baseball Card Page - All Season'!M401</f>
        <v>6.6500000000000004E-2</v>
      </c>
      <c r="L15" s="46">
        <f>'Baseball Card Page - All Season'!N401</f>
        <v>0.61195454545454542</v>
      </c>
    </row>
    <row r="16" spans="1:12" ht="15" customHeight="1" x14ac:dyDescent="0.15">
      <c r="A16" s="195" t="s">
        <v>74</v>
      </c>
      <c r="B16" s="6">
        <f>'Baseball Card Page - All Season'!D333</f>
        <v>203</v>
      </c>
      <c r="C16" s="6">
        <f>'Baseball Card Page - All Season'!E333</f>
        <v>111</v>
      </c>
      <c r="D16" s="46">
        <f>'Baseball Card Page - All Season'!F333</f>
        <v>0.54679802955665024</v>
      </c>
      <c r="E16" s="6">
        <f>'Baseball Card Page - All Season'!G333</f>
        <v>108</v>
      </c>
      <c r="F16" s="6">
        <f>'Baseball Card Page - All Season'!H333</f>
        <v>3</v>
      </c>
      <c r="G16" s="6">
        <f>'Baseball Card Page - All Season'!I333</f>
        <v>0</v>
      </c>
      <c r="H16" s="6">
        <f>'Baseball Card Page - All Season'!J333</f>
        <v>0</v>
      </c>
      <c r="I16" s="6">
        <f>'Baseball Card Page - All Season'!K333</f>
        <v>47</v>
      </c>
      <c r="J16" s="6">
        <f>'Baseball Card Page - All Season'!L333</f>
        <v>56</v>
      </c>
      <c r="K16" s="46">
        <f>'Baseball Card Page - All Season'!M333</f>
        <v>3.5945945945945947E-2</v>
      </c>
      <c r="L16" s="46">
        <f>'Baseball Card Page - All Season'!N333</f>
        <v>0.58274397550259616</v>
      </c>
    </row>
    <row r="17" spans="1:12" ht="15" customHeight="1" x14ac:dyDescent="0.15">
      <c r="A17" s="195" t="s">
        <v>108</v>
      </c>
      <c r="B17" s="6">
        <f>'Baseball Card Page - All Season'!D140</f>
        <v>196</v>
      </c>
      <c r="C17" s="6">
        <f>'Baseball Card Page - All Season'!E140</f>
        <v>155</v>
      </c>
      <c r="D17" s="46">
        <f>'Baseball Card Page - All Season'!F140</f>
        <v>0.79081632653061229</v>
      </c>
      <c r="E17" s="6">
        <f>'Baseball Card Page - All Season'!G140</f>
        <v>86</v>
      </c>
      <c r="F17" s="6">
        <f>'Baseball Card Page - All Season'!H140</f>
        <v>42</v>
      </c>
      <c r="G17" s="6">
        <f>'Baseball Card Page - All Season'!I140</f>
        <v>18</v>
      </c>
      <c r="H17" s="6">
        <f>'Baseball Card Page - All Season'!J140</f>
        <v>8</v>
      </c>
      <c r="I17" s="6">
        <f>'Baseball Card Page - All Season'!K140</f>
        <v>120</v>
      </c>
      <c r="J17" s="6">
        <f>'Baseball Card Page - All Season'!L140</f>
        <v>87</v>
      </c>
      <c r="K17" s="46">
        <f>'Baseball Card Page - All Season'!M140</f>
        <v>0.65754838709677421</v>
      </c>
      <c r="L17" s="46">
        <f>'Baseball Card Page - All Season'!N140</f>
        <v>1.4483647136273865</v>
      </c>
    </row>
    <row r="18" spans="1:12" ht="15" customHeight="1" x14ac:dyDescent="0.15">
      <c r="A18" s="195" t="s">
        <v>87</v>
      </c>
      <c r="B18" s="6">
        <f>'Baseball Card Page - All Season'!D532</f>
        <v>195</v>
      </c>
      <c r="C18" s="6">
        <f>'Baseball Card Page - All Season'!E532</f>
        <v>112</v>
      </c>
      <c r="D18" s="46">
        <f>'Baseball Card Page - All Season'!F532</f>
        <v>0.57435897435897432</v>
      </c>
      <c r="E18" s="6">
        <f>'Baseball Card Page - All Season'!G532</f>
        <v>105</v>
      </c>
      <c r="F18" s="6">
        <f>'Baseball Card Page - All Season'!H532</f>
        <v>7</v>
      </c>
      <c r="G18" s="6">
        <f>'Baseball Card Page - All Season'!I532</f>
        <v>0</v>
      </c>
      <c r="H18" s="6">
        <f>'Baseball Card Page - All Season'!J532</f>
        <v>0</v>
      </c>
      <c r="I18" s="6">
        <f>'Baseball Card Page - All Season'!K532</f>
        <v>56</v>
      </c>
      <c r="J18" s="6">
        <f>'Baseball Card Page - All Season'!L532</f>
        <v>51</v>
      </c>
      <c r="K18" s="46">
        <f>'Baseball Card Page - All Season'!M532</f>
        <v>8.3125000000000004E-2</v>
      </c>
      <c r="L18" s="46">
        <f>'Baseball Card Page - All Season'!N532</f>
        <v>0.65748397435897432</v>
      </c>
    </row>
    <row r="19" spans="1:12" ht="15" customHeight="1" x14ac:dyDescent="0.15">
      <c r="A19" s="195" t="s">
        <v>65</v>
      </c>
      <c r="B19" s="6">
        <f>'Baseball Card Page - All Season'!D444</f>
        <v>192</v>
      </c>
      <c r="C19" s="6">
        <f>'Baseball Card Page - All Season'!E444</f>
        <v>120</v>
      </c>
      <c r="D19" s="46">
        <f>'Baseball Card Page - All Season'!F444</f>
        <v>0.625</v>
      </c>
      <c r="E19" s="6">
        <f>'Baseball Card Page - All Season'!G444</f>
        <v>108</v>
      </c>
      <c r="F19" s="6">
        <f>'Baseball Card Page - All Season'!H444</f>
        <v>12</v>
      </c>
      <c r="G19" s="6">
        <f>'Baseball Card Page - All Season'!I444</f>
        <v>0</v>
      </c>
      <c r="H19" s="6">
        <f>'Baseball Card Page - All Season'!J444</f>
        <v>0</v>
      </c>
      <c r="I19" s="6">
        <f>'Baseball Card Page - All Season'!K444</f>
        <v>60</v>
      </c>
      <c r="J19" s="6">
        <f>'Baseball Card Page - All Season'!L444</f>
        <v>59</v>
      </c>
      <c r="K19" s="46">
        <f>'Baseball Card Page - All Season'!M444</f>
        <v>0.13300000000000001</v>
      </c>
      <c r="L19" s="46">
        <f>'Baseball Card Page - All Season'!N444</f>
        <v>0.75800000000000001</v>
      </c>
    </row>
    <row r="20" spans="1:12" ht="15" customHeight="1" x14ac:dyDescent="0.15">
      <c r="A20" s="195" t="s">
        <v>179</v>
      </c>
      <c r="B20" s="6">
        <f>'Baseball Card Page - All Season'!D503</f>
        <v>183</v>
      </c>
      <c r="C20" s="6">
        <f>'Baseball Card Page - All Season'!E503</f>
        <v>87</v>
      </c>
      <c r="D20" s="46">
        <f>'Baseball Card Page - All Season'!F503</f>
        <v>0.47540983606557374</v>
      </c>
      <c r="E20" s="6">
        <f>'Baseball Card Page - All Season'!G503</f>
        <v>81</v>
      </c>
      <c r="F20" s="6">
        <f>'Baseball Card Page - All Season'!H503</f>
        <v>1</v>
      </c>
      <c r="G20" s="6">
        <f>'Baseball Card Page - All Season'!I503</f>
        <v>4</v>
      </c>
      <c r="H20" s="6">
        <f>'Baseball Card Page - All Season'!J503</f>
        <v>1</v>
      </c>
      <c r="I20" s="6">
        <f>'Baseball Card Page - All Season'!K503</f>
        <v>39</v>
      </c>
      <c r="J20" s="6">
        <f>'Baseball Card Page - All Season'!L503</f>
        <v>49</v>
      </c>
      <c r="K20" s="46">
        <f>'Baseball Card Page - All Season'!M503</f>
        <v>0.11505747126436781</v>
      </c>
      <c r="L20" s="46">
        <f>'Baseball Card Page - All Season'!N503</f>
        <v>0.59046730732994157</v>
      </c>
    </row>
    <row r="21" spans="1:12" ht="15" customHeight="1" x14ac:dyDescent="0.15">
      <c r="A21" s="195" t="s">
        <v>183</v>
      </c>
      <c r="B21" s="6">
        <f>'Baseball Card Page - All Season'!D629</f>
        <v>163</v>
      </c>
      <c r="C21" s="6">
        <f>'Baseball Card Page - All Season'!E629</f>
        <v>121</v>
      </c>
      <c r="D21" s="46">
        <f>'Baseball Card Page - All Season'!F629</f>
        <v>0.74233128834355833</v>
      </c>
      <c r="E21" s="6">
        <f>'Baseball Card Page - All Season'!G629</f>
        <v>79</v>
      </c>
      <c r="F21" s="6">
        <f>'Baseball Card Page - All Season'!H629</f>
        <v>25</v>
      </c>
      <c r="G21" s="6">
        <f>'Baseball Card Page - All Season'!I629</f>
        <v>8</v>
      </c>
      <c r="H21" s="6">
        <f>'Baseball Card Page - All Season'!J629</f>
        <v>8</v>
      </c>
      <c r="I21" s="6">
        <f>'Baseball Card Page - All Season'!K629</f>
        <v>65</v>
      </c>
      <c r="J21" s="6">
        <f>'Baseball Card Page - All Season'!L629</f>
        <v>70</v>
      </c>
      <c r="K21" s="46">
        <f>'Baseball Card Page - All Season'!M629</f>
        <v>0.51743801652892563</v>
      </c>
      <c r="L21" s="46">
        <f>'Baseball Card Page - All Season'!N629</f>
        <v>1.2597693048724841</v>
      </c>
    </row>
    <row r="22" spans="1:12" ht="15" customHeight="1" x14ac:dyDescent="0.15">
      <c r="A22" s="195" t="s">
        <v>124</v>
      </c>
      <c r="B22" s="6">
        <f>'Baseball Card Page - All Season'!D20</f>
        <v>163</v>
      </c>
      <c r="C22" s="6">
        <f>'Baseball Card Page - All Season'!E20</f>
        <v>111</v>
      </c>
      <c r="D22" s="46">
        <f>'Baseball Card Page - All Season'!F20</f>
        <v>0.68098159509202449</v>
      </c>
      <c r="E22" s="6">
        <f>'Baseball Card Page - All Season'!G20</f>
        <v>103</v>
      </c>
      <c r="F22" s="6">
        <f>'Baseball Card Page - All Season'!H20</f>
        <v>7</v>
      </c>
      <c r="G22" s="6">
        <f>'Baseball Card Page - All Season'!I20</f>
        <v>0</v>
      </c>
      <c r="H22" s="6">
        <f>'Baseball Card Page - All Season'!J20</f>
        <v>1</v>
      </c>
      <c r="I22" s="6">
        <f>'Baseball Card Page - All Season'!K20</f>
        <v>47</v>
      </c>
      <c r="J22" s="6">
        <f>'Baseball Card Page - All Season'!L20</f>
        <v>66</v>
      </c>
      <c r="K22" s="46">
        <f>'Baseball Card Page - All Season'!M20</f>
        <v>0.10189189189189189</v>
      </c>
      <c r="L22" s="46">
        <f>'Baseball Card Page - All Season'!N20</f>
        <v>0.78287348698391634</v>
      </c>
    </row>
    <row r="23" spans="1:12" ht="15" customHeight="1" x14ac:dyDescent="0.15">
      <c r="A23" s="195" t="s">
        <v>92</v>
      </c>
      <c r="B23" s="6">
        <f>'Baseball Card Page - All Season'!D485</f>
        <v>160</v>
      </c>
      <c r="C23" s="6">
        <f>'Baseball Card Page - All Season'!E485</f>
        <v>109</v>
      </c>
      <c r="D23" s="46">
        <f>'Baseball Card Page - All Season'!F485</f>
        <v>0.68125000000000002</v>
      </c>
      <c r="E23" s="6">
        <f>'Baseball Card Page - All Season'!G485</f>
        <v>81</v>
      </c>
      <c r="F23" s="6">
        <f>'Baseball Card Page - All Season'!H485</f>
        <v>17</v>
      </c>
      <c r="G23" s="6">
        <f>'Baseball Card Page - All Season'!I485</f>
        <v>4</v>
      </c>
      <c r="H23" s="6">
        <f>'Baseball Card Page - All Season'!J485</f>
        <v>7</v>
      </c>
      <c r="I23" s="6">
        <f>'Baseball Card Page - All Season'!K485</f>
        <v>83</v>
      </c>
      <c r="J23" s="6">
        <f>'Baseball Card Page - All Season'!L485</f>
        <v>66</v>
      </c>
      <c r="K23" s="46">
        <f>'Baseball Card Page - All Season'!M485</f>
        <v>0.39715596330275227</v>
      </c>
      <c r="L23" s="46">
        <f>'Baseball Card Page - All Season'!N485</f>
        <v>1.0784059633027523</v>
      </c>
    </row>
    <row r="24" spans="1:12" ht="15" customHeight="1" x14ac:dyDescent="0.15">
      <c r="A24" s="195" t="s">
        <v>122</v>
      </c>
      <c r="B24" s="6">
        <f>'Baseball Card Page - All Season'!D542</f>
        <v>156</v>
      </c>
      <c r="C24" s="6">
        <f>'Baseball Card Page - All Season'!E542</f>
        <v>70</v>
      </c>
      <c r="D24" s="46">
        <f>'Baseball Card Page - All Season'!F542</f>
        <v>0.44871794871794873</v>
      </c>
      <c r="E24" s="6">
        <f>'Baseball Card Page - All Season'!G542</f>
        <v>69</v>
      </c>
      <c r="F24" s="6">
        <f>'Baseball Card Page - All Season'!H542</f>
        <v>1</v>
      </c>
      <c r="G24" s="6">
        <f>'Baseball Card Page - All Season'!I542</f>
        <v>0</v>
      </c>
      <c r="H24" s="6">
        <f>'Baseball Card Page - All Season'!J542</f>
        <v>0</v>
      </c>
      <c r="I24" s="6">
        <f>'Baseball Card Page - All Season'!K542</f>
        <v>35</v>
      </c>
      <c r="J24" s="6">
        <f>'Baseball Card Page - All Season'!L542</f>
        <v>35</v>
      </c>
      <c r="K24" s="46">
        <f>'Baseball Card Page - All Season'!M542</f>
        <v>1.9E-2</v>
      </c>
      <c r="L24" s="46">
        <f>'Baseball Card Page - All Season'!N542</f>
        <v>0.46771794871794875</v>
      </c>
    </row>
    <row r="25" spans="1:12" ht="15" customHeight="1" x14ac:dyDescent="0.15">
      <c r="A25" s="195" t="s">
        <v>206</v>
      </c>
      <c r="B25" s="6">
        <f>'Baseball Card Page - All Season'!D436</f>
        <v>155</v>
      </c>
      <c r="C25" s="6">
        <f>'Baseball Card Page - All Season'!E436</f>
        <v>94</v>
      </c>
      <c r="D25" s="46">
        <f>'Baseball Card Page - All Season'!F436</f>
        <v>0.6064516129032258</v>
      </c>
      <c r="E25" s="6">
        <f>'Baseball Card Page - All Season'!G436</f>
        <v>68</v>
      </c>
      <c r="F25" s="6">
        <f>'Baseball Card Page - All Season'!H436</f>
        <v>15</v>
      </c>
      <c r="G25" s="6">
        <f>'Baseball Card Page - All Season'!I436</f>
        <v>6</v>
      </c>
      <c r="H25" s="6">
        <f>'Baseball Card Page - All Season'!J436</f>
        <v>5</v>
      </c>
      <c r="I25" s="6">
        <f>'Baseball Card Page - All Season'!K436</f>
        <v>52</v>
      </c>
      <c r="J25" s="6">
        <f>'Baseball Card Page - All Season'!L436</f>
        <v>55</v>
      </c>
      <c r="K25" s="46">
        <f>'Baseball Card Page - All Season'!M436</f>
        <v>0.42521276595744678</v>
      </c>
      <c r="L25" s="46">
        <f>'Baseball Card Page - All Season'!N436</f>
        <v>1.0316643788606725</v>
      </c>
    </row>
    <row r="26" spans="1:12" ht="15" customHeight="1" x14ac:dyDescent="0.15">
      <c r="A26" s="195" t="s">
        <v>107</v>
      </c>
      <c r="B26" s="6">
        <f>'Baseball Card Page - All Season'!D56</f>
        <v>153</v>
      </c>
      <c r="C26" s="6">
        <f>'Baseball Card Page - All Season'!E56</f>
        <v>123</v>
      </c>
      <c r="D26" s="46">
        <f>'Baseball Card Page - All Season'!F56</f>
        <v>0.80392156862745101</v>
      </c>
      <c r="E26" s="6">
        <f>'Baseball Card Page - All Season'!G56</f>
        <v>75</v>
      </c>
      <c r="F26" s="6">
        <f>'Baseball Card Page - All Season'!H56</f>
        <v>29</v>
      </c>
      <c r="G26" s="6">
        <f>'Baseball Card Page - All Season'!I56</f>
        <v>11</v>
      </c>
      <c r="H26" s="6">
        <f>'Baseball Card Page - All Season'!J56</f>
        <v>7</v>
      </c>
      <c r="I26" s="6">
        <f>'Baseball Card Page - All Season'!K56</f>
        <v>77</v>
      </c>
      <c r="J26" s="6">
        <f>'Baseball Card Page - All Season'!L56</f>
        <v>70</v>
      </c>
      <c r="K26" s="46">
        <f>'Baseball Card Page - All Season'!M56</f>
        <v>0.57674796747967483</v>
      </c>
      <c r="L26" s="46">
        <f>'Baseball Card Page - All Season'!N56</f>
        <v>1.3806695361071259</v>
      </c>
    </row>
    <row r="27" spans="1:12" ht="15" customHeight="1" x14ac:dyDescent="0.15">
      <c r="A27" s="195" t="s">
        <v>58</v>
      </c>
      <c r="B27" s="6">
        <f>'Baseball Card Page - All Season'!D267</f>
        <v>151</v>
      </c>
      <c r="C27" s="6">
        <f>'Baseball Card Page - All Season'!E267</f>
        <v>98</v>
      </c>
      <c r="D27" s="46">
        <f>'Baseball Card Page - All Season'!F267</f>
        <v>0.64900662251655628</v>
      </c>
      <c r="E27" s="6">
        <f>'Baseball Card Page - All Season'!G267</f>
        <v>75</v>
      </c>
      <c r="F27" s="6">
        <f>'Baseball Card Page - All Season'!H267</f>
        <v>17</v>
      </c>
      <c r="G27" s="6">
        <f>'Baseball Card Page - All Season'!I267</f>
        <v>4</v>
      </c>
      <c r="H27" s="6">
        <f>'Baseball Card Page - All Season'!J267</f>
        <v>2</v>
      </c>
      <c r="I27" s="6">
        <f>'Baseball Card Page - All Season'!K267</f>
        <v>54</v>
      </c>
      <c r="J27" s="6">
        <f>'Baseball Card Page - All Season'!L267</f>
        <v>48</v>
      </c>
      <c r="K27" s="46">
        <f>'Baseball Card Page - All Season'!M267</f>
        <v>0.33969387755102037</v>
      </c>
      <c r="L27" s="46">
        <f>'Baseball Card Page - All Season'!N267</f>
        <v>0.98870050006757659</v>
      </c>
    </row>
    <row r="28" spans="1:12" ht="15" customHeight="1" x14ac:dyDescent="0.15">
      <c r="A28" s="25" t="s">
        <v>13</v>
      </c>
      <c r="B28" s="6">
        <f>'Baseball Card Page - All Season'!D15</f>
        <v>148</v>
      </c>
      <c r="C28" s="6">
        <f>'Baseball Card Page - All Season'!E15</f>
        <v>110</v>
      </c>
      <c r="D28" s="46">
        <f>'Baseball Card Page - All Season'!F15</f>
        <v>0.7432432432432432</v>
      </c>
      <c r="E28" s="6">
        <f>'Baseball Card Page - All Season'!G15</f>
        <v>34</v>
      </c>
      <c r="F28" s="6">
        <f>'Baseball Card Page - All Season'!H15</f>
        <v>26</v>
      </c>
      <c r="G28" s="6">
        <f>'Baseball Card Page - All Season'!I15</f>
        <v>14</v>
      </c>
      <c r="H28" s="6">
        <f>'Baseball Card Page - All Season'!J15</f>
        <v>34</v>
      </c>
      <c r="I28" s="6">
        <f>'Baseball Card Page - All Season'!K15</f>
        <v>115</v>
      </c>
      <c r="J28" s="6">
        <f>'Baseball Card Page - All Season'!L15</f>
        <v>81</v>
      </c>
      <c r="K28" s="46">
        <f>'Baseball Card Page - All Season'!M15</f>
        <v>1.1450909090909089</v>
      </c>
      <c r="L28" s="46">
        <f>'Baseball Card Page - All Season'!N15</f>
        <v>1.8883341523341521</v>
      </c>
    </row>
    <row r="29" spans="1:12" ht="15" customHeight="1" x14ac:dyDescent="0.15">
      <c r="A29" s="195" t="s">
        <v>64</v>
      </c>
      <c r="B29" s="6">
        <f>'Baseball Card Page - All Season'!D520</f>
        <v>143</v>
      </c>
      <c r="C29" s="6">
        <f>'Baseball Card Page - All Season'!E520</f>
        <v>108</v>
      </c>
      <c r="D29" s="46">
        <f>'Baseball Card Page - All Season'!F520</f>
        <v>0.75524475524475521</v>
      </c>
      <c r="E29" s="6">
        <f>'Baseball Card Page - All Season'!G520</f>
        <v>50</v>
      </c>
      <c r="F29" s="6">
        <f>'Baseball Card Page - All Season'!H520</f>
        <v>37</v>
      </c>
      <c r="G29" s="6">
        <f>'Baseball Card Page - All Season'!I520</f>
        <v>10</v>
      </c>
      <c r="H29" s="6">
        <f>'Baseball Card Page - All Season'!J520</f>
        <v>11</v>
      </c>
      <c r="I29" s="6">
        <f>'Baseball Card Page - All Season'!K520</f>
        <v>76</v>
      </c>
      <c r="J29" s="6">
        <f>'Baseball Card Page - All Season'!L520</f>
        <v>60</v>
      </c>
      <c r="K29" s="46">
        <f>'Baseball Card Page - All Season'!M520</f>
        <v>0.81398148148148142</v>
      </c>
      <c r="L29" s="46">
        <f>'Baseball Card Page - All Season'!N520</f>
        <v>1.5692262367262366</v>
      </c>
    </row>
    <row r="30" spans="1:12" ht="15" customHeight="1" x14ac:dyDescent="0.15">
      <c r="A30" s="195" t="s">
        <v>125</v>
      </c>
      <c r="B30" s="6">
        <f>'Baseball Card Page - All Season'!D457</f>
        <v>139</v>
      </c>
      <c r="C30" s="6">
        <f>'Baseball Card Page - All Season'!E457</f>
        <v>90</v>
      </c>
      <c r="D30" s="46">
        <f>'Baseball Card Page - All Season'!F457</f>
        <v>0.64748201438848918</v>
      </c>
      <c r="E30" s="6">
        <f>'Baseball Card Page - All Season'!G457</f>
        <v>83</v>
      </c>
      <c r="F30" s="6">
        <f>'Baseball Card Page - All Season'!H457</f>
        <v>7</v>
      </c>
      <c r="G30" s="6">
        <f>'Baseball Card Page - All Season'!I457</f>
        <v>0</v>
      </c>
      <c r="H30" s="6">
        <f>'Baseball Card Page - All Season'!J457</f>
        <v>0</v>
      </c>
      <c r="I30" s="6">
        <f>'Baseball Card Page - All Season'!K457</f>
        <v>32</v>
      </c>
      <c r="J30" s="6">
        <f>'Baseball Card Page - All Season'!L457</f>
        <v>47</v>
      </c>
      <c r="K30" s="46">
        <f>'Baseball Card Page - All Season'!M457</f>
        <v>0.10344444444444445</v>
      </c>
      <c r="L30" s="46">
        <f>'Baseball Card Page - All Season'!N457</f>
        <v>0.75092645883293363</v>
      </c>
    </row>
    <row r="31" spans="1:12" ht="15" customHeight="1" x14ac:dyDescent="0.15">
      <c r="A31" s="195" t="s">
        <v>118</v>
      </c>
      <c r="B31" s="6">
        <f>'Baseball Card Page - All Season'!D173</f>
        <v>136</v>
      </c>
      <c r="C31" s="6">
        <f>'Baseball Card Page - All Season'!E173</f>
        <v>81</v>
      </c>
      <c r="D31" s="46">
        <f>'Baseball Card Page - All Season'!F173</f>
        <v>0.59558823529411764</v>
      </c>
      <c r="E31" s="6">
        <f>'Baseball Card Page - All Season'!G173</f>
        <v>72</v>
      </c>
      <c r="F31" s="6">
        <f>'Baseball Card Page - All Season'!H173</f>
        <v>7</v>
      </c>
      <c r="G31" s="6">
        <f>'Baseball Card Page - All Season'!I173</f>
        <v>1</v>
      </c>
      <c r="H31" s="6">
        <f>'Baseball Card Page - All Season'!J173</f>
        <v>1</v>
      </c>
      <c r="I31" s="6">
        <f>'Baseball Card Page - All Season'!K173</f>
        <v>53</v>
      </c>
      <c r="J31" s="6">
        <f>'Baseball Card Page - All Season'!L173</f>
        <v>34</v>
      </c>
      <c r="K31" s="46">
        <f>'Baseball Card Page - All Season'!M173</f>
        <v>0.16024691358024692</v>
      </c>
      <c r="L31" s="46">
        <f>'Baseball Card Page - All Season'!N173</f>
        <v>0.75583514887436454</v>
      </c>
    </row>
    <row r="32" spans="1:12" ht="15" customHeight="1" x14ac:dyDescent="0.15">
      <c r="A32" s="195" t="s">
        <v>90</v>
      </c>
      <c r="B32" s="6">
        <f>'Baseball Card Page - All Season'!D42</f>
        <v>133</v>
      </c>
      <c r="C32" s="6">
        <f>'Baseball Card Page - All Season'!E42</f>
        <v>93</v>
      </c>
      <c r="D32" s="46">
        <f>'Baseball Card Page - All Season'!F42</f>
        <v>0.6992481203007519</v>
      </c>
      <c r="E32" s="6">
        <f>'Baseball Card Page - All Season'!G42</f>
        <v>57</v>
      </c>
      <c r="F32" s="6">
        <f>'Baseball Card Page - All Season'!H42</f>
        <v>22</v>
      </c>
      <c r="G32" s="6">
        <f>'Baseball Card Page - All Season'!I42</f>
        <v>10</v>
      </c>
      <c r="H32" s="6">
        <f>'Baseball Card Page - All Season'!J42</f>
        <v>5</v>
      </c>
      <c r="I32" s="6">
        <f>'Baseball Card Page - All Season'!K42</f>
        <v>77</v>
      </c>
      <c r="J32" s="6">
        <f>'Baseball Card Page - All Season'!L42</f>
        <v>66</v>
      </c>
      <c r="K32" s="46">
        <f>'Baseball Card Page - All Season'!M42</f>
        <v>0.60172043010752685</v>
      </c>
      <c r="L32" s="46">
        <f>'Baseball Card Page - All Season'!N42</f>
        <v>1.3009685504082786</v>
      </c>
    </row>
    <row r="33" spans="1:12" ht="15" customHeight="1" x14ac:dyDescent="0.15">
      <c r="A33" s="25" t="s">
        <v>14</v>
      </c>
      <c r="B33" s="6">
        <f>'Baseball Card Page - All Season'!D169</f>
        <v>132</v>
      </c>
      <c r="C33" s="6">
        <f>'Baseball Card Page - All Season'!E169</f>
        <v>93</v>
      </c>
      <c r="D33" s="46">
        <f>'Baseball Card Page - All Season'!F169</f>
        <v>0.70454545454545459</v>
      </c>
      <c r="E33" s="6">
        <f>'Baseball Card Page - All Season'!G169</f>
        <v>48</v>
      </c>
      <c r="F33" s="6">
        <f>'Baseball Card Page - All Season'!H169</f>
        <v>28</v>
      </c>
      <c r="G33" s="6">
        <f>'Baseball Card Page - All Season'!I169</f>
        <v>11</v>
      </c>
      <c r="H33" s="6">
        <f>'Baseball Card Page - All Season'!J169</f>
        <v>6</v>
      </c>
      <c r="I33" s="6">
        <f>'Baseball Card Page - All Season'!K169</f>
        <v>69</v>
      </c>
      <c r="J33" s="6">
        <f>'Baseball Card Page - All Season'!L169</f>
        <v>60</v>
      </c>
      <c r="K33" s="46">
        <f>'Baseball Card Page - All Season'!M169</f>
        <v>0.7269892473118279</v>
      </c>
      <c r="L33" s="46">
        <f>'Baseball Card Page - All Season'!N169</f>
        <v>1.4315347018572826</v>
      </c>
    </row>
    <row r="34" spans="1:12" ht="15" customHeight="1" x14ac:dyDescent="0.15">
      <c r="A34" s="195" t="s">
        <v>120</v>
      </c>
      <c r="B34" s="6">
        <f>'Baseball Card Page - All Season'!D525</f>
        <v>125</v>
      </c>
      <c r="C34" s="6">
        <f>'Baseball Card Page - All Season'!E525</f>
        <v>65</v>
      </c>
      <c r="D34" s="46">
        <f>'Baseball Card Page - All Season'!F525</f>
        <v>0.52</v>
      </c>
      <c r="E34" s="6">
        <f>'Baseball Card Page - All Season'!G525</f>
        <v>62</v>
      </c>
      <c r="F34" s="6">
        <f>'Baseball Card Page - All Season'!H525</f>
        <v>3</v>
      </c>
      <c r="G34" s="6">
        <f>'Baseball Card Page - All Season'!I525</f>
        <v>0</v>
      </c>
      <c r="H34" s="6">
        <f>'Baseball Card Page - All Season'!J525</f>
        <v>0</v>
      </c>
      <c r="I34" s="6">
        <f>'Baseball Card Page - All Season'!K525</f>
        <v>38</v>
      </c>
      <c r="J34" s="6">
        <f>'Baseball Card Page - All Season'!L525</f>
        <v>27</v>
      </c>
      <c r="K34" s="46">
        <f>'Baseball Card Page - All Season'!M525</f>
        <v>6.1384615384615385E-2</v>
      </c>
      <c r="L34" s="46">
        <f>'Baseball Card Page - All Season'!N525</f>
        <v>0.58138461538461539</v>
      </c>
    </row>
    <row r="35" spans="1:12" ht="15" customHeight="1" x14ac:dyDescent="0.15">
      <c r="A35" s="195" t="s">
        <v>121</v>
      </c>
      <c r="B35" s="6">
        <f>'Baseball Card Page - All Season'!D293</f>
        <v>118</v>
      </c>
      <c r="C35" s="6">
        <f>'Baseball Card Page - All Season'!E293</f>
        <v>77</v>
      </c>
      <c r="D35" s="46">
        <f>'Baseball Card Page - All Season'!F293</f>
        <v>0.65254237288135597</v>
      </c>
      <c r="E35" s="6">
        <f>'Baseball Card Page - All Season'!G293</f>
        <v>74</v>
      </c>
      <c r="F35" s="6">
        <f>'Baseball Card Page - All Season'!H293</f>
        <v>3</v>
      </c>
      <c r="G35" s="6">
        <f>'Baseball Card Page - All Season'!I293</f>
        <v>0</v>
      </c>
      <c r="H35" s="6">
        <f>'Baseball Card Page - All Season'!J293</f>
        <v>0</v>
      </c>
      <c r="I35" s="6">
        <f>'Baseball Card Page - All Season'!K293</f>
        <v>38</v>
      </c>
      <c r="J35" s="6">
        <f>'Baseball Card Page - All Season'!L293</f>
        <v>35</v>
      </c>
      <c r="K35" s="46">
        <f>'Baseball Card Page - All Season'!M293</f>
        <v>5.1818181818181819E-2</v>
      </c>
      <c r="L35" s="46">
        <f>'Baseball Card Page - All Season'!N293</f>
        <v>0.70436055469953773</v>
      </c>
    </row>
    <row r="36" spans="1:12" ht="15" customHeight="1" x14ac:dyDescent="0.15">
      <c r="A36" s="25" t="s">
        <v>52</v>
      </c>
      <c r="B36" s="6">
        <f>'Baseball Card Page - All Season'!D49</f>
        <v>118</v>
      </c>
      <c r="C36" s="6">
        <f>'Baseball Card Page - All Season'!E49</f>
        <v>69</v>
      </c>
      <c r="D36" s="46">
        <f>'Baseball Card Page - All Season'!F49</f>
        <v>0.5847457627118644</v>
      </c>
      <c r="E36" s="6">
        <f>'Baseball Card Page - All Season'!G49</f>
        <v>61</v>
      </c>
      <c r="F36" s="6">
        <f>'Baseball Card Page - All Season'!H49</f>
        <v>7</v>
      </c>
      <c r="G36" s="6">
        <f>'Baseball Card Page - All Season'!I49</f>
        <v>0</v>
      </c>
      <c r="H36" s="6">
        <f>'Baseball Card Page - All Season'!J49</f>
        <v>1</v>
      </c>
      <c r="I36" s="6">
        <f>'Baseball Card Page - All Season'!K49</f>
        <v>22</v>
      </c>
      <c r="J36" s="6">
        <f>'Baseball Card Page - All Season'!L49</f>
        <v>23</v>
      </c>
      <c r="K36" s="46">
        <f>'Baseball Card Page - All Season'!M49</f>
        <v>0.16391304347826088</v>
      </c>
      <c r="L36" s="46">
        <f>'Baseball Card Page - All Season'!N49</f>
        <v>0.74865880619012526</v>
      </c>
    </row>
    <row r="37" spans="1:12" ht="15" customHeight="1" x14ac:dyDescent="0.15">
      <c r="A37" s="195" t="s">
        <v>112</v>
      </c>
      <c r="B37" s="6">
        <f>'Baseball Card Page - All Season'!D298</f>
        <v>113</v>
      </c>
      <c r="C37" s="6">
        <f>'Baseball Card Page - All Season'!E298</f>
        <v>68</v>
      </c>
      <c r="D37" s="46">
        <f>'Baseball Card Page - All Season'!F298</f>
        <v>0.60176991150442483</v>
      </c>
      <c r="E37" s="6">
        <f>'Baseball Card Page - All Season'!G298</f>
        <v>66</v>
      </c>
      <c r="F37" s="6">
        <f>'Baseball Card Page - All Season'!H298</f>
        <v>2</v>
      </c>
      <c r="G37" s="6">
        <f>'Baseball Card Page - All Season'!I298</f>
        <v>0</v>
      </c>
      <c r="H37" s="6">
        <f>'Baseball Card Page - All Season'!J298</f>
        <v>0</v>
      </c>
      <c r="I37" s="6">
        <f>'Baseball Card Page - All Season'!K298</f>
        <v>34</v>
      </c>
      <c r="J37" s="6">
        <f>'Baseball Card Page - All Season'!L298</f>
        <v>32</v>
      </c>
      <c r="K37" s="46">
        <f>'Baseball Card Page - All Season'!M298</f>
        <v>3.9117647058823535E-2</v>
      </c>
      <c r="L37" s="46">
        <f>'Baseball Card Page - All Season'!N298</f>
        <v>0.64088755856324831</v>
      </c>
    </row>
    <row r="38" spans="1:12" ht="15" customHeight="1" x14ac:dyDescent="0.15">
      <c r="A38" s="195" t="s">
        <v>184</v>
      </c>
      <c r="B38" s="6">
        <f>'Baseball Card Page - All Season'!D489</f>
        <v>110</v>
      </c>
      <c r="C38" s="6">
        <f>'Baseball Card Page - All Season'!E489</f>
        <v>83</v>
      </c>
      <c r="D38" s="46">
        <f>'Baseball Card Page - All Season'!F489</f>
        <v>0.75454545454545452</v>
      </c>
      <c r="E38" s="6">
        <f>'Baseball Card Page - All Season'!G489</f>
        <v>45</v>
      </c>
      <c r="F38" s="6">
        <f>'Baseball Card Page - All Season'!H489</f>
        <v>23</v>
      </c>
      <c r="G38" s="6">
        <f>'Baseball Card Page - All Season'!I489</f>
        <v>5</v>
      </c>
      <c r="H38" s="6">
        <f>'Baseball Card Page - All Season'!J489</f>
        <v>9</v>
      </c>
      <c r="I38" s="6">
        <f>'Baseball Card Page - All Season'!K489</f>
        <v>54</v>
      </c>
      <c r="J38" s="6">
        <f>'Baseball Card Page - All Season'!L489</f>
        <v>48</v>
      </c>
      <c r="K38" s="46">
        <f>'Baseball Card Page - All Season'!M489</f>
        <v>0.68602409638554218</v>
      </c>
      <c r="L38" s="46">
        <f>'Baseball Card Page - All Season'!N489</f>
        <v>1.4405695509309968</v>
      </c>
    </row>
    <row r="39" spans="1:12" ht="15" customHeight="1" x14ac:dyDescent="0.15">
      <c r="A39" s="195" t="s">
        <v>219</v>
      </c>
      <c r="B39" s="6">
        <f>'Baseball Card Page - All Season'!D655</f>
        <v>110</v>
      </c>
      <c r="C39" s="6">
        <f>'Baseball Card Page - All Season'!E655</f>
        <v>61</v>
      </c>
      <c r="D39" s="46">
        <f>'Baseball Card Page - All Season'!F655</f>
        <v>0.55454545454545456</v>
      </c>
      <c r="E39" s="6">
        <f>'Baseball Card Page - All Season'!G655</f>
        <v>59</v>
      </c>
      <c r="F39" s="6">
        <f>'Baseball Card Page - All Season'!H655</f>
        <v>1</v>
      </c>
      <c r="G39" s="6">
        <f>'Baseball Card Page - All Season'!I655</f>
        <v>1</v>
      </c>
      <c r="H39" s="6">
        <f>'Baseball Card Page - All Season'!J655</f>
        <v>0</v>
      </c>
      <c r="I39" s="6">
        <f>'Baseball Card Page - All Season'!K655</f>
        <v>18</v>
      </c>
      <c r="J39" s="6">
        <f>'Baseball Card Page - All Season'!L655</f>
        <v>35</v>
      </c>
      <c r="K39" s="46">
        <f>'Baseball Card Page - All Season'!M655</f>
        <v>4.9180327868852458E-2</v>
      </c>
      <c r="L39" s="46">
        <f>'Baseball Card Page - All Season'!N655</f>
        <v>0.60372578241430697</v>
      </c>
    </row>
    <row r="40" spans="1:12" ht="15" customHeight="1" x14ac:dyDescent="0.15">
      <c r="A40" s="195" t="s">
        <v>96</v>
      </c>
      <c r="B40" s="6">
        <f>'Baseball Card Page - All Season'!D342</f>
        <v>104</v>
      </c>
      <c r="C40" s="6">
        <f>'Baseball Card Page - All Season'!E342</f>
        <v>65</v>
      </c>
      <c r="D40" s="46">
        <f>'Baseball Card Page - All Season'!F342</f>
        <v>0.625</v>
      </c>
      <c r="E40" s="6">
        <f>'Baseball Card Page - All Season'!G342</f>
        <v>63</v>
      </c>
      <c r="F40" s="6">
        <f>'Baseball Card Page - All Season'!H342</f>
        <v>2</v>
      </c>
      <c r="G40" s="6">
        <f>'Baseball Card Page - All Season'!I342</f>
        <v>0</v>
      </c>
      <c r="H40" s="6">
        <f>'Baseball Card Page - All Season'!J342</f>
        <v>0</v>
      </c>
      <c r="I40" s="6">
        <f>'Baseball Card Page - All Season'!K342</f>
        <v>32</v>
      </c>
      <c r="J40" s="6">
        <f>'Baseball Card Page - All Season'!L342</f>
        <v>34</v>
      </c>
      <c r="K40" s="46">
        <f>'Baseball Card Page - All Season'!M342</f>
        <v>0.3332941176470588</v>
      </c>
      <c r="L40" s="46">
        <f>'Baseball Card Page - All Season'!N342</f>
        <v>0.92978534571723426</v>
      </c>
    </row>
    <row r="41" spans="1:12" ht="15" customHeight="1" x14ac:dyDescent="0.15">
      <c r="A41" s="25" t="s">
        <v>114</v>
      </c>
      <c r="B41" s="6">
        <f>'Baseball Card Page - All Season'!D278</f>
        <v>104</v>
      </c>
      <c r="C41" s="6">
        <f>'Baseball Card Page - All Season'!E278</f>
        <v>58</v>
      </c>
      <c r="D41" s="46">
        <f>'Baseball Card Page - All Season'!F278</f>
        <v>0.55769230769230771</v>
      </c>
      <c r="E41" s="6">
        <f>'Baseball Card Page - All Season'!G278</f>
        <v>48</v>
      </c>
      <c r="F41" s="6">
        <f>'Baseball Card Page - All Season'!H278</f>
        <v>9</v>
      </c>
      <c r="G41" s="6">
        <f>'Baseball Card Page - All Season'!I278</f>
        <v>1</v>
      </c>
      <c r="H41" s="6">
        <f>'Baseball Card Page - All Season'!J278</f>
        <v>0</v>
      </c>
      <c r="I41" s="6">
        <f>'Baseball Card Page - All Season'!K278</f>
        <v>23</v>
      </c>
      <c r="J41" s="6">
        <f>'Baseball Card Page - All Season'!L278</f>
        <v>42</v>
      </c>
      <c r="K41" s="46">
        <f>'Baseball Card Page - All Season'!M278</f>
        <v>0.23517241379310347</v>
      </c>
      <c r="L41" s="46">
        <f>'Baseball Card Page - All Season'!N278</f>
        <v>0.79286472148541121</v>
      </c>
    </row>
    <row r="42" spans="1:12" ht="15" customHeight="1" x14ac:dyDescent="0.15">
      <c r="A42" s="25" t="s">
        <v>29</v>
      </c>
      <c r="B42" s="6">
        <f>'Baseball Card Page - All Season'!D473</f>
        <v>104</v>
      </c>
      <c r="C42" s="6">
        <f>'Baseball Card Page - All Season'!E473</f>
        <v>41</v>
      </c>
      <c r="D42" s="46">
        <f>'Baseball Card Page - All Season'!F473</f>
        <v>0.39423076923076922</v>
      </c>
      <c r="E42" s="6">
        <f>'Baseball Card Page - All Season'!G473</f>
        <v>33</v>
      </c>
      <c r="F42" s="6">
        <f>'Baseball Card Page - All Season'!H473</f>
        <v>8</v>
      </c>
      <c r="G42" s="6">
        <f>'Baseball Card Page - All Season'!I473</f>
        <v>0</v>
      </c>
      <c r="H42" s="6">
        <f>'Baseball Card Page - All Season'!J473</f>
        <v>0</v>
      </c>
      <c r="I42" s="6">
        <f>'Baseball Card Page - All Season'!K473</f>
        <v>18</v>
      </c>
      <c r="J42" s="6">
        <f>'Baseball Card Page - All Season'!L473</f>
        <v>20</v>
      </c>
      <c r="K42" s="46">
        <f>'Baseball Card Page - All Season'!M473</f>
        <v>0.25951219512195123</v>
      </c>
      <c r="L42" s="46">
        <f>'Baseball Card Page - All Season'!N473</f>
        <v>0.65374296435272039</v>
      </c>
    </row>
    <row r="43" spans="1:12" ht="15" customHeight="1" x14ac:dyDescent="0.15">
      <c r="A43" s="195" t="s">
        <v>116</v>
      </c>
      <c r="B43" s="6">
        <f>'Baseball Card Page - All Season'!D687</f>
        <v>103</v>
      </c>
      <c r="C43" s="6">
        <f>'Baseball Card Page - All Season'!E687</f>
        <v>78</v>
      </c>
      <c r="D43" s="46">
        <f>'Baseball Card Page - All Season'!F687</f>
        <v>0.75728155339805825</v>
      </c>
      <c r="E43" s="6">
        <f>'Baseball Card Page - All Season'!G687</f>
        <v>41</v>
      </c>
      <c r="F43" s="6">
        <f>'Baseball Card Page - All Season'!H687</f>
        <v>22</v>
      </c>
      <c r="G43" s="6">
        <f>'Baseball Card Page - All Season'!I687</f>
        <v>8</v>
      </c>
      <c r="H43" s="6">
        <f>'Baseball Card Page - All Season'!J687</f>
        <v>6</v>
      </c>
      <c r="I43" s="6">
        <f>'Baseball Card Page - All Season'!K687</f>
        <v>60</v>
      </c>
      <c r="J43" s="6">
        <f>'Baseball Card Page - All Season'!L687</f>
        <v>46</v>
      </c>
      <c r="K43" s="46">
        <f>'Baseball Card Page - All Season'!M687</f>
        <v>0.70025641025641028</v>
      </c>
      <c r="L43" s="46">
        <f>'Baseball Card Page - All Season'!N687</f>
        <v>1.4575379636544685</v>
      </c>
    </row>
    <row r="44" spans="1:12" ht="15" customHeight="1" x14ac:dyDescent="0.15">
      <c r="A44" s="25" t="s">
        <v>88</v>
      </c>
      <c r="B44" s="6">
        <f>'Baseball Card Page - All Season'!D204</f>
        <v>102</v>
      </c>
      <c r="C44" s="6">
        <f>'Baseball Card Page - All Season'!E204</f>
        <v>62</v>
      </c>
      <c r="D44" s="46">
        <f>'Baseball Card Page - All Season'!F204</f>
        <v>0.60784313725490191</v>
      </c>
      <c r="E44" s="6">
        <f>'Baseball Card Page - All Season'!G204</f>
        <v>60</v>
      </c>
      <c r="F44" s="6">
        <f>'Baseball Card Page - All Season'!H204</f>
        <v>2</v>
      </c>
      <c r="G44" s="6">
        <f>'Baseball Card Page - All Season'!I204</f>
        <v>0</v>
      </c>
      <c r="H44" s="6">
        <f>'Baseball Card Page - All Season'!J204</f>
        <v>0</v>
      </c>
      <c r="I44" s="6">
        <f>'Baseball Card Page - All Season'!K204</f>
        <v>19</v>
      </c>
      <c r="J44" s="6">
        <f>'Baseball Card Page - All Season'!L204</f>
        <v>33</v>
      </c>
      <c r="K44" s="46">
        <f>'Baseball Card Page - All Season'!M204</f>
        <v>4.2903225806451617E-2</v>
      </c>
      <c r="L44" s="46">
        <f>'Baseball Card Page - All Season'!N204</f>
        <v>0.65074636306135347</v>
      </c>
    </row>
    <row r="45" spans="1:12" ht="15" customHeight="1" x14ac:dyDescent="0.15">
      <c r="A45" s="195" t="s">
        <v>126</v>
      </c>
      <c r="B45" s="6">
        <f>'Baseball Card Page - All Season'!D613</f>
        <v>98</v>
      </c>
      <c r="C45" s="6">
        <f>'Baseball Card Page - All Season'!E613</f>
        <v>63</v>
      </c>
      <c r="D45" s="46">
        <f>'Baseball Card Page - All Season'!F613</f>
        <v>0.6428571428571429</v>
      </c>
      <c r="E45" s="6">
        <f>'Baseball Card Page - All Season'!G613</f>
        <v>62</v>
      </c>
      <c r="F45" s="6">
        <f>'Baseball Card Page - All Season'!H613</f>
        <v>1</v>
      </c>
      <c r="G45" s="6">
        <f>'Baseball Card Page - All Season'!I613</f>
        <v>0</v>
      </c>
      <c r="H45" s="6">
        <f>'Baseball Card Page - All Season'!J613</f>
        <v>0</v>
      </c>
      <c r="I45" s="6">
        <f>'Baseball Card Page - All Season'!K613</f>
        <v>24</v>
      </c>
      <c r="J45" s="6">
        <f>'Baseball Card Page - All Season'!L613</f>
        <v>31</v>
      </c>
      <c r="K45" s="46">
        <f>'Baseball Card Page - All Season'!M613</f>
        <v>2.1111111111111112E-2</v>
      </c>
      <c r="L45" s="46">
        <f>'Baseball Card Page - All Season'!N613</f>
        <v>0.66396825396825399</v>
      </c>
    </row>
    <row r="46" spans="1:12" ht="15" customHeight="1" x14ac:dyDescent="0.15">
      <c r="A46" s="195" t="s">
        <v>131</v>
      </c>
      <c r="B46" s="6">
        <f>'Baseball Card Page - All Season'!D79</f>
        <v>94</v>
      </c>
      <c r="C46" s="6">
        <f>'Baseball Card Page - All Season'!E79</f>
        <v>63</v>
      </c>
      <c r="D46" s="46">
        <f>'Baseball Card Page - All Season'!F79</f>
        <v>0.67021276595744683</v>
      </c>
      <c r="E46" s="6">
        <f>'Baseball Card Page - All Season'!G79</f>
        <v>62</v>
      </c>
      <c r="F46" s="6">
        <f>'Baseball Card Page - All Season'!H79</f>
        <v>1</v>
      </c>
      <c r="G46" s="6">
        <f>'Baseball Card Page - All Season'!I79</f>
        <v>0</v>
      </c>
      <c r="H46" s="6">
        <f>'Baseball Card Page - All Season'!J79</f>
        <v>0</v>
      </c>
      <c r="I46" s="6">
        <f>'Baseball Card Page - All Season'!K79</f>
        <v>23</v>
      </c>
      <c r="J46" s="6">
        <f>'Baseball Card Page - All Season'!L79</f>
        <v>34</v>
      </c>
      <c r="K46" s="46">
        <f>'Baseball Card Page - All Season'!M79</f>
        <v>2.1111111111111112E-2</v>
      </c>
      <c r="L46" s="46">
        <f>'Baseball Card Page - All Season'!N79</f>
        <v>0.69132387706855791</v>
      </c>
    </row>
    <row r="47" spans="1:12" ht="15" customHeight="1" x14ac:dyDescent="0.15">
      <c r="A47" s="25" t="s">
        <v>16</v>
      </c>
      <c r="B47" s="6">
        <f>'Baseball Card Page - All Season'!D665</f>
        <v>93</v>
      </c>
      <c r="C47" s="6">
        <f>'Baseball Card Page - All Season'!E665</f>
        <v>65</v>
      </c>
      <c r="D47" s="46">
        <f>'Baseball Card Page - All Season'!F665</f>
        <v>0.69892473118279574</v>
      </c>
      <c r="E47" s="6">
        <f>'Baseball Card Page - All Season'!G665</f>
        <v>41</v>
      </c>
      <c r="F47" s="6">
        <f>'Baseball Card Page - All Season'!H665</f>
        <v>11</v>
      </c>
      <c r="G47" s="6">
        <f>'Baseball Card Page - All Season'!I665</f>
        <v>8</v>
      </c>
      <c r="H47" s="6">
        <f>'Baseball Card Page - All Season'!J665</f>
        <v>5</v>
      </c>
      <c r="I47" s="6">
        <f>'Baseball Card Page - All Season'!K665</f>
        <v>49</v>
      </c>
      <c r="J47" s="6">
        <f>'Baseball Card Page - All Season'!L665</f>
        <v>47</v>
      </c>
      <c r="K47" s="46">
        <f>'Baseball Card Page - All Season'!M665</f>
        <v>0.58446153846153848</v>
      </c>
      <c r="L47" s="46">
        <f>'Baseball Card Page - All Season'!N665</f>
        <v>1.2833862696443341</v>
      </c>
    </row>
    <row r="48" spans="1:12" ht="15" customHeight="1" x14ac:dyDescent="0.15">
      <c r="A48" s="25" t="s">
        <v>111</v>
      </c>
      <c r="B48" s="6">
        <f>'Baseball Card Page - All Season'!D36</f>
        <v>91</v>
      </c>
      <c r="C48" s="6">
        <f>'Baseball Card Page - All Season'!E36</f>
        <v>75</v>
      </c>
      <c r="D48" s="46">
        <f>'Baseball Card Page - All Season'!F36</f>
        <v>0.82417582417582413</v>
      </c>
      <c r="E48" s="6">
        <f>'Baseball Card Page - All Season'!G36</f>
        <v>24</v>
      </c>
      <c r="F48" s="6">
        <f>'Baseball Card Page - All Season'!H36</f>
        <v>35</v>
      </c>
      <c r="G48" s="6">
        <f>'Baseball Card Page - All Season'!I36</f>
        <v>5</v>
      </c>
      <c r="H48" s="6">
        <f>'Baseball Card Page - All Season'!J36</f>
        <v>11</v>
      </c>
      <c r="I48" s="6">
        <f>'Baseball Card Page - All Season'!K36</f>
        <v>62</v>
      </c>
      <c r="J48" s="6">
        <f>'Baseball Card Page - All Season'!L36</f>
        <v>46</v>
      </c>
      <c r="K48" s="46">
        <f>'Baseball Card Page - All Season'!M36</f>
        <v>1.0253333333333334</v>
      </c>
      <c r="L48" s="46">
        <f>'Baseball Card Page - All Season'!N36</f>
        <v>1.8495091575091576</v>
      </c>
    </row>
    <row r="49" spans="1:12" ht="15" customHeight="1" x14ac:dyDescent="0.15">
      <c r="A49" s="195" t="s">
        <v>211</v>
      </c>
      <c r="B49" s="6">
        <f>'Baseball Card Page - All Season'!D696</f>
        <v>87</v>
      </c>
      <c r="C49" s="6">
        <f>'Baseball Card Page - All Season'!E696</f>
        <v>47</v>
      </c>
      <c r="D49" s="46">
        <f>'Baseball Card Page - All Season'!F696</f>
        <v>0.54022988505747127</v>
      </c>
      <c r="E49" s="6">
        <f>'Baseball Card Page - All Season'!G696</f>
        <v>42</v>
      </c>
      <c r="F49" s="6">
        <f>'Baseball Card Page - All Season'!H696</f>
        <v>5</v>
      </c>
      <c r="G49" s="6">
        <f>'Baseball Card Page - All Season'!I696</f>
        <v>0</v>
      </c>
      <c r="H49" s="6">
        <f>'Baseball Card Page - All Season'!J696</f>
        <v>0</v>
      </c>
      <c r="I49" s="6">
        <f>'Baseball Card Page - All Season'!K696</f>
        <v>20</v>
      </c>
      <c r="J49" s="6">
        <f>'Baseball Card Page - All Season'!L696</f>
        <v>39</v>
      </c>
      <c r="K49" s="46">
        <f>'Baseball Card Page - All Season'!M696</f>
        <v>0.14148936170212767</v>
      </c>
      <c r="L49" s="46">
        <f>'Baseball Card Page - All Season'!N696</f>
        <v>0.68171924675959894</v>
      </c>
    </row>
    <row r="50" spans="1:12" ht="15" customHeight="1" x14ac:dyDescent="0.15">
      <c r="A50" s="195" t="s">
        <v>110</v>
      </c>
      <c r="B50" s="6">
        <f>'Baseball Card Page - All Season'!D233</f>
        <v>82</v>
      </c>
      <c r="C50" s="6">
        <f>'Baseball Card Page - All Season'!E233</f>
        <v>42</v>
      </c>
      <c r="D50" s="46">
        <f>'Baseball Card Page - All Season'!F233</f>
        <v>0.51219512195121952</v>
      </c>
      <c r="E50" s="6">
        <f>'Baseball Card Page - All Season'!G233</f>
        <v>42</v>
      </c>
      <c r="F50" s="6">
        <f>'Baseball Card Page - All Season'!H233</f>
        <v>0</v>
      </c>
      <c r="G50" s="6">
        <f>'Baseball Card Page - All Season'!I233</f>
        <v>0</v>
      </c>
      <c r="H50" s="6">
        <f>'Baseball Card Page - All Season'!J233</f>
        <v>0</v>
      </c>
      <c r="I50" s="6">
        <f>'Baseball Card Page - All Season'!K233</f>
        <v>13</v>
      </c>
      <c r="J50" s="6">
        <f>'Baseball Card Page - All Season'!L233</f>
        <v>29</v>
      </c>
      <c r="K50" s="46">
        <f>'Baseball Card Page - All Season'!M233</f>
        <v>0</v>
      </c>
      <c r="L50" s="46">
        <f>'Baseball Card Page - All Season'!N233</f>
        <v>0.51219512195121952</v>
      </c>
    </row>
    <row r="51" spans="1:12" ht="15" customHeight="1" x14ac:dyDescent="0.15">
      <c r="A51" s="25" t="s">
        <v>80</v>
      </c>
      <c r="B51" s="6">
        <f>'Baseball Card Page - All Season'!D509</f>
        <v>80</v>
      </c>
      <c r="C51" s="6">
        <f>'Baseball Card Page - All Season'!E509</f>
        <v>37</v>
      </c>
      <c r="D51" s="46">
        <f>'Baseball Card Page - All Season'!F509</f>
        <v>0.46250000000000002</v>
      </c>
      <c r="E51" s="6">
        <f>'Baseball Card Page - All Season'!G509</f>
        <v>34</v>
      </c>
      <c r="F51" s="6">
        <f>'Baseball Card Page - All Season'!H509</f>
        <v>3</v>
      </c>
      <c r="G51" s="6">
        <f>'Baseball Card Page - All Season'!I509</f>
        <v>0</v>
      </c>
      <c r="H51" s="6">
        <f>'Baseball Card Page - All Season'!J509</f>
        <v>0</v>
      </c>
      <c r="I51" s="6">
        <f>'Baseball Card Page - All Season'!K509</f>
        <v>26</v>
      </c>
      <c r="J51" s="6">
        <f>'Baseball Card Page - All Season'!L509</f>
        <v>16</v>
      </c>
      <c r="K51" s="46">
        <f>'Baseball Card Page - All Season'!M509</f>
        <v>0.10783783783783785</v>
      </c>
      <c r="L51" s="46">
        <f>'Baseball Card Page - All Season'!N509</f>
        <v>0.57033783783783787</v>
      </c>
    </row>
    <row r="52" spans="1:12" ht="15" customHeight="1" x14ac:dyDescent="0.15">
      <c r="A52" s="196" t="s">
        <v>192</v>
      </c>
      <c r="B52" s="6">
        <f>'Baseball Card Page - All Season'!D633</f>
        <v>78</v>
      </c>
      <c r="C52" s="6">
        <f>'Baseball Card Page - All Season'!E633</f>
        <v>49</v>
      </c>
      <c r="D52" s="46">
        <f>'Baseball Card Page - All Season'!F633</f>
        <v>0.62820512820512819</v>
      </c>
      <c r="E52" s="6">
        <f>'Baseball Card Page - All Season'!G633</f>
        <v>49</v>
      </c>
      <c r="F52" s="6">
        <f>'Baseball Card Page - All Season'!H633</f>
        <v>0</v>
      </c>
      <c r="G52" s="6">
        <f>'Baseball Card Page - All Season'!I633</f>
        <v>0</v>
      </c>
      <c r="H52" s="6">
        <f>'Baseball Card Page - All Season'!J633</f>
        <v>0</v>
      </c>
      <c r="I52" s="6">
        <f>'Baseball Card Page - All Season'!K633</f>
        <v>21</v>
      </c>
      <c r="J52" s="6">
        <f>'Baseball Card Page - All Season'!L633</f>
        <v>25</v>
      </c>
      <c r="K52" s="46">
        <f>'Baseball Card Page - All Season'!M633</f>
        <v>0</v>
      </c>
      <c r="L52" s="46">
        <f>'Baseball Card Page - All Season'!N633</f>
        <v>0.62820512820512819</v>
      </c>
    </row>
    <row r="53" spans="1:12" ht="15" customHeight="1" x14ac:dyDescent="0.15">
      <c r="A53" s="25" t="s">
        <v>255</v>
      </c>
      <c r="B53" s="6">
        <f>'Baseball Card Page - All Season'!D674</f>
        <v>69</v>
      </c>
      <c r="C53" s="6">
        <f>'Baseball Card Page - All Season'!E674</f>
        <v>44</v>
      </c>
      <c r="D53" s="46">
        <f>'Baseball Card Page - All Season'!F674</f>
        <v>0.6376811594202898</v>
      </c>
      <c r="E53" s="6">
        <f>'Baseball Card Page - All Season'!G674</f>
        <v>35</v>
      </c>
      <c r="F53" s="6">
        <f>'Baseball Card Page - All Season'!H674</f>
        <v>8</v>
      </c>
      <c r="G53" s="6">
        <f>'Baseball Card Page - All Season'!I674</f>
        <v>1</v>
      </c>
      <c r="H53" s="6">
        <f>'Baseball Card Page - All Season'!J674</f>
        <v>0</v>
      </c>
      <c r="I53" s="6">
        <f>'Baseball Card Page - All Season'!K674</f>
        <v>17</v>
      </c>
      <c r="J53" s="6">
        <f>'Baseball Card Page - All Season'!L674</f>
        <v>18</v>
      </c>
      <c r="K53" s="46">
        <f>'Baseball Card Page - All Season'!M674</f>
        <v>0.27977272727272728</v>
      </c>
      <c r="L53" s="46">
        <f>'Baseball Card Page - All Season'!N674</f>
        <v>0.91745388669301708</v>
      </c>
    </row>
    <row r="54" spans="1:12" ht="15" customHeight="1" x14ac:dyDescent="0.15">
      <c r="A54" s="25" t="s">
        <v>94</v>
      </c>
      <c r="B54" s="6">
        <f>'Baseball Card Page - All Season'!D417</f>
        <v>68</v>
      </c>
      <c r="C54" s="6">
        <f>'Baseball Card Page - All Season'!E417</f>
        <v>37</v>
      </c>
      <c r="D54" s="46">
        <f>'Baseball Card Page - All Season'!F417</f>
        <v>0.54411764705882348</v>
      </c>
      <c r="E54" s="6">
        <f>'Baseball Card Page - All Season'!G417</f>
        <v>35</v>
      </c>
      <c r="F54" s="6">
        <f>'Baseball Card Page - All Season'!H417</f>
        <v>2</v>
      </c>
      <c r="G54" s="6">
        <f>'Baseball Card Page - All Season'!I417</f>
        <v>0</v>
      </c>
      <c r="H54" s="6">
        <f>'Baseball Card Page - All Season'!J417</f>
        <v>0</v>
      </c>
      <c r="I54" s="6">
        <f>'Baseball Card Page - All Season'!K417</f>
        <v>18</v>
      </c>
      <c r="J54" s="6">
        <f>'Baseball Card Page - All Season'!L417</f>
        <v>17</v>
      </c>
      <c r="K54" s="46">
        <f>'Baseball Card Page - All Season'!M417</f>
        <v>7.1891891891891893E-2</v>
      </c>
      <c r="L54" s="46">
        <f>'Baseball Card Page - All Season'!N417</f>
        <v>0.61600953895071542</v>
      </c>
    </row>
    <row r="55" spans="1:12" ht="15" customHeight="1" x14ac:dyDescent="0.15">
      <c r="A55" s="25" t="s">
        <v>72</v>
      </c>
      <c r="B55" s="6">
        <f>'Baseball Card Page - All Season'!D71</f>
        <v>68</v>
      </c>
      <c r="C55" s="6">
        <f>'Baseball Card Page - All Season'!E71</f>
        <v>39</v>
      </c>
      <c r="D55" s="46">
        <f>'Baseball Card Page - All Season'!F71</f>
        <v>0.57352941176470584</v>
      </c>
      <c r="E55" s="6">
        <f>'Baseball Card Page - All Season'!G71</f>
        <v>34</v>
      </c>
      <c r="F55" s="6">
        <f>'Baseball Card Page - All Season'!H71</f>
        <v>5</v>
      </c>
      <c r="G55" s="6">
        <f>'Baseball Card Page - All Season'!I71</f>
        <v>0</v>
      </c>
      <c r="H55" s="6">
        <f>'Baseball Card Page - All Season'!J71</f>
        <v>0</v>
      </c>
      <c r="I55" s="6">
        <f>'Baseball Card Page - All Season'!K71</f>
        <v>15</v>
      </c>
      <c r="J55" s="6">
        <f>'Baseball Card Page - All Season'!L71</f>
        <v>18</v>
      </c>
      <c r="K55" s="46">
        <f>'Baseball Card Page - All Season'!M71</f>
        <v>0.17051282051282052</v>
      </c>
      <c r="L55" s="46">
        <f>'Baseball Card Page - All Season'!N71</f>
        <v>0.74404223227752642</v>
      </c>
    </row>
    <row r="56" spans="1:12" ht="15" customHeight="1" x14ac:dyDescent="0.15">
      <c r="A56" s="195" t="s">
        <v>172</v>
      </c>
      <c r="B56" s="6">
        <f>'Baseball Card Page - All Season'!D591</f>
        <v>68</v>
      </c>
      <c r="C56" s="6">
        <f>'Baseball Card Page - All Season'!E591</f>
        <v>27</v>
      </c>
      <c r="D56" s="46">
        <f>'Baseball Card Page - All Season'!F591</f>
        <v>0.39705882352941174</v>
      </c>
      <c r="E56" s="6">
        <f>'Baseball Card Page - All Season'!G591</f>
        <v>26</v>
      </c>
      <c r="F56" s="6">
        <f>'Baseball Card Page - All Season'!H591</f>
        <v>1</v>
      </c>
      <c r="G56" s="6">
        <f>'Baseball Card Page - All Season'!I591</f>
        <v>0</v>
      </c>
      <c r="H56" s="6">
        <f>'Baseball Card Page - All Season'!J591</f>
        <v>0</v>
      </c>
      <c r="I56" s="6">
        <f>'Baseball Card Page - All Season'!K591</f>
        <v>11</v>
      </c>
      <c r="J56" s="6">
        <f>'Baseball Card Page - All Season'!L591</f>
        <v>16</v>
      </c>
      <c r="K56" s="46">
        <f>'Baseball Card Page - All Season'!M591</f>
        <v>4.925925925925926E-2</v>
      </c>
      <c r="L56" s="46">
        <f>'Baseball Card Page - All Season'!N591</f>
        <v>0.44631808278867102</v>
      </c>
    </row>
    <row r="57" spans="1:12" ht="15" customHeight="1" x14ac:dyDescent="0.15">
      <c r="A57" s="195" t="s">
        <v>173</v>
      </c>
      <c r="B57" s="6">
        <f>'Baseball Card Page - All Season'!D570</f>
        <v>67</v>
      </c>
      <c r="C57" s="6">
        <f>'Baseball Card Page - All Season'!E570</f>
        <v>35</v>
      </c>
      <c r="D57" s="46">
        <f>'Baseball Card Page - All Season'!F570</f>
        <v>0.52238805970149249</v>
      </c>
      <c r="E57" s="6">
        <f>'Baseball Card Page - All Season'!G570</f>
        <v>33</v>
      </c>
      <c r="F57" s="6">
        <f>'Baseball Card Page - All Season'!H570</f>
        <v>2</v>
      </c>
      <c r="G57" s="6">
        <f>'Baseball Card Page - All Season'!I570</f>
        <v>0</v>
      </c>
      <c r="H57" s="6">
        <f>'Baseball Card Page - All Season'!J570</f>
        <v>0</v>
      </c>
      <c r="I57" s="6">
        <f>'Baseball Card Page - All Season'!K570</f>
        <v>9</v>
      </c>
      <c r="J57" s="6">
        <f>'Baseball Card Page - All Season'!L570</f>
        <v>22</v>
      </c>
      <c r="K57" s="46">
        <f>'Baseball Card Page - All Season'!M570</f>
        <v>7.5999999999999998E-2</v>
      </c>
      <c r="L57" s="46">
        <f>'Baseball Card Page - All Season'!N570</f>
        <v>0.59838805970149245</v>
      </c>
    </row>
    <row r="58" spans="1:12" ht="15" customHeight="1" x14ac:dyDescent="0.15">
      <c r="A58" s="25" t="s">
        <v>19</v>
      </c>
      <c r="B58" s="6">
        <f>'Baseball Card Page - All Season'!D421</f>
        <v>66</v>
      </c>
      <c r="C58" s="6">
        <f>'Baseball Card Page - All Season'!E421</f>
        <v>43</v>
      </c>
      <c r="D58" s="46">
        <f>'Baseball Card Page - All Season'!F421</f>
        <v>0.65151515151515149</v>
      </c>
      <c r="E58" s="6">
        <f>'Baseball Card Page - All Season'!G421</f>
        <v>32</v>
      </c>
      <c r="F58" s="6">
        <f>'Baseball Card Page - All Season'!H421</f>
        <v>8</v>
      </c>
      <c r="G58" s="6">
        <f>'Baseball Card Page - All Season'!I421</f>
        <v>3</v>
      </c>
      <c r="H58" s="6">
        <f>'Baseball Card Page - All Season'!J421</f>
        <v>0</v>
      </c>
      <c r="I58" s="6">
        <f>'Baseball Card Page - All Season'!K421</f>
        <v>16</v>
      </c>
      <c r="J58" s="6">
        <f>'Baseball Card Page - All Season'!L421</f>
        <v>26</v>
      </c>
      <c r="K58" s="46">
        <f>'Baseball Card Page - All Season'!M421</f>
        <v>0.36395348837209301</v>
      </c>
      <c r="L58" s="46">
        <f>'Baseball Card Page - All Season'!N421</f>
        <v>1.0154686398872446</v>
      </c>
    </row>
    <row r="59" spans="1:12" ht="15" customHeight="1" x14ac:dyDescent="0.15">
      <c r="A59" s="25" t="s">
        <v>26</v>
      </c>
      <c r="B59" s="6">
        <f>'Baseball Card Page - All Season'!D161</f>
        <v>66</v>
      </c>
      <c r="C59" s="6">
        <f>'Baseball Card Page - All Season'!E161</f>
        <v>30</v>
      </c>
      <c r="D59" s="46">
        <f>'Baseball Card Page - All Season'!F161</f>
        <v>0.45454545454545453</v>
      </c>
      <c r="E59" s="6">
        <f>'Baseball Card Page - All Season'!G161</f>
        <v>25</v>
      </c>
      <c r="F59" s="6">
        <f>'Baseball Card Page - All Season'!H161</f>
        <v>5</v>
      </c>
      <c r="G59" s="6">
        <f>'Baseball Card Page - All Season'!I161</f>
        <v>1</v>
      </c>
      <c r="H59" s="6">
        <f>'Baseball Card Page - All Season'!J161</f>
        <v>0</v>
      </c>
      <c r="I59" s="6">
        <f>'Baseball Card Page - All Season'!K161</f>
        <v>13</v>
      </c>
      <c r="J59" s="6">
        <f>'Baseball Card Page - All Season'!L161</f>
        <v>15</v>
      </c>
      <c r="K59" s="46">
        <f>'Baseball Card Page - All Season'!M161</f>
        <v>0.27733333333333332</v>
      </c>
      <c r="L59" s="46">
        <f>'Baseball Card Page - All Season'!N161</f>
        <v>0.7318787878787878</v>
      </c>
    </row>
    <row r="60" spans="1:12" ht="15" customHeight="1" x14ac:dyDescent="0.15">
      <c r="A60" s="25" t="s">
        <v>46</v>
      </c>
      <c r="B60" s="6">
        <f>'Baseball Card Page - All Season'!D608</f>
        <v>65</v>
      </c>
      <c r="C60" s="6">
        <f>'Baseball Card Page - All Season'!E608</f>
        <v>28</v>
      </c>
      <c r="D60" s="46">
        <f>'Baseball Card Page - All Season'!F608</f>
        <v>0.43076923076923079</v>
      </c>
      <c r="E60" s="6">
        <f>'Baseball Card Page - All Season'!G608</f>
        <v>24</v>
      </c>
      <c r="F60" s="6">
        <f>'Baseball Card Page - All Season'!H608</f>
        <v>4</v>
      </c>
      <c r="G60" s="6">
        <f>'Baseball Card Page - All Season'!I608</f>
        <v>0</v>
      </c>
      <c r="H60" s="6">
        <f>'Baseball Card Page - All Season'!J608</f>
        <v>0</v>
      </c>
      <c r="I60" s="6">
        <f>'Baseball Card Page - All Season'!K608</f>
        <v>13</v>
      </c>
      <c r="J60" s="6">
        <f>'Baseball Card Page - All Season'!L608</f>
        <v>10</v>
      </c>
      <c r="K60" s="46">
        <f>'Baseball Card Page - All Season'!M608</f>
        <v>0.19</v>
      </c>
      <c r="L60" s="46">
        <f>'Baseball Card Page - All Season'!N608</f>
        <v>0.62076923076923074</v>
      </c>
    </row>
    <row r="61" spans="1:12" ht="15" customHeight="1" x14ac:dyDescent="0.15">
      <c r="A61" s="25" t="s">
        <v>109</v>
      </c>
      <c r="B61" s="6">
        <f>'Baseball Card Page - All Season'!D389</f>
        <v>64</v>
      </c>
      <c r="C61" s="6">
        <f>'Baseball Card Page - All Season'!E389</f>
        <v>44</v>
      </c>
      <c r="D61" s="46">
        <f>'Baseball Card Page - All Season'!F389</f>
        <v>0.6875</v>
      </c>
      <c r="E61" s="6">
        <f>'Baseball Card Page - All Season'!G389</f>
        <v>33</v>
      </c>
      <c r="F61" s="6">
        <f>'Baseball Card Page - All Season'!H389</f>
        <v>10</v>
      </c>
      <c r="G61" s="6">
        <f>'Baseball Card Page - All Season'!I389</f>
        <v>0</v>
      </c>
      <c r="H61" s="6">
        <f>'Baseball Card Page - All Season'!J389</f>
        <v>1</v>
      </c>
      <c r="I61" s="6">
        <f>'Baseball Card Page - All Season'!K389</f>
        <v>33</v>
      </c>
      <c r="J61" s="6">
        <f>'Baseball Card Page - All Season'!L389</f>
        <v>26</v>
      </c>
      <c r="K61" s="46">
        <f>'Baseball Card Page - All Season'!M389</f>
        <v>0.34772727272727272</v>
      </c>
      <c r="L61" s="46">
        <f>'Baseball Card Page - All Season'!N389</f>
        <v>1.0352272727272727</v>
      </c>
    </row>
    <row r="62" spans="1:12" ht="15" customHeight="1" x14ac:dyDescent="0.15">
      <c r="A62" s="195" t="s">
        <v>176</v>
      </c>
      <c r="B62" s="6">
        <f>'Baseball Card Page - All Season'!D237</f>
        <v>64</v>
      </c>
      <c r="C62" s="6">
        <f>'Baseball Card Page - All Season'!E237</f>
        <v>43</v>
      </c>
      <c r="D62" s="46">
        <f>'Baseball Card Page - All Season'!F237</f>
        <v>0.671875</v>
      </c>
      <c r="E62" s="6">
        <f>'Baseball Card Page - All Season'!G237</f>
        <v>42</v>
      </c>
      <c r="F62" s="6">
        <f>'Baseball Card Page - All Season'!H237</f>
        <v>1</v>
      </c>
      <c r="G62" s="6">
        <f>'Baseball Card Page - All Season'!I237</f>
        <v>0</v>
      </c>
      <c r="H62" s="6">
        <f>'Baseball Card Page - All Season'!J237</f>
        <v>0</v>
      </c>
      <c r="I62" s="6">
        <f>'Baseball Card Page - All Season'!K237</f>
        <v>16</v>
      </c>
      <c r="J62" s="6">
        <f>'Baseball Card Page - All Season'!L237</f>
        <v>30</v>
      </c>
      <c r="K62" s="46">
        <f>'Baseball Card Page - All Season'!M237</f>
        <v>3.0930232558139537E-2</v>
      </c>
      <c r="L62" s="46">
        <f>'Baseball Card Page - All Season'!N237</f>
        <v>0.70280523255813954</v>
      </c>
    </row>
    <row r="63" spans="1:12" ht="15" customHeight="1" x14ac:dyDescent="0.15">
      <c r="A63" s="25" t="s">
        <v>23</v>
      </c>
      <c r="B63" s="6">
        <f>'Baseball Card Page - All Season'!D317</f>
        <v>64</v>
      </c>
      <c r="C63" s="6">
        <f>'Baseball Card Page - All Season'!E317</f>
        <v>40</v>
      </c>
      <c r="D63" s="46">
        <f>'Baseball Card Page - All Season'!F317</f>
        <v>0.625</v>
      </c>
      <c r="E63" s="6">
        <f>'Baseball Card Page - All Season'!G317</f>
        <v>36</v>
      </c>
      <c r="F63" s="6">
        <f>'Baseball Card Page - All Season'!H317</f>
        <v>4</v>
      </c>
      <c r="G63" s="6">
        <f>'Baseball Card Page - All Season'!I317</f>
        <v>0</v>
      </c>
      <c r="H63" s="6">
        <f>'Baseball Card Page - All Season'!J317</f>
        <v>0</v>
      </c>
      <c r="I63" s="6">
        <f>'Baseball Card Page - All Season'!K317</f>
        <v>12</v>
      </c>
      <c r="J63" s="6">
        <f>'Baseball Card Page - All Season'!L317</f>
        <v>22</v>
      </c>
      <c r="K63" s="46">
        <f>'Baseball Card Page - All Season'!M317</f>
        <v>0.13300000000000001</v>
      </c>
      <c r="L63" s="46">
        <f>'Baseball Card Page - All Season'!N317</f>
        <v>0.75800000000000001</v>
      </c>
    </row>
    <row r="64" spans="1:12" ht="15" customHeight="1" x14ac:dyDescent="0.15">
      <c r="A64" s="196" t="s">
        <v>198</v>
      </c>
      <c r="B64" s="6">
        <f>'Baseball Card Page - All Season'!D274</f>
        <v>61</v>
      </c>
      <c r="C64" s="6">
        <f>'Baseball Card Page - All Season'!E274</f>
        <v>48</v>
      </c>
      <c r="D64" s="46">
        <f>'Baseball Card Page - All Season'!F274</f>
        <v>0.78688524590163933</v>
      </c>
      <c r="E64" s="6">
        <f>'Baseball Card Page - All Season'!G274</f>
        <v>48</v>
      </c>
      <c r="F64" s="6">
        <f>'Baseball Card Page - All Season'!H274</f>
        <v>0</v>
      </c>
      <c r="G64" s="6">
        <f>'Baseball Card Page - All Season'!I274</f>
        <v>0</v>
      </c>
      <c r="H64" s="6">
        <f>'Baseball Card Page - All Season'!J274</f>
        <v>0</v>
      </c>
      <c r="I64" s="6">
        <f>'Baseball Card Page - All Season'!K274</f>
        <v>11</v>
      </c>
      <c r="J64" s="6">
        <f>'Baseball Card Page - All Season'!L274</f>
        <v>17</v>
      </c>
      <c r="K64" s="46">
        <f>'Baseball Card Page - All Season'!M274</f>
        <v>0</v>
      </c>
      <c r="L64" s="46">
        <f>'Baseball Card Page - All Season'!N274</f>
        <v>0.78688524590163933</v>
      </c>
    </row>
    <row r="65" spans="1:12" ht="15" customHeight="1" x14ac:dyDescent="0.15">
      <c r="A65" s="25" t="s">
        <v>123</v>
      </c>
      <c r="B65" s="6">
        <f>'Baseball Card Page - All Season'!D216</f>
        <v>60</v>
      </c>
      <c r="C65" s="6">
        <f>'Baseball Card Page - All Season'!E216</f>
        <v>29</v>
      </c>
      <c r="D65" s="46">
        <f>'Baseball Card Page - All Season'!F216</f>
        <v>0.48333333333333334</v>
      </c>
      <c r="E65" s="6">
        <f>'Baseball Card Page - All Season'!G216</f>
        <v>28</v>
      </c>
      <c r="F65" s="6">
        <f>'Baseball Card Page - All Season'!H216</f>
        <v>1</v>
      </c>
      <c r="G65" s="6">
        <f>'Baseball Card Page - All Season'!I216</f>
        <v>0</v>
      </c>
      <c r="H65" s="6">
        <f>'Baseball Card Page - All Season'!J216</f>
        <v>0</v>
      </c>
      <c r="I65" s="6">
        <f>'Baseball Card Page - All Season'!K216</f>
        <v>19</v>
      </c>
      <c r="J65" s="6">
        <f>'Baseball Card Page - All Season'!L216</f>
        <v>18</v>
      </c>
      <c r="K65" s="46">
        <f>'Baseball Card Page - All Season'!M216</f>
        <v>4.5862068965517241E-2</v>
      </c>
      <c r="L65" s="46">
        <f>'Baseball Card Page - All Season'!N216</f>
        <v>0.52919540229885054</v>
      </c>
    </row>
    <row r="66" spans="1:12" ht="15" customHeight="1" x14ac:dyDescent="0.15">
      <c r="A66" s="195" t="s">
        <v>146</v>
      </c>
      <c r="B66" s="6">
        <f>'Baseball Card Page - All Season'!D325</f>
        <v>60</v>
      </c>
      <c r="C66" s="6">
        <f>'Baseball Card Page - All Season'!E325</f>
        <v>22</v>
      </c>
      <c r="D66" s="46">
        <f>'Baseball Card Page - All Season'!F325</f>
        <v>0.36666666666666664</v>
      </c>
      <c r="E66" s="6">
        <f>'Baseball Card Page - All Season'!G325</f>
        <v>22</v>
      </c>
      <c r="F66" s="6">
        <f>'Baseball Card Page - All Season'!H325</f>
        <v>0</v>
      </c>
      <c r="G66" s="6">
        <f>'Baseball Card Page - All Season'!I325</f>
        <v>0</v>
      </c>
      <c r="H66" s="6">
        <f>'Baseball Card Page - All Season'!J325</f>
        <v>0</v>
      </c>
      <c r="I66" s="6">
        <f>'Baseball Card Page - All Season'!K325</f>
        <v>12</v>
      </c>
      <c r="J66" s="6">
        <f>'Baseball Card Page - All Season'!L325</f>
        <v>12</v>
      </c>
      <c r="K66" s="46">
        <f>'Baseball Card Page - All Season'!M325</f>
        <v>0</v>
      </c>
      <c r="L66" s="46">
        <f>'Baseball Card Page - All Season'!N325</f>
        <v>0.36666666666666664</v>
      </c>
    </row>
    <row r="67" spans="1:12" ht="15" customHeight="1" x14ac:dyDescent="0.15">
      <c r="A67" s="25" t="s">
        <v>39</v>
      </c>
      <c r="B67" s="6">
        <f>'Baseball Card Page - All Season'!D306</f>
        <v>56</v>
      </c>
      <c r="C67" s="6">
        <f>'Baseball Card Page - All Season'!E306</f>
        <v>28</v>
      </c>
      <c r="D67" s="46">
        <f>'Baseball Card Page - All Season'!F306</f>
        <v>0.5</v>
      </c>
      <c r="E67" s="6">
        <f>'Baseball Card Page - All Season'!G306</f>
        <v>24</v>
      </c>
      <c r="F67" s="6">
        <f>'Baseball Card Page - All Season'!H306</f>
        <v>4</v>
      </c>
      <c r="G67" s="6">
        <f>'Baseball Card Page - All Season'!I306</f>
        <v>0</v>
      </c>
      <c r="H67" s="6">
        <f>'Baseball Card Page - All Season'!J306</f>
        <v>0</v>
      </c>
      <c r="I67" s="6">
        <f>'Baseball Card Page - All Season'!K306</f>
        <v>10</v>
      </c>
      <c r="J67" s="6">
        <f>'Baseball Card Page - All Season'!L306</f>
        <v>10</v>
      </c>
      <c r="K67" s="46">
        <f>'Baseball Card Page - All Season'!M306</f>
        <v>0.19</v>
      </c>
      <c r="L67" s="46">
        <f>'Baseball Card Page - All Season'!N306</f>
        <v>0.69</v>
      </c>
    </row>
    <row r="68" spans="1:12" ht="15" customHeight="1" x14ac:dyDescent="0.15">
      <c r="A68" s="195" t="s">
        <v>127</v>
      </c>
      <c r="B68" s="6">
        <f>'Baseball Card Page - All Season'!D449</f>
        <v>55</v>
      </c>
      <c r="C68" s="6">
        <f>'Baseball Card Page - All Season'!E449</f>
        <v>40</v>
      </c>
      <c r="D68" s="46">
        <f>'Baseball Card Page - All Season'!F449</f>
        <v>0.72727272727272729</v>
      </c>
      <c r="E68" s="6">
        <f>'Baseball Card Page - All Season'!G449</f>
        <v>32</v>
      </c>
      <c r="F68" s="6">
        <f>'Baseball Card Page - All Season'!H449</f>
        <v>7</v>
      </c>
      <c r="G68" s="6">
        <f>'Baseball Card Page - All Season'!I449</f>
        <v>0</v>
      </c>
      <c r="H68" s="6">
        <f>'Baseball Card Page - All Season'!J449</f>
        <v>1</v>
      </c>
      <c r="I68" s="6">
        <f>'Baseball Card Page - All Season'!K449</f>
        <v>21</v>
      </c>
      <c r="J68" s="6">
        <f>'Baseball Card Page - All Season'!L449</f>
        <v>20</v>
      </c>
      <c r="K68" s="46">
        <f>'Baseball Card Page - All Season'!M449</f>
        <v>0.28275</v>
      </c>
      <c r="L68" s="46">
        <f>'Baseball Card Page - All Season'!N449</f>
        <v>1.0100227272727273</v>
      </c>
    </row>
    <row r="69" spans="1:12" ht="15" customHeight="1" x14ac:dyDescent="0.15">
      <c r="A69" s="25" t="s">
        <v>69</v>
      </c>
      <c r="B69" s="6">
        <f>'Baseball Card Page - All Season'!D575</f>
        <v>54</v>
      </c>
      <c r="C69" s="6">
        <f>'Baseball Card Page - All Season'!E575</f>
        <v>28</v>
      </c>
      <c r="D69" s="46">
        <f>'Baseball Card Page - All Season'!F575</f>
        <v>0.51851851851851849</v>
      </c>
      <c r="E69" s="6">
        <f>'Baseball Card Page - All Season'!G575</f>
        <v>28</v>
      </c>
      <c r="F69" s="6">
        <f>'Baseball Card Page - All Season'!H575</f>
        <v>0</v>
      </c>
      <c r="G69" s="6">
        <f>'Baseball Card Page - All Season'!I575</f>
        <v>0</v>
      </c>
      <c r="H69" s="6">
        <f>'Baseball Card Page - All Season'!J575</f>
        <v>0</v>
      </c>
      <c r="I69" s="6">
        <f>'Baseball Card Page - All Season'!K575</f>
        <v>10</v>
      </c>
      <c r="J69" s="6">
        <f>'Baseball Card Page - All Season'!L575</f>
        <v>12</v>
      </c>
      <c r="K69" s="46">
        <f>'Baseball Card Page - All Season'!M575</f>
        <v>0</v>
      </c>
      <c r="L69" s="46">
        <f>'Baseball Card Page - All Season'!N575</f>
        <v>0.51851851851851849</v>
      </c>
    </row>
    <row r="70" spans="1:12" ht="15" customHeight="1" x14ac:dyDescent="0.15">
      <c r="A70" s="196" t="s">
        <v>193</v>
      </c>
      <c r="B70" s="31">
        <f>'Baseball Card Page - All Season'!D144</f>
        <v>52</v>
      </c>
      <c r="C70" s="31">
        <f>'Baseball Card Page - All Season'!E144</f>
        <v>42</v>
      </c>
      <c r="D70" s="46">
        <f>'Baseball Card Page - All Season'!F144</f>
        <v>0.80769230769230771</v>
      </c>
      <c r="E70" s="31">
        <f>'Baseball Card Page - All Season'!G144</f>
        <v>28</v>
      </c>
      <c r="F70" s="31">
        <f>'Baseball Card Page - All Season'!H144</f>
        <v>10</v>
      </c>
      <c r="G70" s="31">
        <f>'Baseball Card Page - All Season'!I144</f>
        <v>2</v>
      </c>
      <c r="H70" s="31">
        <f>'Baseball Card Page - All Season'!J144</f>
        <v>2</v>
      </c>
      <c r="I70" s="31">
        <f>'Baseball Card Page - All Season'!K144</f>
        <v>20</v>
      </c>
      <c r="J70" s="31">
        <f>'Baseball Card Page - All Season'!L144</f>
        <v>28</v>
      </c>
      <c r="K70" s="46">
        <f>'Baseball Card Page - All Season'!M144</f>
        <v>0.49142857142857144</v>
      </c>
      <c r="L70" s="46">
        <f>'Baseball Card Page - All Season'!N144</f>
        <v>1.299120879120879</v>
      </c>
    </row>
    <row r="71" spans="1:12" ht="15" customHeight="1" x14ac:dyDescent="0.15">
      <c r="A71" s="195" t="s">
        <v>187</v>
      </c>
      <c r="B71" s="6">
        <f>'Baseball Card Page - All Season'!D374</f>
        <v>52</v>
      </c>
      <c r="C71" s="6">
        <f>'Baseball Card Page - All Season'!E374</f>
        <v>32</v>
      </c>
      <c r="D71" s="46">
        <f>'Baseball Card Page - All Season'!F374</f>
        <v>0.61538461538461542</v>
      </c>
      <c r="E71" s="6">
        <f>'Baseball Card Page - All Season'!G374</f>
        <v>29</v>
      </c>
      <c r="F71" s="6">
        <f>'Baseball Card Page - All Season'!H374</f>
        <v>2</v>
      </c>
      <c r="G71" s="6">
        <f>'Baseball Card Page - All Season'!I374</f>
        <v>1</v>
      </c>
      <c r="H71" s="6">
        <f>'Baseball Card Page - All Season'!J374</f>
        <v>0</v>
      </c>
      <c r="I71" s="6">
        <f>'Baseball Card Page - All Season'!K374</f>
        <v>17</v>
      </c>
      <c r="J71" s="6">
        <f>'Baseball Card Page - All Season'!L374</f>
        <v>16</v>
      </c>
      <c r="K71" s="46">
        <f>'Baseball Card Page - All Season'!M374</f>
        <v>0.1353125</v>
      </c>
      <c r="L71" s="46">
        <f>'Baseball Card Page - All Season'!N374</f>
        <v>0.75069711538461537</v>
      </c>
    </row>
    <row r="72" spans="1:12" ht="15" customHeight="1" x14ac:dyDescent="0.15">
      <c r="A72" s="195" t="s">
        <v>207</v>
      </c>
      <c r="B72" s="6">
        <f>'Baseball Card Page - All Season'!D601</f>
        <v>50</v>
      </c>
      <c r="C72" s="6">
        <f>'Baseball Card Page - All Season'!E601</f>
        <v>31</v>
      </c>
      <c r="D72" s="46">
        <f>'Baseball Card Page - All Season'!F601</f>
        <v>0.62</v>
      </c>
      <c r="E72" s="6">
        <f>'Baseball Card Page - All Season'!G601</f>
        <v>28</v>
      </c>
      <c r="F72" s="6">
        <f>'Baseball Card Page - All Season'!H601</f>
        <v>2</v>
      </c>
      <c r="G72" s="6">
        <f>'Baseball Card Page - All Season'!I601</f>
        <v>1</v>
      </c>
      <c r="H72" s="6">
        <f>'Baseball Card Page - All Season'!J601</f>
        <v>0</v>
      </c>
      <c r="I72" s="6">
        <f>'Baseball Card Page - All Season'!K601</f>
        <v>13</v>
      </c>
      <c r="J72" s="6">
        <f>'Baseball Card Page - All Season'!L601</f>
        <v>18</v>
      </c>
      <c r="K72" s="46">
        <f>'Baseball Card Page - All Season'!M601</f>
        <v>0.13967741935483871</v>
      </c>
      <c r="L72" s="46">
        <f>'Baseball Card Page - All Season'!N601</f>
        <v>0.75967741935483868</v>
      </c>
    </row>
    <row r="73" spans="1:12" ht="15" customHeight="1" x14ac:dyDescent="0.15">
      <c r="A73" s="195" t="s">
        <v>212</v>
      </c>
      <c r="B73" s="6">
        <f>'Baseball Card Page - All Season'!D23</f>
        <v>47</v>
      </c>
      <c r="C73" s="6">
        <f>'Baseball Card Page - All Season'!E23</f>
        <v>35</v>
      </c>
      <c r="D73" s="46">
        <f>'Baseball Card Page - All Season'!F23</f>
        <v>0.74468085106382975</v>
      </c>
      <c r="E73" s="6">
        <f>'Baseball Card Page - All Season'!G23</f>
        <v>24</v>
      </c>
      <c r="F73" s="6">
        <f>'Baseball Card Page - All Season'!H23</f>
        <v>9</v>
      </c>
      <c r="G73" s="6">
        <f>'Baseball Card Page - All Season'!I23</f>
        <v>1</v>
      </c>
      <c r="H73" s="6">
        <f>'Baseball Card Page - All Season'!J23</f>
        <v>1</v>
      </c>
      <c r="I73" s="6">
        <f>'Baseball Card Page - All Season'!K23</f>
        <v>21</v>
      </c>
      <c r="J73" s="6">
        <f>'Baseball Card Page - All Season'!L23</f>
        <v>26</v>
      </c>
      <c r="K73" s="46">
        <f>'Baseball Card Page - All Season'!M23</f>
        <v>0.4468571428571429</v>
      </c>
      <c r="L73" s="46">
        <f>'Baseball Card Page - All Season'!N23</f>
        <v>1.1915379939209727</v>
      </c>
    </row>
    <row r="74" spans="1:12" ht="15" customHeight="1" x14ac:dyDescent="0.15">
      <c r="A74" s="25" t="s">
        <v>22</v>
      </c>
      <c r="B74" s="6">
        <f>'Baseball Card Page - All Season'!D476</f>
        <v>47</v>
      </c>
      <c r="C74" s="6">
        <f>'Baseball Card Page - All Season'!E476</f>
        <v>34</v>
      </c>
      <c r="D74" s="46">
        <f>'Baseball Card Page - All Season'!F476</f>
        <v>0.72340425531914898</v>
      </c>
      <c r="E74" s="6">
        <f>'Baseball Card Page - All Season'!G476</f>
        <v>28</v>
      </c>
      <c r="F74" s="6">
        <f>'Baseball Card Page - All Season'!H476</f>
        <v>4</v>
      </c>
      <c r="G74" s="6">
        <f>'Baseball Card Page - All Season'!I476</f>
        <v>0</v>
      </c>
      <c r="H74" s="6">
        <f>'Baseball Card Page - All Season'!J476</f>
        <v>2</v>
      </c>
      <c r="I74" s="6">
        <f>'Baseball Card Page - All Season'!K476</f>
        <v>20</v>
      </c>
      <c r="J74" s="6">
        <f>'Baseball Card Page - All Season'!L476</f>
        <v>16</v>
      </c>
      <c r="K74" s="46">
        <f>'Baseball Card Page - All Season'!M476</f>
        <v>0.27411764705882352</v>
      </c>
      <c r="L74" s="46">
        <f>'Baseball Card Page - All Season'!N476</f>
        <v>0.99752190237797245</v>
      </c>
    </row>
    <row r="75" spans="1:12" ht="15" customHeight="1" x14ac:dyDescent="0.15">
      <c r="A75" s="195" t="s">
        <v>213</v>
      </c>
      <c r="B75" s="6">
        <f>'Baseball Card Page - All Season'!D404</f>
        <v>47</v>
      </c>
      <c r="C75" s="6">
        <f>'Baseball Card Page - All Season'!E404</f>
        <v>27</v>
      </c>
      <c r="D75" s="46">
        <f>'Baseball Card Page - All Season'!F404</f>
        <v>0.57446808510638303</v>
      </c>
      <c r="E75" s="6">
        <f>'Baseball Card Page - All Season'!G404</f>
        <v>18</v>
      </c>
      <c r="F75" s="6">
        <f>'Baseball Card Page - All Season'!H404</f>
        <v>7</v>
      </c>
      <c r="G75" s="6">
        <f>'Baseball Card Page - All Season'!I404</f>
        <v>2</v>
      </c>
      <c r="H75" s="6">
        <f>'Baseball Card Page - All Season'!J404</f>
        <v>0</v>
      </c>
      <c r="I75" s="6">
        <f>'Baseball Card Page - All Season'!K404</f>
        <v>16</v>
      </c>
      <c r="J75" s="6">
        <f>'Baseball Card Page - All Season'!L404</f>
        <v>10</v>
      </c>
      <c r="K75" s="46">
        <f>'Baseball Card Page - All Season'!M404</f>
        <v>0.46851851851851856</v>
      </c>
      <c r="L75" s="46">
        <f>'Baseball Card Page - All Season'!N404</f>
        <v>1.0429866036249016</v>
      </c>
    </row>
    <row r="76" spans="1:12" ht="15" customHeight="1" x14ac:dyDescent="0.15">
      <c r="A76" s="195" t="s">
        <v>202</v>
      </c>
      <c r="B76" s="6">
        <f>'Baseball Card Page - All Season'!D8</f>
        <v>45</v>
      </c>
      <c r="C76" s="6">
        <f>'Baseball Card Page - All Season'!E8</f>
        <v>36</v>
      </c>
      <c r="D76" s="46">
        <f>'Baseball Card Page - All Season'!F8</f>
        <v>0.8</v>
      </c>
      <c r="E76" s="6">
        <f>'Baseball Card Page - All Season'!G8</f>
        <v>23</v>
      </c>
      <c r="F76" s="6">
        <f>'Baseball Card Page - All Season'!H8</f>
        <v>11</v>
      </c>
      <c r="G76" s="6">
        <f>'Baseball Card Page - All Season'!I8</f>
        <v>3</v>
      </c>
      <c r="H76" s="6">
        <f>'Baseball Card Page - All Season'!J8</f>
        <v>0</v>
      </c>
      <c r="I76" s="6">
        <f>'Baseball Card Page - All Season'!K8</f>
        <v>27</v>
      </c>
      <c r="J76" s="6">
        <f>'Baseball Card Page - All Season'!L8</f>
        <v>25</v>
      </c>
      <c r="K76" s="46">
        <f>'Baseball Card Page - All Season'!M8</f>
        <v>0.54555555555555557</v>
      </c>
      <c r="L76" s="46">
        <f>'Baseball Card Page - All Season'!N8</f>
        <v>1.3455555555555556</v>
      </c>
    </row>
    <row r="77" spans="1:12" ht="15" customHeight="1" x14ac:dyDescent="0.15">
      <c r="A77" s="25" t="s">
        <v>30</v>
      </c>
      <c r="B77" s="6">
        <f>'Baseball Card Page - All Season'!D5</f>
        <v>45</v>
      </c>
      <c r="C77" s="6">
        <f>'Baseball Card Page - All Season'!E5</f>
        <v>24</v>
      </c>
      <c r="D77" s="46">
        <f>'Baseball Card Page - All Season'!F5</f>
        <v>0.53333333333333333</v>
      </c>
      <c r="E77" s="6">
        <f>'Baseball Card Page - All Season'!G5</f>
        <v>22</v>
      </c>
      <c r="F77" s="6">
        <f>'Baseball Card Page - All Season'!H5</f>
        <v>2</v>
      </c>
      <c r="G77" s="6">
        <f>'Baseball Card Page - All Season'!I5</f>
        <v>0</v>
      </c>
      <c r="H77" s="6">
        <f>'Baseball Card Page - All Season'!J5</f>
        <v>0</v>
      </c>
      <c r="I77" s="6">
        <f>'Baseball Card Page - All Season'!K5</f>
        <v>9</v>
      </c>
      <c r="J77" s="6">
        <f>'Baseball Card Page - All Season'!L5</f>
        <v>15</v>
      </c>
      <c r="K77" s="46">
        <f>'Baseball Card Page - All Season'!M5</f>
        <v>0.11083333333333334</v>
      </c>
      <c r="L77" s="46">
        <f>'Baseball Card Page - All Season'!N5</f>
        <v>0.64416666666666667</v>
      </c>
    </row>
    <row r="78" spans="1:12" ht="15" customHeight="1" x14ac:dyDescent="0.15">
      <c r="A78" s="195" t="s">
        <v>113</v>
      </c>
      <c r="B78" s="6">
        <f>'Baseball Card Page - All Season'!D352</f>
        <v>43</v>
      </c>
      <c r="C78" s="6">
        <f>'Baseball Card Page - All Season'!E352</f>
        <v>35</v>
      </c>
      <c r="D78" s="46">
        <f>'Baseball Card Page - All Season'!F352</f>
        <v>0.81395348837209303</v>
      </c>
      <c r="E78" s="6">
        <f>'Baseball Card Page - All Season'!G352</f>
        <v>23</v>
      </c>
      <c r="F78" s="6">
        <f>'Baseball Card Page - All Season'!H352</f>
        <v>9</v>
      </c>
      <c r="G78" s="6">
        <f>'Baseball Card Page - All Season'!I352</f>
        <v>1</v>
      </c>
      <c r="H78" s="6">
        <f>'Baseball Card Page - All Season'!J352</f>
        <v>2</v>
      </c>
      <c r="I78" s="6">
        <f>'Baseball Card Page - All Season'!K352</f>
        <v>24</v>
      </c>
      <c r="J78" s="6">
        <f>'Baseball Card Page - All Season'!L352</f>
        <v>21</v>
      </c>
      <c r="K78" s="46">
        <f>'Baseball Card Page - All Season'!M352</f>
        <v>0.504</v>
      </c>
      <c r="L78" s="46">
        <f>'Baseball Card Page - All Season'!N352</f>
        <v>1.3179534883720931</v>
      </c>
    </row>
    <row r="79" spans="1:12" ht="15" customHeight="1" x14ac:dyDescent="0.15">
      <c r="A79" s="195" t="s">
        <v>229</v>
      </c>
      <c r="B79" s="6">
        <f>'Baseball Card Page - All Season'!D479</f>
        <v>42</v>
      </c>
      <c r="C79" s="6">
        <f>'Baseball Card Page - All Season'!E479</f>
        <v>18</v>
      </c>
      <c r="D79" s="46">
        <f>'Baseball Card Page - All Season'!F479</f>
        <v>0.42857142857142855</v>
      </c>
      <c r="E79" s="6">
        <f>'Baseball Card Page - All Season'!G479</f>
        <v>18</v>
      </c>
      <c r="F79" s="6">
        <f>'Baseball Card Page - All Season'!H479</f>
        <v>0</v>
      </c>
      <c r="G79" s="6">
        <f>'Baseball Card Page - All Season'!I479</f>
        <v>0</v>
      </c>
      <c r="H79" s="6">
        <f>'Baseball Card Page - All Season'!J479</f>
        <v>0</v>
      </c>
      <c r="I79" s="6">
        <f>'Baseball Card Page - All Season'!K479</f>
        <v>14</v>
      </c>
      <c r="J79" s="6">
        <f>'Baseball Card Page - All Season'!L479</f>
        <v>1</v>
      </c>
      <c r="K79" s="46">
        <f>'Baseball Card Page - All Season'!M479</f>
        <v>0</v>
      </c>
      <c r="L79" s="46">
        <f>'Baseball Card Page - All Season'!N479</f>
        <v>0.42857142857142855</v>
      </c>
    </row>
    <row r="80" spans="1:12" ht="15" customHeight="1" x14ac:dyDescent="0.15">
      <c r="A80" s="195" t="s">
        <v>256</v>
      </c>
      <c r="B80" s="6">
        <f>'Baseball Card Page - All Season'!D467</f>
        <v>41</v>
      </c>
      <c r="C80" s="6">
        <f>'Baseball Card Page - All Season'!E467</f>
        <v>27</v>
      </c>
      <c r="D80" s="46">
        <f>'Baseball Card Page - All Season'!F467</f>
        <v>0.65853658536585369</v>
      </c>
      <c r="E80" s="6">
        <f>'Baseball Card Page - All Season'!G467</f>
        <v>20</v>
      </c>
      <c r="F80" s="6">
        <f>'Baseball Card Page - All Season'!H467</f>
        <v>7</v>
      </c>
      <c r="G80" s="6">
        <f>'Baseball Card Page - All Season'!I467</f>
        <v>0</v>
      </c>
      <c r="H80" s="6">
        <f>'Baseball Card Page - All Season'!J467</f>
        <v>0</v>
      </c>
      <c r="I80" s="6">
        <f>'Baseball Card Page - All Season'!K467</f>
        <v>16</v>
      </c>
      <c r="J80" s="6">
        <f>'Baseball Card Page - All Season'!L467</f>
        <v>15</v>
      </c>
      <c r="K80" s="46">
        <f>'Baseball Card Page - All Season'!M467</f>
        <v>0.34481481481481485</v>
      </c>
      <c r="L80" s="46">
        <f>'Baseball Card Page - All Season'!N467</f>
        <v>1.0033514001806685</v>
      </c>
    </row>
    <row r="81" spans="1:12" ht="15" customHeight="1" x14ac:dyDescent="0.15">
      <c r="A81" s="195" t="s">
        <v>216</v>
      </c>
      <c r="B81" s="6">
        <f>'Baseball Card Page - All Season'!D512</f>
        <v>41</v>
      </c>
      <c r="C81" s="6">
        <f>'Baseball Card Page - All Season'!E512</f>
        <v>30</v>
      </c>
      <c r="D81" s="46">
        <f>'Baseball Card Page - All Season'!F512</f>
        <v>0.73170731707317072</v>
      </c>
      <c r="E81" s="6">
        <f>'Baseball Card Page - All Season'!G512</f>
        <v>29</v>
      </c>
      <c r="F81" s="6">
        <f>'Baseball Card Page - All Season'!H512</f>
        <v>1</v>
      </c>
      <c r="G81" s="6">
        <f>'Baseball Card Page - All Season'!I512</f>
        <v>0</v>
      </c>
      <c r="H81" s="6">
        <f>'Baseball Card Page - All Season'!J512</f>
        <v>0</v>
      </c>
      <c r="I81" s="6">
        <f>'Baseball Card Page - All Season'!K512</f>
        <v>8</v>
      </c>
      <c r="J81" s="6">
        <f>'Baseball Card Page - All Season'!L512</f>
        <v>12</v>
      </c>
      <c r="K81" s="46">
        <f>'Baseball Card Page - All Season'!M512</f>
        <v>4.4333333333333336E-2</v>
      </c>
      <c r="L81" s="46">
        <f>'Baseball Card Page - All Season'!N512</f>
        <v>0.77604065040650405</v>
      </c>
    </row>
    <row r="82" spans="1:12" ht="15" customHeight="1" x14ac:dyDescent="0.15">
      <c r="A82" s="195" t="s">
        <v>204</v>
      </c>
      <c r="B82" s="6">
        <f>'Baseball Card Page - All Season'!D587</f>
        <v>40</v>
      </c>
      <c r="C82" s="6">
        <f>'Baseball Card Page - All Season'!E587</f>
        <v>23</v>
      </c>
      <c r="D82" s="46">
        <f>'Baseball Card Page - All Season'!F587</f>
        <v>0.57499999999999996</v>
      </c>
      <c r="E82" s="6">
        <f>'Baseball Card Page - All Season'!G587</f>
        <v>23</v>
      </c>
      <c r="F82" s="6">
        <f>'Baseball Card Page - All Season'!H587</f>
        <v>0</v>
      </c>
      <c r="G82" s="6">
        <f>'Baseball Card Page - All Season'!I587</f>
        <v>0</v>
      </c>
      <c r="H82" s="6">
        <f>'Baseball Card Page - All Season'!J587</f>
        <v>0</v>
      </c>
      <c r="I82" s="6">
        <f>'Baseball Card Page - All Season'!K587</f>
        <v>13</v>
      </c>
      <c r="J82" s="6">
        <f>'Baseball Card Page - All Season'!L587</f>
        <v>12</v>
      </c>
      <c r="K82" s="46">
        <f>'Baseball Card Page - All Season'!M587</f>
        <v>0</v>
      </c>
      <c r="L82" s="46">
        <f>'Baseball Card Page - All Season'!N587</f>
        <v>0.57499999999999996</v>
      </c>
    </row>
    <row r="83" spans="1:12" ht="15" customHeight="1" x14ac:dyDescent="0.15">
      <c r="A83" s="195" t="s">
        <v>223</v>
      </c>
      <c r="B83" s="6">
        <f>'Baseball Card Page - All Season'!D560</f>
        <v>40</v>
      </c>
      <c r="C83" s="6">
        <f>'Baseball Card Page - All Season'!E560</f>
        <v>28</v>
      </c>
      <c r="D83" s="46">
        <f>'Baseball Card Page - All Season'!F560</f>
        <v>0.7</v>
      </c>
      <c r="E83" s="6">
        <f>'Baseball Card Page - All Season'!G560</f>
        <v>25</v>
      </c>
      <c r="F83" s="6">
        <f>'Baseball Card Page - All Season'!H560</f>
        <v>2</v>
      </c>
      <c r="G83" s="6">
        <f>'Baseball Card Page - All Season'!I560</f>
        <v>1</v>
      </c>
      <c r="H83" s="6">
        <f>'Baseball Card Page - All Season'!J560</f>
        <v>0</v>
      </c>
      <c r="I83" s="6">
        <f>'Baseball Card Page - All Season'!K560</f>
        <v>10</v>
      </c>
      <c r="J83" s="6">
        <f>'Baseball Card Page - All Season'!L560</f>
        <v>13</v>
      </c>
      <c r="K83" s="46">
        <f>'Baseball Card Page - All Season'!M560</f>
        <v>0.15464285714285714</v>
      </c>
      <c r="L83" s="46">
        <f>'Baseball Card Page - All Season'!N560</f>
        <v>0.85464285714285704</v>
      </c>
    </row>
    <row r="84" spans="1:12" ht="15" customHeight="1" x14ac:dyDescent="0.15">
      <c r="A84" s="197" t="s">
        <v>228</v>
      </c>
      <c r="B84" s="6">
        <f>'Baseball Card Page - All Season'!D281</f>
        <v>40</v>
      </c>
      <c r="C84" s="6">
        <f>'Baseball Card Page - All Season'!E281</f>
        <v>23</v>
      </c>
      <c r="D84" s="46">
        <f>'Baseball Card Page - All Season'!F281</f>
        <v>0.57499999999999996</v>
      </c>
      <c r="E84" s="6">
        <f>'Baseball Card Page - All Season'!G281</f>
        <v>22</v>
      </c>
      <c r="F84" s="6">
        <f>'Baseball Card Page - All Season'!H281</f>
        <v>1</v>
      </c>
      <c r="G84" s="6">
        <f>'Baseball Card Page - All Season'!I281</f>
        <v>0</v>
      </c>
      <c r="H84" s="6">
        <f>'Baseball Card Page - All Season'!J281</f>
        <v>0</v>
      </c>
      <c r="I84" s="6">
        <f>'Baseball Card Page - All Season'!K281</f>
        <v>9</v>
      </c>
      <c r="J84" s="6">
        <f>'Baseball Card Page - All Season'!L281</f>
        <v>10</v>
      </c>
      <c r="K84" s="46">
        <f>'Baseball Card Page - All Season'!M281</f>
        <v>5.7826086956521743E-2</v>
      </c>
      <c r="L84" s="46">
        <f>'Baseball Card Page - All Season'!N281</f>
        <v>0.63282608695652165</v>
      </c>
    </row>
    <row r="85" spans="1:12" ht="15" customHeight="1" x14ac:dyDescent="0.15">
      <c r="A85" s="198" t="s">
        <v>51</v>
      </c>
      <c r="B85" s="199">
        <f>'Baseball Card Page - All Season'!D360</f>
        <v>39</v>
      </c>
      <c r="C85" s="6">
        <f>'Baseball Card Page - All Season'!E360</f>
        <v>19</v>
      </c>
      <c r="D85" s="46">
        <f>'Baseball Card Page - All Season'!F360</f>
        <v>0.48717948717948717</v>
      </c>
      <c r="E85" s="6">
        <f>'Baseball Card Page - All Season'!G360</f>
        <v>15</v>
      </c>
      <c r="F85" s="6">
        <f>'Baseball Card Page - All Season'!H360</f>
        <v>4</v>
      </c>
      <c r="G85" s="6">
        <f>'Baseball Card Page - All Season'!I360</f>
        <v>0</v>
      </c>
      <c r="H85" s="6">
        <f>'Baseball Card Page - All Season'!J360</f>
        <v>0</v>
      </c>
      <c r="I85" s="6">
        <f>'Baseball Card Page - All Season'!K360</f>
        <v>9</v>
      </c>
      <c r="J85" s="6">
        <f>'Baseball Card Page - All Season'!L360</f>
        <v>11</v>
      </c>
      <c r="K85" s="46">
        <f>'Baseball Card Page - All Season'!M360</f>
        <v>0.28000000000000003</v>
      </c>
      <c r="L85" s="46">
        <f>'Baseball Card Page - All Season'!N360</f>
        <v>0.76717948717948725</v>
      </c>
    </row>
    <row r="86" spans="1:12" ht="15" customHeight="1" x14ac:dyDescent="0.15">
      <c r="A86" s="200" t="s">
        <v>181</v>
      </c>
      <c r="B86" s="6">
        <f>'Baseball Card Page - All Season'!D88</f>
        <v>39</v>
      </c>
      <c r="C86" s="6">
        <f>'Baseball Card Page - All Season'!E88</f>
        <v>18</v>
      </c>
      <c r="D86" s="46">
        <f>'Baseball Card Page - All Season'!F88</f>
        <v>0.46153846153846156</v>
      </c>
      <c r="E86" s="6">
        <f>'Baseball Card Page - All Season'!G88</f>
        <v>18</v>
      </c>
      <c r="F86" s="6">
        <f>'Baseball Card Page - All Season'!H88</f>
        <v>0</v>
      </c>
      <c r="G86" s="6">
        <f>'Baseball Card Page - All Season'!I88</f>
        <v>0</v>
      </c>
      <c r="H86" s="6">
        <f>'Baseball Card Page - All Season'!J88</f>
        <v>0</v>
      </c>
      <c r="I86" s="6">
        <f>'Baseball Card Page - All Season'!K88</f>
        <v>7</v>
      </c>
      <c r="J86" s="6">
        <f>'Baseball Card Page - All Season'!L88</f>
        <v>9</v>
      </c>
      <c r="K86" s="46">
        <f>'Baseball Card Page - All Season'!M88</f>
        <v>0</v>
      </c>
      <c r="L86" s="46">
        <f>'Baseball Card Page - All Season'!N88</f>
        <v>0.46153846153846156</v>
      </c>
    </row>
    <row r="87" spans="1:12" ht="15" customHeight="1" x14ac:dyDescent="0.15">
      <c r="A87" s="25" t="s">
        <v>177</v>
      </c>
      <c r="B87" s="6">
        <f>'Baseball Card Page - All Season'!D639</f>
        <v>37</v>
      </c>
      <c r="C87" s="6">
        <f>'Baseball Card Page - All Season'!E639</f>
        <v>24</v>
      </c>
      <c r="D87" s="46">
        <f>'Baseball Card Page - All Season'!F639</f>
        <v>0.64864864864864868</v>
      </c>
      <c r="E87" s="6">
        <f>'Baseball Card Page - All Season'!G639</f>
        <v>22</v>
      </c>
      <c r="F87" s="6">
        <f>'Baseball Card Page - All Season'!H639</f>
        <v>2</v>
      </c>
      <c r="G87" s="6">
        <f>'Baseball Card Page - All Season'!I639</f>
        <v>0</v>
      </c>
      <c r="H87" s="6">
        <f>'Baseball Card Page - All Season'!J639</f>
        <v>0</v>
      </c>
      <c r="I87" s="6">
        <f>'Baseball Card Page - All Season'!K639</f>
        <v>17</v>
      </c>
      <c r="J87" s="6">
        <f>'Baseball Card Page - All Season'!L639</f>
        <v>15</v>
      </c>
      <c r="K87" s="46">
        <f>'Baseball Card Page - All Season'!M639</f>
        <v>0.11083333333333334</v>
      </c>
      <c r="L87" s="46">
        <f>'Baseball Card Page - All Season'!N639</f>
        <v>0.75948198198198202</v>
      </c>
    </row>
    <row r="88" spans="1:12" ht="15" customHeight="1" x14ac:dyDescent="0.15">
      <c r="A88" s="25" t="s">
        <v>117</v>
      </c>
      <c r="B88" s="6">
        <f>'Baseball Card Page - All Season'!D407</f>
        <v>37</v>
      </c>
      <c r="C88" s="6">
        <f>'Baseball Card Page - All Season'!E407</f>
        <v>23</v>
      </c>
      <c r="D88" s="46">
        <f>'Baseball Card Page - All Season'!F407</f>
        <v>0.6216216216216216</v>
      </c>
      <c r="E88" s="6">
        <f>'Baseball Card Page - All Season'!G407</f>
        <v>23</v>
      </c>
      <c r="F88" s="6">
        <f>'Baseball Card Page - All Season'!H407</f>
        <v>0</v>
      </c>
      <c r="G88" s="6">
        <f>'Baseball Card Page - All Season'!I407</f>
        <v>0</v>
      </c>
      <c r="H88" s="6">
        <f>'Baseball Card Page - All Season'!J407</f>
        <v>0</v>
      </c>
      <c r="I88" s="6">
        <f>'Baseball Card Page - All Season'!K407</f>
        <v>9</v>
      </c>
      <c r="J88" s="6">
        <f>'Baseball Card Page - All Season'!L407</f>
        <v>12</v>
      </c>
      <c r="K88" s="46">
        <f>'Baseball Card Page - All Season'!M407</f>
        <v>0</v>
      </c>
      <c r="L88" s="46">
        <f>'Baseball Card Page - All Season'!N407</f>
        <v>0.6216216216216216</v>
      </c>
    </row>
    <row r="89" spans="1:12" ht="15" customHeight="1" x14ac:dyDescent="0.15">
      <c r="A89" s="25" t="s">
        <v>128</v>
      </c>
      <c r="B89" s="6">
        <f>'Baseball Card Page - All Season'!D355</f>
        <v>35</v>
      </c>
      <c r="C89" s="6">
        <f>'Baseball Card Page - All Season'!E355</f>
        <v>18</v>
      </c>
      <c r="D89" s="46">
        <f>'Baseball Card Page - All Season'!F355</f>
        <v>0.51428571428571423</v>
      </c>
      <c r="E89" s="6">
        <f>'Baseball Card Page - All Season'!G355</f>
        <v>18</v>
      </c>
      <c r="F89" s="6">
        <f>'Baseball Card Page - All Season'!H355</f>
        <v>0</v>
      </c>
      <c r="G89" s="6">
        <f>'Baseball Card Page - All Season'!I355</f>
        <v>0</v>
      </c>
      <c r="H89" s="6">
        <f>'Baseball Card Page - All Season'!J355</f>
        <v>0</v>
      </c>
      <c r="I89" s="6">
        <f>'Baseball Card Page - All Season'!K355</f>
        <v>6</v>
      </c>
      <c r="J89" s="6">
        <f>'Baseball Card Page - All Season'!L355</f>
        <v>9</v>
      </c>
      <c r="K89" s="46">
        <f>'Baseball Card Page - All Season'!M355</f>
        <v>0</v>
      </c>
      <c r="L89" s="46">
        <f>'Baseball Card Page - All Season'!N355</f>
        <v>0.51428571428571423</v>
      </c>
    </row>
    <row r="90" spans="1:12" ht="15" customHeight="1" x14ac:dyDescent="0.15">
      <c r="A90" s="195" t="s">
        <v>221</v>
      </c>
      <c r="B90" s="6">
        <f>'Baseball Card Page - All Season'!D682</f>
        <v>34</v>
      </c>
      <c r="C90" s="6">
        <f>'Baseball Card Page - All Season'!E682</f>
        <v>21</v>
      </c>
      <c r="D90" s="46">
        <f>'Baseball Card Page - All Season'!F682</f>
        <v>0.61764705882352944</v>
      </c>
      <c r="E90" s="6">
        <f>'Baseball Card Page - All Season'!G682</f>
        <v>18</v>
      </c>
      <c r="F90" s="6">
        <f>'Baseball Card Page - All Season'!H682</f>
        <v>3</v>
      </c>
      <c r="G90" s="6">
        <f>'Baseball Card Page - All Season'!I682</f>
        <v>0</v>
      </c>
      <c r="H90" s="6">
        <f>'Baseball Card Page - All Season'!J682</f>
        <v>0</v>
      </c>
      <c r="I90" s="6">
        <f>'Baseball Card Page - All Season'!K682</f>
        <v>7</v>
      </c>
      <c r="J90" s="6">
        <f>'Baseball Card Page - All Season'!L682</f>
        <v>9</v>
      </c>
      <c r="K90" s="46">
        <f>'Baseball Card Page - All Season'!M682</f>
        <v>0.19</v>
      </c>
      <c r="L90" s="46">
        <f>'Baseball Card Page - All Season'!N682</f>
        <v>0.80764705882352938</v>
      </c>
    </row>
    <row r="91" spans="1:12" ht="15" customHeight="1" x14ac:dyDescent="0.15">
      <c r="A91" s="25" t="s">
        <v>54</v>
      </c>
      <c r="B91" s="6">
        <f>'Baseball Card Page - All Season'!D186</f>
        <v>34</v>
      </c>
      <c r="C91" s="6">
        <f>'Baseball Card Page - All Season'!E186</f>
        <v>13</v>
      </c>
      <c r="D91" s="46">
        <f>'Baseball Card Page - All Season'!F186</f>
        <v>0.38235294117647056</v>
      </c>
      <c r="E91" s="6">
        <f>'Baseball Card Page - All Season'!G186</f>
        <v>12</v>
      </c>
      <c r="F91" s="6">
        <f>'Baseball Card Page - All Season'!H186</f>
        <v>1</v>
      </c>
      <c r="G91" s="6">
        <f>'Baseball Card Page - All Season'!I186</f>
        <v>0</v>
      </c>
      <c r="H91" s="6">
        <f>'Baseball Card Page - All Season'!J186</f>
        <v>0</v>
      </c>
      <c r="I91" s="6">
        <f>'Baseball Card Page - All Season'!K186</f>
        <v>6</v>
      </c>
      <c r="J91" s="6">
        <f>'Baseball Card Page - All Season'!L186</f>
        <v>9</v>
      </c>
      <c r="K91" s="46">
        <f>'Baseball Card Page - All Season'!M186</f>
        <v>0.10230769230769231</v>
      </c>
      <c r="L91" s="46">
        <f>'Baseball Card Page - All Season'!N186</f>
        <v>0.48466063348416288</v>
      </c>
    </row>
    <row r="92" spans="1:12" ht="15" customHeight="1" x14ac:dyDescent="0.15">
      <c r="A92" s="195" t="s">
        <v>227</v>
      </c>
      <c r="B92" s="6">
        <f>'Baseball Card Page - All Season'!D135</f>
        <v>33</v>
      </c>
      <c r="C92" s="6">
        <f>'Baseball Card Page - All Season'!E135</f>
        <v>19</v>
      </c>
      <c r="D92" s="46">
        <f>'Baseball Card Page - All Season'!F135</f>
        <v>0.5757575757575758</v>
      </c>
      <c r="E92" s="6">
        <f>'Baseball Card Page - All Season'!G135</f>
        <v>17</v>
      </c>
      <c r="F92" s="6">
        <f>'Baseball Card Page - All Season'!H135</f>
        <v>1</v>
      </c>
      <c r="G92" s="6">
        <f>'Baseball Card Page - All Season'!I135</f>
        <v>1</v>
      </c>
      <c r="H92" s="6">
        <f>'Baseball Card Page - All Season'!J135</f>
        <v>0</v>
      </c>
      <c r="I92" s="6">
        <f>'Baseball Card Page - All Season'!K135</f>
        <v>9</v>
      </c>
      <c r="J92" s="6">
        <f>'Baseball Card Page - All Season'!L135</f>
        <v>13</v>
      </c>
      <c r="K92" s="46">
        <f>'Baseball Card Page - All Season'!M135</f>
        <v>0.15789473684210525</v>
      </c>
      <c r="L92" s="46">
        <f>'Baseball Card Page - All Season'!N135</f>
        <v>0.733652312599681</v>
      </c>
    </row>
    <row r="93" spans="1:12" ht="15" customHeight="1" x14ac:dyDescent="0.15">
      <c r="A93" s="196" t="s">
        <v>174</v>
      </c>
      <c r="B93" s="6">
        <f>'2018 Field of Dreamers - 2018 -'!C32</f>
        <v>30</v>
      </c>
      <c r="C93" s="6">
        <f>'2018 Field of Dreamers - 2018 -'!D32</f>
        <v>21</v>
      </c>
      <c r="D93" s="46">
        <f>'2018 Field of Dreamers - 2018 -'!E32</f>
        <v>0.7</v>
      </c>
      <c r="E93" s="6">
        <f>'2018 Field of Dreamers - 2018 -'!F32</f>
        <v>12</v>
      </c>
      <c r="F93" s="6">
        <f>'2018 Field of Dreamers - 2018 -'!G32</f>
        <v>7</v>
      </c>
      <c r="G93" s="6">
        <f>'2018 Field of Dreamers - 2018 -'!H32</f>
        <v>2</v>
      </c>
      <c r="H93" s="6">
        <f>'2018 Field of Dreamers - 2018 -'!I32</f>
        <v>0</v>
      </c>
      <c r="I93" s="6">
        <f>'2018 Field of Dreamers - 2018 -'!J32</f>
        <v>19</v>
      </c>
      <c r="J93" s="6">
        <f>'2018 Field of Dreamers - 2018 -'!K32</f>
        <v>10</v>
      </c>
      <c r="K93" s="46">
        <f>'2018 Field of Dreamers - 2018 -'!L32</f>
        <v>0.60309523809523802</v>
      </c>
      <c r="L93" s="46">
        <f>'2018 Field of Dreamers - 2018 -'!M32</f>
        <v>1.3030952380952381</v>
      </c>
    </row>
    <row r="94" spans="1:12" ht="15" customHeight="1" x14ac:dyDescent="0.15">
      <c r="A94" s="25" t="s">
        <v>34</v>
      </c>
      <c r="B94" s="6">
        <f>'Baseball Card Page - All Season'!D566</f>
        <v>30</v>
      </c>
      <c r="C94" s="6">
        <f>'Baseball Card Page - All Season'!E566</f>
        <v>10</v>
      </c>
      <c r="D94" s="46">
        <f>'Baseball Card Page - All Season'!F566</f>
        <v>0.33333333333333331</v>
      </c>
      <c r="E94" s="6">
        <f>'Baseball Card Page - All Season'!G566</f>
        <v>10</v>
      </c>
      <c r="F94" s="6">
        <f>'Baseball Card Page - All Season'!H566</f>
        <v>0</v>
      </c>
      <c r="G94" s="6">
        <f>'Baseball Card Page - All Season'!I566</f>
        <v>0</v>
      </c>
      <c r="H94" s="6">
        <f>'Baseball Card Page - All Season'!J566</f>
        <v>0</v>
      </c>
      <c r="I94" s="6">
        <f>'Baseball Card Page - All Season'!K566</f>
        <v>4</v>
      </c>
      <c r="J94" s="6">
        <f>'Baseball Card Page - All Season'!L566</f>
        <v>4</v>
      </c>
      <c r="K94" s="46">
        <f>'Baseball Card Page - All Season'!M566</f>
        <v>0</v>
      </c>
      <c r="L94" s="46">
        <f>'Baseball Card Page - All Season'!N566</f>
        <v>0.33333333333333331</v>
      </c>
    </row>
    <row r="95" spans="1:12" ht="15" customHeight="1" x14ac:dyDescent="0.15">
      <c r="A95" s="195" t="s">
        <v>61</v>
      </c>
      <c r="B95" s="6">
        <f>'Baseball Card Page - All Season'!D198</f>
        <v>29</v>
      </c>
      <c r="C95" s="6">
        <f>'Baseball Card Page - All Season'!E198</f>
        <v>18</v>
      </c>
      <c r="D95" s="46">
        <f>'Baseball Card Page - All Season'!F198</f>
        <v>0.62068965517241381</v>
      </c>
      <c r="E95" s="6">
        <f>'Baseball Card Page - All Season'!G198</f>
        <v>13</v>
      </c>
      <c r="F95" s="6">
        <f>'Baseball Card Page - All Season'!H198</f>
        <v>4</v>
      </c>
      <c r="G95" s="6">
        <f>'Baseball Card Page - All Season'!I198</f>
        <v>0</v>
      </c>
      <c r="H95" s="6">
        <f>'Baseball Card Page - All Season'!J198</f>
        <v>1</v>
      </c>
      <c r="I95" s="6">
        <f>'Baseball Card Page - All Season'!K198</f>
        <v>13</v>
      </c>
      <c r="J95" s="6">
        <f>'Baseball Card Page - All Season'!L198</f>
        <v>10</v>
      </c>
      <c r="K95" s="46">
        <f>'Baseball Card Page - All Season'!M198</f>
        <v>0.40666666666666668</v>
      </c>
      <c r="L95" s="46">
        <f>'Baseball Card Page - All Season'!N198</f>
        <v>1.0273563218390804</v>
      </c>
    </row>
    <row r="96" spans="1:12" ht="15" customHeight="1" x14ac:dyDescent="0.15">
      <c r="A96" s="25" t="s">
        <v>45</v>
      </c>
      <c r="B96" s="6">
        <f>'Baseball Card Page - All Season'!D32</f>
        <v>27</v>
      </c>
      <c r="C96" s="6">
        <f>'Baseball Card Page - All Season'!E32</f>
        <v>17</v>
      </c>
      <c r="D96" s="46">
        <f>'Baseball Card Page - All Season'!F32</f>
        <v>0.62962962962962965</v>
      </c>
      <c r="E96" s="6">
        <f>'Baseball Card Page - All Season'!G32</f>
        <v>9</v>
      </c>
      <c r="F96" s="6">
        <f>'Baseball Card Page - All Season'!H32</f>
        <v>4</v>
      </c>
      <c r="G96" s="6">
        <f>'Baseball Card Page - All Season'!I32</f>
        <v>1</v>
      </c>
      <c r="H96" s="6">
        <f>'Baseball Card Page - All Season'!J32</f>
        <v>1</v>
      </c>
      <c r="I96" s="6">
        <f>'Baseball Card Page - All Season'!K32</f>
        <v>6</v>
      </c>
      <c r="J96" s="6">
        <f>'Baseball Card Page - All Season'!L32</f>
        <v>9</v>
      </c>
      <c r="K96" s="46">
        <f>'Baseball Card Page - All Season'!M32</f>
        <v>0.52882352941176469</v>
      </c>
      <c r="L96" s="46">
        <f>'Baseball Card Page - All Season'!N32</f>
        <v>1.1584531590413945</v>
      </c>
    </row>
    <row r="97" spans="1:12" ht="15" customHeight="1" x14ac:dyDescent="0.15">
      <c r="A97" s="195" t="s">
        <v>191</v>
      </c>
      <c r="B97" s="31">
        <f>'Baseball Card Page - All Season'!D310</f>
        <v>25</v>
      </c>
      <c r="C97" s="31">
        <f>'Baseball Card Page - All Season'!E310</f>
        <v>14</v>
      </c>
      <c r="D97" s="46">
        <f>'Baseball Card Page - All Season'!F310</f>
        <v>0.56000000000000005</v>
      </c>
      <c r="E97" s="31">
        <f>'Baseball Card Page - All Season'!G310</f>
        <v>14</v>
      </c>
      <c r="F97" s="31">
        <f>'Baseball Card Page - All Season'!H310</f>
        <v>0</v>
      </c>
      <c r="G97" s="31">
        <f>'Baseball Card Page - All Season'!I310</f>
        <v>0</v>
      </c>
      <c r="H97" s="31">
        <f>'Baseball Card Page - All Season'!J310</f>
        <v>0</v>
      </c>
      <c r="I97" s="31">
        <f>'Baseball Card Page - All Season'!K310</f>
        <v>5</v>
      </c>
      <c r="J97" s="31">
        <f>'Baseball Card Page - All Season'!L310</f>
        <v>5</v>
      </c>
      <c r="K97" s="46">
        <f>'Baseball Card Page - All Season'!M310</f>
        <v>0</v>
      </c>
      <c r="L97" s="46">
        <f>'Baseball Card Page - All Season'!N310</f>
        <v>0.56000000000000005</v>
      </c>
    </row>
    <row r="98" spans="1:12" ht="15" customHeight="1" x14ac:dyDescent="0.15">
      <c r="A98" s="25" t="s">
        <v>27</v>
      </c>
      <c r="B98" s="6">
        <f>'Baseball Card Page - All Season'!D192</f>
        <v>22</v>
      </c>
      <c r="C98" s="6">
        <f>'Baseball Card Page - All Season'!E192</f>
        <v>14</v>
      </c>
      <c r="D98" s="46">
        <f>'Baseball Card Page - All Season'!F192</f>
        <v>0.63636363636363635</v>
      </c>
      <c r="E98" s="6">
        <f>'Baseball Card Page - All Season'!G192</f>
        <v>13</v>
      </c>
      <c r="F98" s="6">
        <f>'Baseball Card Page - All Season'!H192</f>
        <v>1</v>
      </c>
      <c r="G98" s="6">
        <f>'Baseball Card Page - All Season'!I192</f>
        <v>0</v>
      </c>
      <c r="H98" s="6">
        <f>'Baseball Card Page - All Season'!J192</f>
        <v>0</v>
      </c>
      <c r="I98" s="6">
        <f>'Baseball Card Page - All Season'!K192</f>
        <v>8</v>
      </c>
      <c r="J98" s="6">
        <f>'Baseball Card Page - All Season'!L192</f>
        <v>8</v>
      </c>
      <c r="K98" s="46">
        <f>'Baseball Card Page - All Season'!M192</f>
        <v>9.5000000000000001E-2</v>
      </c>
      <c r="L98" s="46">
        <f>'Baseball Card Page - All Season'!N192</f>
        <v>0.73136363636363633</v>
      </c>
    </row>
    <row r="99" spans="1:12" ht="15" customHeight="1" x14ac:dyDescent="0.15">
      <c r="A99" s="25" t="s">
        <v>115</v>
      </c>
      <c r="B99" s="6">
        <f>'Baseball Card Page - All Season'!D154</f>
        <v>22</v>
      </c>
      <c r="C99" s="6">
        <f>'Baseball Card Page - All Season'!E154</f>
        <v>12</v>
      </c>
      <c r="D99" s="46">
        <f>'Baseball Card Page - All Season'!F154</f>
        <v>0.54545454545454541</v>
      </c>
      <c r="E99" s="6">
        <f>'Baseball Card Page - All Season'!G154</f>
        <v>12</v>
      </c>
      <c r="F99" s="6">
        <f>'Baseball Card Page - All Season'!H154</f>
        <v>0</v>
      </c>
      <c r="G99" s="6">
        <f>'Baseball Card Page - All Season'!I154</f>
        <v>0</v>
      </c>
      <c r="H99" s="6">
        <f>'Baseball Card Page - All Season'!J154</f>
        <v>0</v>
      </c>
      <c r="I99" s="6">
        <f>'Baseball Card Page - All Season'!K154</f>
        <v>5</v>
      </c>
      <c r="J99" s="6">
        <f>'Baseball Card Page - All Season'!L154</f>
        <v>11</v>
      </c>
      <c r="K99" s="46">
        <f>'Baseball Card Page - All Season'!M154</f>
        <v>0</v>
      </c>
      <c r="L99" s="46">
        <f>'Baseball Card Page - All Season'!N154</f>
        <v>0.54545454545454541</v>
      </c>
    </row>
    <row r="100" spans="1:12" ht="15" customHeight="1" x14ac:dyDescent="0.15">
      <c r="A100" s="197" t="s">
        <v>220</v>
      </c>
      <c r="B100" s="6">
        <f>'Baseball Card Page - All Season'!D452</f>
        <v>21</v>
      </c>
      <c r="C100" s="6">
        <f>'Baseball Card Page - All Season'!E452</f>
        <v>12</v>
      </c>
      <c r="D100" s="46">
        <f>'Baseball Card Page - All Season'!F452</f>
        <v>0.5714285714285714</v>
      </c>
      <c r="E100" s="6">
        <f>'Baseball Card Page - All Season'!G452</f>
        <v>10</v>
      </c>
      <c r="F100" s="6">
        <f>'Baseball Card Page - All Season'!H452</f>
        <v>1</v>
      </c>
      <c r="G100" s="6">
        <f>'Baseball Card Page - All Season'!I452</f>
        <v>1</v>
      </c>
      <c r="H100" s="6">
        <f>'Baseball Card Page - All Season'!J452</f>
        <v>0</v>
      </c>
      <c r="I100" s="6">
        <f>'Baseball Card Page - All Season'!K452</f>
        <v>6</v>
      </c>
      <c r="J100" s="6">
        <f>'Baseball Card Page - All Season'!L452</f>
        <v>8</v>
      </c>
      <c r="K100" s="46">
        <f>'Baseball Card Page - All Season'!M452</f>
        <v>0.25</v>
      </c>
      <c r="L100" s="46">
        <f>'Baseball Card Page - All Season'!N452</f>
        <v>0.8214285714285714</v>
      </c>
    </row>
    <row r="101" spans="1:12" ht="15" customHeight="1" x14ac:dyDescent="0.15">
      <c r="A101" s="198" t="s">
        <v>18</v>
      </c>
      <c r="B101" s="199">
        <f>'Baseball Card Page - All Season'!D97</f>
        <v>19</v>
      </c>
      <c r="C101" s="6">
        <f>'Baseball Card Page - All Season'!E97</f>
        <v>11</v>
      </c>
      <c r="D101" s="46">
        <f>'Baseball Card Page - All Season'!F97</f>
        <v>0.57894736842105265</v>
      </c>
      <c r="E101" s="6">
        <f>'Baseball Card Page - All Season'!G97</f>
        <v>7</v>
      </c>
      <c r="F101" s="6">
        <f>'Baseball Card Page - All Season'!H97</f>
        <v>3</v>
      </c>
      <c r="G101" s="6">
        <f>'Baseball Card Page - All Season'!I97</f>
        <v>1</v>
      </c>
      <c r="H101" s="6">
        <f>'Baseball Card Page - All Season'!J97</f>
        <v>0</v>
      </c>
      <c r="I101" s="6">
        <f>'Baseball Card Page - All Season'!K97</f>
        <v>9</v>
      </c>
      <c r="J101" s="6">
        <f>'Baseball Card Page - All Season'!L97</f>
        <v>7</v>
      </c>
      <c r="K101" s="46">
        <f>'Baseball Card Page - All Season'!M97</f>
        <v>0.51454545454545453</v>
      </c>
      <c r="L101" s="46">
        <f>'Baseball Card Page - All Season'!N97</f>
        <v>1.0934928229665073</v>
      </c>
    </row>
    <row r="102" spans="1:12" ht="15" customHeight="1" x14ac:dyDescent="0.15">
      <c r="A102" s="201" t="s">
        <v>222</v>
      </c>
      <c r="B102" s="6">
        <f>'Baseball Card Page - All Season'!D348</f>
        <v>19</v>
      </c>
      <c r="C102" s="6">
        <f>'Baseball Card Page - All Season'!E348</f>
        <v>11</v>
      </c>
      <c r="D102" s="46">
        <f>'Baseball Card Page - All Season'!F348</f>
        <v>0.57894736842105265</v>
      </c>
      <c r="E102" s="6">
        <f>'Baseball Card Page - All Season'!G348</f>
        <v>11</v>
      </c>
      <c r="F102" s="6">
        <f>'Baseball Card Page - All Season'!H348</f>
        <v>0</v>
      </c>
      <c r="G102" s="6">
        <f>'Baseball Card Page - All Season'!I348</f>
        <v>0</v>
      </c>
      <c r="H102" s="6">
        <f>'Baseball Card Page - All Season'!J348</f>
        <v>0</v>
      </c>
      <c r="I102" s="6">
        <f>'Baseball Card Page - All Season'!K348</f>
        <v>4</v>
      </c>
      <c r="J102" s="6">
        <f>'Baseball Card Page - All Season'!L348</f>
        <v>6</v>
      </c>
      <c r="K102" s="46">
        <f>'Baseball Card Page - All Season'!M348</f>
        <v>0</v>
      </c>
      <c r="L102" s="46">
        <f>'Baseball Card Page - All Season'!N348</f>
        <v>0.57894736842105265</v>
      </c>
    </row>
    <row r="103" spans="1:12" ht="15" customHeight="1" x14ac:dyDescent="0.15">
      <c r="A103" s="195" t="s">
        <v>195</v>
      </c>
      <c r="B103" s="6">
        <f>'2018 Field of Dreamers - 2018 -'!C73</f>
        <v>19</v>
      </c>
      <c r="C103" s="6">
        <f>'2018 Field of Dreamers - 2018 -'!D73</f>
        <v>9</v>
      </c>
      <c r="D103" s="46">
        <f>'2018 Field of Dreamers - 2018 -'!E73</f>
        <v>0.47368421052631576</v>
      </c>
      <c r="E103" s="6">
        <f>'2018 Field of Dreamers - 2018 -'!F73</f>
        <v>9</v>
      </c>
      <c r="F103" s="6">
        <f>'2018 Field of Dreamers - 2018 -'!G73</f>
        <v>0</v>
      </c>
      <c r="G103" s="6">
        <f>'2018 Field of Dreamers - 2018 -'!H73</f>
        <v>0</v>
      </c>
      <c r="H103" s="6">
        <f>'2018 Field of Dreamers - 2018 -'!I73</f>
        <v>0</v>
      </c>
      <c r="I103" s="6">
        <f>'2018 Field of Dreamers - 2018 -'!J73</f>
        <v>4</v>
      </c>
      <c r="J103" s="6">
        <f>'2018 Field of Dreamers - 2018 -'!K73</f>
        <v>3</v>
      </c>
      <c r="K103" s="46">
        <f>'2018 Field of Dreamers - 2018 -'!L73</f>
        <v>0</v>
      </c>
      <c r="L103" s="46">
        <f>'2018 Field of Dreamers - 2018 -'!M73</f>
        <v>0.47368421052631576</v>
      </c>
    </row>
    <row r="104" spans="1:12" ht="15" customHeight="1" x14ac:dyDescent="0.15">
      <c r="A104" s="25" t="s">
        <v>185</v>
      </c>
      <c r="B104" s="6">
        <f>'2018 Field of Dreamers - 2018 -'!C61</f>
        <v>19</v>
      </c>
      <c r="C104" s="6">
        <f>'2018 Field of Dreamers - 2018 -'!D61</f>
        <v>12</v>
      </c>
      <c r="D104" s="46">
        <f>'2018 Field of Dreamers - 2018 -'!E61</f>
        <v>0.63157894736842102</v>
      </c>
      <c r="E104" s="6">
        <f>'2018 Field of Dreamers - 2018 -'!F61</f>
        <v>12</v>
      </c>
      <c r="F104" s="6">
        <f>'2018 Field of Dreamers - 2018 -'!G61</f>
        <v>0</v>
      </c>
      <c r="G104" s="6">
        <f>'2018 Field of Dreamers - 2018 -'!H61</f>
        <v>0</v>
      </c>
      <c r="H104" s="6">
        <f>'2018 Field of Dreamers - 2018 -'!I61</f>
        <v>0</v>
      </c>
      <c r="I104" s="6">
        <f>'2018 Field of Dreamers - 2018 -'!J61</f>
        <v>2</v>
      </c>
      <c r="J104" s="6">
        <f>'2018 Field of Dreamers - 2018 -'!K61</f>
        <v>7</v>
      </c>
      <c r="K104" s="46">
        <f>'2018 Field of Dreamers - 2018 -'!L61</f>
        <v>0</v>
      </c>
      <c r="L104" s="46">
        <f>'2018 Field of Dreamers - 2018 -'!M61</f>
        <v>0.63157894736842102</v>
      </c>
    </row>
    <row r="105" spans="1:12" ht="15" customHeight="1" x14ac:dyDescent="0.15">
      <c r="A105" s="202" t="s">
        <v>63</v>
      </c>
      <c r="B105" s="199">
        <f>'Baseball Card Page - All Season'!D91</f>
        <v>17</v>
      </c>
      <c r="C105" s="6">
        <f>'Baseball Card Page - All Season'!E91</f>
        <v>14</v>
      </c>
      <c r="D105" s="46">
        <f>'Baseball Card Page - All Season'!F91</f>
        <v>0.82352941176470584</v>
      </c>
      <c r="E105" s="6">
        <f>'Baseball Card Page - All Season'!G91</f>
        <v>7</v>
      </c>
      <c r="F105" s="6">
        <f>'Baseball Card Page - All Season'!H91</f>
        <v>3</v>
      </c>
      <c r="G105" s="6">
        <f>'Baseball Card Page - All Season'!I91</f>
        <v>3</v>
      </c>
      <c r="H105" s="6">
        <f>'Baseball Card Page - All Season'!J91</f>
        <v>1</v>
      </c>
      <c r="I105" s="6">
        <f>'Baseball Card Page - All Season'!K91</f>
        <v>6</v>
      </c>
      <c r="J105" s="6">
        <f>'Baseball Card Page - All Season'!L91</f>
        <v>4</v>
      </c>
      <c r="K105" s="46">
        <f>'Baseball Card Page - All Season'!M91</f>
        <v>0.7857142857142857</v>
      </c>
      <c r="L105" s="46">
        <f>'Baseball Card Page - All Season'!N91</f>
        <v>1.6092436974789917</v>
      </c>
    </row>
    <row r="106" spans="1:12" ht="15" customHeight="1" x14ac:dyDescent="0.15">
      <c r="A106" s="203" t="s">
        <v>209</v>
      </c>
      <c r="B106" s="6">
        <f>'Baseball Card Page - All Season'!D345</f>
        <v>17</v>
      </c>
      <c r="C106" s="6">
        <f>'Baseball Card Page - All Season'!E345</f>
        <v>11</v>
      </c>
      <c r="D106" s="46">
        <f>'Baseball Card Page - All Season'!F345</f>
        <v>0.6470588235294118</v>
      </c>
      <c r="E106" s="6">
        <f>'Baseball Card Page - All Season'!G345</f>
        <v>11</v>
      </c>
      <c r="F106" s="6">
        <f>'Baseball Card Page - All Season'!H345</f>
        <v>0</v>
      </c>
      <c r="G106" s="6">
        <f>'Baseball Card Page - All Season'!I345</f>
        <v>0</v>
      </c>
      <c r="H106" s="6">
        <f>'Baseball Card Page - All Season'!J345</f>
        <v>0</v>
      </c>
      <c r="I106" s="6">
        <f>'Baseball Card Page - All Season'!K345</f>
        <v>6</v>
      </c>
      <c r="J106" s="6">
        <f>'Baseball Card Page - All Season'!L345</f>
        <v>2</v>
      </c>
      <c r="K106" s="46">
        <f>'Baseball Card Page - All Season'!M345</f>
        <v>0</v>
      </c>
      <c r="L106" s="46">
        <f>'Baseball Card Page - All Season'!N345</f>
        <v>0.6470588235294118</v>
      </c>
    </row>
    <row r="107" spans="1:12" ht="15" customHeight="1" x14ac:dyDescent="0.15">
      <c r="A107" s="198" t="s">
        <v>15</v>
      </c>
      <c r="B107" s="199">
        <f>'Baseball Card Page - All Season'!D94</f>
        <v>16</v>
      </c>
      <c r="C107" s="6">
        <f>'Baseball Card Page - All Season'!E94</f>
        <v>12</v>
      </c>
      <c r="D107" s="46">
        <f>'Baseball Card Page - All Season'!F94</f>
        <v>0.75</v>
      </c>
      <c r="E107" s="6">
        <f>'Baseball Card Page - All Season'!G94</f>
        <v>8</v>
      </c>
      <c r="F107" s="6">
        <f>'Baseball Card Page - All Season'!H94</f>
        <v>3</v>
      </c>
      <c r="G107" s="6">
        <f>'Baseball Card Page - All Season'!I94</f>
        <v>1</v>
      </c>
      <c r="H107" s="6">
        <f>'Baseball Card Page - All Season'!J94</f>
        <v>1</v>
      </c>
      <c r="I107" s="6">
        <f>'Baseball Card Page - All Season'!K94</f>
        <v>7</v>
      </c>
      <c r="J107" s="6">
        <f>'Baseball Card Page - All Season'!L94</f>
        <v>9</v>
      </c>
      <c r="K107" s="46">
        <f>'Baseball Card Page - All Season'!M94</f>
        <v>0.63833333333333331</v>
      </c>
      <c r="L107" s="46">
        <f>'Baseball Card Page - All Season'!N94</f>
        <v>1.3883333333333332</v>
      </c>
    </row>
    <row r="108" spans="1:12" ht="15" customHeight="1" x14ac:dyDescent="0.15">
      <c r="A108" s="204" t="s">
        <v>76</v>
      </c>
      <c r="B108" s="199">
        <f>'Baseball Card Page - All Season'!D101</f>
        <v>16</v>
      </c>
      <c r="C108" s="6">
        <f>'Baseball Card Page - All Season'!E101</f>
        <v>9</v>
      </c>
      <c r="D108" s="46">
        <f>'Baseball Card Page - All Season'!F101</f>
        <v>0.5625</v>
      </c>
      <c r="E108" s="6">
        <f>'Baseball Card Page - All Season'!G101</f>
        <v>8</v>
      </c>
      <c r="F108" s="6">
        <f>'Baseball Card Page - All Season'!H101</f>
        <v>1</v>
      </c>
      <c r="G108" s="6">
        <f>'Baseball Card Page - All Season'!I101</f>
        <v>0</v>
      </c>
      <c r="H108" s="6">
        <f>'Baseball Card Page - All Season'!J101</f>
        <v>0</v>
      </c>
      <c r="I108" s="6">
        <f>'Baseball Card Page - All Season'!K101</f>
        <v>3</v>
      </c>
      <c r="J108" s="6">
        <f>'Baseball Card Page - All Season'!L101</f>
        <v>6</v>
      </c>
      <c r="K108" s="46">
        <f>'Baseball Card Page - All Season'!M101</f>
        <v>0.14777777777777779</v>
      </c>
      <c r="L108" s="46">
        <f>'Baseball Card Page - All Season'!N101</f>
        <v>0.71027777777777779</v>
      </c>
    </row>
    <row r="109" spans="1:12" ht="15" customHeight="1" x14ac:dyDescent="0.15">
      <c r="A109" s="201" t="s">
        <v>225</v>
      </c>
      <c r="B109" s="6">
        <f>'Baseball Card Page - All Season'!D262</f>
        <v>15</v>
      </c>
      <c r="C109" s="6">
        <f>'Baseball Card Page - All Season'!E262</f>
        <v>12</v>
      </c>
      <c r="D109" s="46">
        <f>'Baseball Card Page - All Season'!F262</f>
        <v>0.8</v>
      </c>
      <c r="E109" s="6">
        <f>'Baseball Card Page - All Season'!G262</f>
        <v>10</v>
      </c>
      <c r="F109" s="6">
        <f>'Baseball Card Page - All Season'!H262</f>
        <v>0</v>
      </c>
      <c r="G109" s="6">
        <f>'Baseball Card Page - All Season'!I262</f>
        <v>1</v>
      </c>
      <c r="H109" s="6">
        <f>'Baseball Card Page - All Season'!J262</f>
        <v>1</v>
      </c>
      <c r="I109" s="6">
        <f>'Baseball Card Page - All Season'!K262</f>
        <v>6</v>
      </c>
      <c r="J109" s="6">
        <f>'Baseball Card Page - All Season'!L262</f>
        <v>5</v>
      </c>
      <c r="K109" s="46">
        <f>'Baseball Card Page - All Season'!M262</f>
        <v>0.30583333333333335</v>
      </c>
      <c r="L109" s="46">
        <f>'Baseball Card Page - All Season'!N262</f>
        <v>1.1058333333333334</v>
      </c>
    </row>
    <row r="110" spans="1:12" ht="15" customHeight="1" x14ac:dyDescent="0.15">
      <c r="A110" s="195" t="s">
        <v>233</v>
      </c>
      <c r="B110" s="31">
        <f>'Baseball Card Page - All Season'!D207</f>
        <v>15</v>
      </c>
      <c r="C110" s="31">
        <f>'Baseball Card Page - All Season'!E207</f>
        <v>7</v>
      </c>
      <c r="D110" s="46">
        <f>'Baseball Card Page - All Season'!F207</f>
        <v>0.46666666666666667</v>
      </c>
      <c r="E110" s="31">
        <f>'Baseball Card Page - All Season'!G207</f>
        <v>7</v>
      </c>
      <c r="F110" s="31">
        <f>'Baseball Card Page - All Season'!H207</f>
        <v>0</v>
      </c>
      <c r="G110" s="31">
        <f>'Baseball Card Page - All Season'!I207</f>
        <v>0</v>
      </c>
      <c r="H110" s="31">
        <f>'Baseball Card Page - All Season'!J207</f>
        <v>0</v>
      </c>
      <c r="I110" s="31">
        <f>'Baseball Card Page - All Season'!K207</f>
        <v>2</v>
      </c>
      <c r="J110" s="31">
        <f>'Baseball Card Page - All Season'!L207</f>
        <v>2</v>
      </c>
      <c r="K110" s="46">
        <f>'Baseball Card Page - All Season'!M207</f>
        <v>0</v>
      </c>
      <c r="L110" s="46">
        <f>'Baseball Card Page - All Season'!N207</f>
        <v>0.46666666666666667</v>
      </c>
    </row>
    <row r="111" spans="1:12" ht="15" customHeight="1" x14ac:dyDescent="0.15">
      <c r="A111" s="25" t="s">
        <v>71</v>
      </c>
      <c r="B111" s="6">
        <f>'Baseball Card Page - All Season'!D210</f>
        <v>15</v>
      </c>
      <c r="C111" s="6">
        <f>'Baseball Card Page - All Season'!E210</f>
        <v>10</v>
      </c>
      <c r="D111" s="46">
        <f>'Baseball Card Page - All Season'!F210</f>
        <v>0.66666666666666663</v>
      </c>
      <c r="E111" s="6">
        <f>'Baseball Card Page - All Season'!G210</f>
        <v>8</v>
      </c>
      <c r="F111" s="6">
        <f>'Baseball Card Page - All Season'!H210</f>
        <v>2</v>
      </c>
      <c r="G111" s="6">
        <f>'Baseball Card Page - All Season'!I210</f>
        <v>0</v>
      </c>
      <c r="H111" s="6">
        <f>'Baseball Card Page - All Season'!J210</f>
        <v>0</v>
      </c>
      <c r="I111" s="6">
        <f>'Baseball Card Page - All Season'!K210</f>
        <v>1</v>
      </c>
      <c r="J111" s="6">
        <f>'Baseball Card Page - All Season'!L210</f>
        <v>5</v>
      </c>
      <c r="K111" s="46">
        <f>'Baseball Card Page - All Season'!M210</f>
        <v>0.26600000000000001</v>
      </c>
      <c r="L111" s="46">
        <f>'Baseball Card Page - All Season'!N210</f>
        <v>0.93266666666666664</v>
      </c>
    </row>
    <row r="112" spans="1:12" ht="15" customHeight="1" x14ac:dyDescent="0.15">
      <c r="A112" s="205" t="s">
        <v>130</v>
      </c>
      <c r="B112" s="6">
        <f>'Baseball Card Page - All Season'!D581</f>
        <v>14</v>
      </c>
      <c r="C112" s="6">
        <f>'Baseball Card Page - All Season'!E581</f>
        <v>9</v>
      </c>
      <c r="D112" s="46">
        <f>'Baseball Card Page - All Season'!F581</f>
        <v>0.6428571428571429</v>
      </c>
      <c r="E112" s="6">
        <f>'Baseball Card Page - All Season'!G581</f>
        <v>8</v>
      </c>
      <c r="F112" s="6">
        <f>'Baseball Card Page - All Season'!H581</f>
        <v>1</v>
      </c>
      <c r="G112" s="6">
        <f>'Baseball Card Page - All Season'!I581</f>
        <v>0</v>
      </c>
      <c r="H112" s="6">
        <f>'Baseball Card Page - All Season'!J581</f>
        <v>0</v>
      </c>
      <c r="I112" s="6">
        <f>'Baseball Card Page - All Season'!K581</f>
        <v>3</v>
      </c>
      <c r="J112" s="6">
        <f>'Baseball Card Page - All Season'!L581</f>
        <v>7</v>
      </c>
      <c r="K112" s="46">
        <f>'Baseball Card Page - All Season'!M581</f>
        <v>0.14777777777777779</v>
      </c>
      <c r="L112" s="46">
        <f>'Baseball Card Page - All Season'!N581</f>
        <v>0.79063492063492069</v>
      </c>
    </row>
    <row r="113" spans="1:12" ht="15" customHeight="1" x14ac:dyDescent="0.15">
      <c r="A113" s="198" t="s">
        <v>41</v>
      </c>
      <c r="B113" s="199">
        <f>'Baseball Card Page - All Season'!D336</f>
        <v>14</v>
      </c>
      <c r="C113" s="6">
        <f>'Baseball Card Page - All Season'!E336</f>
        <v>4</v>
      </c>
      <c r="D113" s="46">
        <f>'Baseball Card Page - All Season'!F336</f>
        <v>0.2857142857142857</v>
      </c>
      <c r="E113" s="6">
        <f>'Baseball Card Page - All Season'!G336</f>
        <v>4</v>
      </c>
      <c r="F113" s="6">
        <f>'Baseball Card Page - All Season'!H336</f>
        <v>0</v>
      </c>
      <c r="G113" s="6">
        <f>'Baseball Card Page - All Season'!I336</f>
        <v>0</v>
      </c>
      <c r="H113" s="6">
        <f>'Baseball Card Page - All Season'!J336</f>
        <v>0</v>
      </c>
      <c r="I113" s="6">
        <f>'Baseball Card Page - All Season'!K336</f>
        <v>2</v>
      </c>
      <c r="J113" s="6">
        <f>'Baseball Card Page - All Season'!L336</f>
        <v>2</v>
      </c>
      <c r="K113" s="46">
        <f>'Baseball Card Page - All Season'!M336</f>
        <v>0</v>
      </c>
      <c r="L113" s="46">
        <f>'Baseball Card Page - All Season'!N336</f>
        <v>0.2857142857142857</v>
      </c>
    </row>
    <row r="114" spans="1:12" ht="15" customHeight="1" x14ac:dyDescent="0.15">
      <c r="A114" s="200" t="s">
        <v>91</v>
      </c>
      <c r="B114" s="6">
        <f>'Baseball Card Page - All Season'!D620</f>
        <v>13</v>
      </c>
      <c r="C114" s="6">
        <f>'Baseball Card Page - All Season'!E620</f>
        <v>8</v>
      </c>
      <c r="D114" s="46">
        <f>'Baseball Card Page - All Season'!F620</f>
        <v>0.61538461538461542</v>
      </c>
      <c r="E114" s="6">
        <f>'Baseball Card Page - All Season'!G620</f>
        <v>3</v>
      </c>
      <c r="F114" s="6">
        <f>'Baseball Card Page - All Season'!H620</f>
        <v>1</v>
      </c>
      <c r="G114" s="6">
        <f>'Baseball Card Page - All Season'!I620</f>
        <v>1</v>
      </c>
      <c r="H114" s="6">
        <f>'Baseball Card Page - All Season'!J620</f>
        <v>3</v>
      </c>
      <c r="I114" s="6">
        <f>'Baseball Card Page - All Season'!K620</f>
        <v>5</v>
      </c>
      <c r="J114" s="6">
        <f>'Baseball Card Page - All Season'!L620</f>
        <v>9</v>
      </c>
      <c r="K114" s="46">
        <f>'Baseball Card Page - All Season'!M620</f>
        <v>1.125</v>
      </c>
      <c r="L114" s="46">
        <f>'Baseball Card Page - All Season'!N620</f>
        <v>1.7403846153846154</v>
      </c>
    </row>
    <row r="115" spans="1:12" ht="15" customHeight="1" x14ac:dyDescent="0.15">
      <c r="A115" s="195" t="s">
        <v>133</v>
      </c>
      <c r="B115" s="6">
        <f>'Baseball Card Page - All Season'!D679</f>
        <v>12</v>
      </c>
      <c r="C115" s="6">
        <f>'Baseball Card Page - All Season'!E679</f>
        <v>8</v>
      </c>
      <c r="D115" s="46">
        <f>'Baseball Card Page - All Season'!F679</f>
        <v>0.66666666666666663</v>
      </c>
      <c r="E115" s="6">
        <f>'Baseball Card Page - All Season'!G679</f>
        <v>8</v>
      </c>
      <c r="F115" s="6">
        <f>'Baseball Card Page - All Season'!H679</f>
        <v>0</v>
      </c>
      <c r="G115" s="6">
        <f>'Baseball Card Page - All Season'!I679</f>
        <v>0</v>
      </c>
      <c r="H115" s="6">
        <f>'Baseball Card Page - All Season'!J679</f>
        <v>0</v>
      </c>
      <c r="I115" s="6">
        <f>'Baseball Card Page - All Season'!K679</f>
        <v>2</v>
      </c>
      <c r="J115" s="6">
        <f>'Baseball Card Page - All Season'!L679</f>
        <v>2</v>
      </c>
      <c r="K115" s="46">
        <f>'Baseball Card Page - All Season'!M679</f>
        <v>0</v>
      </c>
      <c r="L115" s="46">
        <f>'Baseball Card Page - All Season'!N679</f>
        <v>2</v>
      </c>
    </row>
    <row r="116" spans="1:12" ht="15" customHeight="1" x14ac:dyDescent="0.15">
      <c r="A116" s="195" t="s">
        <v>182</v>
      </c>
      <c r="B116" s="6">
        <f>'Baseball Card Page - All Season'!D636</f>
        <v>12</v>
      </c>
      <c r="C116" s="6">
        <f>'Baseball Card Page - All Season'!E636</f>
        <v>8</v>
      </c>
      <c r="D116" s="46">
        <f>'Baseball Card Page - All Season'!F636</f>
        <v>0.66666666666666663</v>
      </c>
      <c r="E116" s="6">
        <f>'Baseball Card Page - All Season'!G636</f>
        <v>8</v>
      </c>
      <c r="F116" s="6">
        <f>'Baseball Card Page - All Season'!H636</f>
        <v>0</v>
      </c>
      <c r="G116" s="6">
        <f>'Baseball Card Page - All Season'!I636</f>
        <v>0</v>
      </c>
      <c r="H116" s="6">
        <f>'Baseball Card Page - All Season'!J636</f>
        <v>0</v>
      </c>
      <c r="I116" s="6">
        <f>'Baseball Card Page - All Season'!K636</f>
        <v>1</v>
      </c>
      <c r="J116" s="6">
        <f>'Baseball Card Page - All Season'!L636</f>
        <v>5</v>
      </c>
      <c r="K116" s="46">
        <f>'Baseball Card Page - All Season'!M636</f>
        <v>0</v>
      </c>
      <c r="L116" s="46">
        <f>'Baseball Card Page - All Season'!N636</f>
        <v>0.66666666666666663</v>
      </c>
    </row>
    <row r="117" spans="1:12" ht="15" customHeight="1" x14ac:dyDescent="0.15">
      <c r="A117" s="25" t="s">
        <v>145</v>
      </c>
      <c r="B117" s="31">
        <f>'Baseball Card Page - All Season'!D595</f>
        <v>11</v>
      </c>
      <c r="C117" s="31">
        <f>'Baseball Card Page - All Season'!E595</f>
        <v>6</v>
      </c>
      <c r="D117" s="46">
        <f>'Baseball Card Page - All Season'!F595</f>
        <v>0.54545454545454541</v>
      </c>
      <c r="E117" s="31">
        <f>'Baseball Card Page - All Season'!G595</f>
        <v>5</v>
      </c>
      <c r="F117" s="31">
        <f>'Baseball Card Page - All Season'!H595</f>
        <v>0</v>
      </c>
      <c r="G117" s="31">
        <f>'Baseball Card Page - All Season'!I595</f>
        <v>1</v>
      </c>
      <c r="H117" s="31">
        <f>'Baseball Card Page - All Season'!J595</f>
        <v>0</v>
      </c>
      <c r="I117" s="31">
        <f>'Baseball Card Page - All Season'!K595</f>
        <v>3</v>
      </c>
      <c r="J117" s="31">
        <f>'Baseball Card Page - All Season'!L595</f>
        <v>3</v>
      </c>
      <c r="K117" s="46">
        <f>'Baseball Card Page - All Season'!M595</f>
        <v>0.27833333333333332</v>
      </c>
      <c r="L117" s="46">
        <f>'Baseball Card Page - All Season'!N595</f>
        <v>0.82378787878787874</v>
      </c>
    </row>
    <row r="118" spans="1:12" ht="15" customHeight="1" x14ac:dyDescent="0.15">
      <c r="A118" s="25" t="s">
        <v>31</v>
      </c>
      <c r="B118" s="6">
        <f>'Baseball Card Page - All Season'!D59</f>
        <v>11</v>
      </c>
      <c r="C118" s="6">
        <f>'Baseball Card Page - All Season'!E59</f>
        <v>7</v>
      </c>
      <c r="D118" s="46">
        <f>'Baseball Card Page - All Season'!F59</f>
        <v>0.63636363636363635</v>
      </c>
      <c r="E118" s="6">
        <f>'Baseball Card Page - All Season'!G59</f>
        <v>7</v>
      </c>
      <c r="F118" s="6">
        <f>'Baseball Card Page - All Season'!H59</f>
        <v>0</v>
      </c>
      <c r="G118" s="6">
        <f>'Baseball Card Page - All Season'!I59</f>
        <v>0</v>
      </c>
      <c r="H118" s="6">
        <f>'Baseball Card Page - All Season'!J59</f>
        <v>0</v>
      </c>
      <c r="I118" s="6">
        <f>'Baseball Card Page - All Season'!K59</f>
        <v>1</v>
      </c>
      <c r="J118" s="6">
        <f>'Baseball Card Page - All Season'!L59</f>
        <v>0</v>
      </c>
      <c r="K118" s="46">
        <f>'Baseball Card Page - All Season'!M59</f>
        <v>0</v>
      </c>
      <c r="L118" s="46">
        <f>'Baseball Card Page - All Season'!N59</f>
        <v>0.63636363636363635</v>
      </c>
    </row>
    <row r="119" spans="1:12" ht="15" customHeight="1" x14ac:dyDescent="0.15">
      <c r="A119" s="195" t="s">
        <v>147</v>
      </c>
      <c r="B119" s="6">
        <f>'Baseball Card Page - All Season'!D703</f>
        <v>10</v>
      </c>
      <c r="C119" s="6">
        <f>'Baseball Card Page - All Season'!E703</f>
        <v>6</v>
      </c>
      <c r="D119" s="46">
        <f>'Baseball Card Page - All Season'!F703</f>
        <v>0.6</v>
      </c>
      <c r="E119" s="6">
        <f>'Baseball Card Page - All Season'!G703</f>
        <v>5</v>
      </c>
      <c r="F119" s="6">
        <f>'Baseball Card Page - All Season'!H703</f>
        <v>1</v>
      </c>
      <c r="G119" s="6">
        <f>'Baseball Card Page - All Season'!I703</f>
        <v>0</v>
      </c>
      <c r="H119" s="6">
        <f>'Baseball Card Page - All Season'!J703</f>
        <v>0</v>
      </c>
      <c r="I119" s="6">
        <f>'Baseball Card Page - All Season'!K703</f>
        <v>3</v>
      </c>
      <c r="J119" s="6">
        <f>'Baseball Card Page - All Season'!L703</f>
        <v>0</v>
      </c>
      <c r="K119" s="46">
        <f>'Baseball Card Page - All Season'!M703</f>
        <v>0.22166666666666668</v>
      </c>
      <c r="L119" s="46">
        <f>'Baseball Card Page - All Season'!N703</f>
        <v>0.82166666666666666</v>
      </c>
    </row>
    <row r="120" spans="1:12" ht="15" customHeight="1" x14ac:dyDescent="0.15">
      <c r="A120" s="25" t="s">
        <v>20</v>
      </c>
      <c r="B120" s="6">
        <f>'Baseball Card Page - All Season'!D301</f>
        <v>10</v>
      </c>
      <c r="C120" s="6">
        <f>'Baseball Card Page - All Season'!E301</f>
        <v>6</v>
      </c>
      <c r="D120" s="46">
        <f>'Baseball Card Page - All Season'!F301</f>
        <v>0.6</v>
      </c>
      <c r="E120" s="6">
        <f>'Baseball Card Page - All Season'!G301</f>
        <v>4</v>
      </c>
      <c r="F120" s="6">
        <f>'Baseball Card Page - All Season'!H301</f>
        <v>2</v>
      </c>
      <c r="G120" s="6">
        <f>'Baseball Card Page - All Season'!I301</f>
        <v>0</v>
      </c>
      <c r="H120" s="6">
        <f>'Baseball Card Page - All Season'!J301</f>
        <v>0</v>
      </c>
      <c r="I120" s="6">
        <f>'Baseball Card Page - All Season'!K301</f>
        <v>2</v>
      </c>
      <c r="J120" s="6">
        <f>'Baseball Card Page - All Season'!L301</f>
        <v>4</v>
      </c>
      <c r="K120" s="46">
        <f>'Baseball Card Page - All Season'!M301</f>
        <v>0.44333333333333336</v>
      </c>
      <c r="L120" s="46">
        <f>'Baseball Card Page - All Season'!N301</f>
        <v>1.0433333333333334</v>
      </c>
    </row>
    <row r="121" spans="1:12" ht="15" customHeight="1" x14ac:dyDescent="0.15">
      <c r="A121" s="25" t="s">
        <v>33</v>
      </c>
      <c r="B121" s="6">
        <f>'Baseball Card Page - All Season'!D229</f>
        <v>10</v>
      </c>
      <c r="C121" s="6">
        <f>'Baseball Card Page - All Season'!E229</f>
        <v>4</v>
      </c>
      <c r="D121" s="46">
        <f>'Baseball Card Page - All Season'!F229</f>
        <v>0.4</v>
      </c>
      <c r="E121" s="6">
        <f>'Baseball Card Page - All Season'!G229</f>
        <v>4</v>
      </c>
      <c r="F121" s="6">
        <f>'Baseball Card Page - All Season'!H229</f>
        <v>0</v>
      </c>
      <c r="G121" s="6">
        <f>'Baseball Card Page - All Season'!I229</f>
        <v>0</v>
      </c>
      <c r="H121" s="6">
        <f>'Baseball Card Page - All Season'!J229</f>
        <v>0</v>
      </c>
      <c r="I121" s="6">
        <f>'Baseball Card Page - All Season'!K229</f>
        <v>0</v>
      </c>
      <c r="J121" s="6">
        <f>'Baseball Card Page - All Season'!L229</f>
        <v>1</v>
      </c>
      <c r="K121" s="46">
        <f>'Baseball Card Page - All Season'!M229</f>
        <v>0</v>
      </c>
      <c r="L121" s="46">
        <f>'Baseball Card Page - All Season'!N229</f>
        <v>0.4</v>
      </c>
    </row>
    <row r="122" spans="1:12" ht="15" customHeight="1" x14ac:dyDescent="0.15">
      <c r="A122" s="25" t="s">
        <v>93</v>
      </c>
      <c r="B122" s="6">
        <f>'Baseball Card Page - All Season'!D616</f>
        <v>9</v>
      </c>
      <c r="C122" s="6">
        <f>'Baseball Card Page - All Season'!E616</f>
        <v>6</v>
      </c>
      <c r="D122" s="46">
        <f>'Baseball Card Page - All Season'!F616</f>
        <v>0.66666666666666663</v>
      </c>
      <c r="E122" s="6">
        <f>'Baseball Card Page - All Season'!G616</f>
        <v>4</v>
      </c>
      <c r="F122" s="6">
        <f>'Baseball Card Page - All Season'!H616</f>
        <v>2</v>
      </c>
      <c r="G122" s="6">
        <f>'Baseball Card Page - All Season'!I616</f>
        <v>0</v>
      </c>
      <c r="H122" s="6">
        <f>'Baseball Card Page - All Season'!J616</f>
        <v>0</v>
      </c>
      <c r="I122" s="6">
        <f>'Baseball Card Page - All Season'!K616</f>
        <v>5</v>
      </c>
      <c r="J122" s="6">
        <f>'Baseball Card Page - All Season'!L616</f>
        <v>5</v>
      </c>
      <c r="K122" s="46">
        <f>'Baseball Card Page - All Season'!M616</f>
        <v>0.44333333333333336</v>
      </c>
      <c r="L122" s="46">
        <f>'Baseball Card Page - All Season'!N616</f>
        <v>1.1099999999999999</v>
      </c>
    </row>
    <row r="123" spans="1:12" ht="15" customHeight="1" x14ac:dyDescent="0.15">
      <c r="A123" s="25" t="s">
        <v>25</v>
      </c>
      <c r="B123" s="6">
        <f>'Baseball Card Page - All Season'!D157</f>
        <v>9</v>
      </c>
      <c r="C123" s="6">
        <f>'Baseball Card Page - All Season'!E157</f>
        <v>3</v>
      </c>
      <c r="D123" s="46">
        <f>'Baseball Card Page - All Season'!F157</f>
        <v>0.33333333333333331</v>
      </c>
      <c r="E123" s="6">
        <f>'Baseball Card Page - All Season'!G157</f>
        <v>2</v>
      </c>
      <c r="F123" s="6">
        <f>'Baseball Card Page - All Season'!H157</f>
        <v>1</v>
      </c>
      <c r="G123" s="6">
        <f>'Baseball Card Page - All Season'!I157</f>
        <v>0</v>
      </c>
      <c r="H123" s="6">
        <f>'Baseball Card Page - All Season'!J157</f>
        <v>0</v>
      </c>
      <c r="I123" s="6">
        <f>'Baseball Card Page - All Season'!K157</f>
        <v>3</v>
      </c>
      <c r="J123" s="6">
        <f>'Baseball Card Page - All Season'!L157</f>
        <v>2</v>
      </c>
      <c r="K123" s="46">
        <f>'Baseball Card Page - All Season'!M157</f>
        <v>0.44333333333333336</v>
      </c>
      <c r="L123" s="46">
        <f>'Baseball Card Page - All Season'!N157</f>
        <v>0.77666666666666662</v>
      </c>
    </row>
    <row r="124" spans="1:12" ht="15" customHeight="1" x14ac:dyDescent="0.15">
      <c r="A124" s="25" t="s">
        <v>134</v>
      </c>
      <c r="B124" s="6">
        <f>'Baseball Card Page - All Season'!D176</f>
        <v>9</v>
      </c>
      <c r="C124" s="6">
        <f>'Baseball Card Page - All Season'!E176</f>
        <v>0</v>
      </c>
      <c r="D124" s="46">
        <f>'Baseball Card Page - All Season'!F381</f>
        <v>0</v>
      </c>
      <c r="E124" s="6">
        <f>'Baseball Card Page - All Season'!G176</f>
        <v>0</v>
      </c>
      <c r="F124" s="6">
        <f>'Baseball Card Page - All Season'!H176</f>
        <v>0</v>
      </c>
      <c r="G124" s="6">
        <f>'Baseball Card Page - All Season'!I176</f>
        <v>0</v>
      </c>
      <c r="H124" s="6">
        <f>'Baseball Card Page - All Season'!J176</f>
        <v>0</v>
      </c>
      <c r="I124" s="6">
        <f>'Baseball Card Page - All Season'!K176</f>
        <v>2</v>
      </c>
      <c r="J124" s="6">
        <f>'Baseball Card Page - All Season'!L176</f>
        <v>1</v>
      </c>
      <c r="K124" s="46" t="e">
        <f>'Baseball Card Page - All Season'!M176</f>
        <v>#DIV/0!</v>
      </c>
      <c r="L124" s="46" t="e">
        <f>'Baseball Card Page - All Season'!N176</f>
        <v>#DIV/0!</v>
      </c>
    </row>
    <row r="125" spans="1:12" ht="15" customHeight="1" x14ac:dyDescent="0.15">
      <c r="A125" s="196" t="s">
        <v>199</v>
      </c>
      <c r="B125" s="31">
        <f>'2018 Field of Dreamers - 2018 -'!C80</f>
        <v>8</v>
      </c>
      <c r="C125" s="31">
        <f>'2018 Field of Dreamers - 2018 -'!D80</f>
        <v>6</v>
      </c>
      <c r="D125" s="46">
        <f>'2018 Field of Dreamers - 2018 -'!E80</f>
        <v>0.75</v>
      </c>
      <c r="E125" s="31">
        <f>'2018 Field of Dreamers - 2018 -'!F80</f>
        <v>6</v>
      </c>
      <c r="F125" s="31">
        <f>'2018 Field of Dreamers - 2018 -'!G80</f>
        <v>0</v>
      </c>
      <c r="G125" s="31">
        <f>'2018 Field of Dreamers - 2018 -'!H80</f>
        <v>0</v>
      </c>
      <c r="H125" s="31">
        <f>'2018 Field of Dreamers - 2018 -'!I80</f>
        <v>0</v>
      </c>
      <c r="I125" s="31">
        <f>'2018 Field of Dreamers - 2018 -'!J80</f>
        <v>3</v>
      </c>
      <c r="J125" s="31">
        <f>'2018 Field of Dreamers - 2018 -'!K80</f>
        <v>3</v>
      </c>
      <c r="K125" s="46">
        <f>'2018 Field of Dreamers - 2018 -'!L80</f>
        <v>0</v>
      </c>
      <c r="L125" s="46">
        <f>'2018 Field of Dreamers - 2018 -'!M80</f>
        <v>0.75</v>
      </c>
    </row>
    <row r="126" spans="1:12" ht="15" customHeight="1" x14ac:dyDescent="0.15">
      <c r="A126" s="25" t="s">
        <v>257</v>
      </c>
      <c r="B126" s="6">
        <f>'Baseball Card Page - All Season'!D668</f>
        <v>8</v>
      </c>
      <c r="C126" s="6">
        <f>'Baseball Card Page - All Season'!E668</f>
        <v>4</v>
      </c>
      <c r="D126" s="46">
        <f>'Baseball Card Page - All Season'!F668</f>
        <v>0.5</v>
      </c>
      <c r="E126" s="6">
        <f>'Baseball Card Page - All Season'!G668</f>
        <v>4</v>
      </c>
      <c r="F126" s="6">
        <f>'Baseball Card Page - All Season'!H668</f>
        <v>0</v>
      </c>
      <c r="G126" s="6">
        <f>'Baseball Card Page - All Season'!I668</f>
        <v>0</v>
      </c>
      <c r="H126" s="6">
        <f>'Baseball Card Page - All Season'!J668</f>
        <v>0</v>
      </c>
      <c r="I126" s="6">
        <f>'Baseball Card Page - All Season'!K668</f>
        <v>3</v>
      </c>
      <c r="J126" s="6">
        <f>'Baseball Card Page - All Season'!L668</f>
        <v>0</v>
      </c>
      <c r="K126" s="46">
        <f>'Baseball Card Page - All Season'!M668</f>
        <v>0</v>
      </c>
      <c r="L126" s="46">
        <f>'Baseball Card Page - All Season'!N668</f>
        <v>0.5</v>
      </c>
    </row>
    <row r="127" spans="1:12" ht="15" customHeight="1" x14ac:dyDescent="0.15">
      <c r="A127" s="25" t="s">
        <v>237</v>
      </c>
      <c r="B127" s="6">
        <f>'Baseball Card Page - All Season'!D320</f>
        <v>8</v>
      </c>
      <c r="C127" s="6">
        <f>'Baseball Card Page - All Season'!E320</f>
        <v>4</v>
      </c>
      <c r="D127" s="46">
        <f>'Baseball Card Page - All Season'!F320</f>
        <v>0.5</v>
      </c>
      <c r="E127" s="6">
        <f>'Baseball Card Page - All Season'!G320</f>
        <v>3</v>
      </c>
      <c r="F127" s="6">
        <f>'Baseball Card Page - All Season'!H320</f>
        <v>1</v>
      </c>
      <c r="G127" s="6">
        <f>'Baseball Card Page - All Season'!I320</f>
        <v>0</v>
      </c>
      <c r="H127" s="6">
        <f>'Baseball Card Page - All Season'!J320</f>
        <v>0</v>
      </c>
      <c r="I127" s="6">
        <f>'Baseball Card Page - All Season'!K320</f>
        <v>2</v>
      </c>
      <c r="J127" s="6">
        <f>'Baseball Card Page - All Season'!L320</f>
        <v>1</v>
      </c>
      <c r="K127" s="46">
        <f>'Baseball Card Page - All Season'!M320</f>
        <v>0.33250000000000002</v>
      </c>
      <c r="L127" s="46">
        <f>'Baseball Card Page - All Season'!N320</f>
        <v>0.83250000000000002</v>
      </c>
    </row>
    <row r="128" spans="1:12" ht="15" customHeight="1" x14ac:dyDescent="0.15">
      <c r="A128" s="25" t="s">
        <v>28</v>
      </c>
      <c r="B128" s="6">
        <f>'Baseball Card Page - All Season'!D313</f>
        <v>7</v>
      </c>
      <c r="C128" s="6">
        <f>'Baseball Card Page - All Season'!E313</f>
        <v>5</v>
      </c>
      <c r="D128" s="46">
        <f>'Baseball Card Page - All Season'!F313</f>
        <v>0.7142857142857143</v>
      </c>
      <c r="E128" s="6">
        <f>'Baseball Card Page - All Season'!G313</f>
        <v>5</v>
      </c>
      <c r="F128" s="6">
        <f>'Baseball Card Page - All Season'!H313</f>
        <v>0</v>
      </c>
      <c r="G128" s="6">
        <f>'Baseball Card Page - All Season'!I313</f>
        <v>0</v>
      </c>
      <c r="H128" s="6">
        <f>'Baseball Card Page - All Season'!J313</f>
        <v>0</v>
      </c>
      <c r="I128" s="6">
        <f>'Baseball Card Page - All Season'!K313</f>
        <v>2</v>
      </c>
      <c r="J128" s="6">
        <f>'Baseball Card Page - All Season'!L313</f>
        <v>3</v>
      </c>
      <c r="K128" s="46">
        <f>'Baseball Card Page - All Season'!M313</f>
        <v>0</v>
      </c>
      <c r="L128" s="46">
        <f>'Baseball Card Page - All Season'!N313</f>
        <v>0.7142857142857143</v>
      </c>
    </row>
    <row r="129" spans="1:12" ht="15" customHeight="1" x14ac:dyDescent="0.15">
      <c r="A129" s="25" t="s">
        <v>32</v>
      </c>
      <c r="B129" s="6">
        <f>'Baseball Card Page - All Season'!D410</f>
        <v>7</v>
      </c>
      <c r="C129" s="6">
        <f>'Baseball Card Page - All Season'!E410</f>
        <v>4</v>
      </c>
      <c r="D129" s="46">
        <f>'Baseball Card Page - All Season'!F410</f>
        <v>0.5714285714285714</v>
      </c>
      <c r="E129" s="6">
        <f>'Baseball Card Page - All Season'!G410</f>
        <v>4</v>
      </c>
      <c r="F129" s="6">
        <f>'Baseball Card Page - All Season'!H410</f>
        <v>0</v>
      </c>
      <c r="G129" s="6">
        <f>'Baseball Card Page - All Season'!I410</f>
        <v>0</v>
      </c>
      <c r="H129" s="6">
        <f>'Baseball Card Page - All Season'!J410</f>
        <v>0</v>
      </c>
      <c r="I129" s="6">
        <f>'Baseball Card Page - All Season'!K410</f>
        <v>1</v>
      </c>
      <c r="J129" s="6">
        <f>'Baseball Card Page - All Season'!L410</f>
        <v>2</v>
      </c>
      <c r="K129" s="46">
        <f>'Baseball Card Page - All Season'!M410</f>
        <v>0</v>
      </c>
      <c r="L129" s="46">
        <f>'Baseball Card Page - All Season'!N410</f>
        <v>0.5714285714285714</v>
      </c>
    </row>
    <row r="130" spans="1:12" ht="15" customHeight="1" x14ac:dyDescent="0.15">
      <c r="A130" s="25" t="s">
        <v>149</v>
      </c>
      <c r="B130" s="6">
        <f>'Baseball Card Page - All Season'!D383</f>
        <v>5</v>
      </c>
      <c r="C130" s="6">
        <f>'Baseball Card Page - All Season'!E383</f>
        <v>4</v>
      </c>
      <c r="D130" s="46">
        <f>'Baseball Card Page - All Season'!F383</f>
        <v>0.8</v>
      </c>
      <c r="E130" s="6">
        <f>'Baseball Card Page - All Season'!G383</f>
        <v>4</v>
      </c>
      <c r="F130" s="6">
        <f>'Baseball Card Page - All Season'!H383</f>
        <v>0</v>
      </c>
      <c r="G130" s="6">
        <f>'Baseball Card Page - All Season'!I383</f>
        <v>0</v>
      </c>
      <c r="H130" s="6">
        <f>'Baseball Card Page - All Season'!J383</f>
        <v>0</v>
      </c>
      <c r="I130" s="6">
        <f>'Baseball Card Page - All Season'!K383</f>
        <v>4</v>
      </c>
      <c r="J130" s="6">
        <f>'Baseball Card Page - All Season'!L383</f>
        <v>1</v>
      </c>
      <c r="K130" s="46">
        <f>'Baseball Card Page - All Season'!M383</f>
        <v>0</v>
      </c>
      <c r="L130" s="46">
        <f>'Baseball Card Page - All Season'!N383</f>
        <v>0.8</v>
      </c>
    </row>
    <row r="131" spans="1:12" ht="15" customHeight="1" x14ac:dyDescent="0.15">
      <c r="A131" s="24" t="s">
        <v>196</v>
      </c>
      <c r="B131" s="6">
        <f>'2018 Field of Dreamers - 2018 -'!C74</f>
        <v>5</v>
      </c>
      <c r="C131" s="6">
        <f>'2018 Field of Dreamers - 2018 -'!D74</f>
        <v>5</v>
      </c>
      <c r="D131" s="46">
        <f>'2018 Field of Dreamers - 2018 -'!E74</f>
        <v>1</v>
      </c>
      <c r="E131" s="6">
        <f>'2018 Field of Dreamers - 2018 -'!F74</f>
        <v>4</v>
      </c>
      <c r="F131" s="6">
        <f>'2018 Field of Dreamers - 2018 -'!G74</f>
        <v>0</v>
      </c>
      <c r="G131" s="6">
        <f>'2018 Field of Dreamers - 2018 -'!H74</f>
        <v>1</v>
      </c>
      <c r="H131" s="6">
        <f>'2018 Field of Dreamers - 2018 -'!I74</f>
        <v>0</v>
      </c>
      <c r="I131" s="6">
        <f>'2018 Field of Dreamers - 2018 -'!J74</f>
        <v>3</v>
      </c>
      <c r="J131" s="6">
        <f>'2018 Field of Dreamers - 2018 -'!K74</f>
        <v>3</v>
      </c>
      <c r="K131" s="46">
        <f>'2018 Field of Dreamers - 2018 -'!L74</f>
        <v>0.33340000000000003</v>
      </c>
      <c r="L131" s="46">
        <f>'2018 Field of Dreamers - 2018 -'!M74</f>
        <v>1.3334000000000001</v>
      </c>
    </row>
    <row r="132" spans="1:12" ht="15" customHeight="1" x14ac:dyDescent="0.15">
      <c r="A132" s="197" t="s">
        <v>235</v>
      </c>
      <c r="B132" s="6">
        <f>'Baseball Card Page - All Season'!D29</f>
        <v>5</v>
      </c>
      <c r="C132" s="6">
        <f>'Baseball Card Page - All Season'!E29</f>
        <v>5</v>
      </c>
      <c r="D132" s="46">
        <f>'Baseball Card Page - All Season'!F29</f>
        <v>1</v>
      </c>
      <c r="E132" s="6">
        <f>'Baseball Card Page - All Season'!G29</f>
        <v>5</v>
      </c>
      <c r="F132" s="6">
        <f>'Baseball Card Page - All Season'!H29</f>
        <v>0</v>
      </c>
      <c r="G132" s="6">
        <f>'Baseball Card Page - All Season'!I29</f>
        <v>0</v>
      </c>
      <c r="H132" s="6">
        <f>'Baseball Card Page - All Season'!J29</f>
        <v>0</v>
      </c>
      <c r="I132" s="6">
        <f>'Baseball Card Page - All Season'!K29</f>
        <v>1</v>
      </c>
      <c r="J132" s="6">
        <f>'Baseball Card Page - All Season'!L29</f>
        <v>3</v>
      </c>
      <c r="K132" s="46">
        <f>'Baseball Card Page - All Season'!M29</f>
        <v>0</v>
      </c>
      <c r="L132" s="46">
        <f>'Baseball Card Page - All Season'!N29</f>
        <v>1</v>
      </c>
    </row>
    <row r="133" spans="1:12" ht="15" customHeight="1" x14ac:dyDescent="0.15">
      <c r="A133" s="198" t="s">
        <v>24</v>
      </c>
      <c r="B133" s="199">
        <f>'Baseball Card Page - All Season'!D578</f>
        <v>5</v>
      </c>
      <c r="C133" s="6">
        <f>'Baseball Card Page - All Season'!E578</f>
        <v>4</v>
      </c>
      <c r="D133" s="46">
        <f>'Baseball Card Page - All Season'!F578</f>
        <v>0.8</v>
      </c>
      <c r="E133" s="6">
        <f>'Baseball Card Page - All Season'!G578</f>
        <v>4</v>
      </c>
      <c r="F133" s="6">
        <f>'Baseball Card Page - All Season'!H578</f>
        <v>0</v>
      </c>
      <c r="G133" s="6">
        <f>'Baseball Card Page - All Season'!I578</f>
        <v>0</v>
      </c>
      <c r="H133" s="6">
        <f>'Baseball Card Page - All Season'!J578</f>
        <v>0</v>
      </c>
      <c r="I133" s="6">
        <f>'Baseball Card Page - All Season'!K578</f>
        <v>1</v>
      </c>
      <c r="J133" s="6">
        <f>'Baseball Card Page - All Season'!L578</f>
        <v>2</v>
      </c>
      <c r="K133" s="46">
        <f>'Baseball Card Page - All Season'!M578</f>
        <v>0</v>
      </c>
      <c r="L133" s="46">
        <f>'Baseball Card Page - All Season'!N578</f>
        <v>0.8</v>
      </c>
    </row>
    <row r="134" spans="1:12" ht="15" customHeight="1" x14ac:dyDescent="0.15">
      <c r="A134" s="201" t="s">
        <v>236</v>
      </c>
      <c r="B134" s="6">
        <f>'Baseball Card Page - All Season'!D182</f>
        <v>5</v>
      </c>
      <c r="C134" s="6">
        <f>'Baseball Card Page - All Season'!E182</f>
        <v>2</v>
      </c>
      <c r="D134" s="46">
        <f>'Baseball Card Page - All Season'!F182</f>
        <v>0.4</v>
      </c>
      <c r="E134" s="6">
        <f>'Baseball Card Page - All Season'!G182</f>
        <v>2</v>
      </c>
      <c r="F134" s="6">
        <f>'Baseball Card Page - All Season'!H182</f>
        <v>0</v>
      </c>
      <c r="G134" s="6">
        <f>'Baseball Card Page - All Season'!I182</f>
        <v>0</v>
      </c>
      <c r="H134" s="6">
        <f>'Baseball Card Page - All Season'!J182</f>
        <v>0</v>
      </c>
      <c r="I134" s="6">
        <f>'Baseball Card Page - All Season'!K182</f>
        <v>1</v>
      </c>
      <c r="J134" s="6">
        <f>'Baseball Card Page - All Season'!L182</f>
        <v>2</v>
      </c>
      <c r="K134" s="46">
        <f>'Baseball Card Page - All Season'!M182</f>
        <v>0</v>
      </c>
      <c r="L134" s="46">
        <f>'Baseball Card Page - All Season'!N182</f>
        <v>0.4</v>
      </c>
    </row>
    <row r="135" spans="1:12" ht="15" customHeight="1" x14ac:dyDescent="0.15">
      <c r="A135" s="25" t="s">
        <v>42</v>
      </c>
      <c r="B135" s="6">
        <f>'Baseball Card Page - All Season'!D377</f>
        <v>5</v>
      </c>
      <c r="C135" s="6">
        <f>'Baseball Card Page - All Season'!E377</f>
        <v>0</v>
      </c>
      <c r="D135" s="46">
        <f>'Baseball Card Page - All Season'!F377</f>
        <v>0</v>
      </c>
      <c r="E135" s="6">
        <f>'Baseball Card Page - All Season'!G377</f>
        <v>0</v>
      </c>
      <c r="F135" s="6">
        <f>'Baseball Card Page - All Season'!H377</f>
        <v>0</v>
      </c>
      <c r="G135" s="6">
        <f>'Baseball Card Page - All Season'!I377</f>
        <v>0</v>
      </c>
      <c r="H135" s="6">
        <f>'Baseball Card Page - All Season'!J377</f>
        <v>0</v>
      </c>
      <c r="I135" s="6">
        <f>'Baseball Card Page - All Season'!K377</f>
        <v>1</v>
      </c>
      <c r="J135" s="6">
        <f>'Baseball Card Page - All Season'!L377</f>
        <v>0</v>
      </c>
      <c r="K135" s="46" t="e">
        <f>'Baseball Card Page - All Season'!M377</f>
        <v>#DIV/0!</v>
      </c>
      <c r="L135" s="46" t="e">
        <f>'Baseball Card Page - All Season'!N377</f>
        <v>#DIV/0!</v>
      </c>
    </row>
    <row r="136" spans="1:12" ht="15" customHeight="1" x14ac:dyDescent="0.15">
      <c r="A136" s="206" t="s">
        <v>150</v>
      </c>
      <c r="B136" s="207">
        <f>'Baseball Card Page - All Season'!D413</f>
        <v>4</v>
      </c>
      <c r="C136" s="43">
        <f>'Baseball Card Page - All Season'!E413</f>
        <v>4</v>
      </c>
      <c r="D136" s="387">
        <f>'Baseball Card Page - All Season'!F413</f>
        <v>1</v>
      </c>
      <c r="E136" s="43">
        <f>'Baseball Card Page - All Season'!G413</f>
        <v>1</v>
      </c>
      <c r="F136" s="43">
        <f>'Baseball Card Page - All Season'!H413</f>
        <v>1</v>
      </c>
      <c r="G136" s="43">
        <f>'Baseball Card Page - All Season'!I413</f>
        <v>2</v>
      </c>
      <c r="H136" s="43">
        <f>'Baseball Card Page - All Season'!J413</f>
        <v>0</v>
      </c>
      <c r="I136" s="43">
        <f>'Baseball Card Page - All Season'!K413</f>
        <v>5</v>
      </c>
      <c r="J136" s="43">
        <f>'Baseball Card Page - All Season'!L413</f>
        <v>2</v>
      </c>
      <c r="K136" s="387">
        <f>'Baseball Card Page - All Season'!M413</f>
        <v>1.1675</v>
      </c>
      <c r="L136" s="387">
        <f>'Baseball Card Page - All Season'!N413</f>
        <v>2.1675</v>
      </c>
    </row>
    <row r="137" spans="1:12" ht="15" customHeight="1" x14ac:dyDescent="0.15">
      <c r="A137" s="25" t="s">
        <v>97</v>
      </c>
      <c r="B137" s="6">
        <f>'Baseball Card Page - All Season'!D563</f>
        <v>4</v>
      </c>
      <c r="C137" s="6">
        <f>'Baseball Card Page - All Season'!E563</f>
        <v>4</v>
      </c>
      <c r="D137" s="46">
        <f>'Baseball Card Page - All Season'!F563</f>
        <v>1</v>
      </c>
      <c r="E137" s="6">
        <f>'Baseball Card Page - All Season'!G563</f>
        <v>1</v>
      </c>
      <c r="F137" s="6">
        <f>'Baseball Card Page - All Season'!H563</f>
        <v>3</v>
      </c>
      <c r="G137" s="6">
        <f>'Baseball Card Page - All Season'!I563</f>
        <v>0</v>
      </c>
      <c r="H137" s="6">
        <f>'Baseball Card Page - All Season'!J563</f>
        <v>0</v>
      </c>
      <c r="I137" s="6">
        <f>'Baseball Card Page - All Season'!K563</f>
        <v>1</v>
      </c>
      <c r="J137" s="6">
        <f>'Baseball Card Page - All Season'!L563</f>
        <v>2</v>
      </c>
      <c r="K137" s="46">
        <f>'Baseball Card Page - All Season'!M563</f>
        <v>0.99750000000000005</v>
      </c>
      <c r="L137" s="46">
        <f>'Baseball Card Page - All Season'!N563</f>
        <v>1.9975000000000001</v>
      </c>
    </row>
    <row r="138" spans="1:12" ht="15" customHeight="1" x14ac:dyDescent="0.15">
      <c r="A138" s="25" t="s">
        <v>188</v>
      </c>
      <c r="B138" s="6">
        <f>'2018 Field of Dreamers - 2018 -'!C65</f>
        <v>4</v>
      </c>
      <c r="C138" s="6">
        <f>'2018 Field of Dreamers - 2018 -'!D65</f>
        <v>3</v>
      </c>
      <c r="D138" s="46">
        <f>'2018 Field of Dreamers - 2018 -'!E65</f>
        <v>0.75</v>
      </c>
      <c r="E138" s="6">
        <f>'2018 Field of Dreamers - 2018 -'!F65</f>
        <v>1</v>
      </c>
      <c r="F138" s="6">
        <f>'2018 Field of Dreamers - 2018 -'!G65</f>
        <v>2</v>
      </c>
      <c r="G138" s="6">
        <f>'2018 Field of Dreamers - 2018 -'!H65</f>
        <v>0</v>
      </c>
      <c r="H138" s="6">
        <f>'2018 Field of Dreamers - 2018 -'!I65</f>
        <v>0</v>
      </c>
      <c r="I138" s="6">
        <f>'2018 Field of Dreamers - 2018 -'!J65</f>
        <v>1</v>
      </c>
      <c r="J138" s="6">
        <f>'2018 Field of Dreamers - 2018 -'!K65</f>
        <v>3</v>
      </c>
      <c r="K138" s="46">
        <f>'2018 Field of Dreamers - 2018 -'!L65</f>
        <v>0.8886666666666666</v>
      </c>
      <c r="L138" s="46">
        <f>'2018 Field of Dreamers - 2018 -'!M65</f>
        <v>1.6386666666666665</v>
      </c>
    </row>
    <row r="139" spans="1:12" ht="15" customHeight="1" x14ac:dyDescent="0.15">
      <c r="A139" s="25" t="s">
        <v>135</v>
      </c>
      <c r="B139" s="6">
        <f>'Baseball Card Page - All Season'!D386</f>
        <v>4</v>
      </c>
      <c r="C139" s="6">
        <f>'Baseball Card Page - All Season'!E386</f>
        <v>2</v>
      </c>
      <c r="D139" s="46">
        <f>'Baseball Card Page - All Season'!F386</f>
        <v>0.5</v>
      </c>
      <c r="E139" s="6">
        <f>'Baseball Card Page - All Season'!G386</f>
        <v>2</v>
      </c>
      <c r="F139" s="6">
        <f>'Baseball Card Page - All Season'!H386</f>
        <v>0</v>
      </c>
      <c r="G139" s="6">
        <f>'Baseball Card Page - All Season'!I386</f>
        <v>0</v>
      </c>
      <c r="H139" s="6">
        <f>'Baseball Card Page - All Season'!J386</f>
        <v>0</v>
      </c>
      <c r="I139" s="6">
        <f>'Baseball Card Page - All Season'!K386</f>
        <v>1</v>
      </c>
      <c r="J139" s="6">
        <f>'Baseball Card Page - All Season'!L386</f>
        <v>1</v>
      </c>
      <c r="K139" s="46">
        <f>'Baseball Card Page - All Season'!M386</f>
        <v>0</v>
      </c>
      <c r="L139" s="46">
        <f>'Baseball Card Page - All Season'!N386</f>
        <v>0.5</v>
      </c>
    </row>
    <row r="140" spans="1:12" ht="15" customHeight="1" x14ac:dyDescent="0.15">
      <c r="A140" s="205" t="s">
        <v>101</v>
      </c>
      <c r="B140" s="6">
        <f>'Baseball Card Page - All Season'!D26</f>
        <v>4</v>
      </c>
      <c r="C140" s="6">
        <f>'Baseball Card Page - All Season'!E26</f>
        <v>2</v>
      </c>
      <c r="D140" s="46">
        <f>'Baseball Card Page - All Season'!F26</f>
        <v>0.5</v>
      </c>
      <c r="E140" s="6">
        <f>'Baseball Card Page - All Season'!G26</f>
        <v>2</v>
      </c>
      <c r="F140" s="6">
        <f>'Baseball Card Page - All Season'!H26</f>
        <v>0</v>
      </c>
      <c r="G140" s="6">
        <f>'Baseball Card Page - All Season'!I26</f>
        <v>0</v>
      </c>
      <c r="H140" s="6">
        <f>'Baseball Card Page - All Season'!J26</f>
        <v>0</v>
      </c>
      <c r="I140" s="6">
        <f>'Baseball Card Page - All Season'!K26</f>
        <v>1</v>
      </c>
      <c r="J140" s="6">
        <f>'Baseball Card Page - All Season'!L26</f>
        <v>1</v>
      </c>
      <c r="K140" s="46">
        <f>'Baseball Card Page - All Season'!M26</f>
        <v>0</v>
      </c>
      <c r="L140" s="46">
        <f>'Baseball Card Page - All Season'!N26</f>
        <v>0.5</v>
      </c>
    </row>
    <row r="141" spans="1:12" ht="15" customHeight="1" x14ac:dyDescent="0.15">
      <c r="A141" s="198" t="s">
        <v>98</v>
      </c>
      <c r="B141" s="199">
        <f>'Baseball Card Page - All Season'!D85</f>
        <v>4</v>
      </c>
      <c r="C141" s="6">
        <f>'Baseball Card Page - All Season'!E85</f>
        <v>3</v>
      </c>
      <c r="D141" s="46">
        <f>'Baseball Card Page - All Season'!F85</f>
        <v>0.75</v>
      </c>
      <c r="E141" s="6">
        <f>'Baseball Card Page - All Season'!G85</f>
        <v>3</v>
      </c>
      <c r="F141" s="6">
        <f>'Baseball Card Page - All Season'!H85</f>
        <v>0</v>
      </c>
      <c r="G141" s="6">
        <f>'Baseball Card Page - All Season'!I85</f>
        <v>0</v>
      </c>
      <c r="H141" s="6">
        <f>'Baseball Card Page - All Season'!J85</f>
        <v>0</v>
      </c>
      <c r="I141" s="6">
        <f>'Baseball Card Page - All Season'!K85</f>
        <v>0</v>
      </c>
      <c r="J141" s="6">
        <f>'Baseball Card Page - All Season'!L85</f>
        <v>2</v>
      </c>
      <c r="K141" s="46">
        <f>'Baseball Card Page - All Season'!M85</f>
        <v>0</v>
      </c>
      <c r="L141" s="46">
        <f>'Baseball Card Page - All Season'!N85</f>
        <v>0.75</v>
      </c>
    </row>
    <row r="142" spans="1:12" ht="15" customHeight="1" x14ac:dyDescent="0.15">
      <c r="A142" s="200" t="s">
        <v>132</v>
      </c>
      <c r="B142" s="6">
        <f>'Baseball Card Page - All Season'!D213</f>
        <v>4</v>
      </c>
      <c r="C142" s="6">
        <f>'Baseball Card Page - All Season'!E213</f>
        <v>3</v>
      </c>
      <c r="D142" s="46">
        <f>'Baseball Card Page - All Season'!F213</f>
        <v>0.75</v>
      </c>
      <c r="E142" s="6">
        <f>'Baseball Card Page - All Season'!G213</f>
        <v>2</v>
      </c>
      <c r="F142" s="6">
        <f>'Baseball Card Page - All Season'!H213</f>
        <v>1</v>
      </c>
      <c r="G142" s="6">
        <f>'Baseball Card Page - All Season'!I213</f>
        <v>0</v>
      </c>
      <c r="H142" s="6">
        <f>'Baseball Card Page - All Season'!J213</f>
        <v>0</v>
      </c>
      <c r="I142" s="6">
        <f>'Baseball Card Page - All Season'!K213</f>
        <v>0</v>
      </c>
      <c r="J142" s="6">
        <f>'Baseball Card Page - All Season'!L213</f>
        <v>0</v>
      </c>
      <c r="K142" s="46">
        <f>'Baseball Card Page - All Season'!M213</f>
        <v>0.44333333333333336</v>
      </c>
      <c r="L142" s="46">
        <f>'Baseball Card Page - All Season'!N213</f>
        <v>1.1933333333333334</v>
      </c>
    </row>
    <row r="143" spans="1:12" ht="15" customHeight="1" x14ac:dyDescent="0.15">
      <c r="A143" s="24" t="s">
        <v>186</v>
      </c>
      <c r="B143" s="6">
        <f>'2018 Field of Dreamers - 2018 -'!C63</f>
        <v>4</v>
      </c>
      <c r="C143" s="6">
        <f>'2018 Field of Dreamers - 2018 -'!D63</f>
        <v>2</v>
      </c>
      <c r="D143" s="46">
        <f>'2018 Field of Dreamers - 2018 -'!E63</f>
        <v>0.5</v>
      </c>
      <c r="E143" s="6">
        <f>'2018 Field of Dreamers - 2018 -'!F63</f>
        <v>1</v>
      </c>
      <c r="F143" s="6">
        <f>'2018 Field of Dreamers - 2018 -'!G63</f>
        <v>1</v>
      </c>
      <c r="G143" s="6">
        <f>'2018 Field of Dreamers - 2018 -'!H63</f>
        <v>0</v>
      </c>
      <c r="H143" s="6">
        <f>'2018 Field of Dreamers - 2018 -'!I63</f>
        <v>0</v>
      </c>
      <c r="I143" s="6">
        <f>'2018 Field of Dreamers - 2018 -'!J63</f>
        <v>0</v>
      </c>
      <c r="J143" s="6">
        <f>'2018 Field of Dreamers - 2018 -'!K63</f>
        <v>2</v>
      </c>
      <c r="K143" s="46">
        <f>'2018 Field of Dreamers - 2018 -'!L63</f>
        <v>0.66649999999999998</v>
      </c>
      <c r="L143" s="46">
        <f>'2018 Field of Dreamers - 2018 -'!M63</f>
        <v>1.1665000000000001</v>
      </c>
    </row>
    <row r="144" spans="1:12" ht="15" customHeight="1" x14ac:dyDescent="0.15">
      <c r="A144" s="205" t="s">
        <v>56</v>
      </c>
      <c r="B144" s="6">
        <f>'Baseball Card Page - All Season'!D424</f>
        <v>4</v>
      </c>
      <c r="C144" s="6">
        <f>'Baseball Card Page - All Season'!E424</f>
        <v>0</v>
      </c>
      <c r="D144" s="46">
        <f>'Baseball Card Page - All Season'!F424</f>
        <v>0</v>
      </c>
      <c r="E144" s="6">
        <f>'Baseball Card Page - All Season'!G424</f>
        <v>0</v>
      </c>
      <c r="F144" s="6">
        <f>'Baseball Card Page - All Season'!H424</f>
        <v>0</v>
      </c>
      <c r="G144" s="6">
        <f>'Baseball Card Page - All Season'!I424</f>
        <v>0</v>
      </c>
      <c r="H144" s="6">
        <f>'Baseball Card Page - All Season'!J424</f>
        <v>0</v>
      </c>
      <c r="I144" s="6">
        <f>'Baseball Card Page - All Season'!K424</f>
        <v>0</v>
      </c>
      <c r="J144" s="6">
        <f>'Baseball Card Page - All Season'!L424</f>
        <v>0</v>
      </c>
      <c r="K144" s="46" t="e">
        <f>'Baseball Card Page - All Season'!M424</f>
        <v>#DIV/0!</v>
      </c>
      <c r="L144" s="46" t="e">
        <f>'Baseball Card Page - All Season'!N424</f>
        <v>#DIV/0!</v>
      </c>
    </row>
    <row r="145" spans="1:12" ht="15" customHeight="1" x14ac:dyDescent="0.15">
      <c r="A145" s="208" t="s">
        <v>102</v>
      </c>
      <c r="B145" s="199">
        <f>'Baseball Card Page - All Season'!D189</f>
        <v>4</v>
      </c>
      <c r="C145" s="6">
        <f>'Baseball Card Page - All Season'!E189</f>
        <v>0</v>
      </c>
      <c r="D145" s="46">
        <f>'Baseball Card Page - All Season'!F189</f>
        <v>0</v>
      </c>
      <c r="E145" s="6">
        <f>'Baseball Card Page - All Season'!G189</f>
        <v>0</v>
      </c>
      <c r="F145" s="6">
        <f>'Baseball Card Page - All Season'!H189</f>
        <v>0</v>
      </c>
      <c r="G145" s="6">
        <f>'Baseball Card Page - All Season'!I189</f>
        <v>0</v>
      </c>
      <c r="H145" s="6">
        <f>'Baseball Card Page - All Season'!J189</f>
        <v>0</v>
      </c>
      <c r="I145" s="6">
        <f>'Baseball Card Page - All Season'!K189</f>
        <v>0</v>
      </c>
      <c r="J145" s="6">
        <f>'Baseball Card Page - All Season'!L189</f>
        <v>0</v>
      </c>
      <c r="K145" s="46" t="e">
        <f>'Baseball Card Page - All Season'!M189</f>
        <v>#DIV/0!</v>
      </c>
      <c r="L145" s="46" t="e">
        <f>'Baseball Card Page - All Season'!N189</f>
        <v>#DIV/0!</v>
      </c>
    </row>
    <row r="146" spans="1:12" ht="15" customHeight="1" x14ac:dyDescent="0.15">
      <c r="A146" s="24" t="s">
        <v>197</v>
      </c>
      <c r="B146" s="6">
        <f>'2018 Field of Dreamers - 2018 -'!C75</f>
        <v>3</v>
      </c>
      <c r="C146" s="6">
        <f>'2018 Field of Dreamers - 2018 -'!D75</f>
        <v>1</v>
      </c>
      <c r="D146" s="46">
        <f>'2018 Field of Dreamers - 2018 -'!E75</f>
        <v>0.33333333333333331</v>
      </c>
      <c r="E146" s="6">
        <f>'2018 Field of Dreamers - 2018 -'!F75</f>
        <v>0</v>
      </c>
      <c r="F146" s="6">
        <f>'2018 Field of Dreamers - 2018 -'!G75</f>
        <v>1</v>
      </c>
      <c r="G146" s="6">
        <f>'2018 Field of Dreamers - 2018 -'!H75</f>
        <v>0</v>
      </c>
      <c r="H146" s="6">
        <f>'2018 Field of Dreamers - 2018 -'!I75</f>
        <v>0</v>
      </c>
      <c r="I146" s="6">
        <f>'2018 Field of Dreamers - 2018 -'!J75</f>
        <v>2</v>
      </c>
      <c r="J146" s="6">
        <f>'2018 Field of Dreamers - 2018 -'!K75</f>
        <v>0</v>
      </c>
      <c r="K146" s="46">
        <f>'2018 Field of Dreamers - 2018 -'!L75</f>
        <v>1.333</v>
      </c>
      <c r="L146" s="46">
        <f>'2018 Field of Dreamers - 2018 -'!M75</f>
        <v>1.6663333333333332</v>
      </c>
    </row>
    <row r="147" spans="1:12" ht="15" customHeight="1" x14ac:dyDescent="0.15">
      <c r="A147" s="25" t="s">
        <v>137</v>
      </c>
      <c r="B147" s="6">
        <f>'Baseball Card Page - All Season'!D706</f>
        <v>3</v>
      </c>
      <c r="C147" s="6">
        <f>'Baseball Card Page - All Season'!E706</f>
        <v>3</v>
      </c>
      <c r="D147" s="46">
        <f>'Baseball Card Page - All Season'!F706</f>
        <v>1</v>
      </c>
      <c r="E147" s="6">
        <f>'Baseball Card Page - All Season'!G706</f>
        <v>3</v>
      </c>
      <c r="F147" s="6">
        <f>'Baseball Card Page - All Season'!H706</f>
        <v>0</v>
      </c>
      <c r="G147" s="6">
        <f>'Baseball Card Page - All Season'!I706</f>
        <v>0</v>
      </c>
      <c r="H147" s="6">
        <f>'Baseball Card Page - All Season'!J706</f>
        <v>0</v>
      </c>
      <c r="I147" s="6">
        <f>'Baseball Card Page - All Season'!K706</f>
        <v>1</v>
      </c>
      <c r="J147" s="6">
        <f>'Baseball Card Page - All Season'!L706</f>
        <v>1</v>
      </c>
      <c r="K147" s="46">
        <f>'Baseball Card Page - All Season'!M706</f>
        <v>0</v>
      </c>
      <c r="L147" s="46">
        <f>'Baseball Card Page - All Season'!N706</f>
        <v>1</v>
      </c>
    </row>
    <row r="148" spans="1:12" ht="15" customHeight="1" x14ac:dyDescent="0.15">
      <c r="A148" s="205" t="s">
        <v>190</v>
      </c>
      <c r="B148" s="6">
        <f>'2018 Field of Dreamers - 2018 -'!C67</f>
        <v>3</v>
      </c>
      <c r="C148" s="6">
        <f>'2018 Field of Dreamers - 2018 -'!D67</f>
        <v>2</v>
      </c>
      <c r="D148" s="46">
        <f>'2018 Field of Dreamers - 2018 -'!E67</f>
        <v>0.66666666666666663</v>
      </c>
      <c r="E148" s="6">
        <f>'2018 Field of Dreamers - 2018 -'!F67</f>
        <v>2</v>
      </c>
      <c r="F148" s="6">
        <f>'2018 Field of Dreamers - 2018 -'!G67</f>
        <v>0</v>
      </c>
      <c r="G148" s="6">
        <f>'2018 Field of Dreamers - 2018 -'!H67</f>
        <v>0</v>
      </c>
      <c r="H148" s="6">
        <f>'2018 Field of Dreamers - 2018 -'!I67</f>
        <v>0</v>
      </c>
      <c r="I148" s="6">
        <f>'2018 Field of Dreamers - 2018 -'!J67</f>
        <v>1</v>
      </c>
      <c r="J148" s="6">
        <f>'2018 Field of Dreamers - 2018 -'!K67</f>
        <v>2</v>
      </c>
      <c r="K148" s="46">
        <f>'2018 Field of Dreamers - 2018 -'!L67</f>
        <v>0</v>
      </c>
      <c r="L148" s="46">
        <f>'2018 Field of Dreamers - 2018 -'!M67</f>
        <v>0.66666666666666663</v>
      </c>
    </row>
    <row r="149" spans="1:12" ht="15" customHeight="1" x14ac:dyDescent="0.15">
      <c r="A149" s="198" t="s">
        <v>103</v>
      </c>
      <c r="B149" s="199">
        <f>'Baseball Card Page - All Season'!D82</f>
        <v>3</v>
      </c>
      <c r="C149" s="6">
        <f>'Baseball Card Page - All Season'!E82</f>
        <v>2</v>
      </c>
      <c r="D149" s="46">
        <f>'Baseball Card Page - All Season'!F82</f>
        <v>0.66666666666666663</v>
      </c>
      <c r="E149" s="6">
        <f>'Baseball Card Page - All Season'!G82</f>
        <v>2</v>
      </c>
      <c r="F149" s="6">
        <f>'Baseball Card Page - All Season'!H82</f>
        <v>0</v>
      </c>
      <c r="G149" s="6">
        <f>'Baseball Card Page - All Season'!I82</f>
        <v>0</v>
      </c>
      <c r="H149" s="6">
        <f>'Baseball Card Page - All Season'!J82</f>
        <v>0</v>
      </c>
      <c r="I149" s="6">
        <f>'Baseball Card Page - All Season'!K82</f>
        <v>1</v>
      </c>
      <c r="J149" s="6">
        <f>'Baseball Card Page - All Season'!L82</f>
        <v>2</v>
      </c>
      <c r="K149" s="46">
        <f>'Baseball Card Page - All Season'!M82</f>
        <v>0</v>
      </c>
      <c r="L149" s="46">
        <f>'Baseball Card Page - All Season'!N82</f>
        <v>0.66666666666666663</v>
      </c>
    </row>
    <row r="150" spans="1:12" ht="15" customHeight="1" x14ac:dyDescent="0.15">
      <c r="A150" s="200" t="s">
        <v>258</v>
      </c>
      <c r="B150" s="6">
        <f>'Baseball Card Page - All Season'!D693</f>
        <v>3</v>
      </c>
      <c r="C150" s="6">
        <f>'Baseball Card Page - All Season'!E693</f>
        <v>2</v>
      </c>
      <c r="D150" s="46">
        <f>'Baseball Card Page - All Season'!F693</f>
        <v>0.66666666666666663</v>
      </c>
      <c r="E150" s="6">
        <f>'Baseball Card Page - All Season'!G693</f>
        <v>2</v>
      </c>
      <c r="F150" s="6">
        <f>'Baseball Card Page - All Season'!H693</f>
        <v>0</v>
      </c>
      <c r="G150" s="6">
        <f>'Baseball Card Page - All Season'!I693</f>
        <v>0</v>
      </c>
      <c r="H150" s="6">
        <f>'Baseball Card Page - All Season'!J693</f>
        <v>0</v>
      </c>
      <c r="I150" s="6">
        <f>'Baseball Card Page - All Season'!K693</f>
        <v>1</v>
      </c>
      <c r="J150" s="6">
        <f>'Baseball Card Page - All Season'!L693</f>
        <v>1</v>
      </c>
      <c r="K150" s="46">
        <f>'Baseball Card Page - All Season'!M693</f>
        <v>0</v>
      </c>
      <c r="L150" s="46">
        <f>'Baseball Card Page - All Season'!N693</f>
        <v>0.66666666666666663</v>
      </c>
    </row>
    <row r="151" spans="1:12" ht="15" customHeight="1" x14ac:dyDescent="0.15">
      <c r="A151" s="24" t="s">
        <v>194</v>
      </c>
      <c r="B151" s="31">
        <f>'2018 Field of Dreamers - 2018 -'!C72</f>
        <v>3</v>
      </c>
      <c r="C151" s="31">
        <f>'2018 Field of Dreamers - 2018 -'!D72</f>
        <v>2</v>
      </c>
      <c r="D151" s="46">
        <f>'2018 Field of Dreamers - 2018 -'!E72</f>
        <v>0.66666666666666663</v>
      </c>
      <c r="E151" s="31">
        <f>'2018 Field of Dreamers - 2018 -'!F72</f>
        <v>2</v>
      </c>
      <c r="F151" s="31">
        <f>'2018 Field of Dreamers - 2018 -'!G72</f>
        <v>0</v>
      </c>
      <c r="G151" s="31">
        <f>'2018 Field of Dreamers - 2018 -'!H72</f>
        <v>0</v>
      </c>
      <c r="H151" s="31">
        <f>'2018 Field of Dreamers - 2018 -'!I72</f>
        <v>0</v>
      </c>
      <c r="I151" s="31">
        <f>'2018 Field of Dreamers - 2018 -'!J72</f>
        <v>1</v>
      </c>
      <c r="J151" s="31">
        <f>'2018 Field of Dreamers - 2018 -'!K72</f>
        <v>1</v>
      </c>
      <c r="K151" s="46">
        <f>'2018 Field of Dreamers - 2018 -'!L72</f>
        <v>0</v>
      </c>
      <c r="L151" s="46">
        <f>'2018 Field of Dreamers - 2018 -'!M72</f>
        <v>0.66666666666666663</v>
      </c>
    </row>
    <row r="152" spans="1:12" ht="15" customHeight="1" x14ac:dyDescent="0.15">
      <c r="A152" s="195" t="s">
        <v>217</v>
      </c>
      <c r="B152" s="6">
        <f>'Baseball Card Page - All Season'!D623</f>
        <v>3</v>
      </c>
      <c r="C152" s="6">
        <f>'Baseball Card Page - All Season'!E623</f>
        <v>2</v>
      </c>
      <c r="D152" s="46">
        <f>'Baseball Card Page - All Season'!F623</f>
        <v>0.66666666666666663</v>
      </c>
      <c r="E152" s="6">
        <f>'Baseball Card Page - All Season'!G623</f>
        <v>2</v>
      </c>
      <c r="F152" s="6">
        <f>'Baseball Card Page - All Season'!H623</f>
        <v>0</v>
      </c>
      <c r="G152" s="6">
        <f>'Baseball Card Page - All Season'!I623</f>
        <v>0</v>
      </c>
      <c r="H152" s="6">
        <f>'Baseball Card Page - All Season'!J623</f>
        <v>0</v>
      </c>
      <c r="I152" s="6">
        <f>'Baseball Card Page - All Season'!K623</f>
        <v>1</v>
      </c>
      <c r="J152" s="6">
        <f>'Baseball Card Page - All Season'!L623</f>
        <v>0</v>
      </c>
      <c r="K152" s="46">
        <f>'Baseball Card Page - All Season'!M623</f>
        <v>0</v>
      </c>
      <c r="L152" s="46">
        <f>'Baseball Card Page - All Season'!N623</f>
        <v>0.66666666666666663</v>
      </c>
    </row>
    <row r="153" spans="1:12" ht="15" customHeight="1" x14ac:dyDescent="0.15">
      <c r="A153" s="25" t="s">
        <v>259</v>
      </c>
      <c r="B153" s="6">
        <f>'Baseball Card Page - All Season'!D270</f>
        <v>3</v>
      </c>
      <c r="C153" s="6">
        <f>'Baseball Card Page - All Season'!E270</f>
        <v>2</v>
      </c>
      <c r="D153" s="46">
        <f>'Baseball Card Page - All Season'!F270</f>
        <v>0.66666666666666663</v>
      </c>
      <c r="E153" s="6">
        <f>'Baseball Card Page - All Season'!G270</f>
        <v>2</v>
      </c>
      <c r="F153" s="6">
        <f>'Baseball Card Page - All Season'!H270</f>
        <v>0</v>
      </c>
      <c r="G153" s="6">
        <f>'Baseball Card Page - All Season'!I270</f>
        <v>0</v>
      </c>
      <c r="H153" s="6">
        <f>'Baseball Card Page - All Season'!J270</f>
        <v>0</v>
      </c>
      <c r="I153" s="6">
        <f>'Baseball Card Page - All Season'!K270</f>
        <v>1</v>
      </c>
      <c r="J153" s="6">
        <f>'Baseball Card Page - All Season'!L270</f>
        <v>0</v>
      </c>
      <c r="K153" s="46">
        <f>'Baseball Card Page - All Season'!M270</f>
        <v>0</v>
      </c>
      <c r="L153" s="46">
        <f>'Baseball Card Page - All Season'!N270</f>
        <v>0.66666666666666663</v>
      </c>
    </row>
    <row r="154" spans="1:12" ht="15" customHeight="1" x14ac:dyDescent="0.15">
      <c r="A154" s="195" t="s">
        <v>232</v>
      </c>
      <c r="B154" s="6">
        <f>'Baseball Card Page - All Season'!D427</f>
        <v>3</v>
      </c>
      <c r="C154" s="6">
        <f>'Baseball Card Page - All Season'!E427</f>
        <v>0</v>
      </c>
      <c r="D154" s="46">
        <f>'Baseball Card Page - All Season'!F427</f>
        <v>0</v>
      </c>
      <c r="E154" s="6">
        <f>'Baseball Card Page - All Season'!G427</f>
        <v>0</v>
      </c>
      <c r="F154" s="6">
        <f>'Baseball Card Page - All Season'!H427</f>
        <v>0</v>
      </c>
      <c r="G154" s="6">
        <f>'Baseball Card Page - All Season'!I427</f>
        <v>0</v>
      </c>
      <c r="H154" s="6">
        <f>'Baseball Card Page - All Season'!J427</f>
        <v>0</v>
      </c>
      <c r="I154" s="6">
        <f>'Baseball Card Page - All Season'!K427</f>
        <v>1</v>
      </c>
      <c r="J154" s="6">
        <f>'Baseball Card Page - All Season'!L427</f>
        <v>0</v>
      </c>
      <c r="K154" s="46" t="e">
        <f>'Baseball Card Page - All Season'!M427</f>
        <v>#DIV/0!</v>
      </c>
      <c r="L154" s="46" t="e">
        <f>'Baseball Card Page - All Season'!N427</f>
        <v>#DIV/0!</v>
      </c>
    </row>
    <row r="155" spans="1:12" ht="15" customHeight="1" x14ac:dyDescent="0.15">
      <c r="A155" s="25" t="s">
        <v>138</v>
      </c>
      <c r="B155" s="6">
        <f>'Baseball Card Page - All Season'!D598</f>
        <v>3</v>
      </c>
      <c r="C155" s="6">
        <f>'Baseball Card Page - All Season'!E598</f>
        <v>2</v>
      </c>
      <c r="D155" s="46">
        <f>'Baseball Card Page - All Season'!F598</f>
        <v>0.66666666666666663</v>
      </c>
      <c r="E155" s="6">
        <f>'Baseball Card Page - All Season'!G598</f>
        <v>2</v>
      </c>
      <c r="F155" s="6">
        <f>'Baseball Card Page - All Season'!H598</f>
        <v>0</v>
      </c>
      <c r="G155" s="6">
        <f>'Baseball Card Page - All Season'!I598</f>
        <v>0</v>
      </c>
      <c r="H155" s="6">
        <f>'Baseball Card Page - All Season'!J598</f>
        <v>0</v>
      </c>
      <c r="I155" s="6">
        <f>'Baseball Card Page - All Season'!K598</f>
        <v>0</v>
      </c>
      <c r="J155" s="6">
        <f>'Baseball Card Page - All Season'!L598</f>
        <v>1</v>
      </c>
      <c r="K155" s="46">
        <f>'Baseball Card Page - All Season'!M598</f>
        <v>0</v>
      </c>
      <c r="L155" s="46">
        <f>'Baseball Card Page - All Season'!N598</f>
        <v>0.66666666666666663</v>
      </c>
    </row>
    <row r="156" spans="1:12" ht="15" customHeight="1" x14ac:dyDescent="0.15">
      <c r="A156" s="195" t="s">
        <v>234</v>
      </c>
      <c r="B156" s="31">
        <f>'Baseball Card Page - All Season'!D179</f>
        <v>3</v>
      </c>
      <c r="C156" s="31">
        <f>'Baseball Card Page - All Season'!E179</f>
        <v>2</v>
      </c>
      <c r="D156" s="46">
        <f>'Baseball Card Page - All Season'!F179</f>
        <v>0.66666666666666663</v>
      </c>
      <c r="E156" s="31">
        <f>'Baseball Card Page - All Season'!G179</f>
        <v>2</v>
      </c>
      <c r="F156" s="31">
        <f>'Baseball Card Page - All Season'!H179</f>
        <v>0</v>
      </c>
      <c r="G156" s="31">
        <f>'Baseball Card Page - All Season'!I179</f>
        <v>0</v>
      </c>
      <c r="H156" s="31">
        <f>'Baseball Card Page - All Season'!J179</f>
        <v>0</v>
      </c>
      <c r="I156" s="31">
        <f>'Baseball Card Page - All Season'!K179</f>
        <v>0</v>
      </c>
      <c r="J156" s="31">
        <f>'Baseball Card Page - All Season'!L179</f>
        <v>1</v>
      </c>
      <c r="K156" s="46">
        <f>'Baseball Card Page - All Season'!M179</f>
        <v>0</v>
      </c>
      <c r="L156" s="46">
        <f>'Baseball Card Page - All Season'!N179</f>
        <v>0.66666666666666663</v>
      </c>
    </row>
    <row r="157" spans="1:12" ht="15" customHeight="1" x14ac:dyDescent="0.15">
      <c r="A157" s="205" t="s">
        <v>35</v>
      </c>
      <c r="B157" s="6">
        <f>'Baseball Card Page - All Season'!D380</f>
        <v>3</v>
      </c>
      <c r="C157" s="6">
        <f>'Baseball Card Page - All Season'!E380</f>
        <v>1</v>
      </c>
      <c r="D157" s="46">
        <f>'Baseball Card Page - All Season'!F380</f>
        <v>0.33333333333333331</v>
      </c>
      <c r="E157" s="6">
        <f>'Baseball Card Page - All Season'!G380</f>
        <v>1</v>
      </c>
      <c r="F157" s="6">
        <f>'Baseball Card Page - All Season'!H380</f>
        <v>0</v>
      </c>
      <c r="G157" s="6">
        <f>'Baseball Card Page - All Season'!I380</f>
        <v>0</v>
      </c>
      <c r="H157" s="6">
        <f>'Baseball Card Page - All Season'!J380</f>
        <v>0</v>
      </c>
      <c r="I157" s="6">
        <f>'Baseball Card Page - All Season'!K380</f>
        <v>0</v>
      </c>
      <c r="J157" s="6">
        <v>1</v>
      </c>
      <c r="K157" s="46">
        <f>'Baseball Card Page - All Season'!M380</f>
        <v>0</v>
      </c>
      <c r="L157" s="46">
        <f>'Baseball Card Page - All Season'!N380</f>
        <v>0.33333333333333331</v>
      </c>
    </row>
    <row r="158" spans="1:12" ht="15" customHeight="1" x14ac:dyDescent="0.15">
      <c r="A158" s="198" t="s">
        <v>49</v>
      </c>
      <c r="B158" s="199">
        <f>'Baseball Card Page - All Season'!D699</f>
        <v>3</v>
      </c>
      <c r="C158" s="6">
        <f>'Baseball Card Page - All Season'!E699</f>
        <v>0</v>
      </c>
      <c r="D158" s="46">
        <f>'Baseball Card Page - All Season'!F699</f>
        <v>0</v>
      </c>
      <c r="E158" s="6">
        <f>'Baseball Card Page - All Season'!G699</f>
        <v>0</v>
      </c>
      <c r="F158" s="6">
        <f>'Baseball Card Page - All Season'!H699</f>
        <v>0</v>
      </c>
      <c r="G158" s="6">
        <f>'Baseball Card Page - All Season'!I699</f>
        <v>0</v>
      </c>
      <c r="H158" s="6">
        <f>'Baseball Card Page - All Season'!J699</f>
        <v>0</v>
      </c>
      <c r="I158" s="6">
        <f>'Baseball Card Page - All Season'!K699</f>
        <v>0</v>
      </c>
      <c r="J158" s="6">
        <f>'Baseball Card Page - All Season'!L699</f>
        <v>0</v>
      </c>
      <c r="K158" s="46" t="e">
        <f>'Baseball Card Page - All Season'!M699</f>
        <v>#DIV/0!</v>
      </c>
      <c r="L158" s="46" t="e">
        <f>'Baseball Card Page - All Season'!N699</f>
        <v>#DIV/0!</v>
      </c>
    </row>
    <row r="159" spans="1:12" ht="15" customHeight="1" x14ac:dyDescent="0.15">
      <c r="A159" s="201" t="s">
        <v>231</v>
      </c>
      <c r="B159" s="6">
        <f>'Baseball Card Page - All Season'!D690</f>
        <v>3</v>
      </c>
      <c r="C159" s="6">
        <f>'Baseball Card Page - All Season'!E690</f>
        <v>0</v>
      </c>
      <c r="D159" s="46">
        <f>'Baseball Card Page - All Season'!F690</f>
        <v>0</v>
      </c>
      <c r="E159" s="6">
        <f>'Baseball Card Page - All Season'!G690</f>
        <v>0</v>
      </c>
      <c r="F159" s="6">
        <f>'Baseball Card Page - All Season'!H690</f>
        <v>0</v>
      </c>
      <c r="G159" s="6">
        <f>'Baseball Card Page - All Season'!I690</f>
        <v>0</v>
      </c>
      <c r="H159" s="6">
        <f>'Baseball Card Page - All Season'!J690</f>
        <v>0</v>
      </c>
      <c r="I159" s="6">
        <f>'Baseball Card Page - All Season'!K690</f>
        <v>0</v>
      </c>
      <c r="J159" s="6">
        <f>'Baseball Card Page - All Season'!L690</f>
        <v>0</v>
      </c>
      <c r="K159" s="46" t="e">
        <f>'Baseball Card Page - All Season'!M690</f>
        <v>#DIV/0!</v>
      </c>
      <c r="L159" s="46" t="e">
        <f>'Baseball Card Page - All Season'!N690</f>
        <v>#DIV/0!</v>
      </c>
    </row>
    <row r="160" spans="1:12" ht="15" customHeight="1" x14ac:dyDescent="0.15">
      <c r="A160" s="25" t="s">
        <v>104</v>
      </c>
      <c r="B160" s="6">
        <f>'Baseball Card Page - All Season'!D74</f>
        <v>3</v>
      </c>
      <c r="C160" s="6">
        <f>'Baseball Card Page - All Season'!E74</f>
        <v>0</v>
      </c>
      <c r="D160" s="46">
        <f>'Baseball Card Page - All Season'!F74</f>
        <v>0</v>
      </c>
      <c r="E160" s="6">
        <f>'Baseball Card Page - All Season'!G74</f>
        <v>0</v>
      </c>
      <c r="F160" s="6">
        <f>'Baseball Card Page - All Season'!H74</f>
        <v>0</v>
      </c>
      <c r="G160" s="6">
        <f>'Baseball Card Page - All Season'!I74</f>
        <v>0</v>
      </c>
      <c r="H160" s="6">
        <f>'Baseball Card Page - All Season'!J74</f>
        <v>0</v>
      </c>
      <c r="I160" s="6">
        <f>'Baseball Card Page - All Season'!K74</f>
        <v>0</v>
      </c>
      <c r="J160" s="6">
        <f>'Baseball Card Page - All Season'!L74</f>
        <v>0</v>
      </c>
      <c r="K160" s="46" t="e">
        <f>'Baseball Card Page - All Season'!M74</f>
        <v>#DIV/0!</v>
      </c>
      <c r="L160" s="46" t="e">
        <f>'Baseball Card Page - All Season'!N74</f>
        <v>#DIV/0!</v>
      </c>
    </row>
    <row r="161" spans="1:12" ht="15" customHeight="1" x14ac:dyDescent="0.15">
      <c r="A161" s="25" t="s">
        <v>36</v>
      </c>
      <c r="B161" s="6">
        <f>'Baseball Card Page - All Season'!D584</f>
        <v>2</v>
      </c>
      <c r="C161" s="6">
        <f>'Baseball Card Page - All Season'!E584</f>
        <v>0</v>
      </c>
      <c r="D161" s="46">
        <f>'Baseball Card Page - All Season'!F584</f>
        <v>0</v>
      </c>
      <c r="E161" s="6">
        <f>'Baseball Card Page - All Season'!G584</f>
        <v>0</v>
      </c>
      <c r="F161" s="6">
        <f>'Baseball Card Page - All Season'!H584</f>
        <v>0</v>
      </c>
      <c r="G161" s="6">
        <f>'Baseball Card Page - All Season'!I584</f>
        <v>0</v>
      </c>
      <c r="H161" s="6">
        <f>'Baseball Card Page - All Season'!J584</f>
        <v>0</v>
      </c>
      <c r="I161" s="6">
        <f>'Baseball Card Page - All Season'!K584</f>
        <v>0</v>
      </c>
      <c r="J161" s="6">
        <f>'Baseball Card Page - All Season'!L584</f>
        <v>0</v>
      </c>
      <c r="K161" s="46" t="e">
        <f>'Baseball Card Page - All Season'!M584</f>
        <v>#DIV/0!</v>
      </c>
      <c r="L161" s="46" t="e">
        <f>'Baseball Card Page - All Season'!N584</f>
        <v>#DIV/0!</v>
      </c>
    </row>
    <row r="162" spans="1:12" ht="15" customHeight="1" x14ac:dyDescent="0.15">
      <c r="A162" s="25" t="s">
        <v>224</v>
      </c>
      <c r="B162" s="6">
        <f>'Baseball Card Page - All Season'!D132</f>
        <v>2</v>
      </c>
      <c r="C162" s="6">
        <f>'Baseball Card Page - All Season'!E132</f>
        <v>0</v>
      </c>
      <c r="D162" s="46">
        <f>'Baseball Card Page - All Season'!F132</f>
        <v>0</v>
      </c>
      <c r="E162" s="6">
        <f>'Baseball Card Page - All Season'!G132</f>
        <v>0</v>
      </c>
      <c r="F162" s="6">
        <f>'Baseball Card Page - All Season'!H132</f>
        <v>0</v>
      </c>
      <c r="G162" s="6">
        <f>'Baseball Card Page - All Season'!I132</f>
        <v>0</v>
      </c>
      <c r="H162" s="6">
        <f>'Baseball Card Page - All Season'!J132</f>
        <v>0</v>
      </c>
      <c r="I162" s="6">
        <f>'Baseball Card Page - All Season'!K132</f>
        <v>0</v>
      </c>
      <c r="J162" s="6">
        <f>'Baseball Card Page - All Season'!L132</f>
        <v>0</v>
      </c>
      <c r="K162" s="46" t="e">
        <f>'Baseball Card Page - All Season'!M132</f>
        <v>#DIV/0!</v>
      </c>
      <c r="L162" s="46" t="e">
        <f>'Baseball Card Page - All Season'!N132</f>
        <v>#DIV/0!</v>
      </c>
    </row>
    <row r="163" spans="1:12" ht="15" customHeight="1" x14ac:dyDescent="0.15">
      <c r="A163" s="195" t="s">
        <v>67</v>
      </c>
      <c r="B163" s="6">
        <f>'Baseball Card Page - All Season'!D464</f>
        <v>120</v>
      </c>
      <c r="C163" s="6">
        <f>'Baseball Card Page - All Season'!E464</f>
        <v>65</v>
      </c>
      <c r="D163" s="46">
        <f>'Baseball Card Page - All Season'!F464</f>
        <v>0.54166666666666663</v>
      </c>
      <c r="E163" s="6">
        <f>'Baseball Card Page - All Season'!G464</f>
        <v>61</v>
      </c>
      <c r="F163" s="6">
        <f>'Baseball Card Page - All Season'!H464</f>
        <v>4</v>
      </c>
      <c r="G163" s="6">
        <f>'Baseball Card Page - All Season'!I464</f>
        <v>0</v>
      </c>
      <c r="H163" s="6">
        <f>'Baseball Card Page - All Season'!J464</f>
        <v>0</v>
      </c>
      <c r="I163" s="6">
        <f>'Baseball Card Page - All Season'!K464</f>
        <v>34</v>
      </c>
      <c r="J163" s="6">
        <f>'Baseball Card Page - All Season'!L464</f>
        <v>26</v>
      </c>
      <c r="K163" s="46">
        <f>'Baseball Card Page - All Season'!M464</f>
        <v>8.1846153846153846E-2</v>
      </c>
      <c r="L163" s="46">
        <f>'Baseball Card Page - All Season'!N464</f>
        <v>0.62351282051282042</v>
      </c>
    </row>
    <row r="164" spans="1:12" ht="15" customHeight="1" x14ac:dyDescent="0.15">
      <c r="A164" s="195" t="s">
        <v>142</v>
      </c>
      <c r="B164" s="6">
        <f>'Baseball Card Page - All Season'!D393</f>
        <v>34</v>
      </c>
      <c r="C164" s="6">
        <f>'Baseball Card Page - All Season'!E393</f>
        <v>21</v>
      </c>
      <c r="D164" s="46">
        <f>'Baseball Card Page - All Season'!F393</f>
        <v>0.61764705882352944</v>
      </c>
      <c r="E164" s="6">
        <f>'Baseball Card Page - All Season'!G393</f>
        <v>20</v>
      </c>
      <c r="F164" s="6">
        <f>'Baseball Card Page - All Season'!H393</f>
        <v>1</v>
      </c>
      <c r="G164" s="6">
        <f>'Baseball Card Page - All Season'!I393</f>
        <v>0</v>
      </c>
      <c r="H164" s="6">
        <f>'Baseball Card Page - All Season'!J393</f>
        <v>0</v>
      </c>
      <c r="I164" s="6">
        <f>'Baseball Card Page - All Season'!K393</f>
        <v>7</v>
      </c>
      <c r="J164" s="6">
        <f>'Baseball Card Page - All Season'!L393</f>
        <v>13</v>
      </c>
      <c r="K164" s="46">
        <f>'Baseball Card Page - All Season'!M393</f>
        <v>6.3333333333333339E-2</v>
      </c>
      <c r="L164" s="46">
        <f>'Baseball Card Page - All Season'!N393</f>
        <v>0.68098039215686279</v>
      </c>
    </row>
    <row r="165" spans="1:12" ht="15" customHeight="1" x14ac:dyDescent="0.15">
      <c r="A165" s="209"/>
      <c r="B165" s="31"/>
      <c r="C165" s="47"/>
      <c r="D165" s="46"/>
      <c r="E165" s="47"/>
      <c r="F165" s="47"/>
      <c r="G165" s="47"/>
      <c r="H165" s="47"/>
      <c r="I165" s="47"/>
      <c r="J165" s="47"/>
      <c r="K165" s="46"/>
      <c r="L165" s="46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V15"/>
  <sheetViews>
    <sheetView showGridLines="0" workbookViewId="0">
      <pane xSplit="1" ySplit="2" topLeftCell="B41" activePane="bottomRight" state="frozen"/>
      <selection pane="topRight"/>
      <selection pane="bottomLeft"/>
      <selection pane="bottomRight" activeCell="B3" sqref="B3"/>
    </sheetView>
  </sheetViews>
  <sheetFormatPr baseColWidth="10" defaultColWidth="16.33203125" defaultRowHeight="14.25" customHeight="1" x14ac:dyDescent="0.15"/>
  <cols>
    <col min="1" max="1" width="19.33203125" style="37" customWidth="1"/>
    <col min="2" max="2" width="12.6640625" style="37" customWidth="1"/>
    <col min="3" max="3" width="7" style="37" customWidth="1"/>
    <col min="4" max="4" width="5.83203125" style="37" customWidth="1"/>
    <col min="5" max="5" width="6.83203125" style="37" customWidth="1"/>
    <col min="6" max="6" width="6" style="37" customWidth="1"/>
    <col min="7" max="7" width="5.1640625" style="37" customWidth="1"/>
    <col min="8" max="8" width="7.1640625" style="37" customWidth="1"/>
    <col min="9" max="9" width="5.83203125" style="37" customWidth="1"/>
    <col min="10" max="10" width="7.6640625" style="37" customWidth="1"/>
    <col min="11" max="11" width="8.83203125" style="37" customWidth="1"/>
    <col min="12" max="12" width="8.1640625" style="37" customWidth="1"/>
    <col min="13" max="256" width="16.33203125" style="37" customWidth="1"/>
  </cols>
  <sheetData>
    <row r="1" spans="1:12" ht="16" customHeight="1" x14ac:dyDescent="0.15">
      <c r="A1" s="369" t="s">
        <v>62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</row>
    <row r="2" spans="1:12" ht="14.75" customHeight="1" x14ac:dyDescent="0.1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4" t="s">
        <v>12</v>
      </c>
    </row>
    <row r="3" spans="1:12" ht="15" customHeight="1" x14ac:dyDescent="0.15">
      <c r="A3" s="24" t="s">
        <v>63</v>
      </c>
      <c r="B3" s="6">
        <v>17</v>
      </c>
      <c r="C3" s="6">
        <v>14</v>
      </c>
      <c r="D3" s="29">
        <f t="shared" ref="D3:D15" si="0">C3/B3</f>
        <v>0.82352941176470584</v>
      </c>
      <c r="E3" s="6">
        <v>7</v>
      </c>
      <c r="F3" s="6">
        <v>3</v>
      </c>
      <c r="G3" s="6">
        <v>3</v>
      </c>
      <c r="H3" s="6">
        <v>1</v>
      </c>
      <c r="I3" s="6">
        <v>6</v>
      </c>
      <c r="J3" s="6">
        <v>4</v>
      </c>
      <c r="K3" s="7">
        <f t="shared" ref="K3:K15" si="1">(F3*1.33+G3*1.67+H3*2)/C3</f>
        <v>0.7857142857142857</v>
      </c>
      <c r="L3" s="8">
        <f t="shared" ref="L3:L15" si="2">K3+D3</f>
        <v>1.6092436974789917</v>
      </c>
    </row>
    <row r="4" spans="1:12" ht="15" customHeight="1" x14ac:dyDescent="0.15">
      <c r="A4" s="24" t="s">
        <v>21</v>
      </c>
      <c r="B4" s="6">
        <v>20</v>
      </c>
      <c r="C4" s="6">
        <v>15</v>
      </c>
      <c r="D4" s="30">
        <f t="shared" si="0"/>
        <v>0.75</v>
      </c>
      <c r="E4" s="31">
        <v>10</v>
      </c>
      <c r="F4" s="6">
        <v>4</v>
      </c>
      <c r="G4" s="6">
        <v>1</v>
      </c>
      <c r="H4" s="6">
        <v>0</v>
      </c>
      <c r="I4" s="6">
        <v>7</v>
      </c>
      <c r="J4" s="6">
        <v>8</v>
      </c>
      <c r="K4" s="9">
        <f t="shared" si="1"/>
        <v>0.46600000000000003</v>
      </c>
      <c r="L4" s="10">
        <f t="shared" si="2"/>
        <v>1.216</v>
      </c>
    </row>
    <row r="5" spans="1:12" ht="15" customHeight="1" x14ac:dyDescent="0.15">
      <c r="A5" s="24" t="s">
        <v>38</v>
      </c>
      <c r="B5" s="6">
        <v>18</v>
      </c>
      <c r="C5" s="6">
        <v>13</v>
      </c>
      <c r="D5" s="32">
        <f t="shared" si="0"/>
        <v>0.72222222222222221</v>
      </c>
      <c r="E5" s="31">
        <v>9</v>
      </c>
      <c r="F5" s="6">
        <v>2</v>
      </c>
      <c r="G5" s="6">
        <v>0</v>
      </c>
      <c r="H5" s="6">
        <v>2</v>
      </c>
      <c r="I5" s="6">
        <v>5</v>
      </c>
      <c r="J5" s="6">
        <v>8</v>
      </c>
      <c r="K5" s="11">
        <f t="shared" si="1"/>
        <v>0.51230769230769235</v>
      </c>
      <c r="L5" s="12">
        <f t="shared" si="2"/>
        <v>1.2345299145299147</v>
      </c>
    </row>
    <row r="6" spans="1:12" ht="15" customHeight="1" x14ac:dyDescent="0.15">
      <c r="A6" s="24" t="s">
        <v>64</v>
      </c>
      <c r="B6" s="6">
        <v>12</v>
      </c>
      <c r="C6" s="6">
        <v>8</v>
      </c>
      <c r="D6" s="29">
        <f t="shared" si="0"/>
        <v>0.66666666666666663</v>
      </c>
      <c r="E6" s="31">
        <v>6</v>
      </c>
      <c r="F6" s="6">
        <v>0</v>
      </c>
      <c r="G6" s="6">
        <v>2</v>
      </c>
      <c r="H6" s="6">
        <v>0</v>
      </c>
      <c r="I6" s="6">
        <v>2</v>
      </c>
      <c r="J6" s="6">
        <v>1</v>
      </c>
      <c r="K6" s="7">
        <f t="shared" si="1"/>
        <v>0.41749999999999998</v>
      </c>
      <c r="L6" s="8">
        <f t="shared" si="2"/>
        <v>1.0841666666666665</v>
      </c>
    </row>
    <row r="7" spans="1:12" ht="15" customHeight="1" x14ac:dyDescent="0.15">
      <c r="A7" s="24" t="s">
        <v>65</v>
      </c>
      <c r="B7" s="6">
        <v>24</v>
      </c>
      <c r="C7" s="6">
        <v>16</v>
      </c>
      <c r="D7" s="30">
        <f t="shared" si="0"/>
        <v>0.66666666666666663</v>
      </c>
      <c r="E7" s="31">
        <v>15</v>
      </c>
      <c r="F7" s="6">
        <v>1</v>
      </c>
      <c r="G7" s="6">
        <v>0</v>
      </c>
      <c r="H7" s="6">
        <v>0</v>
      </c>
      <c r="I7" s="6">
        <v>9</v>
      </c>
      <c r="J7" s="6">
        <v>4</v>
      </c>
      <c r="K7" s="9">
        <f t="shared" si="1"/>
        <v>8.3125000000000004E-2</v>
      </c>
      <c r="L7" s="10">
        <f t="shared" si="2"/>
        <v>0.74979166666666663</v>
      </c>
    </row>
    <row r="8" spans="1:12" ht="15" customHeight="1" x14ac:dyDescent="0.15">
      <c r="A8" s="24" t="s">
        <v>60</v>
      </c>
      <c r="B8" s="6">
        <v>27</v>
      </c>
      <c r="C8" s="6">
        <v>15</v>
      </c>
      <c r="D8" s="30">
        <f t="shared" si="0"/>
        <v>0.55555555555555558</v>
      </c>
      <c r="E8" s="6">
        <v>15</v>
      </c>
      <c r="F8" s="6">
        <v>0</v>
      </c>
      <c r="G8" s="6">
        <v>0</v>
      </c>
      <c r="H8" s="6">
        <v>0</v>
      </c>
      <c r="I8" s="6">
        <v>8</v>
      </c>
      <c r="J8" s="6">
        <v>3</v>
      </c>
      <c r="K8" s="9">
        <f t="shared" si="1"/>
        <v>0</v>
      </c>
      <c r="L8" s="10">
        <f t="shared" si="2"/>
        <v>0.55555555555555558</v>
      </c>
    </row>
    <row r="9" spans="1:12" ht="15" customHeight="1" x14ac:dyDescent="0.15">
      <c r="A9" s="24" t="s">
        <v>52</v>
      </c>
      <c r="B9" s="6">
        <v>22</v>
      </c>
      <c r="C9" s="6">
        <v>12</v>
      </c>
      <c r="D9" s="30">
        <f t="shared" si="0"/>
        <v>0.54545454545454541</v>
      </c>
      <c r="E9" s="31">
        <v>11</v>
      </c>
      <c r="F9" s="6">
        <v>1</v>
      </c>
      <c r="G9" s="6">
        <v>0</v>
      </c>
      <c r="H9" s="6">
        <v>0</v>
      </c>
      <c r="I9" s="6">
        <v>0</v>
      </c>
      <c r="J9" s="6">
        <v>4</v>
      </c>
      <c r="K9" s="9">
        <f t="shared" si="1"/>
        <v>0.11083333333333334</v>
      </c>
      <c r="L9" s="10">
        <f t="shared" si="2"/>
        <v>0.65628787878787875</v>
      </c>
    </row>
    <row r="10" spans="1:12" ht="15" customHeight="1" x14ac:dyDescent="0.15">
      <c r="A10" s="24" t="s">
        <v>66</v>
      </c>
      <c r="B10" s="6">
        <v>28</v>
      </c>
      <c r="C10" s="6">
        <v>15</v>
      </c>
      <c r="D10" s="30">
        <f t="shared" si="0"/>
        <v>0.5357142857142857</v>
      </c>
      <c r="E10" s="31">
        <v>15</v>
      </c>
      <c r="F10" s="6">
        <v>0</v>
      </c>
      <c r="G10" s="6">
        <v>0</v>
      </c>
      <c r="H10" s="6">
        <v>0</v>
      </c>
      <c r="I10" s="6">
        <v>7</v>
      </c>
      <c r="J10" s="6">
        <v>11</v>
      </c>
      <c r="K10" s="9">
        <f t="shared" si="1"/>
        <v>0</v>
      </c>
      <c r="L10" s="10">
        <f t="shared" si="2"/>
        <v>0.5357142857142857</v>
      </c>
    </row>
    <row r="11" spans="1:12" ht="15" customHeight="1" x14ac:dyDescent="0.15">
      <c r="A11" s="24" t="s">
        <v>67</v>
      </c>
      <c r="B11" s="6">
        <v>17</v>
      </c>
      <c r="C11" s="6">
        <v>9</v>
      </c>
      <c r="D11" s="30">
        <f t="shared" si="0"/>
        <v>0.52941176470588236</v>
      </c>
      <c r="E11" s="31">
        <v>7</v>
      </c>
      <c r="F11" s="6">
        <v>2</v>
      </c>
      <c r="G11" s="6">
        <v>0</v>
      </c>
      <c r="H11" s="6">
        <v>0</v>
      </c>
      <c r="I11" s="6">
        <v>6</v>
      </c>
      <c r="J11" s="6">
        <v>7</v>
      </c>
      <c r="K11" s="9">
        <f t="shared" si="1"/>
        <v>0.29555555555555557</v>
      </c>
      <c r="L11" s="10">
        <f t="shared" si="2"/>
        <v>0.82496732026143793</v>
      </c>
    </row>
    <row r="12" spans="1:12" ht="15" customHeight="1" x14ac:dyDescent="0.15">
      <c r="A12" s="24" t="s">
        <v>17</v>
      </c>
      <c r="B12" s="6">
        <v>24</v>
      </c>
      <c r="C12" s="6">
        <v>12</v>
      </c>
      <c r="D12" s="30">
        <f t="shared" si="0"/>
        <v>0.5</v>
      </c>
      <c r="E12" s="6">
        <v>4</v>
      </c>
      <c r="F12" s="6">
        <v>4</v>
      </c>
      <c r="G12" s="6">
        <v>1</v>
      </c>
      <c r="H12" s="6">
        <v>3</v>
      </c>
      <c r="I12" s="6">
        <v>16</v>
      </c>
      <c r="J12" s="6">
        <v>10</v>
      </c>
      <c r="K12" s="9">
        <f t="shared" si="1"/>
        <v>1.0825</v>
      </c>
      <c r="L12" s="10">
        <f t="shared" si="2"/>
        <v>1.5825</v>
      </c>
    </row>
    <row r="13" spans="1:12" ht="15" customHeight="1" x14ac:dyDescent="0.15">
      <c r="A13" s="24" t="s">
        <v>68</v>
      </c>
      <c r="B13" s="6">
        <v>11</v>
      </c>
      <c r="C13" s="6">
        <v>5</v>
      </c>
      <c r="D13" s="30">
        <f t="shared" si="0"/>
        <v>0.45454545454545453</v>
      </c>
      <c r="E13" s="31">
        <v>5</v>
      </c>
      <c r="F13" s="6">
        <v>0</v>
      </c>
      <c r="G13" s="6">
        <v>0</v>
      </c>
      <c r="H13" s="6">
        <v>0</v>
      </c>
      <c r="I13" s="6">
        <v>1</v>
      </c>
      <c r="J13" s="6">
        <v>3</v>
      </c>
      <c r="K13" s="9">
        <f t="shared" si="1"/>
        <v>0</v>
      </c>
      <c r="L13" s="10">
        <f t="shared" si="2"/>
        <v>0.45454545454545453</v>
      </c>
    </row>
    <row r="14" spans="1:12" ht="15" customHeight="1" x14ac:dyDescent="0.15">
      <c r="A14" s="24" t="s">
        <v>69</v>
      </c>
      <c r="B14" s="6">
        <v>19</v>
      </c>
      <c r="C14" s="6">
        <v>7</v>
      </c>
      <c r="D14" s="30">
        <f t="shared" si="0"/>
        <v>0.36842105263157893</v>
      </c>
      <c r="E14" s="31">
        <v>7</v>
      </c>
      <c r="F14" s="6">
        <v>0</v>
      </c>
      <c r="G14" s="6">
        <v>0</v>
      </c>
      <c r="H14" s="6">
        <v>0</v>
      </c>
      <c r="I14" s="6">
        <v>3</v>
      </c>
      <c r="J14" s="6">
        <v>3</v>
      </c>
      <c r="K14" s="9">
        <f t="shared" si="1"/>
        <v>0</v>
      </c>
      <c r="L14" s="10">
        <f t="shared" si="2"/>
        <v>0.36842105263157893</v>
      </c>
    </row>
    <row r="15" spans="1:12" ht="15" customHeight="1" x14ac:dyDescent="0.15">
      <c r="A15" s="24" t="s">
        <v>46</v>
      </c>
      <c r="B15" s="6">
        <v>11</v>
      </c>
      <c r="C15" s="6">
        <v>4</v>
      </c>
      <c r="D15" s="30">
        <f t="shared" si="0"/>
        <v>0.36363636363636365</v>
      </c>
      <c r="E15" s="31">
        <v>4</v>
      </c>
      <c r="F15" s="6">
        <v>0</v>
      </c>
      <c r="G15" s="6">
        <v>0</v>
      </c>
      <c r="H15" s="6">
        <v>0</v>
      </c>
      <c r="I15" s="6">
        <v>4</v>
      </c>
      <c r="J15" s="6">
        <v>1</v>
      </c>
      <c r="K15" s="9">
        <f t="shared" si="1"/>
        <v>0</v>
      </c>
      <c r="L15" s="10">
        <f t="shared" si="2"/>
        <v>0.36363636363636365</v>
      </c>
    </row>
  </sheetData>
  <mergeCells count="1">
    <mergeCell ref="A1:L1"/>
  </mergeCells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V17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baseColWidth="10" defaultColWidth="16.33203125" defaultRowHeight="14.25" customHeight="1" x14ac:dyDescent="0.15"/>
  <cols>
    <col min="1" max="1" width="19.33203125" style="36" customWidth="1"/>
    <col min="2" max="2" width="12.6640625" style="36" customWidth="1"/>
    <col min="3" max="3" width="7" style="36" customWidth="1"/>
    <col min="4" max="4" width="5.83203125" style="36" customWidth="1"/>
    <col min="5" max="5" width="6.83203125" style="36" customWidth="1"/>
    <col min="6" max="6" width="6" style="36" customWidth="1"/>
    <col min="7" max="7" width="5.1640625" style="36" customWidth="1"/>
    <col min="8" max="8" width="7.1640625" style="36" customWidth="1"/>
    <col min="9" max="9" width="5.83203125" style="36" customWidth="1"/>
    <col min="10" max="10" width="7.6640625" style="36" customWidth="1"/>
    <col min="11" max="11" width="8.83203125" style="36" customWidth="1"/>
    <col min="12" max="12" width="8.1640625" style="36" customWidth="1"/>
    <col min="13" max="256" width="16.33203125" style="36" customWidth="1"/>
  </cols>
  <sheetData>
    <row r="1" spans="1:12" ht="16" customHeight="1" x14ac:dyDescent="0.15">
      <c r="A1" s="369" t="s">
        <v>57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</row>
    <row r="2" spans="1:12" ht="14.75" customHeight="1" x14ac:dyDescent="0.1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4" t="s">
        <v>12</v>
      </c>
    </row>
    <row r="3" spans="1:12" ht="15" customHeight="1" x14ac:dyDescent="0.15">
      <c r="A3" s="24" t="s">
        <v>16</v>
      </c>
      <c r="B3" s="6">
        <v>4</v>
      </c>
      <c r="C3" s="6">
        <v>4</v>
      </c>
      <c r="D3" s="29">
        <f t="shared" ref="D3:D17" si="0">C3/B3</f>
        <v>1</v>
      </c>
      <c r="E3" s="6">
        <v>2</v>
      </c>
      <c r="F3" s="6">
        <v>1</v>
      </c>
      <c r="G3" s="6">
        <v>0</v>
      </c>
      <c r="H3" s="6">
        <v>1</v>
      </c>
      <c r="I3" s="6">
        <v>3</v>
      </c>
      <c r="J3" s="6">
        <v>2</v>
      </c>
      <c r="K3" s="7">
        <f t="shared" ref="K3:K17" si="1">(F3*1.33+G3*1.67+H3*2)/C3</f>
        <v>0.83250000000000002</v>
      </c>
      <c r="L3" s="8">
        <f t="shared" ref="L3:L17" si="2">K3+D3</f>
        <v>1.8325</v>
      </c>
    </row>
    <row r="4" spans="1:12" ht="15" customHeight="1" x14ac:dyDescent="0.15">
      <c r="A4" s="24" t="s">
        <v>17</v>
      </c>
      <c r="B4" s="6">
        <v>25</v>
      </c>
      <c r="C4" s="6">
        <v>14</v>
      </c>
      <c r="D4" s="30">
        <f t="shared" si="0"/>
        <v>0.56000000000000005</v>
      </c>
      <c r="E4" s="31">
        <v>6</v>
      </c>
      <c r="F4" s="6">
        <v>3</v>
      </c>
      <c r="G4" s="6">
        <v>1</v>
      </c>
      <c r="H4" s="6">
        <v>4</v>
      </c>
      <c r="I4" s="6">
        <v>11</v>
      </c>
      <c r="J4" s="6">
        <v>8</v>
      </c>
      <c r="K4" s="9">
        <f t="shared" si="1"/>
        <v>0.97571428571428576</v>
      </c>
      <c r="L4" s="10">
        <f t="shared" si="2"/>
        <v>1.5357142857142858</v>
      </c>
    </row>
    <row r="5" spans="1:12" ht="15" customHeight="1" x14ac:dyDescent="0.15">
      <c r="A5" s="24" t="s">
        <v>47</v>
      </c>
      <c r="B5" s="6">
        <v>8</v>
      </c>
      <c r="C5" s="6">
        <v>2</v>
      </c>
      <c r="D5" s="32">
        <f t="shared" si="0"/>
        <v>0.25</v>
      </c>
      <c r="E5" s="31">
        <v>0</v>
      </c>
      <c r="F5" s="6">
        <v>2</v>
      </c>
      <c r="G5" s="6">
        <v>0</v>
      </c>
      <c r="H5" s="6">
        <v>0</v>
      </c>
      <c r="I5" s="6">
        <v>1</v>
      </c>
      <c r="J5" s="6">
        <v>0</v>
      </c>
      <c r="K5" s="11">
        <f t="shared" si="1"/>
        <v>1.33</v>
      </c>
      <c r="L5" s="12">
        <f t="shared" si="2"/>
        <v>1.58</v>
      </c>
    </row>
    <row r="6" spans="1:12" ht="15" customHeight="1" x14ac:dyDescent="0.15">
      <c r="A6" s="24" t="s">
        <v>38</v>
      </c>
      <c r="B6" s="6">
        <v>21</v>
      </c>
      <c r="C6" s="6">
        <v>13</v>
      </c>
      <c r="D6" s="29">
        <f t="shared" si="0"/>
        <v>0.61904761904761907</v>
      </c>
      <c r="E6" s="31">
        <v>9</v>
      </c>
      <c r="F6" s="6">
        <v>3</v>
      </c>
      <c r="G6" s="6">
        <v>0</v>
      </c>
      <c r="H6" s="6">
        <v>1</v>
      </c>
      <c r="I6" s="6">
        <v>8</v>
      </c>
      <c r="J6" s="6">
        <v>7</v>
      </c>
      <c r="K6" s="7">
        <f t="shared" si="1"/>
        <v>0.46076923076923076</v>
      </c>
      <c r="L6" s="8">
        <f t="shared" si="2"/>
        <v>1.0798168498168499</v>
      </c>
    </row>
    <row r="7" spans="1:12" ht="15" customHeight="1" x14ac:dyDescent="0.15">
      <c r="A7" s="24" t="s">
        <v>44</v>
      </c>
      <c r="B7" s="6">
        <v>17</v>
      </c>
      <c r="C7" s="6">
        <v>10</v>
      </c>
      <c r="D7" s="30">
        <f t="shared" si="0"/>
        <v>0.58823529411764708</v>
      </c>
      <c r="E7" s="31">
        <v>6</v>
      </c>
      <c r="F7" s="6">
        <v>4</v>
      </c>
      <c r="G7" s="6">
        <v>0</v>
      </c>
      <c r="H7" s="6">
        <v>0</v>
      </c>
      <c r="I7" s="6">
        <v>4</v>
      </c>
      <c r="J7" s="6">
        <v>5</v>
      </c>
      <c r="K7" s="9">
        <f t="shared" si="1"/>
        <v>0.53200000000000003</v>
      </c>
      <c r="L7" s="10">
        <f t="shared" si="2"/>
        <v>1.1202352941176472</v>
      </c>
    </row>
    <row r="8" spans="1:12" ht="15" customHeight="1" x14ac:dyDescent="0.15">
      <c r="A8" s="24" t="s">
        <v>52</v>
      </c>
      <c r="B8" s="6">
        <v>23</v>
      </c>
      <c r="C8" s="6">
        <v>14</v>
      </c>
      <c r="D8" s="30">
        <f t="shared" si="0"/>
        <v>0.60869565217391308</v>
      </c>
      <c r="E8" s="31">
        <v>10</v>
      </c>
      <c r="F8" s="6">
        <v>3</v>
      </c>
      <c r="G8" s="6">
        <v>0</v>
      </c>
      <c r="H8" s="6">
        <v>1</v>
      </c>
      <c r="I8" s="6">
        <v>7</v>
      </c>
      <c r="J8" s="6">
        <v>4</v>
      </c>
      <c r="K8" s="9">
        <f t="shared" si="1"/>
        <v>0.42785714285714288</v>
      </c>
      <c r="L8" s="10">
        <f t="shared" si="2"/>
        <v>1.036552795031056</v>
      </c>
    </row>
    <row r="9" spans="1:12" ht="15" customHeight="1" x14ac:dyDescent="0.15">
      <c r="A9" s="24" t="s">
        <v>58</v>
      </c>
      <c r="B9" s="6">
        <v>5</v>
      </c>
      <c r="C9" s="6">
        <v>4</v>
      </c>
      <c r="D9" s="30">
        <f t="shared" si="0"/>
        <v>0.8</v>
      </c>
      <c r="E9" s="31">
        <v>3</v>
      </c>
      <c r="F9" s="6">
        <v>1</v>
      </c>
      <c r="G9" s="6">
        <v>0</v>
      </c>
      <c r="H9" s="6">
        <v>0</v>
      </c>
      <c r="I9" s="6">
        <v>2</v>
      </c>
      <c r="J9" s="6">
        <v>0</v>
      </c>
      <c r="K9" s="9">
        <f t="shared" si="1"/>
        <v>0.33250000000000002</v>
      </c>
      <c r="L9" s="10">
        <f t="shared" si="2"/>
        <v>1.1325000000000001</v>
      </c>
    </row>
    <row r="10" spans="1:12" ht="15" customHeight="1" x14ac:dyDescent="0.15">
      <c r="A10" s="24" t="s">
        <v>55</v>
      </c>
      <c r="B10" s="6">
        <v>15</v>
      </c>
      <c r="C10" s="6">
        <v>6</v>
      </c>
      <c r="D10" s="30">
        <f t="shared" si="0"/>
        <v>0.4</v>
      </c>
      <c r="E10" s="6">
        <v>4</v>
      </c>
      <c r="F10" s="6">
        <v>1</v>
      </c>
      <c r="G10" s="6">
        <v>1</v>
      </c>
      <c r="H10" s="6">
        <v>0</v>
      </c>
      <c r="I10" s="6">
        <v>3</v>
      </c>
      <c r="J10" s="6">
        <v>5</v>
      </c>
      <c r="K10" s="9">
        <f t="shared" si="1"/>
        <v>0.5</v>
      </c>
      <c r="L10" s="10">
        <f t="shared" si="2"/>
        <v>0.9</v>
      </c>
    </row>
    <row r="11" spans="1:12" ht="15" customHeight="1" x14ac:dyDescent="0.15">
      <c r="A11" s="24" t="s">
        <v>21</v>
      </c>
      <c r="B11" s="6">
        <v>19</v>
      </c>
      <c r="C11" s="6">
        <v>15</v>
      </c>
      <c r="D11" s="30">
        <f t="shared" si="0"/>
        <v>0.78947368421052633</v>
      </c>
      <c r="E11" s="31">
        <v>12</v>
      </c>
      <c r="F11" s="6">
        <v>3</v>
      </c>
      <c r="G11" s="6">
        <v>0</v>
      </c>
      <c r="H11" s="6">
        <v>0</v>
      </c>
      <c r="I11" s="6">
        <v>5</v>
      </c>
      <c r="J11" s="6">
        <v>7</v>
      </c>
      <c r="K11" s="9">
        <f t="shared" si="1"/>
        <v>0.26600000000000001</v>
      </c>
      <c r="L11" s="10">
        <f t="shared" si="2"/>
        <v>1.0554736842105263</v>
      </c>
    </row>
    <row r="12" spans="1:12" ht="15" customHeight="1" x14ac:dyDescent="0.15">
      <c r="A12" s="24" t="s">
        <v>59</v>
      </c>
      <c r="B12" s="6">
        <v>6</v>
      </c>
      <c r="C12" s="6">
        <v>3</v>
      </c>
      <c r="D12" s="30">
        <f t="shared" si="0"/>
        <v>0.5</v>
      </c>
      <c r="E12" s="31">
        <v>2</v>
      </c>
      <c r="F12" s="6">
        <v>1</v>
      </c>
      <c r="G12" s="6">
        <v>0</v>
      </c>
      <c r="H12" s="6">
        <v>0</v>
      </c>
      <c r="I12" s="6">
        <v>1</v>
      </c>
      <c r="J12" s="6">
        <v>2</v>
      </c>
      <c r="K12" s="9">
        <f t="shared" si="1"/>
        <v>0.44333333333333336</v>
      </c>
      <c r="L12" s="10">
        <f t="shared" si="2"/>
        <v>0.94333333333333336</v>
      </c>
    </row>
    <row r="13" spans="1:12" ht="15" customHeight="1" x14ac:dyDescent="0.15">
      <c r="A13" s="24" t="s">
        <v>46</v>
      </c>
      <c r="B13" s="6">
        <v>7</v>
      </c>
      <c r="C13" s="6">
        <v>3</v>
      </c>
      <c r="D13" s="30">
        <f t="shared" si="0"/>
        <v>0.42857142857142855</v>
      </c>
      <c r="E13" s="31">
        <v>2</v>
      </c>
      <c r="F13" s="6">
        <v>1</v>
      </c>
      <c r="G13" s="6">
        <v>0</v>
      </c>
      <c r="H13" s="6">
        <v>0</v>
      </c>
      <c r="I13" s="6">
        <v>1</v>
      </c>
      <c r="J13" s="6">
        <v>2</v>
      </c>
      <c r="K13" s="9">
        <f t="shared" si="1"/>
        <v>0.44333333333333336</v>
      </c>
      <c r="L13" s="10">
        <f t="shared" si="2"/>
        <v>0.87190476190476196</v>
      </c>
    </row>
    <row r="14" spans="1:12" ht="15" customHeight="1" x14ac:dyDescent="0.15">
      <c r="A14" s="24" t="s">
        <v>53</v>
      </c>
      <c r="B14" s="6">
        <v>14</v>
      </c>
      <c r="C14" s="6">
        <v>8</v>
      </c>
      <c r="D14" s="30">
        <f t="shared" si="0"/>
        <v>0.5714285714285714</v>
      </c>
      <c r="E14" s="31">
        <v>6</v>
      </c>
      <c r="F14" s="6">
        <v>2</v>
      </c>
      <c r="G14" s="6">
        <v>0</v>
      </c>
      <c r="H14" s="6">
        <v>0</v>
      </c>
      <c r="I14" s="6">
        <v>3</v>
      </c>
      <c r="J14" s="6">
        <v>4</v>
      </c>
      <c r="K14" s="9">
        <f t="shared" si="1"/>
        <v>0.33250000000000002</v>
      </c>
      <c r="L14" s="10">
        <f t="shared" si="2"/>
        <v>0.90392857142857141</v>
      </c>
    </row>
    <row r="15" spans="1:12" ht="15" customHeight="1" x14ac:dyDescent="0.15">
      <c r="A15" s="24" t="s">
        <v>60</v>
      </c>
      <c r="B15" s="6">
        <v>22</v>
      </c>
      <c r="C15" s="6">
        <v>12</v>
      </c>
      <c r="D15" s="30">
        <f t="shared" si="0"/>
        <v>0.54545454545454541</v>
      </c>
      <c r="E15" s="6">
        <v>10</v>
      </c>
      <c r="F15" s="6">
        <v>2</v>
      </c>
      <c r="G15" s="6">
        <v>0</v>
      </c>
      <c r="H15" s="6">
        <v>0</v>
      </c>
      <c r="I15" s="6">
        <v>9</v>
      </c>
      <c r="J15" s="6">
        <v>5</v>
      </c>
      <c r="K15" s="9">
        <f t="shared" si="1"/>
        <v>0.22166666666666668</v>
      </c>
      <c r="L15" s="10">
        <f t="shared" si="2"/>
        <v>0.76712121212121209</v>
      </c>
    </row>
    <row r="16" spans="1:12" ht="15" customHeight="1" x14ac:dyDescent="0.15">
      <c r="A16" s="24" t="s">
        <v>61</v>
      </c>
      <c r="B16" s="6">
        <v>12</v>
      </c>
      <c r="C16" s="6">
        <v>4</v>
      </c>
      <c r="D16" s="30">
        <f t="shared" si="0"/>
        <v>0.33333333333333331</v>
      </c>
      <c r="E16" s="6">
        <v>3</v>
      </c>
      <c r="F16" s="6">
        <v>1</v>
      </c>
      <c r="G16" s="6">
        <v>0</v>
      </c>
      <c r="H16" s="6">
        <v>0</v>
      </c>
      <c r="I16" s="6">
        <v>4</v>
      </c>
      <c r="J16" s="6">
        <v>2</v>
      </c>
      <c r="K16" s="9">
        <f t="shared" si="1"/>
        <v>0.33250000000000002</v>
      </c>
      <c r="L16" s="10">
        <f t="shared" si="2"/>
        <v>0.66583333333333328</v>
      </c>
    </row>
    <row r="17" spans="1:12" ht="15" customHeight="1" x14ac:dyDescent="0.15">
      <c r="A17" s="24" t="s">
        <v>54</v>
      </c>
      <c r="B17" s="6">
        <v>19</v>
      </c>
      <c r="C17" s="6">
        <v>8</v>
      </c>
      <c r="D17" s="30">
        <f t="shared" si="0"/>
        <v>0.42105263157894735</v>
      </c>
      <c r="E17" s="31">
        <v>7</v>
      </c>
      <c r="F17" s="6">
        <v>1</v>
      </c>
      <c r="G17" s="6">
        <v>0</v>
      </c>
      <c r="H17" s="6">
        <v>0</v>
      </c>
      <c r="I17" s="6">
        <v>5</v>
      </c>
      <c r="J17" s="6">
        <v>5</v>
      </c>
      <c r="K17" s="9">
        <f t="shared" si="1"/>
        <v>0.16625000000000001</v>
      </c>
      <c r="L17" s="10">
        <f t="shared" si="2"/>
        <v>0.58730263157894735</v>
      </c>
    </row>
  </sheetData>
  <mergeCells count="1">
    <mergeCell ref="A1:L1"/>
  </mergeCells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V1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baseColWidth="10" defaultColWidth="16.33203125" defaultRowHeight="14.25" customHeight="1" x14ac:dyDescent="0.15"/>
  <cols>
    <col min="1" max="1" width="19.33203125" style="35" customWidth="1"/>
    <col min="2" max="2" width="12.6640625" style="35" customWidth="1"/>
    <col min="3" max="3" width="7" style="35" customWidth="1"/>
    <col min="4" max="4" width="5.83203125" style="35" customWidth="1"/>
    <col min="5" max="5" width="6.83203125" style="35" customWidth="1"/>
    <col min="6" max="6" width="6" style="35" customWidth="1"/>
    <col min="7" max="7" width="5.1640625" style="35" customWidth="1"/>
    <col min="8" max="8" width="7.1640625" style="35" customWidth="1"/>
    <col min="9" max="9" width="5.83203125" style="35" customWidth="1"/>
    <col min="10" max="10" width="7.6640625" style="35" customWidth="1"/>
    <col min="11" max="11" width="8.83203125" style="35" customWidth="1"/>
    <col min="12" max="12" width="8.1640625" style="35" customWidth="1"/>
    <col min="13" max="256" width="16.33203125" style="35" customWidth="1"/>
  </cols>
  <sheetData>
    <row r="1" spans="1:12" ht="16" customHeight="1" x14ac:dyDescent="0.15">
      <c r="A1" s="369" t="s">
        <v>50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</row>
    <row r="2" spans="1:12" ht="14.75" customHeight="1" x14ac:dyDescent="0.1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4" t="s">
        <v>12</v>
      </c>
    </row>
    <row r="3" spans="1:12" ht="15" customHeight="1" x14ac:dyDescent="0.15">
      <c r="A3" s="24" t="s">
        <v>13</v>
      </c>
      <c r="B3" s="6">
        <v>27</v>
      </c>
      <c r="C3" s="6">
        <v>20</v>
      </c>
      <c r="D3" s="29">
        <f t="shared" ref="D3:D16" si="0">C3/B3</f>
        <v>0.7407407407407407</v>
      </c>
      <c r="E3" s="6">
        <v>9</v>
      </c>
      <c r="F3" s="6">
        <v>3</v>
      </c>
      <c r="G3" s="6">
        <v>2</v>
      </c>
      <c r="H3" s="6">
        <v>5</v>
      </c>
      <c r="I3" s="6">
        <v>19</v>
      </c>
      <c r="J3" s="6">
        <v>13</v>
      </c>
      <c r="K3" s="7">
        <f t="shared" ref="K3:K16" si="1">(F3*1.33+G3*1.67+H3*2)/C3</f>
        <v>0.86649999999999994</v>
      </c>
      <c r="L3" s="8">
        <f t="shared" ref="L3:L16" si="2">K3+D3</f>
        <v>1.6072407407407407</v>
      </c>
    </row>
    <row r="4" spans="1:12" ht="15" customHeight="1" x14ac:dyDescent="0.15">
      <c r="A4" s="24" t="s">
        <v>17</v>
      </c>
      <c r="B4" s="6">
        <v>27</v>
      </c>
      <c r="C4" s="6">
        <v>19</v>
      </c>
      <c r="D4" s="30">
        <f t="shared" si="0"/>
        <v>0.70370370370370372</v>
      </c>
      <c r="E4" s="31">
        <v>10</v>
      </c>
      <c r="F4" s="6">
        <v>2</v>
      </c>
      <c r="G4" s="6">
        <v>4</v>
      </c>
      <c r="H4" s="6">
        <v>3</v>
      </c>
      <c r="I4" s="6">
        <v>14</v>
      </c>
      <c r="J4" s="6">
        <v>11</v>
      </c>
      <c r="K4" s="9">
        <f t="shared" si="1"/>
        <v>0.80736842105263162</v>
      </c>
      <c r="L4" s="10">
        <f t="shared" si="2"/>
        <v>1.5110721247563355</v>
      </c>
    </row>
    <row r="5" spans="1:12" ht="15" customHeight="1" x14ac:dyDescent="0.15">
      <c r="A5" s="24" t="s">
        <v>44</v>
      </c>
      <c r="B5" s="6">
        <v>22</v>
      </c>
      <c r="C5" s="6">
        <v>14</v>
      </c>
      <c r="D5" s="32">
        <f t="shared" si="0"/>
        <v>0.63636363636363635</v>
      </c>
      <c r="E5" s="31">
        <v>14</v>
      </c>
      <c r="F5" s="6">
        <v>0</v>
      </c>
      <c r="G5" s="6">
        <v>0</v>
      </c>
      <c r="H5" s="6">
        <v>0</v>
      </c>
      <c r="I5" s="6">
        <v>7</v>
      </c>
      <c r="J5" s="6">
        <v>4</v>
      </c>
      <c r="K5" s="11">
        <f t="shared" si="1"/>
        <v>0</v>
      </c>
      <c r="L5" s="12">
        <f t="shared" si="2"/>
        <v>0.63636363636363635</v>
      </c>
    </row>
    <row r="6" spans="1:12" ht="15" customHeight="1" x14ac:dyDescent="0.15">
      <c r="A6" s="24" t="s">
        <v>21</v>
      </c>
      <c r="B6" s="6">
        <v>27</v>
      </c>
      <c r="C6" s="6">
        <v>17</v>
      </c>
      <c r="D6" s="29">
        <f t="shared" si="0"/>
        <v>0.62962962962962965</v>
      </c>
      <c r="E6" s="31">
        <v>12</v>
      </c>
      <c r="F6" s="6">
        <v>4</v>
      </c>
      <c r="G6" s="6">
        <v>1</v>
      </c>
      <c r="H6" s="6">
        <v>0</v>
      </c>
      <c r="I6" s="6">
        <v>11</v>
      </c>
      <c r="J6" s="6">
        <v>9</v>
      </c>
      <c r="K6" s="7">
        <f t="shared" si="1"/>
        <v>0.41117647058823531</v>
      </c>
      <c r="L6" s="8">
        <f t="shared" si="2"/>
        <v>1.040806100217865</v>
      </c>
    </row>
    <row r="7" spans="1:12" ht="15" customHeight="1" x14ac:dyDescent="0.15">
      <c r="A7" s="24" t="s">
        <v>38</v>
      </c>
      <c r="B7" s="6">
        <v>16</v>
      </c>
      <c r="C7" s="6">
        <v>10</v>
      </c>
      <c r="D7" s="30">
        <f t="shared" si="0"/>
        <v>0.625</v>
      </c>
      <c r="E7" s="31">
        <v>4</v>
      </c>
      <c r="F7" s="6">
        <v>3</v>
      </c>
      <c r="G7" s="6">
        <v>0</v>
      </c>
      <c r="H7" s="6">
        <v>3</v>
      </c>
      <c r="I7" s="6">
        <v>8</v>
      </c>
      <c r="J7" s="6">
        <v>9</v>
      </c>
      <c r="K7" s="9">
        <f t="shared" si="1"/>
        <v>0.999</v>
      </c>
      <c r="L7" s="10">
        <f t="shared" si="2"/>
        <v>1.6240000000000001</v>
      </c>
    </row>
    <row r="8" spans="1:12" ht="15" customHeight="1" x14ac:dyDescent="0.15">
      <c r="A8" s="24" t="s">
        <v>16</v>
      </c>
      <c r="B8" s="6">
        <v>5</v>
      </c>
      <c r="C8" s="6">
        <v>3</v>
      </c>
      <c r="D8" s="30">
        <f t="shared" si="0"/>
        <v>0.6</v>
      </c>
      <c r="E8" s="6">
        <v>3</v>
      </c>
      <c r="F8" s="6">
        <v>0</v>
      </c>
      <c r="G8" s="6">
        <v>0</v>
      </c>
      <c r="H8" s="6">
        <v>0</v>
      </c>
      <c r="I8" s="6">
        <v>2</v>
      </c>
      <c r="J8" s="6">
        <v>2</v>
      </c>
      <c r="K8" s="9">
        <f t="shared" si="1"/>
        <v>0</v>
      </c>
      <c r="L8" s="10">
        <f t="shared" si="2"/>
        <v>0.6</v>
      </c>
    </row>
    <row r="9" spans="1:12" ht="15" customHeight="1" x14ac:dyDescent="0.15">
      <c r="A9" s="24" t="s">
        <v>51</v>
      </c>
      <c r="B9" s="6">
        <v>39</v>
      </c>
      <c r="C9" s="6">
        <v>19</v>
      </c>
      <c r="D9" s="30">
        <f t="shared" si="0"/>
        <v>0.48717948717948717</v>
      </c>
      <c r="E9" s="31">
        <v>15</v>
      </c>
      <c r="F9" s="6">
        <v>4</v>
      </c>
      <c r="G9" s="6">
        <v>0</v>
      </c>
      <c r="H9" s="6">
        <v>0</v>
      </c>
      <c r="I9" s="6">
        <v>9</v>
      </c>
      <c r="J9" s="6">
        <v>11</v>
      </c>
      <c r="K9" s="9">
        <f t="shared" si="1"/>
        <v>0.28000000000000003</v>
      </c>
      <c r="L9" s="10">
        <f t="shared" si="2"/>
        <v>0.76717948717948725</v>
      </c>
    </row>
    <row r="10" spans="1:12" ht="15" customHeight="1" x14ac:dyDescent="0.15">
      <c r="A10" s="24" t="s">
        <v>52</v>
      </c>
      <c r="B10" s="6">
        <v>27</v>
      </c>
      <c r="C10" s="6">
        <v>13</v>
      </c>
      <c r="D10" s="30">
        <f t="shared" si="0"/>
        <v>0.48148148148148145</v>
      </c>
      <c r="E10" s="31">
        <v>13</v>
      </c>
      <c r="F10" s="6">
        <v>0</v>
      </c>
      <c r="G10" s="6">
        <v>0</v>
      </c>
      <c r="H10" s="6">
        <v>0</v>
      </c>
      <c r="I10" s="6">
        <v>5</v>
      </c>
      <c r="J10" s="6">
        <v>4</v>
      </c>
      <c r="K10" s="9">
        <f t="shared" si="1"/>
        <v>0</v>
      </c>
      <c r="L10" s="10">
        <f t="shared" si="2"/>
        <v>0.48148148148148145</v>
      </c>
    </row>
    <row r="11" spans="1:12" ht="15" customHeight="1" x14ac:dyDescent="0.15">
      <c r="A11" s="24" t="s">
        <v>46</v>
      </c>
      <c r="B11" s="6">
        <v>30</v>
      </c>
      <c r="C11" s="6">
        <v>14</v>
      </c>
      <c r="D11" s="30">
        <f t="shared" si="0"/>
        <v>0.46666666666666667</v>
      </c>
      <c r="E11" s="31">
        <v>11</v>
      </c>
      <c r="F11" s="6">
        <v>3</v>
      </c>
      <c r="G11" s="6">
        <v>0</v>
      </c>
      <c r="H11" s="6">
        <v>0</v>
      </c>
      <c r="I11" s="6">
        <v>6</v>
      </c>
      <c r="J11" s="6">
        <v>6</v>
      </c>
      <c r="K11" s="9">
        <f t="shared" si="1"/>
        <v>0.28500000000000003</v>
      </c>
      <c r="L11" s="10">
        <f t="shared" si="2"/>
        <v>0.75166666666666671</v>
      </c>
    </row>
    <row r="12" spans="1:12" ht="15" customHeight="1" x14ac:dyDescent="0.15">
      <c r="A12" s="24" t="s">
        <v>53</v>
      </c>
      <c r="B12" s="6">
        <v>24</v>
      </c>
      <c r="C12" s="6">
        <v>11</v>
      </c>
      <c r="D12" s="30">
        <f t="shared" si="0"/>
        <v>0.45833333333333331</v>
      </c>
      <c r="E12" s="31">
        <v>9</v>
      </c>
      <c r="F12" s="6">
        <v>2</v>
      </c>
      <c r="G12" s="6">
        <v>0</v>
      </c>
      <c r="H12" s="6">
        <v>0</v>
      </c>
      <c r="I12" s="6">
        <v>3</v>
      </c>
      <c r="J12" s="6">
        <v>6</v>
      </c>
      <c r="K12" s="9">
        <f t="shared" si="1"/>
        <v>0.24181818181818182</v>
      </c>
      <c r="L12" s="10">
        <f t="shared" si="2"/>
        <v>0.70015151515151519</v>
      </c>
    </row>
    <row r="13" spans="1:12" ht="15" customHeight="1" x14ac:dyDescent="0.15">
      <c r="A13" s="24" t="s">
        <v>54</v>
      </c>
      <c r="B13" s="6">
        <v>15</v>
      </c>
      <c r="C13" s="6">
        <v>5</v>
      </c>
      <c r="D13" s="30">
        <f t="shared" si="0"/>
        <v>0.33333333333333331</v>
      </c>
      <c r="E13" s="31">
        <v>5</v>
      </c>
      <c r="F13" s="6">
        <v>0</v>
      </c>
      <c r="G13" s="6">
        <v>0</v>
      </c>
      <c r="H13" s="6">
        <v>0</v>
      </c>
      <c r="I13" s="6">
        <v>1</v>
      </c>
      <c r="J13" s="6">
        <v>4</v>
      </c>
      <c r="K13" s="9">
        <f t="shared" si="1"/>
        <v>0</v>
      </c>
      <c r="L13" s="10">
        <f t="shared" si="2"/>
        <v>0.33333333333333331</v>
      </c>
    </row>
    <row r="14" spans="1:12" ht="15" customHeight="1" x14ac:dyDescent="0.15">
      <c r="A14" s="24" t="s">
        <v>55</v>
      </c>
      <c r="B14" s="6">
        <v>3</v>
      </c>
      <c r="C14" s="6">
        <v>1</v>
      </c>
      <c r="D14" s="30">
        <f t="shared" si="0"/>
        <v>0.33333333333333331</v>
      </c>
      <c r="E14" s="6">
        <v>1</v>
      </c>
      <c r="F14" s="6">
        <v>0</v>
      </c>
      <c r="G14" s="6">
        <v>0</v>
      </c>
      <c r="H14" s="6">
        <v>0</v>
      </c>
      <c r="I14" s="6">
        <v>2</v>
      </c>
      <c r="J14" s="6">
        <v>1</v>
      </c>
      <c r="K14" s="9">
        <f t="shared" si="1"/>
        <v>0</v>
      </c>
      <c r="L14" s="10">
        <f t="shared" si="2"/>
        <v>0.33333333333333331</v>
      </c>
    </row>
    <row r="15" spans="1:12" ht="15" customHeight="1" x14ac:dyDescent="0.15">
      <c r="A15" s="24" t="s">
        <v>40</v>
      </c>
      <c r="B15" s="6">
        <v>8</v>
      </c>
      <c r="C15" s="6">
        <v>2</v>
      </c>
      <c r="D15" s="30">
        <f t="shared" si="0"/>
        <v>0.25</v>
      </c>
      <c r="E15" s="31">
        <v>2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9">
        <f t="shared" si="1"/>
        <v>0</v>
      </c>
      <c r="L15" s="10">
        <f t="shared" si="2"/>
        <v>0.25</v>
      </c>
    </row>
    <row r="16" spans="1:12" ht="15" customHeight="1" x14ac:dyDescent="0.15">
      <c r="A16" s="24" t="s">
        <v>56</v>
      </c>
      <c r="B16" s="6">
        <v>4</v>
      </c>
      <c r="C16" s="6">
        <v>0</v>
      </c>
      <c r="D16" s="30">
        <f t="shared" si="0"/>
        <v>0</v>
      </c>
      <c r="E16" s="31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26" t="e">
        <f t="shared" si="1"/>
        <v>#DIV/0!</v>
      </c>
      <c r="L16" s="27" t="e">
        <f t="shared" si="2"/>
        <v>#DIV/0!</v>
      </c>
    </row>
  </sheetData>
  <mergeCells count="1">
    <mergeCell ref="A1:L1"/>
  </mergeCells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V15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baseColWidth="10" defaultColWidth="16.33203125" defaultRowHeight="14.25" customHeight="1" x14ac:dyDescent="0.15"/>
  <cols>
    <col min="1" max="1" width="19.33203125" style="33" customWidth="1"/>
    <col min="2" max="2" width="12.6640625" style="33" customWidth="1"/>
    <col min="3" max="3" width="7" style="33" customWidth="1"/>
    <col min="4" max="4" width="5.83203125" style="33" customWidth="1"/>
    <col min="5" max="5" width="6.83203125" style="33" customWidth="1"/>
    <col min="6" max="6" width="6" style="33" customWidth="1"/>
    <col min="7" max="7" width="5.1640625" style="33" customWidth="1"/>
    <col min="8" max="8" width="7.1640625" style="33" customWidth="1"/>
    <col min="9" max="9" width="5.83203125" style="33" customWidth="1"/>
    <col min="10" max="10" width="7.6640625" style="33" customWidth="1"/>
    <col min="11" max="11" width="8.83203125" style="33" customWidth="1"/>
    <col min="12" max="12" width="8.1640625" style="33" customWidth="1"/>
    <col min="13" max="256" width="16.33203125" style="33" customWidth="1"/>
  </cols>
  <sheetData>
    <row r="1" spans="1:12" ht="16" customHeight="1" x14ac:dyDescent="0.15">
      <c r="A1" s="369" t="s">
        <v>48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</row>
    <row r="2" spans="1:12" ht="14.75" customHeight="1" x14ac:dyDescent="0.1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4" t="s">
        <v>12</v>
      </c>
    </row>
    <row r="3" spans="1:12" ht="15" customHeight="1" x14ac:dyDescent="0.15">
      <c r="A3" s="24" t="s">
        <v>16</v>
      </c>
      <c r="B3" s="6">
        <v>6</v>
      </c>
      <c r="C3" s="6">
        <v>5</v>
      </c>
      <c r="D3" s="29">
        <f t="shared" ref="D3:D15" si="0">C3/B3</f>
        <v>0.83333333333333337</v>
      </c>
      <c r="E3" s="31">
        <v>3</v>
      </c>
      <c r="F3" s="6">
        <v>2</v>
      </c>
      <c r="G3" s="6">
        <v>0</v>
      </c>
      <c r="H3" s="6">
        <v>0</v>
      </c>
      <c r="I3" s="6">
        <v>2</v>
      </c>
      <c r="J3" s="6">
        <v>3</v>
      </c>
      <c r="K3" s="7">
        <f t="shared" ref="K3:K15" si="1">(F3*1.33+G3*1.67+H3*2)/C3</f>
        <v>0.53200000000000003</v>
      </c>
      <c r="L3" s="8">
        <f t="shared" ref="L3:L15" si="2">K3+D3</f>
        <v>1.3653333333333335</v>
      </c>
    </row>
    <row r="4" spans="1:12" ht="15" customHeight="1" x14ac:dyDescent="0.15">
      <c r="A4" s="24" t="s">
        <v>29</v>
      </c>
      <c r="B4" s="6">
        <v>7</v>
      </c>
      <c r="C4" s="6">
        <v>1</v>
      </c>
      <c r="D4" s="30">
        <f t="shared" si="0"/>
        <v>0.14285714285714285</v>
      </c>
      <c r="E4" s="31">
        <v>0</v>
      </c>
      <c r="F4" s="6">
        <v>1</v>
      </c>
      <c r="G4" s="6">
        <v>0</v>
      </c>
      <c r="H4" s="6">
        <v>0</v>
      </c>
      <c r="I4" s="6">
        <v>1</v>
      </c>
      <c r="J4" s="6">
        <v>0</v>
      </c>
      <c r="K4" s="9">
        <f t="shared" si="1"/>
        <v>1.33</v>
      </c>
      <c r="L4" s="10">
        <f t="shared" si="2"/>
        <v>1.4728571428571429</v>
      </c>
    </row>
    <row r="5" spans="1:12" ht="15" customHeight="1" x14ac:dyDescent="0.15">
      <c r="A5" s="24" t="s">
        <v>21</v>
      </c>
      <c r="B5" s="6">
        <v>6</v>
      </c>
      <c r="C5" s="6">
        <v>6</v>
      </c>
      <c r="D5" s="32">
        <f t="shared" si="0"/>
        <v>1</v>
      </c>
      <c r="E5" s="31">
        <v>6</v>
      </c>
      <c r="F5" s="6">
        <v>0</v>
      </c>
      <c r="G5" s="6">
        <v>0</v>
      </c>
      <c r="H5" s="6">
        <v>0</v>
      </c>
      <c r="I5" s="6">
        <v>3</v>
      </c>
      <c r="J5" s="6">
        <v>1</v>
      </c>
      <c r="K5" s="11">
        <f t="shared" si="1"/>
        <v>0</v>
      </c>
      <c r="L5" s="12">
        <f t="shared" si="2"/>
        <v>1</v>
      </c>
    </row>
    <row r="6" spans="1:12" ht="15" customHeight="1" x14ac:dyDescent="0.15">
      <c r="A6" s="24" t="s">
        <v>13</v>
      </c>
      <c r="B6" s="6">
        <v>6</v>
      </c>
      <c r="C6" s="6">
        <v>3</v>
      </c>
      <c r="D6" s="29">
        <f t="shared" si="0"/>
        <v>0.5</v>
      </c>
      <c r="E6" s="6">
        <v>2</v>
      </c>
      <c r="F6" s="6">
        <v>1</v>
      </c>
      <c r="G6" s="6">
        <v>0</v>
      </c>
      <c r="H6" s="6">
        <v>0</v>
      </c>
      <c r="I6" s="6">
        <v>0</v>
      </c>
      <c r="J6" s="6">
        <v>2</v>
      </c>
      <c r="K6" s="7">
        <f t="shared" si="1"/>
        <v>0.44333333333333336</v>
      </c>
      <c r="L6" s="8">
        <f t="shared" si="2"/>
        <v>0.94333333333333336</v>
      </c>
    </row>
    <row r="7" spans="1:12" ht="15" customHeight="1" x14ac:dyDescent="0.15">
      <c r="A7" s="24" t="s">
        <v>39</v>
      </c>
      <c r="B7" s="6">
        <v>7</v>
      </c>
      <c r="C7" s="6">
        <v>5</v>
      </c>
      <c r="D7" s="30">
        <f t="shared" si="0"/>
        <v>0.7142857142857143</v>
      </c>
      <c r="E7" s="31">
        <v>5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9">
        <f t="shared" si="1"/>
        <v>0</v>
      </c>
      <c r="L7" s="10">
        <f t="shared" si="2"/>
        <v>0.7142857142857143</v>
      </c>
    </row>
    <row r="8" spans="1:12" ht="15" customHeight="1" x14ac:dyDescent="0.15">
      <c r="A8" s="24" t="s">
        <v>47</v>
      </c>
      <c r="B8" s="6">
        <v>3</v>
      </c>
      <c r="C8" s="6">
        <v>2</v>
      </c>
      <c r="D8" s="30">
        <f t="shared" si="0"/>
        <v>0.66666666666666663</v>
      </c>
      <c r="E8" s="31">
        <v>2</v>
      </c>
      <c r="F8" s="6">
        <v>0</v>
      </c>
      <c r="G8" s="6">
        <v>0</v>
      </c>
      <c r="H8" s="6">
        <v>0</v>
      </c>
      <c r="I8" s="6">
        <v>1</v>
      </c>
      <c r="J8" s="6">
        <v>1</v>
      </c>
      <c r="K8" s="9">
        <f t="shared" si="1"/>
        <v>0</v>
      </c>
      <c r="L8" s="10">
        <f t="shared" si="2"/>
        <v>0.66666666666666663</v>
      </c>
    </row>
    <row r="9" spans="1:12" ht="15" customHeight="1" x14ac:dyDescent="0.15">
      <c r="A9" s="24" t="s">
        <v>14</v>
      </c>
      <c r="B9" s="6">
        <v>7</v>
      </c>
      <c r="C9" s="6">
        <v>4</v>
      </c>
      <c r="D9" s="30">
        <f t="shared" si="0"/>
        <v>0.5714285714285714</v>
      </c>
      <c r="E9" s="31">
        <v>4</v>
      </c>
      <c r="F9" s="6">
        <v>0</v>
      </c>
      <c r="G9" s="6">
        <v>0</v>
      </c>
      <c r="H9" s="6">
        <v>0</v>
      </c>
      <c r="I9" s="6">
        <v>4</v>
      </c>
      <c r="J9" s="6">
        <v>3</v>
      </c>
      <c r="K9" s="9">
        <f t="shared" si="1"/>
        <v>0</v>
      </c>
      <c r="L9" s="10">
        <f t="shared" si="2"/>
        <v>0.5714285714285714</v>
      </c>
    </row>
    <row r="10" spans="1:12" ht="15" customHeight="1" x14ac:dyDescent="0.15">
      <c r="A10" s="24" t="s">
        <v>17</v>
      </c>
      <c r="B10" s="6">
        <v>7</v>
      </c>
      <c r="C10" s="6">
        <v>4</v>
      </c>
      <c r="D10" s="30">
        <f t="shared" si="0"/>
        <v>0.5714285714285714</v>
      </c>
      <c r="E10" s="31">
        <v>4</v>
      </c>
      <c r="F10" s="6">
        <v>0</v>
      </c>
      <c r="G10" s="6">
        <v>0</v>
      </c>
      <c r="H10" s="6">
        <v>0</v>
      </c>
      <c r="I10" s="6">
        <v>1</v>
      </c>
      <c r="J10" s="6">
        <v>2</v>
      </c>
      <c r="K10" s="9">
        <f t="shared" si="1"/>
        <v>0</v>
      </c>
      <c r="L10" s="10">
        <f t="shared" si="2"/>
        <v>0.5714285714285714</v>
      </c>
    </row>
    <row r="11" spans="1:12" ht="15" customHeight="1" x14ac:dyDescent="0.15">
      <c r="A11" s="24" t="s">
        <v>44</v>
      </c>
      <c r="B11" s="6">
        <v>6</v>
      </c>
      <c r="C11" s="6">
        <v>3</v>
      </c>
      <c r="D11" s="30">
        <f t="shared" si="0"/>
        <v>0.5</v>
      </c>
      <c r="E11" s="31">
        <v>3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9">
        <f t="shared" si="1"/>
        <v>0</v>
      </c>
      <c r="L11" s="10">
        <f t="shared" si="2"/>
        <v>0.5</v>
      </c>
    </row>
    <row r="12" spans="1:12" ht="15" customHeight="1" x14ac:dyDescent="0.15">
      <c r="A12" s="24" t="s">
        <v>38</v>
      </c>
      <c r="B12" s="6">
        <v>7</v>
      </c>
      <c r="C12" s="6">
        <v>2</v>
      </c>
      <c r="D12" s="30">
        <f t="shared" si="0"/>
        <v>0.2857142857142857</v>
      </c>
      <c r="E12" s="31">
        <v>2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9">
        <f t="shared" si="1"/>
        <v>0</v>
      </c>
      <c r="L12" s="10">
        <f t="shared" si="2"/>
        <v>0.2857142857142857</v>
      </c>
    </row>
    <row r="13" spans="1:12" ht="15" customHeight="1" x14ac:dyDescent="0.15">
      <c r="A13" s="24" t="s">
        <v>40</v>
      </c>
      <c r="B13" s="6">
        <v>5</v>
      </c>
      <c r="C13" s="6">
        <v>1</v>
      </c>
      <c r="D13" s="30">
        <f t="shared" si="0"/>
        <v>0.2</v>
      </c>
      <c r="E13" s="31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9">
        <f t="shared" si="1"/>
        <v>0</v>
      </c>
      <c r="L13" s="10">
        <f t="shared" si="2"/>
        <v>0.2</v>
      </c>
    </row>
    <row r="14" spans="1:12" ht="15" customHeight="1" x14ac:dyDescent="0.15">
      <c r="A14" s="24" t="s">
        <v>46</v>
      </c>
      <c r="B14" s="6">
        <v>0</v>
      </c>
      <c r="C14" s="6">
        <v>0</v>
      </c>
      <c r="D14" s="34" t="e">
        <f t="shared" si="0"/>
        <v>#DIV/0!</v>
      </c>
      <c r="E14" s="31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26" t="e">
        <f t="shared" si="1"/>
        <v>#DIV/0!</v>
      </c>
      <c r="L14" s="27" t="e">
        <f t="shared" si="2"/>
        <v>#DIV/0!</v>
      </c>
    </row>
    <row r="15" spans="1:12" ht="15" customHeight="1" x14ac:dyDescent="0.15">
      <c r="A15" s="24" t="s">
        <v>49</v>
      </c>
      <c r="B15" s="6">
        <v>3</v>
      </c>
      <c r="C15" s="6">
        <v>0</v>
      </c>
      <c r="D15" s="30">
        <f t="shared" si="0"/>
        <v>0</v>
      </c>
      <c r="E15" s="31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26" t="e">
        <f t="shared" si="1"/>
        <v>#DIV/0!</v>
      </c>
      <c r="L15" s="27" t="e">
        <f t="shared" si="2"/>
        <v>#DIV/0!</v>
      </c>
    </row>
  </sheetData>
  <mergeCells count="1">
    <mergeCell ref="A1:L1"/>
  </mergeCells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V15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baseColWidth="10" defaultColWidth="16.33203125" defaultRowHeight="14.25" customHeight="1" x14ac:dyDescent="0.15"/>
  <cols>
    <col min="1" max="1" width="19.33203125" style="28" customWidth="1"/>
    <col min="2" max="2" width="12.6640625" style="28" customWidth="1"/>
    <col min="3" max="3" width="7" style="28" customWidth="1"/>
    <col min="4" max="4" width="5.83203125" style="28" customWidth="1"/>
    <col min="5" max="5" width="6.83203125" style="28" customWidth="1"/>
    <col min="6" max="6" width="6" style="28" customWidth="1"/>
    <col min="7" max="7" width="5.1640625" style="28" customWidth="1"/>
    <col min="8" max="8" width="7.1640625" style="28" customWidth="1"/>
    <col min="9" max="9" width="5.83203125" style="28" customWidth="1"/>
    <col min="10" max="10" width="7.6640625" style="28" customWidth="1"/>
    <col min="11" max="11" width="8.83203125" style="28" customWidth="1"/>
    <col min="12" max="12" width="8.1640625" style="28" customWidth="1"/>
    <col min="13" max="256" width="16.33203125" style="28" customWidth="1"/>
  </cols>
  <sheetData>
    <row r="1" spans="1:12" ht="16" customHeight="1" x14ac:dyDescent="0.15">
      <c r="A1" s="369" t="s">
        <v>43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</row>
    <row r="2" spans="1:12" ht="14.75" customHeight="1" x14ac:dyDescent="0.1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4" t="s">
        <v>12</v>
      </c>
    </row>
    <row r="3" spans="1:12" ht="15" customHeight="1" x14ac:dyDescent="0.15">
      <c r="A3" s="24" t="s">
        <v>13</v>
      </c>
      <c r="B3" s="6">
        <v>31</v>
      </c>
      <c r="C3" s="6">
        <v>24</v>
      </c>
      <c r="D3" s="29">
        <f t="shared" ref="D3:D15" si="0">C3/B3</f>
        <v>0.77419354838709675</v>
      </c>
      <c r="E3" s="6">
        <v>9</v>
      </c>
      <c r="F3" s="6">
        <v>5</v>
      </c>
      <c r="G3" s="6">
        <v>3</v>
      </c>
      <c r="H3" s="6">
        <v>6</v>
      </c>
      <c r="I3" s="6">
        <v>22</v>
      </c>
      <c r="J3" s="6">
        <v>16</v>
      </c>
      <c r="K3" s="7">
        <f t="shared" ref="K3:K15" si="1">(F3*1.33+G3*1.67+H3*2)/C3</f>
        <v>0.98583333333333334</v>
      </c>
      <c r="L3" s="8">
        <f t="shared" ref="L3:L15" si="2">K3+D3</f>
        <v>1.7600268817204301</v>
      </c>
    </row>
    <row r="4" spans="1:12" ht="15" customHeight="1" x14ac:dyDescent="0.15">
      <c r="A4" s="24" t="s">
        <v>17</v>
      </c>
      <c r="B4" s="6">
        <v>28</v>
      </c>
      <c r="C4" s="6">
        <v>20</v>
      </c>
      <c r="D4" s="30">
        <f t="shared" si="0"/>
        <v>0.7142857142857143</v>
      </c>
      <c r="E4" s="31">
        <v>9</v>
      </c>
      <c r="F4" s="6">
        <v>6</v>
      </c>
      <c r="G4" s="6">
        <v>1</v>
      </c>
      <c r="H4" s="6">
        <v>4</v>
      </c>
      <c r="I4" s="6">
        <v>19</v>
      </c>
      <c r="J4" s="6">
        <v>14</v>
      </c>
      <c r="K4" s="9">
        <f t="shared" si="1"/>
        <v>0.88249999999999995</v>
      </c>
      <c r="L4" s="10">
        <f t="shared" si="2"/>
        <v>1.5967857142857143</v>
      </c>
    </row>
    <row r="5" spans="1:12" ht="15" customHeight="1" x14ac:dyDescent="0.15">
      <c r="A5" s="24" t="s">
        <v>44</v>
      </c>
      <c r="B5" s="6">
        <v>24</v>
      </c>
      <c r="C5" s="6">
        <v>17</v>
      </c>
      <c r="D5" s="32">
        <f t="shared" si="0"/>
        <v>0.70833333333333337</v>
      </c>
      <c r="E5" s="31">
        <v>12</v>
      </c>
      <c r="F5" s="6">
        <v>4</v>
      </c>
      <c r="G5" s="6">
        <v>1</v>
      </c>
      <c r="H5" s="6">
        <v>0</v>
      </c>
      <c r="I5" s="6">
        <v>6</v>
      </c>
      <c r="J5" s="6">
        <v>9</v>
      </c>
      <c r="K5" s="11">
        <f t="shared" si="1"/>
        <v>0.41117647058823531</v>
      </c>
      <c r="L5" s="12">
        <f t="shared" si="2"/>
        <v>1.1195098039215687</v>
      </c>
    </row>
    <row r="6" spans="1:12" ht="15" customHeight="1" x14ac:dyDescent="0.15">
      <c r="A6" s="24" t="s">
        <v>38</v>
      </c>
      <c r="B6" s="6">
        <v>27</v>
      </c>
      <c r="C6" s="6">
        <v>18</v>
      </c>
      <c r="D6" s="29">
        <f t="shared" si="0"/>
        <v>0.66666666666666663</v>
      </c>
      <c r="E6" s="31">
        <v>12</v>
      </c>
      <c r="F6" s="6">
        <v>1</v>
      </c>
      <c r="G6" s="6">
        <v>3</v>
      </c>
      <c r="H6" s="6">
        <v>2</v>
      </c>
      <c r="I6" s="6">
        <v>10</v>
      </c>
      <c r="J6" s="6">
        <v>9</v>
      </c>
      <c r="K6" s="7">
        <f t="shared" si="1"/>
        <v>0.57444444444444442</v>
      </c>
      <c r="L6" s="8">
        <f t="shared" si="2"/>
        <v>1.2411111111111111</v>
      </c>
    </row>
    <row r="7" spans="1:12" ht="15" customHeight="1" x14ac:dyDescent="0.15">
      <c r="A7" s="24" t="s">
        <v>21</v>
      </c>
      <c r="B7" s="6">
        <v>24</v>
      </c>
      <c r="C7" s="6">
        <v>16</v>
      </c>
      <c r="D7" s="30">
        <f t="shared" si="0"/>
        <v>0.66666666666666663</v>
      </c>
      <c r="E7" s="31">
        <v>12</v>
      </c>
      <c r="F7" s="6">
        <v>4</v>
      </c>
      <c r="G7" s="6">
        <v>0</v>
      </c>
      <c r="H7" s="6">
        <v>0</v>
      </c>
      <c r="I7" s="6">
        <v>8</v>
      </c>
      <c r="J7" s="6">
        <v>8</v>
      </c>
      <c r="K7" s="9">
        <f t="shared" si="1"/>
        <v>0.33250000000000002</v>
      </c>
      <c r="L7" s="10">
        <f t="shared" si="2"/>
        <v>0.99916666666666665</v>
      </c>
    </row>
    <row r="8" spans="1:12" ht="15" customHeight="1" x14ac:dyDescent="0.15">
      <c r="A8" s="24" t="s">
        <v>45</v>
      </c>
      <c r="B8" s="6">
        <v>27</v>
      </c>
      <c r="C8" s="6">
        <v>17</v>
      </c>
      <c r="D8" s="30">
        <f t="shared" si="0"/>
        <v>0.62962962962962965</v>
      </c>
      <c r="E8" s="31">
        <v>9</v>
      </c>
      <c r="F8" s="6">
        <v>4</v>
      </c>
      <c r="G8" s="6">
        <v>1</v>
      </c>
      <c r="H8" s="6">
        <v>1</v>
      </c>
      <c r="I8" s="6">
        <v>6</v>
      </c>
      <c r="J8" s="6">
        <v>9</v>
      </c>
      <c r="K8" s="9">
        <f t="shared" si="1"/>
        <v>0.52882352941176469</v>
      </c>
      <c r="L8" s="10">
        <f t="shared" si="2"/>
        <v>1.1584531590413945</v>
      </c>
    </row>
    <row r="9" spans="1:12" ht="15" customHeight="1" x14ac:dyDescent="0.15">
      <c r="A9" s="24" t="s">
        <v>14</v>
      </c>
      <c r="B9" s="6">
        <v>26</v>
      </c>
      <c r="C9" s="6">
        <v>15</v>
      </c>
      <c r="D9" s="30">
        <f t="shared" si="0"/>
        <v>0.57692307692307687</v>
      </c>
      <c r="E9" s="31">
        <v>8</v>
      </c>
      <c r="F9" s="6">
        <v>3</v>
      </c>
      <c r="G9" s="6">
        <v>2</v>
      </c>
      <c r="H9" s="6">
        <v>2</v>
      </c>
      <c r="I9" s="6">
        <v>9</v>
      </c>
      <c r="J9" s="6">
        <v>9</v>
      </c>
      <c r="K9" s="9">
        <f t="shared" si="1"/>
        <v>0.7553333333333333</v>
      </c>
      <c r="L9" s="10">
        <f t="shared" si="2"/>
        <v>1.3322564102564103</v>
      </c>
    </row>
    <row r="10" spans="1:12" ht="15" customHeight="1" x14ac:dyDescent="0.15">
      <c r="A10" s="24" t="s">
        <v>39</v>
      </c>
      <c r="B10" s="6">
        <v>34</v>
      </c>
      <c r="C10" s="6">
        <v>15</v>
      </c>
      <c r="D10" s="30">
        <f t="shared" si="0"/>
        <v>0.44117647058823528</v>
      </c>
      <c r="E10" s="31">
        <v>12</v>
      </c>
      <c r="F10" s="6">
        <v>3</v>
      </c>
      <c r="G10" s="6">
        <v>0</v>
      </c>
      <c r="H10" s="6">
        <v>0</v>
      </c>
      <c r="I10" s="6">
        <v>7</v>
      </c>
      <c r="J10" s="6">
        <v>7</v>
      </c>
      <c r="K10" s="9">
        <f t="shared" si="1"/>
        <v>0.26600000000000001</v>
      </c>
      <c r="L10" s="10">
        <f t="shared" si="2"/>
        <v>0.7071764705882353</v>
      </c>
    </row>
    <row r="11" spans="1:12" ht="15" customHeight="1" x14ac:dyDescent="0.15">
      <c r="A11" s="24" t="s">
        <v>40</v>
      </c>
      <c r="B11" s="6">
        <v>21</v>
      </c>
      <c r="C11" s="6">
        <v>9</v>
      </c>
      <c r="D11" s="30">
        <f t="shared" si="0"/>
        <v>0.42857142857142855</v>
      </c>
      <c r="E11" s="31">
        <v>9</v>
      </c>
      <c r="F11" s="6">
        <v>0</v>
      </c>
      <c r="G11" s="6">
        <v>0</v>
      </c>
      <c r="H11" s="6">
        <v>0</v>
      </c>
      <c r="I11" s="6">
        <v>2</v>
      </c>
      <c r="J11" s="6">
        <v>6</v>
      </c>
      <c r="K11" s="9">
        <f t="shared" si="1"/>
        <v>0</v>
      </c>
      <c r="L11" s="10">
        <f t="shared" si="2"/>
        <v>0.42857142857142855</v>
      </c>
    </row>
    <row r="12" spans="1:12" ht="15" customHeight="1" x14ac:dyDescent="0.15">
      <c r="A12" s="24" t="s">
        <v>29</v>
      </c>
      <c r="B12" s="6">
        <v>28</v>
      </c>
      <c r="C12" s="6">
        <v>9</v>
      </c>
      <c r="D12" s="30">
        <f t="shared" si="0"/>
        <v>0.32142857142857145</v>
      </c>
      <c r="E12" s="31">
        <v>6</v>
      </c>
      <c r="F12" s="6">
        <v>3</v>
      </c>
      <c r="G12" s="6">
        <v>0</v>
      </c>
      <c r="H12" s="6">
        <v>0</v>
      </c>
      <c r="I12" s="6">
        <v>5</v>
      </c>
      <c r="J12" s="6">
        <v>5</v>
      </c>
      <c r="K12" s="9">
        <f t="shared" si="1"/>
        <v>0.44333333333333336</v>
      </c>
      <c r="L12" s="10">
        <f t="shared" si="2"/>
        <v>0.76476190476190475</v>
      </c>
    </row>
    <row r="13" spans="1:12" ht="15" customHeight="1" x14ac:dyDescent="0.15">
      <c r="A13" s="24" t="s">
        <v>46</v>
      </c>
      <c r="B13" s="6">
        <v>11</v>
      </c>
      <c r="C13" s="6">
        <v>3</v>
      </c>
      <c r="D13" s="30">
        <f t="shared" si="0"/>
        <v>0.27272727272727271</v>
      </c>
      <c r="E13" s="31">
        <v>3</v>
      </c>
      <c r="F13" s="6">
        <v>0</v>
      </c>
      <c r="G13" s="6">
        <v>0</v>
      </c>
      <c r="H13" s="6">
        <v>0</v>
      </c>
      <c r="I13" s="6">
        <v>2</v>
      </c>
      <c r="J13" s="6">
        <v>0</v>
      </c>
      <c r="K13" s="9">
        <f t="shared" si="1"/>
        <v>0</v>
      </c>
      <c r="L13" s="10">
        <f t="shared" si="2"/>
        <v>0.27272727272727271</v>
      </c>
    </row>
    <row r="14" spans="1:12" ht="15" customHeight="1" x14ac:dyDescent="0.15">
      <c r="A14" s="24" t="s">
        <v>47</v>
      </c>
      <c r="B14" s="6">
        <v>25</v>
      </c>
      <c r="C14" s="6">
        <v>6</v>
      </c>
      <c r="D14" s="30">
        <f t="shared" si="0"/>
        <v>0.24</v>
      </c>
      <c r="E14" s="31">
        <v>6</v>
      </c>
      <c r="F14" s="6">
        <v>0</v>
      </c>
      <c r="G14" s="6">
        <v>0</v>
      </c>
      <c r="H14" s="6">
        <v>0</v>
      </c>
      <c r="I14" s="6">
        <v>4</v>
      </c>
      <c r="J14" s="6">
        <v>4</v>
      </c>
      <c r="K14" s="9">
        <f t="shared" si="1"/>
        <v>0</v>
      </c>
      <c r="L14" s="10">
        <f t="shared" si="2"/>
        <v>0.24</v>
      </c>
    </row>
    <row r="15" spans="1:12" ht="15" customHeight="1" x14ac:dyDescent="0.15">
      <c r="A15" s="24" t="s">
        <v>16</v>
      </c>
      <c r="B15" s="6">
        <v>4</v>
      </c>
      <c r="C15" s="6">
        <v>3</v>
      </c>
      <c r="D15" s="30">
        <f t="shared" si="0"/>
        <v>0.75</v>
      </c>
      <c r="E15" s="31">
        <v>3</v>
      </c>
      <c r="F15" s="6">
        <v>0</v>
      </c>
      <c r="G15" s="6">
        <v>0</v>
      </c>
      <c r="H15" s="6">
        <v>0</v>
      </c>
      <c r="I15" s="6">
        <v>3</v>
      </c>
      <c r="J15" s="6">
        <v>3</v>
      </c>
      <c r="K15" s="9">
        <f t="shared" si="1"/>
        <v>0</v>
      </c>
      <c r="L15" s="10">
        <f t="shared" si="2"/>
        <v>0.75</v>
      </c>
    </row>
  </sheetData>
  <mergeCells count="1">
    <mergeCell ref="A1:L1"/>
  </mergeCells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V16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baseColWidth="10" defaultColWidth="16.33203125" defaultRowHeight="14.25" customHeight="1" x14ac:dyDescent="0.15"/>
  <cols>
    <col min="1" max="1" width="19.33203125" style="23" customWidth="1"/>
    <col min="2" max="2" width="12.6640625" style="23" customWidth="1"/>
    <col min="3" max="3" width="7" style="23" customWidth="1"/>
    <col min="4" max="4" width="5.83203125" style="23" customWidth="1"/>
    <col min="5" max="5" width="6.83203125" style="23" customWidth="1"/>
    <col min="6" max="6" width="6" style="23" customWidth="1"/>
    <col min="7" max="7" width="5.1640625" style="23" customWidth="1"/>
    <col min="8" max="8" width="7.1640625" style="23" customWidth="1"/>
    <col min="9" max="9" width="5.83203125" style="23" customWidth="1"/>
    <col min="10" max="10" width="7.6640625" style="23" customWidth="1"/>
    <col min="11" max="11" width="8.83203125" style="23" customWidth="1"/>
    <col min="12" max="12" width="8.1640625" style="23" customWidth="1"/>
    <col min="13" max="256" width="16.33203125" style="23" customWidth="1"/>
  </cols>
  <sheetData>
    <row r="1" spans="1:12" ht="16" customHeight="1" x14ac:dyDescent="0.15">
      <c r="A1" s="369" t="s">
        <v>37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</row>
    <row r="2" spans="1:12" ht="14.75" customHeight="1" x14ac:dyDescent="0.1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4" t="s">
        <v>12</v>
      </c>
    </row>
    <row r="3" spans="1:12" ht="15" customHeight="1" x14ac:dyDescent="0.15">
      <c r="A3" s="24" t="s">
        <v>13</v>
      </c>
      <c r="B3" s="6">
        <v>25</v>
      </c>
      <c r="C3" s="6">
        <v>19</v>
      </c>
      <c r="D3" s="7">
        <f t="shared" ref="D3:D16" si="0">C3/B3</f>
        <v>0.76</v>
      </c>
      <c r="E3" s="8">
        <v>1</v>
      </c>
      <c r="F3" s="6">
        <v>6</v>
      </c>
      <c r="G3" s="6">
        <v>2</v>
      </c>
      <c r="H3" s="6">
        <v>10</v>
      </c>
      <c r="I3" s="6">
        <v>20</v>
      </c>
      <c r="J3" s="6">
        <v>14</v>
      </c>
      <c r="K3" s="7">
        <f t="shared" ref="K3:K16" si="1">(F3*1.33+G3*1.67+H3*2)/C3</f>
        <v>1.648421052631579</v>
      </c>
      <c r="L3" s="8">
        <f t="shared" ref="L3:L16" si="2">K3+D3</f>
        <v>2.4084210526315788</v>
      </c>
    </row>
    <row r="4" spans="1:12" ht="15" customHeight="1" x14ac:dyDescent="0.15">
      <c r="A4" s="24" t="s">
        <v>14</v>
      </c>
      <c r="B4" s="6">
        <v>19</v>
      </c>
      <c r="C4" s="6">
        <v>14</v>
      </c>
      <c r="D4" s="9">
        <f t="shared" si="0"/>
        <v>0.73684210526315785</v>
      </c>
      <c r="E4" s="10">
        <v>6</v>
      </c>
      <c r="F4" s="6">
        <v>7</v>
      </c>
      <c r="G4" s="6">
        <v>1</v>
      </c>
      <c r="H4" s="6">
        <v>0</v>
      </c>
      <c r="I4" s="6">
        <v>7</v>
      </c>
      <c r="J4" s="6">
        <v>6</v>
      </c>
      <c r="K4" s="9">
        <f t="shared" si="1"/>
        <v>0.78428571428571436</v>
      </c>
      <c r="L4" s="10">
        <f t="shared" si="2"/>
        <v>1.5211278195488722</v>
      </c>
    </row>
    <row r="5" spans="1:12" ht="15" customHeight="1" x14ac:dyDescent="0.15">
      <c r="A5" s="24" t="s">
        <v>21</v>
      </c>
      <c r="B5" s="6">
        <v>10</v>
      </c>
      <c r="C5" s="6">
        <v>7</v>
      </c>
      <c r="D5" s="11">
        <f t="shared" si="0"/>
        <v>0.7</v>
      </c>
      <c r="E5" s="12">
        <v>4</v>
      </c>
      <c r="F5" s="6">
        <v>1</v>
      </c>
      <c r="G5" s="6">
        <v>2</v>
      </c>
      <c r="H5" s="6">
        <v>0</v>
      </c>
      <c r="I5" s="6">
        <v>6</v>
      </c>
      <c r="J5" s="6">
        <v>3</v>
      </c>
      <c r="K5" s="11">
        <f t="shared" si="1"/>
        <v>0.66714285714285715</v>
      </c>
      <c r="L5" s="12">
        <f t="shared" si="2"/>
        <v>1.367142857142857</v>
      </c>
    </row>
    <row r="6" spans="1:12" ht="15" customHeight="1" x14ac:dyDescent="0.15">
      <c r="A6" s="24" t="s">
        <v>19</v>
      </c>
      <c r="B6" s="6">
        <v>13</v>
      </c>
      <c r="C6" s="6">
        <v>9</v>
      </c>
      <c r="D6" s="7">
        <f t="shared" si="0"/>
        <v>0.69230769230769229</v>
      </c>
      <c r="E6" s="8">
        <v>8</v>
      </c>
      <c r="F6" s="6">
        <v>0</v>
      </c>
      <c r="G6" s="6">
        <v>1</v>
      </c>
      <c r="H6" s="6">
        <v>0</v>
      </c>
      <c r="I6" s="6">
        <v>0</v>
      </c>
      <c r="J6" s="6">
        <v>6</v>
      </c>
      <c r="K6" s="7">
        <f t="shared" si="1"/>
        <v>0.18555555555555556</v>
      </c>
      <c r="L6" s="8">
        <f t="shared" si="2"/>
        <v>0.87786324786324788</v>
      </c>
    </row>
    <row r="7" spans="1:12" ht="15" customHeight="1" x14ac:dyDescent="0.15">
      <c r="A7" s="24" t="s">
        <v>23</v>
      </c>
      <c r="B7" s="6">
        <v>17</v>
      </c>
      <c r="C7" s="6">
        <v>11</v>
      </c>
      <c r="D7" s="9">
        <f t="shared" si="0"/>
        <v>0.6470588235294118</v>
      </c>
      <c r="E7" s="10">
        <v>11</v>
      </c>
      <c r="F7" s="6">
        <v>0</v>
      </c>
      <c r="G7" s="6">
        <v>0</v>
      </c>
      <c r="H7" s="6">
        <v>0</v>
      </c>
      <c r="I7" s="6">
        <v>3</v>
      </c>
      <c r="J7" s="6">
        <v>3</v>
      </c>
      <c r="K7" s="9">
        <f t="shared" si="1"/>
        <v>0</v>
      </c>
      <c r="L7" s="10">
        <f t="shared" si="2"/>
        <v>0.6470588235294118</v>
      </c>
    </row>
    <row r="8" spans="1:12" ht="15" customHeight="1" x14ac:dyDescent="0.15">
      <c r="A8" s="24" t="s">
        <v>16</v>
      </c>
      <c r="B8" s="6">
        <v>22</v>
      </c>
      <c r="C8" s="6">
        <v>14</v>
      </c>
      <c r="D8" s="9">
        <f t="shared" si="0"/>
        <v>0.63636363636363635</v>
      </c>
      <c r="E8" s="10">
        <v>7</v>
      </c>
      <c r="F8" s="6">
        <v>2</v>
      </c>
      <c r="G8" s="6">
        <v>3</v>
      </c>
      <c r="H8" s="6">
        <v>2</v>
      </c>
      <c r="I8" s="6">
        <v>9</v>
      </c>
      <c r="J8" s="6">
        <v>12</v>
      </c>
      <c r="K8" s="9">
        <f t="shared" si="1"/>
        <v>0.83357142857142852</v>
      </c>
      <c r="L8" s="10">
        <f t="shared" si="2"/>
        <v>1.4699350649350649</v>
      </c>
    </row>
    <row r="9" spans="1:12" ht="15" customHeight="1" x14ac:dyDescent="0.15">
      <c r="A9" s="24" t="s">
        <v>17</v>
      </c>
      <c r="B9" s="6">
        <v>20</v>
      </c>
      <c r="C9" s="6">
        <v>12</v>
      </c>
      <c r="D9" s="9">
        <f t="shared" si="0"/>
        <v>0.6</v>
      </c>
      <c r="E9" s="10">
        <v>4</v>
      </c>
      <c r="F9" s="6">
        <v>3</v>
      </c>
      <c r="G9" s="6">
        <v>4</v>
      </c>
      <c r="H9" s="6">
        <v>1</v>
      </c>
      <c r="I9" s="6">
        <v>8</v>
      </c>
      <c r="J9" s="6">
        <v>7</v>
      </c>
      <c r="K9" s="9">
        <f t="shared" si="1"/>
        <v>1.0558333333333334</v>
      </c>
      <c r="L9" s="10">
        <f t="shared" si="2"/>
        <v>1.6558333333333333</v>
      </c>
    </row>
    <row r="10" spans="1:12" ht="15" customHeight="1" x14ac:dyDescent="0.15">
      <c r="A10" s="24" t="s">
        <v>38</v>
      </c>
      <c r="B10" s="6">
        <v>14</v>
      </c>
      <c r="C10" s="6">
        <v>8</v>
      </c>
      <c r="D10" s="9">
        <f t="shared" si="0"/>
        <v>0.5714285714285714</v>
      </c>
      <c r="E10" s="10">
        <v>7</v>
      </c>
      <c r="F10" s="6">
        <v>1</v>
      </c>
      <c r="G10" s="6">
        <v>0</v>
      </c>
      <c r="H10" s="6">
        <v>0</v>
      </c>
      <c r="I10" s="6">
        <v>3</v>
      </c>
      <c r="J10" s="6">
        <v>2</v>
      </c>
      <c r="K10" s="9">
        <f t="shared" si="1"/>
        <v>0.16625000000000001</v>
      </c>
      <c r="L10" s="10">
        <f t="shared" si="2"/>
        <v>0.73767857142857141</v>
      </c>
    </row>
    <row r="11" spans="1:12" ht="15" customHeight="1" x14ac:dyDescent="0.15">
      <c r="A11" s="25" t="s">
        <v>39</v>
      </c>
      <c r="B11" s="6">
        <v>15</v>
      </c>
      <c r="C11" s="6">
        <v>8</v>
      </c>
      <c r="D11" s="9">
        <f t="shared" si="0"/>
        <v>0.53333333333333333</v>
      </c>
      <c r="E11" s="10">
        <v>7</v>
      </c>
      <c r="F11" s="6">
        <v>1</v>
      </c>
      <c r="G11" s="6">
        <v>0</v>
      </c>
      <c r="H11" s="6">
        <v>0</v>
      </c>
      <c r="I11" s="6">
        <v>3</v>
      </c>
      <c r="J11" s="6">
        <v>3</v>
      </c>
      <c r="K11" s="9">
        <f t="shared" si="1"/>
        <v>0.16625000000000001</v>
      </c>
      <c r="L11" s="10">
        <f t="shared" si="2"/>
        <v>0.69958333333333333</v>
      </c>
    </row>
    <row r="12" spans="1:12" ht="15" customHeight="1" x14ac:dyDescent="0.15">
      <c r="A12" s="24" t="s">
        <v>40</v>
      </c>
      <c r="B12" s="6">
        <v>13</v>
      </c>
      <c r="C12" s="6">
        <v>4</v>
      </c>
      <c r="D12" s="9">
        <f t="shared" si="0"/>
        <v>0.30769230769230771</v>
      </c>
      <c r="E12" s="10">
        <v>4</v>
      </c>
      <c r="F12" s="6">
        <v>0</v>
      </c>
      <c r="G12" s="6">
        <v>0</v>
      </c>
      <c r="H12" s="6">
        <v>0</v>
      </c>
      <c r="I12" s="6">
        <v>2</v>
      </c>
      <c r="J12" s="6">
        <v>2</v>
      </c>
      <c r="K12" s="9">
        <f t="shared" si="1"/>
        <v>0</v>
      </c>
      <c r="L12" s="10">
        <f t="shared" si="2"/>
        <v>0.30769230769230771</v>
      </c>
    </row>
    <row r="13" spans="1:12" ht="15" customHeight="1" x14ac:dyDescent="0.15">
      <c r="A13" s="24" t="s">
        <v>41</v>
      </c>
      <c r="B13" s="6">
        <v>14</v>
      </c>
      <c r="C13" s="6">
        <v>4</v>
      </c>
      <c r="D13" s="9">
        <f t="shared" si="0"/>
        <v>0.2857142857142857</v>
      </c>
      <c r="E13" s="10">
        <v>4</v>
      </c>
      <c r="F13" s="6">
        <v>0</v>
      </c>
      <c r="G13" s="6">
        <v>0</v>
      </c>
      <c r="H13" s="6">
        <v>0</v>
      </c>
      <c r="I13" s="6">
        <v>2</v>
      </c>
      <c r="J13" s="6">
        <v>2</v>
      </c>
      <c r="K13" s="9">
        <f t="shared" si="1"/>
        <v>0</v>
      </c>
      <c r="L13" s="10">
        <f t="shared" si="2"/>
        <v>0.2857142857142857</v>
      </c>
    </row>
    <row r="14" spans="1:12" ht="15" customHeight="1" x14ac:dyDescent="0.15">
      <c r="A14" s="24" t="s">
        <v>29</v>
      </c>
      <c r="B14" s="6">
        <v>19</v>
      </c>
      <c r="C14" s="6">
        <v>5</v>
      </c>
      <c r="D14" s="9">
        <f t="shared" si="0"/>
        <v>0.26315789473684209</v>
      </c>
      <c r="E14" s="10">
        <v>4</v>
      </c>
      <c r="F14" s="6">
        <v>1</v>
      </c>
      <c r="G14" s="6">
        <v>0</v>
      </c>
      <c r="H14" s="6">
        <v>0</v>
      </c>
      <c r="I14" s="6">
        <v>0</v>
      </c>
      <c r="J14" s="6">
        <v>1</v>
      </c>
      <c r="K14" s="9">
        <f t="shared" si="1"/>
        <v>0.26600000000000001</v>
      </c>
      <c r="L14" s="10">
        <f t="shared" si="2"/>
        <v>0.52915789473684205</v>
      </c>
    </row>
    <row r="15" spans="1:12" ht="15" customHeight="1" x14ac:dyDescent="0.15">
      <c r="A15" s="24" t="s">
        <v>26</v>
      </c>
      <c r="B15" s="6">
        <v>10</v>
      </c>
      <c r="C15" s="6">
        <v>1</v>
      </c>
      <c r="D15" s="9">
        <f t="shared" si="0"/>
        <v>0.1</v>
      </c>
      <c r="E15" s="10">
        <v>1</v>
      </c>
      <c r="F15" s="6">
        <v>1</v>
      </c>
      <c r="G15" s="6">
        <v>0</v>
      </c>
      <c r="H15" s="6">
        <v>0</v>
      </c>
      <c r="I15" s="6">
        <v>1</v>
      </c>
      <c r="J15" s="6">
        <v>0</v>
      </c>
      <c r="K15" s="9">
        <f t="shared" si="1"/>
        <v>1.33</v>
      </c>
      <c r="L15" s="10">
        <f t="shared" si="2"/>
        <v>1.4300000000000002</v>
      </c>
    </row>
    <row r="16" spans="1:12" ht="15" customHeight="1" x14ac:dyDescent="0.15">
      <c r="A16" s="24" t="s">
        <v>42</v>
      </c>
      <c r="B16" s="6">
        <v>5</v>
      </c>
      <c r="C16" s="6">
        <v>0</v>
      </c>
      <c r="D16" s="9">
        <f t="shared" si="0"/>
        <v>0</v>
      </c>
      <c r="E16" s="10">
        <v>0</v>
      </c>
      <c r="F16" s="6">
        <v>0</v>
      </c>
      <c r="G16" s="6">
        <v>0</v>
      </c>
      <c r="H16" s="6">
        <v>0</v>
      </c>
      <c r="I16" s="6">
        <v>1</v>
      </c>
      <c r="J16" s="6">
        <v>0</v>
      </c>
      <c r="K16" s="26" t="e">
        <f t="shared" si="1"/>
        <v>#DIV/0!</v>
      </c>
      <c r="L16" s="27" t="e">
        <f t="shared" si="2"/>
        <v>#DIV/0!</v>
      </c>
    </row>
  </sheetData>
  <mergeCells count="1">
    <mergeCell ref="A1:L1"/>
  </mergeCells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27"/>
  <sheetViews>
    <sheetView showGridLines="0" workbookViewId="0">
      <pane xSplit="1" ySplit="2" topLeftCell="V4" activePane="bottomRight" state="frozen"/>
      <selection pane="topRight"/>
      <selection pane="bottomLeft"/>
      <selection pane="bottomRight" activeCell="B3" sqref="B3"/>
    </sheetView>
  </sheetViews>
  <sheetFormatPr baseColWidth="10" defaultColWidth="16.33203125" defaultRowHeight="14.25" customHeight="1" x14ac:dyDescent="0.15"/>
  <cols>
    <col min="1" max="1" width="19.33203125" style="1" customWidth="1"/>
    <col min="2" max="2" width="12.6640625" style="1" customWidth="1"/>
    <col min="3" max="3" width="7" style="1" customWidth="1"/>
    <col min="4" max="4" width="5.83203125" style="1" customWidth="1"/>
    <col min="5" max="5" width="6.83203125" style="1" customWidth="1"/>
    <col min="6" max="6" width="6" style="1" customWidth="1"/>
    <col min="7" max="7" width="5.1640625" style="1" customWidth="1"/>
    <col min="8" max="8" width="7.1640625" style="1" customWidth="1"/>
    <col min="9" max="9" width="5.83203125" style="1" customWidth="1"/>
    <col min="10" max="10" width="7.6640625" style="1" customWidth="1"/>
    <col min="11" max="11" width="8.83203125" style="1" customWidth="1"/>
    <col min="12" max="12" width="8.1640625" style="1" customWidth="1"/>
    <col min="13" max="256" width="16.33203125" style="1" customWidth="1"/>
  </cols>
  <sheetData>
    <row r="1" spans="1:12" ht="16" customHeight="1" x14ac:dyDescent="0.15">
      <c r="A1" s="369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</row>
    <row r="2" spans="1:12" ht="14.75" customHeight="1" x14ac:dyDescent="0.1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4" t="s">
        <v>12</v>
      </c>
    </row>
    <row r="3" spans="1:12" ht="15" customHeight="1" x14ac:dyDescent="0.15">
      <c r="A3" s="5" t="s">
        <v>13</v>
      </c>
      <c r="B3" s="6">
        <v>59</v>
      </c>
      <c r="C3" s="6">
        <v>44</v>
      </c>
      <c r="D3" s="7">
        <f t="shared" ref="D3:D27" si="0">C3/B3</f>
        <v>0.74576271186440679</v>
      </c>
      <c r="E3" s="8">
        <v>13</v>
      </c>
      <c r="F3" s="6">
        <v>11</v>
      </c>
      <c r="G3" s="6">
        <v>7</v>
      </c>
      <c r="H3" s="6">
        <v>13</v>
      </c>
      <c r="I3" s="6">
        <v>54</v>
      </c>
      <c r="J3" s="6">
        <v>36</v>
      </c>
      <c r="K3" s="7">
        <f t="shared" ref="K3:K27" si="1">(F3*1.33+G3*1.67+H3*2)/C3</f>
        <v>1.1890909090909092</v>
      </c>
      <c r="L3" s="8">
        <f t="shared" ref="L3:L27" si="2">K3+D3</f>
        <v>1.934853620955316</v>
      </c>
    </row>
    <row r="4" spans="1:12" ht="15" customHeight="1" x14ac:dyDescent="0.15">
      <c r="A4" s="5" t="s">
        <v>14</v>
      </c>
      <c r="B4" s="6">
        <v>48</v>
      </c>
      <c r="C4" s="6">
        <v>37</v>
      </c>
      <c r="D4" s="9">
        <f t="shared" si="0"/>
        <v>0.77083333333333337</v>
      </c>
      <c r="E4" s="10">
        <v>18</v>
      </c>
      <c r="F4" s="6">
        <v>10</v>
      </c>
      <c r="G4" s="6">
        <v>7</v>
      </c>
      <c r="H4" s="6">
        <v>2</v>
      </c>
      <c r="I4" s="6">
        <v>28</v>
      </c>
      <c r="J4" s="6">
        <v>25</v>
      </c>
      <c r="K4" s="9">
        <f t="shared" si="1"/>
        <v>0.78351351351351362</v>
      </c>
      <c r="L4" s="10">
        <f t="shared" si="2"/>
        <v>1.5543468468468471</v>
      </c>
    </row>
    <row r="5" spans="1:12" ht="15" customHeight="1" x14ac:dyDescent="0.15">
      <c r="A5" s="5" t="s">
        <v>15</v>
      </c>
      <c r="B5" s="6">
        <v>16</v>
      </c>
      <c r="C5" s="6">
        <v>12</v>
      </c>
      <c r="D5" s="11">
        <f t="shared" si="0"/>
        <v>0.75</v>
      </c>
      <c r="E5" s="12">
        <v>8</v>
      </c>
      <c r="F5" s="6">
        <v>3</v>
      </c>
      <c r="G5" s="6">
        <v>1</v>
      </c>
      <c r="H5" s="6">
        <v>1</v>
      </c>
      <c r="I5" s="6">
        <v>7</v>
      </c>
      <c r="J5" s="6">
        <v>9</v>
      </c>
      <c r="K5" s="11">
        <f t="shared" si="1"/>
        <v>0.63833333333333331</v>
      </c>
      <c r="L5" s="12">
        <f t="shared" si="2"/>
        <v>1.3883333333333332</v>
      </c>
    </row>
    <row r="6" spans="1:12" ht="15" customHeight="1" x14ac:dyDescent="0.15">
      <c r="A6" s="5" t="s">
        <v>16</v>
      </c>
      <c r="B6" s="6">
        <v>45</v>
      </c>
      <c r="C6" s="6">
        <v>33</v>
      </c>
      <c r="D6" s="7">
        <f t="shared" si="0"/>
        <v>0.73333333333333328</v>
      </c>
      <c r="E6" s="8">
        <v>22</v>
      </c>
      <c r="F6" s="6">
        <v>5</v>
      </c>
      <c r="G6" s="6">
        <v>4</v>
      </c>
      <c r="H6" s="6">
        <v>2</v>
      </c>
      <c r="I6" s="6">
        <v>28</v>
      </c>
      <c r="J6" s="6">
        <v>22</v>
      </c>
      <c r="K6" s="7">
        <f t="shared" si="1"/>
        <v>0.52515151515151515</v>
      </c>
      <c r="L6" s="8">
        <f t="shared" si="2"/>
        <v>1.2584848484848483</v>
      </c>
    </row>
    <row r="7" spans="1:12" ht="15" customHeight="1" x14ac:dyDescent="0.15">
      <c r="A7" s="5" t="s">
        <v>17</v>
      </c>
      <c r="B7" s="6">
        <v>55</v>
      </c>
      <c r="C7" s="6">
        <v>41</v>
      </c>
      <c r="D7" s="9">
        <f t="shared" si="0"/>
        <v>0.74545454545454548</v>
      </c>
      <c r="E7" s="10">
        <v>28</v>
      </c>
      <c r="F7" s="6">
        <v>8</v>
      </c>
      <c r="G7" s="6">
        <v>4</v>
      </c>
      <c r="H7" s="6">
        <v>1</v>
      </c>
      <c r="I7" s="6">
        <v>25</v>
      </c>
      <c r="J7" s="6">
        <v>22</v>
      </c>
      <c r="K7" s="9">
        <f t="shared" si="1"/>
        <v>0.47121951219512198</v>
      </c>
      <c r="L7" s="10">
        <f t="shared" si="2"/>
        <v>1.2166740576496675</v>
      </c>
    </row>
    <row r="8" spans="1:12" ht="15" customHeight="1" x14ac:dyDescent="0.15">
      <c r="A8" s="5" t="s">
        <v>18</v>
      </c>
      <c r="B8" s="6">
        <v>4</v>
      </c>
      <c r="C8" s="6">
        <v>3</v>
      </c>
      <c r="D8" s="9">
        <f t="shared" si="0"/>
        <v>0.75</v>
      </c>
      <c r="E8" s="10">
        <v>2</v>
      </c>
      <c r="F8" s="6">
        <v>1</v>
      </c>
      <c r="G8" s="6">
        <v>0</v>
      </c>
      <c r="H8" s="6">
        <v>0</v>
      </c>
      <c r="I8" s="6">
        <v>1</v>
      </c>
      <c r="J8" s="6">
        <v>1</v>
      </c>
      <c r="K8" s="9">
        <f t="shared" si="1"/>
        <v>0.44333333333333336</v>
      </c>
      <c r="L8" s="10">
        <f t="shared" si="2"/>
        <v>1.1933333333333334</v>
      </c>
    </row>
    <row r="9" spans="1:12" ht="15" customHeight="1" x14ac:dyDescent="0.15">
      <c r="A9" s="5" t="s">
        <v>18</v>
      </c>
      <c r="B9" s="6">
        <v>15</v>
      </c>
      <c r="C9" s="6">
        <v>8</v>
      </c>
      <c r="D9" s="9">
        <f t="shared" si="0"/>
        <v>0.53333333333333333</v>
      </c>
      <c r="E9" s="10">
        <v>5</v>
      </c>
      <c r="F9" s="6">
        <v>2</v>
      </c>
      <c r="G9" s="6">
        <v>1</v>
      </c>
      <c r="H9" s="6">
        <v>0</v>
      </c>
      <c r="I9" s="6">
        <v>8</v>
      </c>
      <c r="J9" s="6">
        <v>6</v>
      </c>
      <c r="K9" s="9">
        <f t="shared" si="1"/>
        <v>0.54125000000000001</v>
      </c>
      <c r="L9" s="10">
        <f t="shared" si="2"/>
        <v>1.0745833333333334</v>
      </c>
    </row>
    <row r="10" spans="1:12" ht="15" customHeight="1" x14ac:dyDescent="0.15">
      <c r="A10" s="5" t="s">
        <v>19</v>
      </c>
      <c r="B10" s="6">
        <v>53</v>
      </c>
      <c r="C10" s="6">
        <v>34</v>
      </c>
      <c r="D10" s="9">
        <f t="shared" si="0"/>
        <v>0.64150943396226412</v>
      </c>
      <c r="E10" s="10">
        <v>24</v>
      </c>
      <c r="F10" s="6">
        <v>8</v>
      </c>
      <c r="G10" s="6">
        <v>2</v>
      </c>
      <c r="H10" s="6">
        <v>0</v>
      </c>
      <c r="I10" s="6">
        <v>16</v>
      </c>
      <c r="J10" s="6">
        <v>20</v>
      </c>
      <c r="K10" s="9">
        <f t="shared" si="1"/>
        <v>0.41117647058823531</v>
      </c>
      <c r="L10" s="10">
        <f t="shared" si="2"/>
        <v>1.0526859045504995</v>
      </c>
    </row>
    <row r="11" spans="1:12" ht="15" customHeight="1" x14ac:dyDescent="0.15">
      <c r="A11" s="5" t="s">
        <v>20</v>
      </c>
      <c r="B11" s="6">
        <v>10</v>
      </c>
      <c r="C11" s="6">
        <v>6</v>
      </c>
      <c r="D11" s="9">
        <f t="shared" si="0"/>
        <v>0.6</v>
      </c>
      <c r="E11" s="10">
        <v>4</v>
      </c>
      <c r="F11" s="6">
        <v>2</v>
      </c>
      <c r="G11" s="6">
        <v>0</v>
      </c>
      <c r="H11" s="6">
        <v>0</v>
      </c>
      <c r="I11" s="6">
        <v>2</v>
      </c>
      <c r="J11" s="6">
        <v>4</v>
      </c>
      <c r="K11" s="9">
        <f t="shared" si="1"/>
        <v>0.44333333333333336</v>
      </c>
      <c r="L11" s="10">
        <f t="shared" si="2"/>
        <v>1.0433333333333334</v>
      </c>
    </row>
    <row r="12" spans="1:12" ht="15" customHeight="1" x14ac:dyDescent="0.15">
      <c r="A12" s="5" t="s">
        <v>21</v>
      </c>
      <c r="B12" s="6">
        <v>31</v>
      </c>
      <c r="C12" s="6">
        <v>20</v>
      </c>
      <c r="D12" s="9">
        <f t="shared" si="0"/>
        <v>0.64516129032258063</v>
      </c>
      <c r="E12" s="10">
        <v>15</v>
      </c>
      <c r="F12" s="6">
        <v>3</v>
      </c>
      <c r="G12" s="6">
        <v>2</v>
      </c>
      <c r="H12" s="6">
        <v>0</v>
      </c>
      <c r="I12" s="6">
        <v>11</v>
      </c>
      <c r="J12" s="6">
        <v>11</v>
      </c>
      <c r="K12" s="9">
        <f t="shared" si="1"/>
        <v>0.36649999999999999</v>
      </c>
      <c r="L12" s="10">
        <f t="shared" si="2"/>
        <v>1.0116612903225806</v>
      </c>
    </row>
    <row r="13" spans="1:12" ht="15" customHeight="1" x14ac:dyDescent="0.15">
      <c r="A13" s="5" t="s">
        <v>22</v>
      </c>
      <c r="B13" s="6">
        <v>47</v>
      </c>
      <c r="C13" s="6">
        <v>34</v>
      </c>
      <c r="D13" s="9">
        <f t="shared" si="0"/>
        <v>0.72340425531914898</v>
      </c>
      <c r="E13" s="10">
        <v>28</v>
      </c>
      <c r="F13" s="6">
        <v>4</v>
      </c>
      <c r="G13" s="6">
        <v>0</v>
      </c>
      <c r="H13" s="6">
        <v>2</v>
      </c>
      <c r="I13" s="6">
        <v>20</v>
      </c>
      <c r="J13" s="6">
        <v>16</v>
      </c>
      <c r="K13" s="9">
        <f t="shared" si="1"/>
        <v>0.27411764705882352</v>
      </c>
      <c r="L13" s="10">
        <f t="shared" si="2"/>
        <v>0.99752190237797245</v>
      </c>
    </row>
    <row r="14" spans="1:12" ht="15" customHeight="1" x14ac:dyDescent="0.15">
      <c r="A14" s="5" t="s">
        <v>23</v>
      </c>
      <c r="B14" s="6">
        <v>47</v>
      </c>
      <c r="C14" s="6">
        <v>29</v>
      </c>
      <c r="D14" s="9">
        <f t="shared" si="0"/>
        <v>0.61702127659574468</v>
      </c>
      <c r="E14" s="10">
        <v>25</v>
      </c>
      <c r="F14" s="6">
        <v>4</v>
      </c>
      <c r="G14" s="6">
        <v>0</v>
      </c>
      <c r="H14" s="6">
        <v>0</v>
      </c>
      <c r="I14" s="6">
        <v>9</v>
      </c>
      <c r="J14" s="6">
        <v>19</v>
      </c>
      <c r="K14" s="9">
        <f t="shared" si="1"/>
        <v>0.18344827586206897</v>
      </c>
      <c r="L14" s="10">
        <f t="shared" si="2"/>
        <v>0.80046955245781359</v>
      </c>
    </row>
    <row r="15" spans="1:12" ht="15" customHeight="1" x14ac:dyDescent="0.15">
      <c r="A15" s="5" t="s">
        <v>24</v>
      </c>
      <c r="B15" s="6">
        <v>5</v>
      </c>
      <c r="C15" s="6">
        <v>4</v>
      </c>
      <c r="D15" s="9">
        <f t="shared" si="0"/>
        <v>0.8</v>
      </c>
      <c r="E15" s="10">
        <v>4</v>
      </c>
      <c r="F15" s="6">
        <v>0</v>
      </c>
      <c r="G15" s="6">
        <v>0</v>
      </c>
      <c r="H15" s="6">
        <v>0</v>
      </c>
      <c r="I15" s="6">
        <v>1</v>
      </c>
      <c r="J15" s="6">
        <v>2</v>
      </c>
      <c r="K15" s="9">
        <f t="shared" si="1"/>
        <v>0</v>
      </c>
      <c r="L15" s="10">
        <f t="shared" si="2"/>
        <v>0.8</v>
      </c>
    </row>
    <row r="16" spans="1:12" ht="15" customHeight="1" x14ac:dyDescent="0.15">
      <c r="A16" s="5" t="s">
        <v>25</v>
      </c>
      <c r="B16" s="6">
        <v>9</v>
      </c>
      <c r="C16" s="6">
        <v>3</v>
      </c>
      <c r="D16" s="9">
        <f t="shared" si="0"/>
        <v>0.33333333333333331</v>
      </c>
      <c r="E16" s="10">
        <v>2</v>
      </c>
      <c r="F16" s="6">
        <v>1</v>
      </c>
      <c r="G16" s="6">
        <v>0</v>
      </c>
      <c r="H16" s="6">
        <v>0</v>
      </c>
      <c r="I16" s="6">
        <v>3</v>
      </c>
      <c r="J16" s="6">
        <v>2</v>
      </c>
      <c r="K16" s="9">
        <f t="shared" si="1"/>
        <v>0.44333333333333336</v>
      </c>
      <c r="L16" s="10">
        <f t="shared" si="2"/>
        <v>0.77666666666666662</v>
      </c>
    </row>
    <row r="17" spans="1:12" ht="15" customHeight="1" x14ac:dyDescent="0.15">
      <c r="A17" s="5" t="s">
        <v>26</v>
      </c>
      <c r="B17" s="6">
        <v>56</v>
      </c>
      <c r="C17" s="6">
        <v>29</v>
      </c>
      <c r="D17" s="9">
        <f t="shared" si="0"/>
        <v>0.5178571428571429</v>
      </c>
      <c r="E17" s="10">
        <v>24</v>
      </c>
      <c r="F17" s="6">
        <v>4</v>
      </c>
      <c r="G17" s="6">
        <v>1</v>
      </c>
      <c r="H17" s="6">
        <v>0</v>
      </c>
      <c r="I17" s="6">
        <v>12</v>
      </c>
      <c r="J17" s="6">
        <v>15</v>
      </c>
      <c r="K17" s="9">
        <f t="shared" si="1"/>
        <v>0.24103448275862069</v>
      </c>
      <c r="L17" s="10">
        <f t="shared" si="2"/>
        <v>0.75889162561576362</v>
      </c>
    </row>
    <row r="18" spans="1:12" ht="15" customHeight="1" x14ac:dyDescent="0.15">
      <c r="A18" s="5" t="s">
        <v>27</v>
      </c>
      <c r="B18" s="6">
        <v>22</v>
      </c>
      <c r="C18" s="6">
        <v>14</v>
      </c>
      <c r="D18" s="9">
        <f t="shared" si="0"/>
        <v>0.63636363636363635</v>
      </c>
      <c r="E18" s="10">
        <v>13</v>
      </c>
      <c r="F18" s="6">
        <v>1</v>
      </c>
      <c r="G18" s="6">
        <v>0</v>
      </c>
      <c r="H18" s="6">
        <v>0</v>
      </c>
      <c r="I18" s="6">
        <v>8</v>
      </c>
      <c r="J18" s="6">
        <v>8</v>
      </c>
      <c r="K18" s="9">
        <f t="shared" si="1"/>
        <v>9.5000000000000001E-2</v>
      </c>
      <c r="L18" s="10">
        <f t="shared" si="2"/>
        <v>0.73136363636363633</v>
      </c>
    </row>
    <row r="19" spans="1:12" ht="15" customHeight="1" x14ac:dyDescent="0.15">
      <c r="A19" s="5" t="s">
        <v>28</v>
      </c>
      <c r="B19" s="6">
        <v>7</v>
      </c>
      <c r="C19" s="6">
        <v>5</v>
      </c>
      <c r="D19" s="9">
        <f t="shared" si="0"/>
        <v>0.7142857142857143</v>
      </c>
      <c r="E19" s="10">
        <v>5</v>
      </c>
      <c r="F19" s="6">
        <v>0</v>
      </c>
      <c r="G19" s="6">
        <v>0</v>
      </c>
      <c r="H19" s="6">
        <v>0</v>
      </c>
      <c r="I19" s="6">
        <v>2</v>
      </c>
      <c r="J19" s="6">
        <v>3</v>
      </c>
      <c r="K19" s="9">
        <f t="shared" si="1"/>
        <v>0</v>
      </c>
      <c r="L19" s="10">
        <f t="shared" si="2"/>
        <v>0.7142857142857143</v>
      </c>
    </row>
    <row r="20" spans="1:12" ht="15" customHeight="1" x14ac:dyDescent="0.15">
      <c r="A20" s="5" t="s">
        <v>29</v>
      </c>
      <c r="B20" s="6">
        <v>50</v>
      </c>
      <c r="C20" s="6">
        <v>26</v>
      </c>
      <c r="D20" s="9">
        <f t="shared" si="0"/>
        <v>0.52</v>
      </c>
      <c r="E20" s="10">
        <v>23</v>
      </c>
      <c r="F20" s="6">
        <v>3</v>
      </c>
      <c r="G20" s="6">
        <v>0</v>
      </c>
      <c r="H20" s="6">
        <v>0</v>
      </c>
      <c r="I20" s="6">
        <v>12</v>
      </c>
      <c r="J20" s="6">
        <v>14</v>
      </c>
      <c r="K20" s="9">
        <f t="shared" si="1"/>
        <v>0.15346153846153848</v>
      </c>
      <c r="L20" s="10">
        <f t="shared" si="2"/>
        <v>0.67346153846153856</v>
      </c>
    </row>
    <row r="21" spans="1:12" ht="15" customHeight="1" x14ac:dyDescent="0.15">
      <c r="A21" s="5" t="s">
        <v>30</v>
      </c>
      <c r="B21" s="6">
        <v>45</v>
      </c>
      <c r="C21" s="6">
        <v>24</v>
      </c>
      <c r="D21" s="9">
        <f t="shared" si="0"/>
        <v>0.53333333333333333</v>
      </c>
      <c r="E21" s="10">
        <v>22</v>
      </c>
      <c r="F21" s="6">
        <v>2</v>
      </c>
      <c r="G21" s="6">
        <v>0</v>
      </c>
      <c r="H21" s="6">
        <v>0</v>
      </c>
      <c r="I21" s="6">
        <v>9</v>
      </c>
      <c r="J21" s="6">
        <v>15</v>
      </c>
      <c r="K21" s="9">
        <f t="shared" si="1"/>
        <v>0.11083333333333334</v>
      </c>
      <c r="L21" s="10">
        <f t="shared" si="2"/>
        <v>0.64416666666666667</v>
      </c>
    </row>
    <row r="22" spans="1:12" ht="15" customHeight="1" x14ac:dyDescent="0.15">
      <c r="A22" s="5" t="s">
        <v>31</v>
      </c>
      <c r="B22" s="6">
        <v>11</v>
      </c>
      <c r="C22" s="6">
        <v>7</v>
      </c>
      <c r="D22" s="9">
        <f t="shared" si="0"/>
        <v>0.63636363636363635</v>
      </c>
      <c r="E22" s="10">
        <v>7</v>
      </c>
      <c r="F22" s="6">
        <v>0</v>
      </c>
      <c r="G22" s="6">
        <v>0</v>
      </c>
      <c r="H22" s="6">
        <v>0</v>
      </c>
      <c r="I22" s="6">
        <v>1</v>
      </c>
      <c r="J22" s="6">
        <v>0</v>
      </c>
      <c r="K22" s="9">
        <f t="shared" si="1"/>
        <v>0</v>
      </c>
      <c r="L22" s="10">
        <f t="shared" si="2"/>
        <v>0.63636363636363635</v>
      </c>
    </row>
    <row r="23" spans="1:12" ht="15" customHeight="1" x14ac:dyDescent="0.15">
      <c r="A23" s="5" t="s">
        <v>32</v>
      </c>
      <c r="B23" s="6">
        <v>7</v>
      </c>
      <c r="C23" s="6">
        <v>4</v>
      </c>
      <c r="D23" s="9">
        <f t="shared" si="0"/>
        <v>0.5714285714285714</v>
      </c>
      <c r="E23" s="10">
        <v>4</v>
      </c>
      <c r="F23" s="6">
        <v>0</v>
      </c>
      <c r="G23" s="6">
        <v>0</v>
      </c>
      <c r="H23" s="6">
        <v>0</v>
      </c>
      <c r="I23" s="6">
        <v>1</v>
      </c>
      <c r="J23" s="6">
        <v>2</v>
      </c>
      <c r="K23" s="9">
        <f t="shared" si="1"/>
        <v>0</v>
      </c>
      <c r="L23" s="10">
        <f t="shared" si="2"/>
        <v>0.5714285714285714</v>
      </c>
    </row>
    <row r="24" spans="1:12" ht="15" customHeight="1" x14ac:dyDescent="0.15">
      <c r="A24" s="5" t="s">
        <v>33</v>
      </c>
      <c r="B24" s="6">
        <v>10</v>
      </c>
      <c r="C24" s="6">
        <v>4</v>
      </c>
      <c r="D24" s="11">
        <f t="shared" si="0"/>
        <v>0.4</v>
      </c>
      <c r="E24" s="12">
        <v>4</v>
      </c>
      <c r="F24" s="6">
        <v>0</v>
      </c>
      <c r="G24" s="6">
        <v>0</v>
      </c>
      <c r="H24" s="6">
        <v>0</v>
      </c>
      <c r="I24" s="6">
        <v>0</v>
      </c>
      <c r="J24" s="6">
        <v>1</v>
      </c>
      <c r="K24" s="11">
        <f t="shared" si="1"/>
        <v>0</v>
      </c>
      <c r="L24" s="12">
        <f t="shared" si="2"/>
        <v>0.4</v>
      </c>
    </row>
    <row r="25" spans="1:12" ht="15" customHeight="1" x14ac:dyDescent="0.15">
      <c r="A25" s="13" t="s">
        <v>34</v>
      </c>
      <c r="B25" s="14">
        <v>30</v>
      </c>
      <c r="C25" s="14">
        <v>10</v>
      </c>
      <c r="D25" s="15">
        <f t="shared" si="0"/>
        <v>0.33333333333333331</v>
      </c>
      <c r="E25" s="16">
        <v>10</v>
      </c>
      <c r="F25" s="14">
        <v>0</v>
      </c>
      <c r="G25" s="14">
        <v>0</v>
      </c>
      <c r="H25" s="14">
        <v>0</v>
      </c>
      <c r="I25" s="14">
        <v>4</v>
      </c>
      <c r="J25" s="14">
        <v>4</v>
      </c>
      <c r="K25" s="15">
        <f t="shared" si="1"/>
        <v>0</v>
      </c>
      <c r="L25" s="17">
        <f t="shared" si="2"/>
        <v>0.33333333333333331</v>
      </c>
    </row>
    <row r="26" spans="1:12" ht="15" customHeight="1" x14ac:dyDescent="0.15">
      <c r="A26" s="13" t="s">
        <v>35</v>
      </c>
      <c r="B26" s="14">
        <v>3</v>
      </c>
      <c r="C26" s="14">
        <v>1</v>
      </c>
      <c r="D26" s="18">
        <f t="shared" si="0"/>
        <v>0.33333333333333331</v>
      </c>
      <c r="E26" s="19">
        <v>1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8">
        <f t="shared" si="1"/>
        <v>0</v>
      </c>
      <c r="L26" s="20">
        <f t="shared" si="2"/>
        <v>0.33333333333333331</v>
      </c>
    </row>
    <row r="27" spans="1:12" ht="15" customHeight="1" x14ac:dyDescent="0.15">
      <c r="A27" s="13" t="s">
        <v>36</v>
      </c>
      <c r="B27" s="14">
        <v>2</v>
      </c>
      <c r="C27" s="14">
        <v>0</v>
      </c>
      <c r="D27" s="18">
        <f t="shared" si="0"/>
        <v>0</v>
      </c>
      <c r="E27" s="19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21" t="e">
        <f t="shared" si="1"/>
        <v>#DIV/0!</v>
      </c>
      <c r="L27" s="22" t="e">
        <f t="shared" si="2"/>
        <v>#DIV/0!</v>
      </c>
    </row>
  </sheetData>
  <mergeCells count="1">
    <mergeCell ref="A1:L1"/>
  </mergeCells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IV11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baseColWidth="10" defaultColWidth="16.33203125" defaultRowHeight="14.25" customHeight="1" x14ac:dyDescent="0.15"/>
  <cols>
    <col min="1" max="1" width="22.83203125" style="238" customWidth="1"/>
    <col min="2" max="2" width="12.6640625" style="238" customWidth="1"/>
    <col min="3" max="3" width="18.1640625" style="238" customWidth="1"/>
    <col min="4" max="4" width="12.6640625" style="238" customWidth="1"/>
    <col min="5" max="5" width="7" style="238" customWidth="1"/>
    <col min="6" max="6" width="6.5" style="238" customWidth="1"/>
    <col min="7" max="7" width="6.83203125" style="238" customWidth="1"/>
    <col min="8" max="8" width="6" style="238" customWidth="1"/>
    <col min="9" max="9" width="5.1640625" style="238" customWidth="1"/>
    <col min="10" max="10" width="7.1640625" style="238" customWidth="1"/>
    <col min="11" max="11" width="5.83203125" style="238" customWidth="1"/>
    <col min="12" max="12" width="7.6640625" style="238" customWidth="1"/>
    <col min="13" max="13" width="8.83203125" style="238" customWidth="1"/>
    <col min="14" max="14" width="8.1640625" style="238" customWidth="1"/>
    <col min="15" max="256" width="16.33203125" style="238" customWidth="1"/>
  </cols>
  <sheetData>
    <row r="1" spans="1:14" ht="16" customHeight="1" x14ac:dyDescent="0.15">
      <c r="A1" s="369" t="s">
        <v>260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</row>
    <row r="2" spans="1:14" ht="14.5" customHeight="1" x14ac:dyDescent="0.15">
      <c r="A2" s="219" t="s">
        <v>1</v>
      </c>
      <c r="B2" s="211" t="s">
        <v>106</v>
      </c>
      <c r="C2" s="212" t="s">
        <v>262</v>
      </c>
      <c r="D2" s="211" t="s">
        <v>2</v>
      </c>
      <c r="E2" s="211" t="s">
        <v>3</v>
      </c>
      <c r="F2" s="211" t="s">
        <v>4</v>
      </c>
      <c r="G2" s="211" t="s">
        <v>5</v>
      </c>
      <c r="H2" s="211" t="s">
        <v>6</v>
      </c>
      <c r="I2" s="211" t="s">
        <v>7</v>
      </c>
      <c r="J2" s="211" t="s">
        <v>8</v>
      </c>
      <c r="K2" s="211" t="s">
        <v>9</v>
      </c>
      <c r="L2" s="211" t="s">
        <v>10</v>
      </c>
      <c r="M2" s="211" t="s">
        <v>11</v>
      </c>
      <c r="N2" s="211" t="s">
        <v>12</v>
      </c>
    </row>
    <row r="3" spans="1:14" ht="14.5" customHeight="1" x14ac:dyDescent="0.15">
      <c r="A3" s="213"/>
      <c r="B3" s="214"/>
      <c r="C3" s="215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</row>
    <row r="4" spans="1:14" ht="14.5" customHeight="1" x14ac:dyDescent="0.15">
      <c r="A4" s="224" t="s">
        <v>124</v>
      </c>
      <c r="B4" s="216">
        <v>2017</v>
      </c>
      <c r="C4" s="217" t="s">
        <v>268</v>
      </c>
      <c r="D4" s="216">
        <f>'2017 Field of Dreamers - 2017 -'!C33</f>
        <v>64</v>
      </c>
      <c r="E4" s="216">
        <f>'2017 Field of Dreamers - 2017 -'!D33</f>
        <v>35</v>
      </c>
      <c r="F4" s="216">
        <f>'2017 Field of Dreamers - 2017 -'!E33</f>
        <v>0.546875</v>
      </c>
      <c r="G4" s="216">
        <f>'2017 Field of Dreamers - 2017 -'!F33</f>
        <v>34</v>
      </c>
      <c r="H4" s="216">
        <f>'2017 Field of Dreamers - 2017 -'!G33</f>
        <v>1</v>
      </c>
      <c r="I4" s="216">
        <f>'2017 Field of Dreamers - 2017 -'!H33</f>
        <v>0</v>
      </c>
      <c r="J4" s="216">
        <f>'2017 Field of Dreamers - 2017 -'!I33</f>
        <v>0</v>
      </c>
      <c r="K4" s="216">
        <f>'2017 Field of Dreamers - 2017 -'!J33</f>
        <v>7</v>
      </c>
      <c r="L4" s="216">
        <f>'2017 Field of Dreamers - 2017 -'!K33</f>
        <v>24</v>
      </c>
      <c r="M4" s="216">
        <f>'2017 Field of Dreamers - 2017 -'!L33</f>
        <v>0</v>
      </c>
      <c r="N4" s="216">
        <f>'2017 Field of Dreamers - 2017 -'!M33</f>
        <v>0.546875</v>
      </c>
    </row>
    <row r="5" spans="1:14" ht="14.5" customHeight="1" x14ac:dyDescent="0.15">
      <c r="A5" s="219" t="s">
        <v>264</v>
      </c>
      <c r="B5" s="220"/>
      <c r="C5" s="221"/>
      <c r="D5" s="239">
        <f>SUM(D4:D4)</f>
        <v>64</v>
      </c>
      <c r="E5" s="240">
        <f>SUM(E4:E4)</f>
        <v>35</v>
      </c>
      <c r="F5" s="223">
        <f>E5/D5</f>
        <v>0.546875</v>
      </c>
      <c r="G5" s="241">
        <f t="shared" ref="G5:L5" si="0">SUM(G4:G4)</f>
        <v>34</v>
      </c>
      <c r="H5" s="242">
        <f t="shared" si="0"/>
        <v>1</v>
      </c>
      <c r="I5" s="243">
        <f t="shared" si="0"/>
        <v>0</v>
      </c>
      <c r="J5" s="222">
        <f t="shared" si="0"/>
        <v>0</v>
      </c>
      <c r="K5" s="240">
        <f t="shared" si="0"/>
        <v>7</v>
      </c>
      <c r="L5" s="242">
        <f t="shared" si="0"/>
        <v>24</v>
      </c>
      <c r="M5" s="223">
        <f>(H5*1.33+I5*1.67+J5*2)/E5</f>
        <v>3.7999999999999999E-2</v>
      </c>
      <c r="N5" s="222">
        <f>M5+F5</f>
        <v>0.58487500000000003</v>
      </c>
    </row>
    <row r="6" spans="1:14" ht="14.5" customHeight="1" x14ac:dyDescent="0.15">
      <c r="A6" s="213"/>
      <c r="B6" s="214"/>
      <c r="C6" s="215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</row>
    <row r="7" spans="1:14" ht="14.5" customHeight="1" x14ac:dyDescent="0.15">
      <c r="A7" s="224" t="s">
        <v>212</v>
      </c>
      <c r="B7" s="216">
        <v>2019</v>
      </c>
      <c r="C7" s="217" t="s">
        <v>268</v>
      </c>
      <c r="D7" s="216">
        <f>'2019 Field of Dreamers - 2019 -'!C33</f>
        <v>47</v>
      </c>
      <c r="E7" s="216">
        <f>'2019 Field of Dreamers - 2019 -'!D33</f>
        <v>35</v>
      </c>
      <c r="F7" s="216">
        <f>'2019 Field of Dreamers - 2019 -'!E33</f>
        <v>0.74468085106382975</v>
      </c>
      <c r="G7" s="216">
        <f>'2019 Field of Dreamers - 2019 -'!F33</f>
        <v>24</v>
      </c>
      <c r="H7" s="216">
        <f>'2019 Field of Dreamers - 2019 -'!G33</f>
        <v>9</v>
      </c>
      <c r="I7" s="216">
        <f>'2019 Field of Dreamers - 2019 -'!H33</f>
        <v>1</v>
      </c>
      <c r="J7" s="216">
        <f>'2019 Field of Dreamers - 2019 -'!I33</f>
        <v>1</v>
      </c>
      <c r="K7" s="216">
        <f>'2019 Field of Dreamers - 2019 -'!J33</f>
        <v>21</v>
      </c>
      <c r="L7" s="216">
        <f>'2019 Field of Dreamers - 2019 -'!K33</f>
        <v>26</v>
      </c>
      <c r="M7" s="216">
        <f>'2019 Field of Dreamers - 2019 -'!L33</f>
        <v>0.44754285714285713</v>
      </c>
      <c r="N7" s="216">
        <f>'2019 Field of Dreamers - 2019 -'!M33</f>
        <v>1.1922237082066869</v>
      </c>
    </row>
    <row r="8" spans="1:14" ht="14.5" customHeight="1" x14ac:dyDescent="0.15">
      <c r="A8" s="219" t="s">
        <v>264</v>
      </c>
      <c r="B8" s="220"/>
      <c r="C8" s="221"/>
      <c r="D8" s="239">
        <f>SUM(D7:D7)</f>
        <v>47</v>
      </c>
      <c r="E8" s="240">
        <f>SUM(E7:E7)</f>
        <v>35</v>
      </c>
      <c r="F8" s="223">
        <f>E8/D8</f>
        <v>0.74468085106382975</v>
      </c>
      <c r="G8" s="241">
        <f t="shared" ref="G8:L8" si="1">SUM(G7:G7)</f>
        <v>24</v>
      </c>
      <c r="H8" s="242">
        <f t="shared" si="1"/>
        <v>9</v>
      </c>
      <c r="I8" s="243">
        <f t="shared" si="1"/>
        <v>1</v>
      </c>
      <c r="J8" s="222">
        <f t="shared" si="1"/>
        <v>1</v>
      </c>
      <c r="K8" s="240">
        <f t="shared" si="1"/>
        <v>21</v>
      </c>
      <c r="L8" s="242">
        <f t="shared" si="1"/>
        <v>26</v>
      </c>
      <c r="M8" s="223">
        <f>(H8*1.33+I8*1.67+J8*2)/E8</f>
        <v>0.4468571428571429</v>
      </c>
      <c r="N8" s="222">
        <f>M8+F8</f>
        <v>1.1915379939209727</v>
      </c>
    </row>
    <row r="9" spans="1:14" ht="14.5" customHeight="1" x14ac:dyDescent="0.15">
      <c r="A9" s="213"/>
      <c r="B9" s="214"/>
      <c r="C9" s="215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</row>
    <row r="10" spans="1:14" ht="14.5" customHeight="1" x14ac:dyDescent="0.15">
      <c r="A10" s="224" t="s">
        <v>82</v>
      </c>
      <c r="B10" s="216">
        <v>2017</v>
      </c>
      <c r="C10" s="217" t="s">
        <v>268</v>
      </c>
      <c r="D10" s="216">
        <f>'2017 Field of Dreamers - 2017 -'!C37</f>
        <v>53</v>
      </c>
      <c r="E10" s="216">
        <f>'2017 Field of Dreamers - 2017 -'!D37</f>
        <v>45</v>
      </c>
      <c r="F10" s="216">
        <f>'2017 Field of Dreamers - 2017 -'!E37</f>
        <v>0.84905660377358494</v>
      </c>
      <c r="G10" s="216">
        <f>'2017 Field of Dreamers - 2017 -'!F37</f>
        <v>21</v>
      </c>
      <c r="H10" s="216">
        <f>'2017 Field of Dreamers - 2017 -'!G37</f>
        <v>18</v>
      </c>
      <c r="I10" s="216">
        <f>'2017 Field of Dreamers - 2017 -'!H37</f>
        <v>4</v>
      </c>
      <c r="J10" s="216">
        <f>'2017 Field of Dreamers - 2017 -'!I37</f>
        <v>2</v>
      </c>
      <c r="K10" s="216">
        <f>'2017 Field of Dreamers - 2017 -'!J37</f>
        <v>30</v>
      </c>
      <c r="L10" s="216">
        <f>'2017 Field of Dreamers - 2017 -'!K37</f>
        <v>27</v>
      </c>
      <c r="M10" s="216">
        <f>'2017 Field of Dreamers - 2017 -'!L37</f>
        <v>0.77026666666666666</v>
      </c>
      <c r="N10" s="216">
        <f>'2017 Field of Dreamers - 2017 -'!M37</f>
        <v>1.6193232704402516</v>
      </c>
    </row>
    <row r="11" spans="1:14" ht="14.5" customHeight="1" x14ac:dyDescent="0.15">
      <c r="A11" s="219" t="s">
        <v>264</v>
      </c>
      <c r="B11" s="220"/>
      <c r="C11" s="221"/>
      <c r="D11" s="239">
        <f>SUM(D10:D10)</f>
        <v>53</v>
      </c>
      <c r="E11" s="240">
        <f>SUM(E10:E10)</f>
        <v>45</v>
      </c>
      <c r="F11" s="223">
        <f>E11/D11</f>
        <v>0.84905660377358494</v>
      </c>
      <c r="G11" s="241">
        <f t="shared" ref="G11:L11" si="2">SUM(G10:G10)</f>
        <v>21</v>
      </c>
      <c r="H11" s="242">
        <f t="shared" si="2"/>
        <v>18</v>
      </c>
      <c r="I11" s="243">
        <f t="shared" si="2"/>
        <v>4</v>
      </c>
      <c r="J11" s="239">
        <f t="shared" si="2"/>
        <v>2</v>
      </c>
      <c r="K11" s="240">
        <f t="shared" si="2"/>
        <v>30</v>
      </c>
      <c r="L11" s="242">
        <f t="shared" si="2"/>
        <v>27</v>
      </c>
      <c r="M11" s="223">
        <f>(H11*1.33+I11*1.67+J11*2)/E11</f>
        <v>0.76933333333333342</v>
      </c>
      <c r="N11" s="222">
        <f>M11+F11</f>
        <v>1.6183899371069184</v>
      </c>
    </row>
    <row r="12" spans="1:14" ht="14.5" customHeight="1" x14ac:dyDescent="0.15">
      <c r="A12" s="233"/>
      <c r="B12" s="214"/>
      <c r="C12" s="215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</row>
    <row r="13" spans="1:14" ht="14.5" customHeight="1" x14ac:dyDescent="0.15">
      <c r="A13" s="224" t="s">
        <v>17</v>
      </c>
      <c r="B13" s="216">
        <v>2019</v>
      </c>
      <c r="C13" s="217" t="s">
        <v>268</v>
      </c>
      <c r="D13" s="216">
        <f>'2019 Field of Dreamers - 2019 -'!C34</f>
        <v>55</v>
      </c>
      <c r="E13" s="216">
        <f>'2019 Field of Dreamers - 2019 -'!D34</f>
        <v>45</v>
      </c>
      <c r="F13" s="216">
        <f>'2019 Field of Dreamers - 2019 -'!E34</f>
        <v>0.81818181818181823</v>
      </c>
      <c r="G13" s="216">
        <f>'2019 Field of Dreamers - 2019 -'!F34</f>
        <v>30</v>
      </c>
      <c r="H13" s="216">
        <f>'2019 Field of Dreamers - 2019 -'!G34</f>
        <v>9</v>
      </c>
      <c r="I13" s="216">
        <f>'2019 Field of Dreamers - 2019 -'!H34</f>
        <v>3</v>
      </c>
      <c r="J13" s="216">
        <f>'2019 Field of Dreamers - 2019 -'!I34</f>
        <v>3</v>
      </c>
      <c r="K13" s="216">
        <f>'2019 Field of Dreamers - 2019 -'!J34</f>
        <v>37</v>
      </c>
      <c r="L13" s="216">
        <f>'2019 Field of Dreamers - 2019 -'!K34</f>
        <v>24</v>
      </c>
      <c r="M13" s="216">
        <f>'2019 Field of Dreamers - 2019 -'!L34</f>
        <v>0.51106666666666667</v>
      </c>
      <c r="N13" s="216">
        <f>'2019 Field of Dreamers - 2019 -'!M34</f>
        <v>1.3292484848484849</v>
      </c>
    </row>
    <row r="14" spans="1:14" ht="14.5" customHeight="1" x14ac:dyDescent="0.15">
      <c r="A14" s="219" t="s">
        <v>264</v>
      </c>
      <c r="B14" s="220"/>
      <c r="C14" s="221"/>
      <c r="D14" s="239">
        <f>SUM(D13:D13)</f>
        <v>55</v>
      </c>
      <c r="E14" s="240">
        <f>SUM(E13:E13)</f>
        <v>45</v>
      </c>
      <c r="F14" s="223">
        <f>E14/D14</f>
        <v>0.81818181818181823</v>
      </c>
      <c r="G14" s="241">
        <f t="shared" ref="G14:L14" si="3">SUM(G13:G13)</f>
        <v>30</v>
      </c>
      <c r="H14" s="242">
        <f t="shared" si="3"/>
        <v>9</v>
      </c>
      <c r="I14" s="243">
        <f t="shared" si="3"/>
        <v>3</v>
      </c>
      <c r="J14" s="222">
        <f t="shared" si="3"/>
        <v>3</v>
      </c>
      <c r="K14" s="240">
        <f t="shared" si="3"/>
        <v>37</v>
      </c>
      <c r="L14" s="242">
        <f t="shared" si="3"/>
        <v>24</v>
      </c>
      <c r="M14" s="223">
        <f>(H14*1.33+I14*1.67+J14*2)/E14</f>
        <v>0.51066666666666671</v>
      </c>
      <c r="N14" s="222">
        <f>M14+F14</f>
        <v>1.3288484848484849</v>
      </c>
    </row>
    <row r="15" spans="1:14" ht="14.5" customHeight="1" x14ac:dyDescent="0.15">
      <c r="A15" s="233"/>
      <c r="B15" s="214"/>
      <c r="C15" s="215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</row>
    <row r="16" spans="1:14" ht="14.5" customHeight="1" x14ac:dyDescent="0.15">
      <c r="A16" s="198" t="s">
        <v>108</v>
      </c>
      <c r="B16" s="216">
        <v>2018</v>
      </c>
      <c r="C16" s="217" t="s">
        <v>268</v>
      </c>
      <c r="D16" s="216">
        <f>'All Seasons - All Seasons'!C66</f>
        <v>56</v>
      </c>
      <c r="E16" s="216">
        <f>'All Seasons - All Seasons'!D66</f>
        <v>44</v>
      </c>
      <c r="F16" s="216">
        <f>'All Seasons - All Seasons'!E66</f>
        <v>0.7857142857142857</v>
      </c>
      <c r="G16" s="216">
        <f>'All Seasons - All Seasons'!F66</f>
        <v>29</v>
      </c>
      <c r="H16" s="216">
        <f>'All Seasons - All Seasons'!G66</f>
        <v>11</v>
      </c>
      <c r="I16" s="216">
        <f>'All Seasons - All Seasons'!H66</f>
        <v>3</v>
      </c>
      <c r="J16" s="216">
        <f>'All Seasons - All Seasons'!I66</f>
        <v>0</v>
      </c>
      <c r="K16" s="216">
        <f>'All Seasons - All Seasons'!J66</f>
        <v>20</v>
      </c>
      <c r="L16" s="216">
        <f>'All Seasons - All Seasons'!K66</f>
        <v>21</v>
      </c>
      <c r="M16" s="216">
        <f>'All Seasons - All Seasons'!L66</f>
        <v>0.44690909090909092</v>
      </c>
      <c r="N16" s="216">
        <f>'All Seasons - All Seasons'!M66</f>
        <v>1.2326233766233767</v>
      </c>
    </row>
    <row r="17" spans="1:14" ht="14.5" customHeight="1" x14ac:dyDescent="0.15">
      <c r="A17" s="219" t="s">
        <v>264</v>
      </c>
      <c r="B17" s="220"/>
      <c r="C17" s="221"/>
      <c r="D17" s="239">
        <f>SUM(D16:D16)</f>
        <v>56</v>
      </c>
      <c r="E17" s="240">
        <f>SUM(E16:E16)</f>
        <v>44</v>
      </c>
      <c r="F17" s="223">
        <f>E17/D17</f>
        <v>0.7857142857142857</v>
      </c>
      <c r="G17" s="241">
        <f t="shared" ref="G17:L17" si="4">SUM(G16:G16)</f>
        <v>29</v>
      </c>
      <c r="H17" s="242">
        <f t="shared" si="4"/>
        <v>11</v>
      </c>
      <c r="I17" s="243">
        <f t="shared" si="4"/>
        <v>3</v>
      </c>
      <c r="J17" s="222">
        <f t="shared" si="4"/>
        <v>0</v>
      </c>
      <c r="K17" s="240">
        <f t="shared" si="4"/>
        <v>20</v>
      </c>
      <c r="L17" s="242">
        <f t="shared" si="4"/>
        <v>21</v>
      </c>
      <c r="M17" s="223">
        <f>(H17*1.33+I17*1.67+J17*2)/E17</f>
        <v>0.44636363636363635</v>
      </c>
      <c r="N17" s="222">
        <f>M17+F17</f>
        <v>1.2320779220779221</v>
      </c>
    </row>
    <row r="18" spans="1:14" ht="14.5" customHeight="1" x14ac:dyDescent="0.15">
      <c r="A18" s="213"/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</row>
    <row r="19" spans="1:14" ht="14.5" customHeight="1" x14ac:dyDescent="0.15">
      <c r="A19" s="198" t="s">
        <v>118</v>
      </c>
      <c r="B19" s="216">
        <v>2018</v>
      </c>
      <c r="C19" s="217" t="s">
        <v>268</v>
      </c>
      <c r="D19" s="216">
        <f>'All Seasons - All Seasons'!C84</f>
        <v>65</v>
      </c>
      <c r="E19" s="216">
        <f>'All Seasons - All Seasons'!D84</f>
        <v>44</v>
      </c>
      <c r="F19" s="216">
        <f>'All Seasons - All Seasons'!E84</f>
        <v>0.67692307692307696</v>
      </c>
      <c r="G19" s="216">
        <f>'All Seasons - All Seasons'!F84</f>
        <v>38</v>
      </c>
      <c r="H19" s="216">
        <f>'All Seasons - All Seasons'!G84</f>
        <v>5</v>
      </c>
      <c r="I19" s="216">
        <f>'All Seasons - All Seasons'!H84</f>
        <v>1</v>
      </c>
      <c r="J19" s="216">
        <f>'All Seasons - All Seasons'!I84</f>
        <v>0</v>
      </c>
      <c r="K19" s="216">
        <f>'All Seasons - All Seasons'!J84</f>
        <v>24</v>
      </c>
      <c r="L19" s="216">
        <f>'All Seasons - All Seasons'!K84</f>
        <v>19</v>
      </c>
      <c r="M19" s="216">
        <f>'All Seasons - All Seasons'!L84</f>
        <v>0.18936363636363637</v>
      </c>
      <c r="N19" s="216">
        <f>'All Seasons - All Seasons'!M84</f>
        <v>0.86628671328671336</v>
      </c>
    </row>
    <row r="20" spans="1:14" ht="14.5" customHeight="1" x14ac:dyDescent="0.15">
      <c r="A20" s="219" t="s">
        <v>264</v>
      </c>
      <c r="B20" s="220"/>
      <c r="C20" s="221"/>
      <c r="D20" s="239">
        <f>SUM(D19:D19)</f>
        <v>65</v>
      </c>
      <c r="E20" s="240">
        <f>SUM(E19:E19)</f>
        <v>44</v>
      </c>
      <c r="F20" s="223">
        <f>E20/D20</f>
        <v>0.67692307692307696</v>
      </c>
      <c r="G20" s="241">
        <f t="shared" ref="G20:L20" si="5">SUM(G19:G19)</f>
        <v>38</v>
      </c>
      <c r="H20" s="242">
        <f t="shared" si="5"/>
        <v>5</v>
      </c>
      <c r="I20" s="243">
        <f t="shared" si="5"/>
        <v>1</v>
      </c>
      <c r="J20" s="222">
        <f t="shared" si="5"/>
        <v>0</v>
      </c>
      <c r="K20" s="240">
        <f t="shared" si="5"/>
        <v>24</v>
      </c>
      <c r="L20" s="242">
        <f t="shared" si="5"/>
        <v>19</v>
      </c>
      <c r="M20" s="223">
        <f>(H20*1.33+I20*1.67+J20*2)/E20</f>
        <v>0.18909090909090909</v>
      </c>
      <c r="N20" s="222">
        <f>M20+F20</f>
        <v>0.86601398601398605</v>
      </c>
    </row>
    <row r="21" spans="1:14" ht="14.5" customHeight="1" x14ac:dyDescent="0.15">
      <c r="A21" s="213"/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</row>
    <row r="22" spans="1:14" ht="14.5" customHeight="1" x14ac:dyDescent="0.15">
      <c r="A22" s="198" t="s">
        <v>60</v>
      </c>
      <c r="B22" s="216">
        <v>2019</v>
      </c>
      <c r="C22" s="217" t="s">
        <v>268</v>
      </c>
      <c r="D22" s="216">
        <f>'2019 Field of Dreamers - 2019 -'!C36</f>
        <v>54</v>
      </c>
      <c r="E22" s="216">
        <f>'2019 Field of Dreamers - 2019 -'!D36</f>
        <v>33</v>
      </c>
      <c r="F22" s="216">
        <f>'2019 Field of Dreamers - 2019 -'!E36</f>
        <v>0.61111111111111116</v>
      </c>
      <c r="G22" s="216">
        <f>'2019 Field of Dreamers - 2019 -'!F36</f>
        <v>32</v>
      </c>
      <c r="H22" s="216">
        <f>'2019 Field of Dreamers - 2019 -'!G36</f>
        <v>1</v>
      </c>
      <c r="I22" s="216">
        <f>'2019 Field of Dreamers - 2019 -'!H36</f>
        <v>0</v>
      </c>
      <c r="J22" s="216">
        <f>'2019 Field of Dreamers - 2019 -'!I36</f>
        <v>0</v>
      </c>
      <c r="K22" s="216">
        <f>'2019 Field of Dreamers - 2019 -'!J36</f>
        <v>10</v>
      </c>
      <c r="L22" s="216">
        <f>'2019 Field of Dreamers - 2019 -'!K36</f>
        <v>16</v>
      </c>
      <c r="M22" s="216">
        <f>'2019 Field of Dreamers - 2019 -'!L36</f>
        <v>4.0393939393939392E-2</v>
      </c>
      <c r="N22" s="216">
        <f>'2019 Field of Dreamers - 2019 -'!M36</f>
        <v>0.65150505050505059</v>
      </c>
    </row>
    <row r="23" spans="1:14" ht="14.5" customHeight="1" x14ac:dyDescent="0.15">
      <c r="A23" s="219" t="s">
        <v>264</v>
      </c>
      <c r="B23" s="220"/>
      <c r="C23" s="221"/>
      <c r="D23" s="239">
        <f>D22</f>
        <v>54</v>
      </c>
      <c r="E23" s="240">
        <f>E22</f>
        <v>33</v>
      </c>
      <c r="F23" s="223">
        <f>E23/D23</f>
        <v>0.61111111111111116</v>
      </c>
      <c r="G23" s="241">
        <f t="shared" ref="G23:L23" si="6">G22</f>
        <v>32</v>
      </c>
      <c r="H23" s="222">
        <f t="shared" si="6"/>
        <v>1</v>
      </c>
      <c r="I23" s="222">
        <f t="shared" si="6"/>
        <v>0</v>
      </c>
      <c r="J23" s="222">
        <f t="shared" si="6"/>
        <v>0</v>
      </c>
      <c r="K23" s="240">
        <f t="shared" si="6"/>
        <v>10</v>
      </c>
      <c r="L23" s="242">
        <f t="shared" si="6"/>
        <v>16</v>
      </c>
      <c r="M23" s="223">
        <f>(H23*1.33+I23*1.67+J23*2)/E23</f>
        <v>4.0303030303030306E-2</v>
      </c>
      <c r="N23" s="222">
        <f>M23+F23</f>
        <v>0.65141414141414145</v>
      </c>
    </row>
    <row r="24" spans="1:14" ht="14.5" customHeight="1" x14ac:dyDescent="0.15">
      <c r="A24" s="213"/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</row>
    <row r="25" spans="1:14" ht="14.5" customHeight="1" x14ac:dyDescent="0.15">
      <c r="A25" s="198" t="s">
        <v>176</v>
      </c>
      <c r="B25" s="216">
        <v>2018</v>
      </c>
      <c r="C25" s="217" t="s">
        <v>268</v>
      </c>
      <c r="D25" s="216">
        <f>'2018 Field of Dreamers - 2018 -'!C34</f>
        <v>22</v>
      </c>
      <c r="E25" s="216">
        <f>'2018 Field of Dreamers - 2018 -'!D34</f>
        <v>17</v>
      </c>
      <c r="F25" s="216">
        <f>'2018 Field of Dreamers - 2018 -'!E34</f>
        <v>0.77272727272727271</v>
      </c>
      <c r="G25" s="216">
        <f>'2018 Field of Dreamers - 2018 -'!F34</f>
        <v>17</v>
      </c>
      <c r="H25" s="216">
        <f>'2018 Field of Dreamers - 2018 -'!G34</f>
        <v>0</v>
      </c>
      <c r="I25" s="216">
        <f>'2018 Field of Dreamers - 2018 -'!H34</f>
        <v>0</v>
      </c>
      <c r="J25" s="216">
        <f>'2018 Field of Dreamers - 2018 -'!I34</f>
        <v>0</v>
      </c>
      <c r="K25" s="216">
        <f>'2018 Field of Dreamers - 2018 -'!J34</f>
        <v>4</v>
      </c>
      <c r="L25" s="216">
        <f>'2018 Field of Dreamers - 2018 -'!K34</f>
        <v>14</v>
      </c>
      <c r="M25" s="218">
        <f>(H25*1.33+I25*1.67+J25*2)/E25</f>
        <v>0</v>
      </c>
      <c r="N25" s="216">
        <f>M25+F25</f>
        <v>0.77272727272727271</v>
      </c>
    </row>
    <row r="26" spans="1:14" ht="14.5" customHeight="1" x14ac:dyDescent="0.15">
      <c r="A26" s="219" t="s">
        <v>264</v>
      </c>
      <c r="B26" s="220"/>
      <c r="C26" s="221"/>
      <c r="D26" s="239">
        <f>D25</f>
        <v>22</v>
      </c>
      <c r="E26" s="240">
        <f>E25</f>
        <v>17</v>
      </c>
      <c r="F26" s="223">
        <f>E26/D26</f>
        <v>0.77272727272727271</v>
      </c>
      <c r="G26" s="241">
        <f t="shared" ref="G26:L26" si="7">G25</f>
        <v>17</v>
      </c>
      <c r="H26" s="222">
        <f t="shared" si="7"/>
        <v>0</v>
      </c>
      <c r="I26" s="222">
        <f t="shared" si="7"/>
        <v>0</v>
      </c>
      <c r="J26" s="222">
        <f t="shared" si="7"/>
        <v>0</v>
      </c>
      <c r="K26" s="222">
        <f t="shared" si="7"/>
        <v>4</v>
      </c>
      <c r="L26" s="242">
        <f t="shared" si="7"/>
        <v>14</v>
      </c>
      <c r="M26" s="223">
        <f>(H26*1.33+I26*1.67+J26*2)/E26</f>
        <v>0</v>
      </c>
      <c r="N26" s="222">
        <f>M26+F26</f>
        <v>0.77272727272727271</v>
      </c>
    </row>
    <row r="27" spans="1:14" ht="14.5" customHeight="1" x14ac:dyDescent="0.15">
      <c r="A27" s="213"/>
      <c r="B27" s="214"/>
      <c r="C27" s="215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</row>
    <row r="28" spans="1:14" ht="14.5" customHeight="1" x14ac:dyDescent="0.15">
      <c r="A28" s="224" t="s">
        <v>38</v>
      </c>
      <c r="B28" s="216">
        <v>2017</v>
      </c>
      <c r="C28" s="217" t="s">
        <v>268</v>
      </c>
      <c r="D28" s="216">
        <f>'2017 Field of Dreamers - 2017 -'!C39</f>
        <v>43</v>
      </c>
      <c r="E28" s="216">
        <f>'2017 Field of Dreamers - 2017 -'!D39</f>
        <v>32</v>
      </c>
      <c r="F28" s="216">
        <f>'2017 Field of Dreamers - 2017 -'!E39</f>
        <v>0.7441860465116279</v>
      </c>
      <c r="G28" s="216">
        <f>'2017 Field of Dreamers - 2017 -'!F39</f>
        <v>15</v>
      </c>
      <c r="H28" s="216">
        <f>'2017 Field of Dreamers - 2017 -'!G39</f>
        <v>8</v>
      </c>
      <c r="I28" s="216">
        <f>'2017 Field of Dreamers - 2017 -'!H39</f>
        <v>2</v>
      </c>
      <c r="J28" s="216">
        <f>'2017 Field of Dreamers - 2017 -'!I39</f>
        <v>7</v>
      </c>
      <c r="K28" s="216">
        <f>'2017 Field of Dreamers - 2017 -'!J39</f>
        <v>28</v>
      </c>
      <c r="L28" s="216">
        <f>'2017 Field of Dreamers - 2017 -'!K39</f>
        <v>21</v>
      </c>
      <c r="M28" s="216">
        <f>'2017 - 2017 - Field of Dreamers'!L9</f>
        <v>0</v>
      </c>
      <c r="N28" s="216">
        <f>'2017 - 2017 - Field of Dreamers'!M9</f>
        <v>0.27586206896551724</v>
      </c>
    </row>
    <row r="29" spans="1:14" ht="14.5" customHeight="1" x14ac:dyDescent="0.15">
      <c r="A29" s="224" t="s">
        <v>38</v>
      </c>
      <c r="B29" s="216">
        <v>2018</v>
      </c>
      <c r="C29" s="217" t="s">
        <v>268</v>
      </c>
      <c r="D29" s="216">
        <f>'All Seasons - All Seasons'!C128</f>
        <v>50</v>
      </c>
      <c r="E29" s="216">
        <f>'All Seasons - All Seasons'!D128</f>
        <v>35</v>
      </c>
      <c r="F29" s="216">
        <f>'All Seasons - All Seasons'!E128</f>
        <v>0.7</v>
      </c>
      <c r="G29" s="216">
        <f>'All Seasons - All Seasons'!F128</f>
        <v>16</v>
      </c>
      <c r="H29" s="216">
        <f>'All Seasons - All Seasons'!G128</f>
        <v>7</v>
      </c>
      <c r="I29" s="216">
        <f>'All Seasons - All Seasons'!H128</f>
        <v>4</v>
      </c>
      <c r="J29" s="216">
        <f>'All Seasons - All Seasons'!I128</f>
        <v>8</v>
      </c>
      <c r="K29" s="216">
        <f>'All Seasons - All Seasons'!J128</f>
        <v>41</v>
      </c>
      <c r="L29" s="216">
        <f>'All Seasons - All Seasons'!K128</f>
        <v>28</v>
      </c>
      <c r="M29" s="216">
        <f>'All Seasons - All Seasons'!L128</f>
        <v>0.91425714285714277</v>
      </c>
      <c r="N29" s="216">
        <f>'All Seasons - All Seasons'!M128</f>
        <v>1.6142571428571428</v>
      </c>
    </row>
    <row r="30" spans="1:14" ht="14.5" customHeight="1" x14ac:dyDescent="0.15">
      <c r="A30" s="219" t="s">
        <v>264</v>
      </c>
      <c r="B30" s="220"/>
      <c r="C30" s="221"/>
      <c r="D30" s="239">
        <f>SUM(D28:D29)</f>
        <v>93</v>
      </c>
      <c r="E30" s="240">
        <f>SUM(E28:E29)</f>
        <v>67</v>
      </c>
      <c r="F30" s="223">
        <f>E30/D30</f>
        <v>0.72043010752688175</v>
      </c>
      <c r="G30" s="241">
        <f t="shared" ref="G30:L30" si="8">SUM(G28:G29)</f>
        <v>31</v>
      </c>
      <c r="H30" s="242">
        <f t="shared" si="8"/>
        <v>15</v>
      </c>
      <c r="I30" s="243">
        <f t="shared" si="8"/>
        <v>6</v>
      </c>
      <c r="J30" s="239">
        <f t="shared" si="8"/>
        <v>15</v>
      </c>
      <c r="K30" s="240">
        <f t="shared" si="8"/>
        <v>69</v>
      </c>
      <c r="L30" s="242">
        <f t="shared" si="8"/>
        <v>49</v>
      </c>
      <c r="M30" s="223">
        <f>(H30*1.33+I30*1.67+J30*2)/E30</f>
        <v>0.89507462686567163</v>
      </c>
      <c r="N30" s="222">
        <f>M30+F30</f>
        <v>1.6155047343925535</v>
      </c>
    </row>
    <row r="31" spans="1:14" ht="14.5" customHeight="1" x14ac:dyDescent="0.15">
      <c r="A31" s="213"/>
      <c r="B31" s="214"/>
      <c r="C31" s="215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</row>
    <row r="32" spans="1:14" ht="14.5" customHeight="1" x14ac:dyDescent="0.15">
      <c r="A32" s="224" t="s">
        <v>85</v>
      </c>
      <c r="B32" s="216">
        <v>2018</v>
      </c>
      <c r="C32" s="217" t="s">
        <v>268</v>
      </c>
      <c r="D32" s="216">
        <f>'All Seasons - All Seasons'!C137</f>
        <v>40</v>
      </c>
      <c r="E32" s="216">
        <f>'All Seasons - All Seasons'!D137</f>
        <v>23</v>
      </c>
      <c r="F32" s="216">
        <f>'All Seasons - All Seasons'!E137</f>
        <v>0.57499999999999996</v>
      </c>
      <c r="G32" s="216">
        <f>'All Seasons - All Seasons'!F137</f>
        <v>14</v>
      </c>
      <c r="H32" s="216">
        <f>'All Seasons - All Seasons'!G137</f>
        <v>8</v>
      </c>
      <c r="I32" s="216">
        <f>'All Seasons - All Seasons'!H137</f>
        <v>1</v>
      </c>
      <c r="J32" s="216">
        <f>'All Seasons - All Seasons'!I137</f>
        <v>0</v>
      </c>
      <c r="K32" s="216">
        <f>'All Seasons - All Seasons'!J137</f>
        <v>16</v>
      </c>
      <c r="L32" s="216">
        <f>'All Seasons - All Seasons'!K137</f>
        <v>18</v>
      </c>
      <c r="M32" s="216">
        <f>'All Seasons - All Seasons'!L137</f>
        <v>0.53613043478260869</v>
      </c>
      <c r="N32" s="216">
        <f>'All Seasons - All Seasons'!M137</f>
        <v>1.1111304347826088</v>
      </c>
    </row>
    <row r="33" spans="1:14" ht="14.5" customHeight="1" x14ac:dyDescent="0.15">
      <c r="A33" s="224" t="s">
        <v>85</v>
      </c>
      <c r="B33" s="216">
        <v>2019</v>
      </c>
      <c r="C33" s="217" t="s">
        <v>268</v>
      </c>
      <c r="D33" s="216">
        <f>'2019 Field of Dreamers - 2019 -'!C38</f>
        <v>63</v>
      </c>
      <c r="E33" s="216">
        <f>'2019 Field of Dreamers - 2019 -'!D38</f>
        <v>48</v>
      </c>
      <c r="F33" s="216">
        <f>'2019 Field of Dreamers - 2019 -'!E38</f>
        <v>0.76190476190476186</v>
      </c>
      <c r="G33" s="216">
        <f>'2019 Field of Dreamers - 2019 -'!F38</f>
        <v>30</v>
      </c>
      <c r="H33" s="216">
        <f>'2019 Field of Dreamers - 2019 -'!G38</f>
        <v>10</v>
      </c>
      <c r="I33" s="216">
        <f>'2019 Field of Dreamers - 2019 -'!H38</f>
        <v>5</v>
      </c>
      <c r="J33" s="216">
        <f>'2019 Field of Dreamers - 2019 -'!I38</f>
        <v>3</v>
      </c>
      <c r="K33" s="216">
        <f>'2019 Field of Dreamers - 2019 -'!J38</f>
        <v>34</v>
      </c>
      <c r="L33" s="216">
        <f>'2019 Field of Dreamers - 2019 -'!K38</f>
        <v>32</v>
      </c>
      <c r="M33" s="216">
        <f>'2019 Field of Dreamers - 2019 -'!L38</f>
        <v>0.57635416666666661</v>
      </c>
      <c r="N33" s="216">
        <f>'2019 Field of Dreamers - 2019 -'!M38</f>
        <v>1.3382589285714284</v>
      </c>
    </row>
    <row r="34" spans="1:14" ht="14.5" customHeight="1" x14ac:dyDescent="0.15">
      <c r="A34" s="219" t="s">
        <v>264</v>
      </c>
      <c r="B34" s="220"/>
      <c r="C34" s="221"/>
      <c r="D34" s="239">
        <f>SUM(D32:D33)</f>
        <v>103</v>
      </c>
      <c r="E34" s="239">
        <f>SUM(E32:E33)</f>
        <v>71</v>
      </c>
      <c r="F34" s="223">
        <f>E34/D34</f>
        <v>0.68932038834951459</v>
      </c>
      <c r="G34" s="241">
        <f t="shared" ref="G34:L34" si="9">SUM(G32:G33)</f>
        <v>44</v>
      </c>
      <c r="H34" s="241">
        <f t="shared" si="9"/>
        <v>18</v>
      </c>
      <c r="I34" s="241">
        <f t="shared" si="9"/>
        <v>6</v>
      </c>
      <c r="J34" s="241">
        <f t="shared" si="9"/>
        <v>3</v>
      </c>
      <c r="K34" s="241">
        <f t="shared" si="9"/>
        <v>50</v>
      </c>
      <c r="L34" s="241">
        <f t="shared" si="9"/>
        <v>50</v>
      </c>
      <c r="M34" s="223">
        <f>(H34*1.33+I34*1.67+J34*2)/E34</f>
        <v>0.56281690140845075</v>
      </c>
      <c r="N34" s="222">
        <f>M34+F34</f>
        <v>1.2521372897579655</v>
      </c>
    </row>
    <row r="35" spans="1:14" ht="14.5" customHeight="1" x14ac:dyDescent="0.15">
      <c r="A35" s="213"/>
      <c r="B35" s="214"/>
      <c r="C35" s="215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</row>
    <row r="36" spans="1:14" ht="14.5" customHeight="1" x14ac:dyDescent="0.15">
      <c r="A36" s="198" t="s">
        <v>74</v>
      </c>
      <c r="B36" s="216">
        <v>2019</v>
      </c>
      <c r="C36" s="217" t="s">
        <v>268</v>
      </c>
      <c r="D36" s="216">
        <f>'2019 Field of Dreamers - 2019 -'!C37</f>
        <v>44</v>
      </c>
      <c r="E36" s="216">
        <f>'2019 Field of Dreamers - 2019 -'!D37</f>
        <v>23</v>
      </c>
      <c r="F36" s="216">
        <f>'2019 Field of Dreamers - 2019 -'!E37</f>
        <v>0.52272727272727271</v>
      </c>
      <c r="G36" s="216">
        <f>'2019 Field of Dreamers - 2019 -'!F37</f>
        <v>23</v>
      </c>
      <c r="H36" s="216">
        <f>'2019 Field of Dreamers - 2019 -'!G37</f>
        <v>0</v>
      </c>
      <c r="I36" s="216">
        <f>'2019 Field of Dreamers - 2019 -'!H37</f>
        <v>0</v>
      </c>
      <c r="J36" s="216">
        <f>'2019 Field of Dreamers - 2019 -'!I37</f>
        <v>0</v>
      </c>
      <c r="K36" s="216">
        <f>'2019 Field of Dreamers - 2019 -'!J37</f>
        <v>12</v>
      </c>
      <c r="L36" s="216">
        <f>'2019 Field of Dreamers - 2019 -'!K37</f>
        <v>12</v>
      </c>
      <c r="M36" s="216">
        <f>'2019 Field of Dreamers - 2019 -'!L37</f>
        <v>0</v>
      </c>
      <c r="N36" s="216">
        <f>'2019 Field of Dreamers - 2019 -'!M37</f>
        <v>0.52272727272727271</v>
      </c>
    </row>
    <row r="37" spans="1:14" ht="14.5" customHeight="1" x14ac:dyDescent="0.15">
      <c r="A37" s="219" t="s">
        <v>264</v>
      </c>
      <c r="B37" s="220"/>
      <c r="C37" s="221"/>
      <c r="D37" s="239">
        <f>D36</f>
        <v>44</v>
      </c>
      <c r="E37" s="240">
        <f>E36</f>
        <v>23</v>
      </c>
      <c r="F37" s="223">
        <f>E37/D37</f>
        <v>0.52272727272727271</v>
      </c>
      <c r="G37" s="241">
        <f t="shared" ref="G37:L37" si="10">G36</f>
        <v>23</v>
      </c>
      <c r="H37" s="222">
        <f t="shared" si="10"/>
        <v>0</v>
      </c>
      <c r="I37" s="222">
        <f t="shared" si="10"/>
        <v>0</v>
      </c>
      <c r="J37" s="222">
        <f t="shared" si="10"/>
        <v>0</v>
      </c>
      <c r="K37" s="240">
        <f t="shared" si="10"/>
        <v>12</v>
      </c>
      <c r="L37" s="242">
        <f t="shared" si="10"/>
        <v>12</v>
      </c>
      <c r="M37" s="223">
        <f>(H37*1.33+I37*1.67+J37*2)/E37</f>
        <v>0</v>
      </c>
      <c r="N37" s="222">
        <f>M37+F37</f>
        <v>0.52272727272727271</v>
      </c>
    </row>
    <row r="38" spans="1:14" ht="14.5" customHeight="1" x14ac:dyDescent="0.15">
      <c r="A38" s="213"/>
      <c r="B38" s="214"/>
      <c r="C38" s="215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</row>
    <row r="39" spans="1:14" ht="14.5" customHeight="1" x14ac:dyDescent="0.15">
      <c r="A39" s="198" t="s">
        <v>96</v>
      </c>
      <c r="B39" s="216">
        <v>2019</v>
      </c>
      <c r="C39" s="217" t="s">
        <v>268</v>
      </c>
      <c r="D39" s="216">
        <f>'2019 Field of Dreamers - 2019 -'!C43</f>
        <v>24</v>
      </c>
      <c r="E39" s="216">
        <f>'2019 Field of Dreamers - 2019 -'!D43</f>
        <v>18</v>
      </c>
      <c r="F39" s="216">
        <f>'2019 Field of Dreamers - 2019 -'!E43</f>
        <v>0.75</v>
      </c>
      <c r="G39" s="216">
        <f>'2019 Field of Dreamers - 2019 -'!F43</f>
        <v>18</v>
      </c>
      <c r="H39" s="216">
        <f>'2019 Field of Dreamers - 2019 -'!G43</f>
        <v>0</v>
      </c>
      <c r="I39" s="216">
        <f>'2019 Field of Dreamers - 2019 -'!H43</f>
        <v>0</v>
      </c>
      <c r="J39" s="216">
        <f>'2019 Field of Dreamers - 2019 -'!I43</f>
        <v>0</v>
      </c>
      <c r="K39" s="216">
        <f>'2019 Field of Dreamers - 2019 -'!J43</f>
        <v>4</v>
      </c>
      <c r="L39" s="216">
        <f>'2019 Field of Dreamers - 2019 -'!K43</f>
        <v>9</v>
      </c>
      <c r="M39" s="216">
        <f>'2019 Field of Dreamers - 2019 -'!L43</f>
        <v>0</v>
      </c>
      <c r="N39" s="216">
        <f>'2019 Field of Dreamers - 2019 -'!M43</f>
        <v>0.75</v>
      </c>
    </row>
    <row r="40" spans="1:14" ht="14.5" customHeight="1" x14ac:dyDescent="0.15">
      <c r="A40" s="219" t="s">
        <v>264</v>
      </c>
      <c r="B40" s="220"/>
      <c r="C40" s="221"/>
      <c r="D40" s="239">
        <f>D39</f>
        <v>24</v>
      </c>
      <c r="E40" s="240">
        <f>E39</f>
        <v>18</v>
      </c>
      <c r="F40" s="223">
        <f>E40/D40</f>
        <v>0.75</v>
      </c>
      <c r="G40" s="241">
        <f t="shared" ref="G40:L40" si="11">G39</f>
        <v>18</v>
      </c>
      <c r="H40" s="222">
        <f t="shared" si="11"/>
        <v>0</v>
      </c>
      <c r="I40" s="222">
        <f t="shared" si="11"/>
        <v>0</v>
      </c>
      <c r="J40" s="222">
        <f t="shared" si="11"/>
        <v>0</v>
      </c>
      <c r="K40" s="240">
        <f t="shared" si="11"/>
        <v>4</v>
      </c>
      <c r="L40" s="242">
        <f t="shared" si="11"/>
        <v>9</v>
      </c>
      <c r="M40" s="223">
        <f>(H40*1.33+I40*1.67+J40*2)/E40</f>
        <v>0</v>
      </c>
      <c r="N40" s="222">
        <f>M40+F40</f>
        <v>0.75</v>
      </c>
    </row>
    <row r="41" spans="1:14" ht="14.5" customHeight="1" x14ac:dyDescent="0.15">
      <c r="A41" s="213"/>
      <c r="B41" s="214"/>
      <c r="C41" s="215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</row>
    <row r="42" spans="1:14" ht="14.5" customHeight="1" x14ac:dyDescent="0.15">
      <c r="A42" s="198" t="s">
        <v>113</v>
      </c>
      <c r="B42" s="216">
        <v>2019</v>
      </c>
      <c r="C42" s="217" t="s">
        <v>268</v>
      </c>
      <c r="D42" s="216">
        <f>'2019 Field of Dreamers - 2019 -'!C39</f>
        <v>14</v>
      </c>
      <c r="E42" s="216">
        <f>'2019 Field of Dreamers - 2019 -'!D39</f>
        <v>11</v>
      </c>
      <c r="F42" s="216">
        <f>'2019 Field of Dreamers - 2019 -'!E39</f>
        <v>0.7857142857142857</v>
      </c>
      <c r="G42" s="216">
        <f>'2019 Field of Dreamers - 2019 -'!F39</f>
        <v>9</v>
      </c>
      <c r="H42" s="216">
        <f>'2019 Field of Dreamers - 2019 -'!G39</f>
        <v>1</v>
      </c>
      <c r="I42" s="216">
        <f>'2019 Field of Dreamers - 2019 -'!H39</f>
        <v>0</v>
      </c>
      <c r="J42" s="216">
        <f>'2019 Field of Dreamers - 2019 -'!I39</f>
        <v>1</v>
      </c>
      <c r="K42" s="216">
        <f>'2019 Field of Dreamers - 2019 -'!J39</f>
        <v>10</v>
      </c>
      <c r="L42" s="216">
        <f>'2019 Field of Dreamers - 2019 -'!K39</f>
        <v>5</v>
      </c>
      <c r="M42" s="216">
        <f>'2019 Field of Dreamers - 2019 -'!L39</f>
        <v>0.30299999999999999</v>
      </c>
      <c r="N42" s="216">
        <f>'2019 Field of Dreamers - 2019 -'!M39</f>
        <v>1.0887142857142857</v>
      </c>
    </row>
    <row r="43" spans="1:14" ht="14.5" customHeight="1" x14ac:dyDescent="0.15">
      <c r="A43" s="219" t="s">
        <v>264</v>
      </c>
      <c r="B43" s="220"/>
      <c r="C43" s="221"/>
      <c r="D43" s="239">
        <f>D42</f>
        <v>14</v>
      </c>
      <c r="E43" s="240">
        <f>E42</f>
        <v>11</v>
      </c>
      <c r="F43" s="223">
        <f>E43/D43</f>
        <v>0.7857142857142857</v>
      </c>
      <c r="G43" s="241">
        <f t="shared" ref="G43:L43" si="12">G42</f>
        <v>9</v>
      </c>
      <c r="H43" s="222">
        <f t="shared" si="12"/>
        <v>1</v>
      </c>
      <c r="I43" s="222">
        <f t="shared" si="12"/>
        <v>0</v>
      </c>
      <c r="J43" s="222">
        <f t="shared" si="12"/>
        <v>1</v>
      </c>
      <c r="K43" s="240">
        <f t="shared" si="12"/>
        <v>10</v>
      </c>
      <c r="L43" s="242">
        <f t="shared" si="12"/>
        <v>5</v>
      </c>
      <c r="M43" s="223">
        <f>(H43*1.33+I43*1.67+J43*2)/E43</f>
        <v>0.30272727272727273</v>
      </c>
      <c r="N43" s="222">
        <f>M43+F43</f>
        <v>1.0884415584415583</v>
      </c>
    </row>
    <row r="44" spans="1:14" ht="14.5" customHeight="1" x14ac:dyDescent="0.15">
      <c r="A44" s="213"/>
      <c r="B44" s="214"/>
      <c r="C44" s="215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</row>
    <row r="45" spans="1:14" ht="14.5" customHeight="1" x14ac:dyDescent="0.15">
      <c r="A45" s="224" t="s">
        <v>128</v>
      </c>
      <c r="B45" s="216">
        <v>2017</v>
      </c>
      <c r="C45" s="217" t="s">
        <v>268</v>
      </c>
      <c r="D45" s="216">
        <f>'2017 Field of Dreamers - 2017 -'!C41</f>
        <v>35</v>
      </c>
      <c r="E45" s="216">
        <f>'2017 Field of Dreamers - 2017 -'!D41</f>
        <v>18</v>
      </c>
      <c r="F45" s="216">
        <f>'2017 Field of Dreamers - 2017 -'!E41</f>
        <v>0.51428571428571423</v>
      </c>
      <c r="G45" s="216">
        <f>'2017 Field of Dreamers - 2017 -'!F41</f>
        <v>18</v>
      </c>
      <c r="H45" s="216">
        <f>'2017 Field of Dreamers - 2017 -'!G41</f>
        <v>0</v>
      </c>
      <c r="I45" s="216">
        <f>'2017 Field of Dreamers - 2017 -'!H41</f>
        <v>0</v>
      </c>
      <c r="J45" s="216">
        <f>'2017 Field of Dreamers - 2017 -'!I41</f>
        <v>0</v>
      </c>
      <c r="K45" s="216">
        <f>'2017 Field of Dreamers - 2017 -'!J41</f>
        <v>6</v>
      </c>
      <c r="L45" s="216">
        <f>'2017 Field of Dreamers - 2017 -'!K41</f>
        <v>9</v>
      </c>
      <c r="M45" s="216">
        <f>'2017 Field of Dreamers - 2017 -'!L41</f>
        <v>0</v>
      </c>
      <c r="N45" s="216">
        <f>'2017 Field of Dreamers - 2017 -'!M41</f>
        <v>0.51428571428571423</v>
      </c>
    </row>
    <row r="46" spans="1:14" ht="14.5" customHeight="1" x14ac:dyDescent="0.15">
      <c r="A46" s="219" t="s">
        <v>264</v>
      </c>
      <c r="B46" s="220"/>
      <c r="C46" s="221"/>
      <c r="D46" s="239">
        <f>D45</f>
        <v>35</v>
      </c>
      <c r="E46" s="240">
        <f>E45</f>
        <v>18</v>
      </c>
      <c r="F46" s="223">
        <f>E46/D46</f>
        <v>0.51428571428571423</v>
      </c>
      <c r="G46" s="241">
        <f t="shared" ref="G46:L46" si="13">G45</f>
        <v>18</v>
      </c>
      <c r="H46" s="222">
        <f t="shared" si="13"/>
        <v>0</v>
      </c>
      <c r="I46" s="222">
        <f t="shared" si="13"/>
        <v>0</v>
      </c>
      <c r="J46" s="222">
        <f t="shared" si="13"/>
        <v>0</v>
      </c>
      <c r="K46" s="240">
        <f t="shared" si="13"/>
        <v>6</v>
      </c>
      <c r="L46" s="242">
        <f t="shared" si="13"/>
        <v>9</v>
      </c>
      <c r="M46" s="223">
        <f>(H46*1.33+I46*1.67+J46*2)/E46</f>
        <v>0</v>
      </c>
      <c r="N46" s="222">
        <f>M46+F46</f>
        <v>0.51428571428571423</v>
      </c>
    </row>
    <row r="47" spans="1:14" ht="14.5" customHeight="1" x14ac:dyDescent="0.15">
      <c r="A47" s="213"/>
      <c r="B47" s="214"/>
      <c r="C47" s="215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</row>
    <row r="48" spans="1:14" ht="14.5" customHeight="1" x14ac:dyDescent="0.15">
      <c r="A48" s="224" t="s">
        <v>75</v>
      </c>
      <c r="B48" s="216">
        <v>2017</v>
      </c>
      <c r="C48" s="217" t="s">
        <v>268</v>
      </c>
      <c r="D48" s="216">
        <f>'2017 Field of Dreamers - 2017 -'!C36</f>
        <v>57</v>
      </c>
      <c r="E48" s="216">
        <f>'2017 Field of Dreamers - 2017 -'!D36</f>
        <v>34</v>
      </c>
      <c r="F48" s="216">
        <f>'2017 Field of Dreamers - 2017 -'!E36</f>
        <v>0.59649122807017541</v>
      </c>
      <c r="G48" s="216">
        <f>'2017 Field of Dreamers - 2017 -'!F36</f>
        <v>26</v>
      </c>
      <c r="H48" s="216">
        <f>'2017 Field of Dreamers - 2017 -'!G36</f>
        <v>6</v>
      </c>
      <c r="I48" s="216">
        <f>'2017 Field of Dreamers - 2017 -'!H36</f>
        <v>2</v>
      </c>
      <c r="J48" s="216">
        <f>'2017 Field of Dreamers - 2017 -'!I36</f>
        <v>0</v>
      </c>
      <c r="K48" s="216">
        <f>'2017 Field of Dreamers - 2017 -'!J36</f>
        <v>11</v>
      </c>
      <c r="L48" s="216">
        <f>'2017 Field of Dreamers - 2017 -'!K36</f>
        <v>23</v>
      </c>
      <c r="M48" s="216">
        <f>'2017 Field of Dreamers - 2017 -'!L36</f>
        <v>0.3332941176470588</v>
      </c>
      <c r="N48" s="216">
        <f>'2017 Field of Dreamers - 2017 -'!M36</f>
        <v>0.92978534571723426</v>
      </c>
    </row>
    <row r="49" spans="1:14" ht="14.5" customHeight="1" x14ac:dyDescent="0.15">
      <c r="A49" s="224" t="s">
        <v>75</v>
      </c>
      <c r="B49" s="216">
        <v>2018</v>
      </c>
      <c r="C49" s="217" t="s">
        <v>268</v>
      </c>
      <c r="D49" s="216">
        <f>'All Seasons - All Seasons'!C173</f>
        <v>39</v>
      </c>
      <c r="E49" s="216">
        <f>'All Seasons - All Seasons'!D173</f>
        <v>28</v>
      </c>
      <c r="F49" s="216">
        <f>'All Seasons - All Seasons'!E173</f>
        <v>0.71794871794871795</v>
      </c>
      <c r="G49" s="216">
        <f>'All Seasons - All Seasons'!F173</f>
        <v>24</v>
      </c>
      <c r="H49" s="216">
        <f>'All Seasons - All Seasons'!G173</f>
        <v>1</v>
      </c>
      <c r="I49" s="216">
        <f>'All Seasons - All Seasons'!H173</f>
        <v>1</v>
      </c>
      <c r="J49" s="216">
        <f>'All Seasons - All Seasons'!I173</f>
        <v>2</v>
      </c>
      <c r="K49" s="216">
        <f>'All Seasons - All Seasons'!J173</f>
        <v>13</v>
      </c>
      <c r="L49" s="216">
        <f>'All Seasons - All Seasons'!K173</f>
        <v>16</v>
      </c>
      <c r="M49" s="216">
        <f>'All Seasons - All Seasons'!L173</f>
        <v>0.25</v>
      </c>
      <c r="N49" s="216">
        <f>'All Seasons - All Seasons'!M173</f>
        <v>0.96794871794871795</v>
      </c>
    </row>
    <row r="50" spans="1:14" ht="14.5" customHeight="1" x14ac:dyDescent="0.15">
      <c r="A50" s="219" t="s">
        <v>264</v>
      </c>
      <c r="B50" s="220"/>
      <c r="C50" s="221"/>
      <c r="D50" s="239">
        <f>SUM(D48:D49)</f>
        <v>96</v>
      </c>
      <c r="E50" s="240">
        <f>SUM(E48:E49)</f>
        <v>62</v>
      </c>
      <c r="F50" s="223">
        <f>E50/D50</f>
        <v>0.64583333333333337</v>
      </c>
      <c r="G50" s="241">
        <f t="shared" ref="G50:L50" si="14">SUM(G48:G49)</f>
        <v>50</v>
      </c>
      <c r="H50" s="242">
        <f t="shared" si="14"/>
        <v>7</v>
      </c>
      <c r="I50" s="243">
        <f t="shared" si="14"/>
        <v>3</v>
      </c>
      <c r="J50" s="239">
        <f t="shared" si="14"/>
        <v>2</v>
      </c>
      <c r="K50" s="240">
        <f t="shared" si="14"/>
        <v>24</v>
      </c>
      <c r="L50" s="242">
        <f t="shared" si="14"/>
        <v>39</v>
      </c>
      <c r="M50" s="223">
        <f>(H50*1.33+I50*1.67+J50*2)/E50</f>
        <v>0.29548387096774192</v>
      </c>
      <c r="N50" s="222">
        <f>M50+F50</f>
        <v>0.94131720430107535</v>
      </c>
    </row>
    <row r="51" spans="1:14" ht="14.5" customHeight="1" x14ac:dyDescent="0.15">
      <c r="A51" s="213"/>
      <c r="B51" s="214"/>
      <c r="C51" s="215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</row>
    <row r="52" spans="1:14" ht="14.5" customHeight="1" x14ac:dyDescent="0.15">
      <c r="A52" s="198" t="s">
        <v>142</v>
      </c>
      <c r="B52" s="216">
        <v>2017</v>
      </c>
      <c r="C52" s="234" t="s">
        <v>268</v>
      </c>
      <c r="D52" s="235">
        <f>'2017 Field of Dreamers - 2017 -'!C43</f>
        <v>12</v>
      </c>
      <c r="E52" s="235">
        <f>'2017 Field of Dreamers - 2017 -'!D43</f>
        <v>8</v>
      </c>
      <c r="F52" s="235">
        <f>'2017 Field of Dreamers - 2017 -'!E43</f>
        <v>0.66666666666666663</v>
      </c>
      <c r="G52" s="235">
        <f>'2017 Field of Dreamers - 2017 -'!F43</f>
        <v>8</v>
      </c>
      <c r="H52" s="235">
        <f>'2017 Field of Dreamers - 2017 -'!G43</f>
        <v>0</v>
      </c>
      <c r="I52" s="235">
        <f>'2017 Field of Dreamers - 2017 -'!H43</f>
        <v>0</v>
      </c>
      <c r="J52" s="235">
        <f>'2017 Field of Dreamers - 2017 -'!I43</f>
        <v>0</v>
      </c>
      <c r="K52" s="235">
        <f>'2017 Field of Dreamers - 2017 -'!J43</f>
        <v>3</v>
      </c>
      <c r="L52" s="235">
        <f>'2017 Field of Dreamers - 2017 -'!K43</f>
        <v>1</v>
      </c>
      <c r="M52" s="235">
        <f>'2017 Field of Dreamers - 2017 -'!L43</f>
        <v>0</v>
      </c>
      <c r="N52" s="235">
        <f>'2017 Field of Dreamers - 2017 -'!M43</f>
        <v>0.66666666666666663</v>
      </c>
    </row>
    <row r="53" spans="1:14" ht="14.5" customHeight="1" x14ac:dyDescent="0.15">
      <c r="A53" s="219" t="s">
        <v>264</v>
      </c>
      <c r="B53" s="220"/>
      <c r="C53" s="221"/>
      <c r="D53" s="239">
        <f>SUM(D52:D52)</f>
        <v>12</v>
      </c>
      <c r="E53" s="240">
        <f>SUM(E52:E52)</f>
        <v>8</v>
      </c>
      <c r="F53" s="223">
        <f>E53/D53</f>
        <v>0.66666666666666663</v>
      </c>
      <c r="G53" s="241">
        <f t="shared" ref="G53:L53" si="15">SUM(G52:G52)</f>
        <v>8</v>
      </c>
      <c r="H53" s="222">
        <f t="shared" si="15"/>
        <v>0</v>
      </c>
      <c r="I53" s="222">
        <f t="shared" si="15"/>
        <v>0</v>
      </c>
      <c r="J53" s="222">
        <f t="shared" si="15"/>
        <v>0</v>
      </c>
      <c r="K53" s="222">
        <f t="shared" si="15"/>
        <v>3</v>
      </c>
      <c r="L53" s="222">
        <f t="shared" si="15"/>
        <v>1</v>
      </c>
      <c r="M53" s="223">
        <f>(H53*1.33+I53*1.67+J53*2)/E53</f>
        <v>0</v>
      </c>
      <c r="N53" s="222">
        <f>M53+F53</f>
        <v>0.66666666666666663</v>
      </c>
    </row>
    <row r="54" spans="1:14" ht="14.5" customHeight="1" x14ac:dyDescent="0.15">
      <c r="A54" s="213"/>
      <c r="B54" s="214"/>
      <c r="C54" s="215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</row>
    <row r="55" spans="1:14" ht="14.5" customHeight="1" x14ac:dyDescent="0.15">
      <c r="A55" s="198" t="s">
        <v>215</v>
      </c>
      <c r="B55" s="216">
        <v>2019</v>
      </c>
      <c r="C55" s="217" t="s">
        <v>268</v>
      </c>
      <c r="D55" s="216">
        <f>'2019 Field of Dreamers - 2019 -'!C41</f>
        <v>42</v>
      </c>
      <c r="E55" s="216">
        <f>'2019 Field of Dreamers - 2019 -'!D41</f>
        <v>29</v>
      </c>
      <c r="F55" s="216">
        <f>'2019 Field of Dreamers - 2019 -'!E41</f>
        <v>0.69047619047619047</v>
      </c>
      <c r="G55" s="216">
        <f>'2019 Field of Dreamers - 2019 -'!F41</f>
        <v>26</v>
      </c>
      <c r="H55" s="216">
        <f>'2019 Field of Dreamers - 2019 -'!G41</f>
        <v>3</v>
      </c>
      <c r="I55" s="216">
        <f>'2019 Field of Dreamers - 2019 -'!H41</f>
        <v>0</v>
      </c>
      <c r="J55" s="216">
        <f>'2019 Field of Dreamers - 2019 -'!I41</f>
        <v>0</v>
      </c>
      <c r="K55" s="216">
        <f>'2019 Field of Dreamers - 2019 -'!J41</f>
        <v>6</v>
      </c>
      <c r="L55" s="216">
        <f>'2019 Field of Dreamers - 2019 -'!K41</f>
        <v>10</v>
      </c>
      <c r="M55" s="216">
        <f>'2019 Field of Dreamers - 2019 -'!L41</f>
        <v>0.13789655172413792</v>
      </c>
      <c r="N55" s="216">
        <f>'2019 Field of Dreamers - 2019 -'!M41</f>
        <v>0.82837274220032842</v>
      </c>
    </row>
    <row r="56" spans="1:14" ht="14.5" customHeight="1" x14ac:dyDescent="0.15">
      <c r="A56" s="219" t="s">
        <v>264</v>
      </c>
      <c r="B56" s="220"/>
      <c r="C56" s="221"/>
      <c r="D56" s="239">
        <f>D55</f>
        <v>42</v>
      </c>
      <c r="E56" s="240">
        <f>E55</f>
        <v>29</v>
      </c>
      <c r="F56" s="223">
        <f>E56/D56</f>
        <v>0.69047619047619047</v>
      </c>
      <c r="G56" s="241">
        <f t="shared" ref="G56:L56" si="16">G55</f>
        <v>26</v>
      </c>
      <c r="H56" s="222">
        <f t="shared" si="16"/>
        <v>3</v>
      </c>
      <c r="I56" s="222">
        <f t="shared" si="16"/>
        <v>0</v>
      </c>
      <c r="J56" s="222">
        <f t="shared" si="16"/>
        <v>0</v>
      </c>
      <c r="K56" s="240">
        <f t="shared" si="16"/>
        <v>6</v>
      </c>
      <c r="L56" s="242">
        <f t="shared" si="16"/>
        <v>10</v>
      </c>
      <c r="M56" s="223">
        <f>(H56*1.33+I56*1.67+J56*2)/E56</f>
        <v>0.13758620689655174</v>
      </c>
      <c r="N56" s="222">
        <f>M56+F56</f>
        <v>0.82806239737274223</v>
      </c>
    </row>
    <row r="57" spans="1:14" ht="14.5" customHeight="1" x14ac:dyDescent="0.15">
      <c r="A57" s="213"/>
      <c r="B57" s="214"/>
      <c r="C57" s="215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</row>
    <row r="58" spans="1:14" ht="14.5" customHeight="1" x14ac:dyDescent="0.15">
      <c r="A58" s="198" t="s">
        <v>213</v>
      </c>
      <c r="B58" s="216">
        <v>2019</v>
      </c>
      <c r="C58" s="217" t="s">
        <v>268</v>
      </c>
      <c r="D58" s="216">
        <f>'2019 Field of Dreamers - 2019 -'!C35</f>
        <v>47</v>
      </c>
      <c r="E58" s="216">
        <f>'2019 Field of Dreamers - 2019 -'!D35</f>
        <v>27</v>
      </c>
      <c r="F58" s="216">
        <f>'2019 Field of Dreamers - 2019 -'!E35</f>
        <v>0.57446808510638303</v>
      </c>
      <c r="G58" s="216">
        <f>'2019 Field of Dreamers - 2019 -'!F35</f>
        <v>18</v>
      </c>
      <c r="H58" s="216">
        <f>'2019 Field of Dreamers - 2019 -'!G35</f>
        <v>7</v>
      </c>
      <c r="I58" s="216">
        <f>'2019 Field of Dreamers - 2019 -'!H35</f>
        <v>2</v>
      </c>
      <c r="J58" s="216">
        <f>'2019 Field of Dreamers - 2019 -'!I35</f>
        <v>0</v>
      </c>
      <c r="K58" s="216">
        <f>'2019 Field of Dreamers - 2019 -'!J35</f>
        <v>16</v>
      </c>
      <c r="L58" s="216">
        <f>'2019 Field of Dreamers - 2019 -'!K35</f>
        <v>10</v>
      </c>
      <c r="M58" s="216">
        <f>'2019 Field of Dreamers - 2019 -'!L35</f>
        <v>0.46907407407407403</v>
      </c>
      <c r="N58" s="216">
        <f>'2019 Field of Dreamers - 2019 -'!M35</f>
        <v>1.043542159180457</v>
      </c>
    </row>
    <row r="59" spans="1:14" ht="14.5" customHeight="1" x14ac:dyDescent="0.15">
      <c r="A59" s="219" t="s">
        <v>264</v>
      </c>
      <c r="B59" s="220"/>
      <c r="C59" s="221"/>
      <c r="D59" s="239">
        <f>D58</f>
        <v>47</v>
      </c>
      <c r="E59" s="240">
        <f>E58</f>
        <v>27</v>
      </c>
      <c r="F59" s="223">
        <f>E59/D59</f>
        <v>0.57446808510638303</v>
      </c>
      <c r="G59" s="241">
        <f t="shared" ref="G59:L59" si="17">G58</f>
        <v>18</v>
      </c>
      <c r="H59" s="222">
        <f t="shared" si="17"/>
        <v>7</v>
      </c>
      <c r="I59" s="222">
        <f t="shared" si="17"/>
        <v>2</v>
      </c>
      <c r="J59" s="222">
        <f t="shared" si="17"/>
        <v>0</v>
      </c>
      <c r="K59" s="240">
        <f t="shared" si="17"/>
        <v>16</v>
      </c>
      <c r="L59" s="242">
        <f t="shared" si="17"/>
        <v>10</v>
      </c>
      <c r="M59" s="223">
        <f>(H59*1.33+I59*1.67+J59*2)/E59</f>
        <v>0.46851851851851856</v>
      </c>
      <c r="N59" s="222">
        <f>M59+F59</f>
        <v>1.0429866036249016</v>
      </c>
    </row>
    <row r="60" spans="1:14" ht="14.5" customHeight="1" x14ac:dyDescent="0.15">
      <c r="A60" s="213"/>
      <c r="B60" s="214"/>
      <c r="C60" s="215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</row>
    <row r="61" spans="1:14" ht="14.5" customHeight="1" x14ac:dyDescent="0.15">
      <c r="A61" s="198" t="s">
        <v>117</v>
      </c>
      <c r="B61" s="216">
        <v>2017</v>
      </c>
      <c r="C61" s="217" t="s">
        <v>268</v>
      </c>
      <c r="D61" s="216">
        <f>'2017 Field of Dreamers - 2017 -'!C40</f>
        <v>37</v>
      </c>
      <c r="E61" s="216">
        <f>'2017 Field of Dreamers - 2017 -'!D40</f>
        <v>23</v>
      </c>
      <c r="F61" s="216">
        <f>'2017 Field of Dreamers - 2017 -'!E40</f>
        <v>0.6216216216216216</v>
      </c>
      <c r="G61" s="216">
        <f>'2017 Field of Dreamers - 2017 -'!F40</f>
        <v>23</v>
      </c>
      <c r="H61" s="216">
        <f>'2017 Field of Dreamers - 2017 -'!G40</f>
        <v>0</v>
      </c>
      <c r="I61" s="216">
        <f>'2017 Field of Dreamers - 2017 -'!H40</f>
        <v>0</v>
      </c>
      <c r="J61" s="216">
        <f>'2017 Field of Dreamers - 2017 -'!I40</f>
        <v>0</v>
      </c>
      <c r="K61" s="216">
        <f>'2017 Field of Dreamers - 2017 -'!J40</f>
        <v>9</v>
      </c>
      <c r="L61" s="216">
        <f>'2017 Field of Dreamers - 2017 -'!K40</f>
        <v>12</v>
      </c>
      <c r="M61" s="216">
        <f>'2017 Field of Dreamers - 2017 -'!L40</f>
        <v>0</v>
      </c>
      <c r="N61" s="216">
        <f>'2017 Field of Dreamers - 2017 -'!M40</f>
        <v>0.6216216216216216</v>
      </c>
    </row>
    <row r="62" spans="1:14" ht="14.5" customHeight="1" x14ac:dyDescent="0.15">
      <c r="A62" s="219" t="s">
        <v>264</v>
      </c>
      <c r="B62" s="220"/>
      <c r="C62" s="221"/>
      <c r="D62" s="239">
        <f>D61</f>
        <v>37</v>
      </c>
      <c r="E62" s="240">
        <f>E61</f>
        <v>23</v>
      </c>
      <c r="F62" s="223">
        <f>E62/D62</f>
        <v>0.6216216216216216</v>
      </c>
      <c r="G62" s="241">
        <f t="shared" ref="G62:L62" si="18">G61</f>
        <v>23</v>
      </c>
      <c r="H62" s="222">
        <f t="shared" si="18"/>
        <v>0</v>
      </c>
      <c r="I62" s="222">
        <f t="shared" si="18"/>
        <v>0</v>
      </c>
      <c r="J62" s="222">
        <f t="shared" si="18"/>
        <v>0</v>
      </c>
      <c r="K62" s="240">
        <f t="shared" si="18"/>
        <v>9</v>
      </c>
      <c r="L62" s="242">
        <f t="shared" si="18"/>
        <v>12</v>
      </c>
      <c r="M62" s="223">
        <f>(H62*1.33+I62*1.67+J62*2)/E62</f>
        <v>0</v>
      </c>
      <c r="N62" s="222">
        <f>M62+F62</f>
        <v>0.6216216216216216</v>
      </c>
    </row>
    <row r="63" spans="1:14" ht="14.5" customHeight="1" x14ac:dyDescent="0.15">
      <c r="A63" s="213"/>
      <c r="B63" s="226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</row>
    <row r="64" spans="1:14" ht="14.5" customHeight="1" x14ac:dyDescent="0.15">
      <c r="A64" s="224" t="s">
        <v>65</v>
      </c>
      <c r="B64" s="216">
        <v>2018</v>
      </c>
      <c r="C64" s="217" t="s">
        <v>268</v>
      </c>
      <c r="D64" s="216">
        <f>'All Seasons - All Seasons'!C204</f>
        <v>42</v>
      </c>
      <c r="E64" s="216">
        <f>'All Seasons - All Seasons'!D204</f>
        <v>23</v>
      </c>
      <c r="F64" s="216">
        <f>'All Seasons - All Seasons'!E204</f>
        <v>0.54761904761904767</v>
      </c>
      <c r="G64" s="216">
        <f>'All Seasons - All Seasons'!F204</f>
        <v>21</v>
      </c>
      <c r="H64" s="216">
        <f>'All Seasons - All Seasons'!G204</f>
        <v>2</v>
      </c>
      <c r="I64" s="216">
        <f>'All Seasons - All Seasons'!H204</f>
        <v>0</v>
      </c>
      <c r="J64" s="216">
        <f>'All Seasons - All Seasons'!I204</f>
        <v>0</v>
      </c>
      <c r="K64" s="216">
        <f>'All Seasons - All Seasons'!J204</f>
        <v>12</v>
      </c>
      <c r="L64" s="216">
        <f>'All Seasons - All Seasons'!K204</f>
        <v>13</v>
      </c>
      <c r="M64" s="216">
        <f>'All Seasons - All Seasons'!L204</f>
        <v>0.11591304347826087</v>
      </c>
      <c r="N64" s="216">
        <f>'All Seasons - All Seasons'!M204</f>
        <v>0.6635320910973086</v>
      </c>
    </row>
    <row r="65" spans="1:14" ht="14.5" customHeight="1" x14ac:dyDescent="0.15">
      <c r="A65" s="219" t="s">
        <v>264</v>
      </c>
      <c r="B65" s="220"/>
      <c r="C65" s="221"/>
      <c r="D65" s="239">
        <f>SUM(D64:D64)</f>
        <v>42</v>
      </c>
      <c r="E65" s="240">
        <f>SUM(E64:E64)</f>
        <v>23</v>
      </c>
      <c r="F65" s="223">
        <f>E65/D65</f>
        <v>0.54761904761904767</v>
      </c>
      <c r="G65" s="241">
        <f t="shared" ref="G65:L65" si="19">SUM(G64:G64)</f>
        <v>21</v>
      </c>
      <c r="H65" s="242">
        <f t="shared" si="19"/>
        <v>2</v>
      </c>
      <c r="I65" s="222">
        <f t="shared" si="19"/>
        <v>0</v>
      </c>
      <c r="J65" s="222">
        <f t="shared" si="19"/>
        <v>0</v>
      </c>
      <c r="K65" s="240">
        <f t="shared" si="19"/>
        <v>12</v>
      </c>
      <c r="L65" s="242">
        <f t="shared" si="19"/>
        <v>13</v>
      </c>
      <c r="M65" s="223">
        <f>(H65*1.33+I65*1.67+J65*2)/E65</f>
        <v>0.11565217391304349</v>
      </c>
      <c r="N65" s="222">
        <f>M65+F65</f>
        <v>0.66327122153209117</v>
      </c>
    </row>
    <row r="66" spans="1:14" ht="14.5" customHeight="1" x14ac:dyDescent="0.15">
      <c r="A66" s="213"/>
      <c r="B66" s="214"/>
      <c r="C66" s="215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</row>
    <row r="67" spans="1:14" ht="14.5" customHeight="1" x14ac:dyDescent="0.15">
      <c r="A67" s="224" t="s">
        <v>127</v>
      </c>
      <c r="B67" s="216">
        <v>2018</v>
      </c>
      <c r="C67" s="217" t="s">
        <v>268</v>
      </c>
      <c r="D67" s="216">
        <f>'All Seasons - All Seasons'!C206</f>
        <v>21</v>
      </c>
      <c r="E67" s="216">
        <f>'All Seasons - All Seasons'!D206</f>
        <v>15</v>
      </c>
      <c r="F67" s="216">
        <f>'All Seasons - All Seasons'!E206</f>
        <v>0.7142857142857143</v>
      </c>
      <c r="G67" s="216">
        <f>'All Seasons - All Seasons'!F206</f>
        <v>10</v>
      </c>
      <c r="H67" s="216">
        <f>'All Seasons - All Seasons'!G206</f>
        <v>5</v>
      </c>
      <c r="I67" s="216">
        <f>'All Seasons - All Seasons'!H206</f>
        <v>0</v>
      </c>
      <c r="J67" s="216">
        <f>'All Seasons - All Seasons'!I206</f>
        <v>0</v>
      </c>
      <c r="K67" s="216">
        <f>'All Seasons - All Seasons'!J206</f>
        <v>9</v>
      </c>
      <c r="L67" s="216">
        <f>'All Seasons - All Seasons'!K206</f>
        <v>9</v>
      </c>
      <c r="M67" s="216">
        <f>'All Seasons - All Seasons'!L206</f>
        <v>0.44433333333333336</v>
      </c>
      <c r="N67" s="216">
        <f>'All Seasons - All Seasons'!M206</f>
        <v>1.1586190476190477</v>
      </c>
    </row>
    <row r="68" spans="1:14" ht="14.5" customHeight="1" x14ac:dyDescent="0.15">
      <c r="A68" s="219" t="s">
        <v>264</v>
      </c>
      <c r="B68" s="220"/>
      <c r="C68" s="221"/>
      <c r="D68" s="239">
        <f>SUM(D67:D67)</f>
        <v>21</v>
      </c>
      <c r="E68" s="222">
        <f>SUM(E67:E67)</f>
        <v>15</v>
      </c>
      <c r="F68" s="223">
        <f>E68/D68</f>
        <v>0.7142857142857143</v>
      </c>
      <c r="G68" s="241">
        <f t="shared" ref="G68:L68" si="20">SUM(G67:G67)</f>
        <v>10</v>
      </c>
      <c r="H68" s="242">
        <f t="shared" si="20"/>
        <v>5</v>
      </c>
      <c r="I68" s="222">
        <f t="shared" si="20"/>
        <v>0</v>
      </c>
      <c r="J68" s="222">
        <f t="shared" si="20"/>
        <v>0</v>
      </c>
      <c r="K68" s="240">
        <f t="shared" si="20"/>
        <v>9</v>
      </c>
      <c r="L68" s="222">
        <f t="shared" si="20"/>
        <v>9</v>
      </c>
      <c r="M68" s="223">
        <f>(H68*1.33+I68*1.67+J68*2)/E68</f>
        <v>0.44333333333333336</v>
      </c>
      <c r="N68" s="222">
        <f>M68+F68</f>
        <v>1.1576190476190478</v>
      </c>
    </row>
    <row r="69" spans="1:14" ht="14.5" customHeight="1" x14ac:dyDescent="0.15">
      <c r="A69" s="213"/>
      <c r="B69" s="226"/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</row>
    <row r="70" spans="1:14" ht="14.5" customHeight="1" x14ac:dyDescent="0.15">
      <c r="A70" s="224" t="s">
        <v>125</v>
      </c>
      <c r="B70" s="216">
        <v>2017</v>
      </c>
      <c r="C70" s="217" t="s">
        <v>268</v>
      </c>
      <c r="D70" s="216">
        <f>'2017 Field of Dreamers - 2017 -'!C35</f>
        <v>60</v>
      </c>
      <c r="E70" s="216">
        <f>'2017 Field of Dreamers - 2017 -'!D35</f>
        <v>37</v>
      </c>
      <c r="F70" s="216">
        <f>'2017 Field of Dreamers - 2017 -'!E35</f>
        <v>0.6166666666666667</v>
      </c>
      <c r="G70" s="216">
        <f>'2017 Field of Dreamers - 2017 -'!F35</f>
        <v>35</v>
      </c>
      <c r="H70" s="216">
        <f>'2017 Field of Dreamers - 2017 -'!G35</f>
        <v>2</v>
      </c>
      <c r="I70" s="216">
        <f>'2017 Field of Dreamers - 2017 -'!H35</f>
        <v>0</v>
      </c>
      <c r="J70" s="216">
        <f>'2017 Field of Dreamers - 2017 -'!I35</f>
        <v>0</v>
      </c>
      <c r="K70" s="216">
        <f>'2017 Field of Dreamers - 2017 -'!J35</f>
        <v>8</v>
      </c>
      <c r="L70" s="216">
        <f>'2017 Field of Dreamers - 2017 -'!K35</f>
        <v>20</v>
      </c>
      <c r="M70" s="216">
        <f>'2017 Field of Dreamers - 2017 -'!L35</f>
        <v>7.2054054054054045E-2</v>
      </c>
      <c r="N70" s="216">
        <f>'2017 Field of Dreamers - 2017 -'!M35</f>
        <v>0.68872072072072077</v>
      </c>
    </row>
    <row r="71" spans="1:14" ht="14.5" customHeight="1" x14ac:dyDescent="0.15">
      <c r="A71" s="219" t="s">
        <v>264</v>
      </c>
      <c r="B71" s="220"/>
      <c r="C71" s="221"/>
      <c r="D71" s="239">
        <f>SUM(D70:D70)</f>
        <v>60</v>
      </c>
      <c r="E71" s="240">
        <f>SUM(E70:E70)</f>
        <v>37</v>
      </c>
      <c r="F71" s="223">
        <f>E71/D71</f>
        <v>0.6166666666666667</v>
      </c>
      <c r="G71" s="241">
        <f t="shared" ref="G71:L71" si="21">SUM(G70:G70)</f>
        <v>35</v>
      </c>
      <c r="H71" s="242">
        <f t="shared" si="21"/>
        <v>2</v>
      </c>
      <c r="I71" s="222">
        <f t="shared" si="21"/>
        <v>0</v>
      </c>
      <c r="J71" s="222">
        <f t="shared" si="21"/>
        <v>0</v>
      </c>
      <c r="K71" s="240">
        <f t="shared" si="21"/>
        <v>8</v>
      </c>
      <c r="L71" s="242">
        <f t="shared" si="21"/>
        <v>20</v>
      </c>
      <c r="M71" s="223">
        <f>(H71*1.33+I71*1.67+J71*2)/E71</f>
        <v>7.1891891891891893E-2</v>
      </c>
      <c r="N71" s="222">
        <f>M71+F71</f>
        <v>0.68855855855855863</v>
      </c>
    </row>
    <row r="72" spans="1:14" ht="14.5" customHeight="1" x14ac:dyDescent="0.15">
      <c r="A72" s="213"/>
      <c r="B72" s="226"/>
      <c r="C72" s="226"/>
      <c r="D72" s="226"/>
      <c r="E72" s="226"/>
      <c r="F72" s="226"/>
      <c r="G72" s="226"/>
      <c r="H72" s="226"/>
      <c r="I72" s="226"/>
      <c r="J72" s="226"/>
      <c r="K72" s="226"/>
      <c r="L72" s="226"/>
      <c r="M72" s="226"/>
      <c r="N72" s="226"/>
    </row>
    <row r="73" spans="1:14" ht="14.5" customHeight="1" x14ac:dyDescent="0.15">
      <c r="A73" s="224" t="s">
        <v>92</v>
      </c>
      <c r="B73" s="216">
        <v>2017</v>
      </c>
      <c r="C73" s="217" t="s">
        <v>268</v>
      </c>
      <c r="D73" s="216">
        <f>'2017 Field of Dreamers - 2017 -'!C31</f>
        <v>69</v>
      </c>
      <c r="E73" s="216">
        <f>'2017 Field of Dreamers - 2017 -'!D31</f>
        <v>49</v>
      </c>
      <c r="F73" s="216">
        <f>'2017 Field of Dreamers - 2017 -'!E31</f>
        <v>0.71014492753623193</v>
      </c>
      <c r="G73" s="216">
        <f>'2017 Field of Dreamers - 2017 -'!F31</f>
        <v>38</v>
      </c>
      <c r="H73" s="216">
        <f>'2017 Field of Dreamers - 2017 -'!G31</f>
        <v>5</v>
      </c>
      <c r="I73" s="216">
        <f>'2017 Field of Dreamers - 2017 -'!H31</f>
        <v>3</v>
      </c>
      <c r="J73" s="216">
        <f>'2017 Field of Dreamers - 2017 -'!I31</f>
        <v>3</v>
      </c>
      <c r="K73" s="216">
        <f>'2017 Field of Dreamers - 2017 -'!J31</f>
        <v>38</v>
      </c>
      <c r="L73" s="216">
        <f>'2017 Field of Dreamers - 2017 -'!K31</f>
        <v>26</v>
      </c>
      <c r="M73" s="216">
        <f>'2017 Field of Dreamers - 2017 -'!L31</f>
        <v>0.36053061224489796</v>
      </c>
      <c r="N73" s="216">
        <f>'2017 Field of Dreamers - 2017 -'!M31</f>
        <v>1.0706755397811298</v>
      </c>
    </row>
    <row r="74" spans="1:14" ht="14.5" customHeight="1" x14ac:dyDescent="0.15">
      <c r="A74" s="224" t="s">
        <v>92</v>
      </c>
      <c r="B74" s="216">
        <v>2018</v>
      </c>
      <c r="C74" s="217" t="s">
        <v>268</v>
      </c>
      <c r="D74" s="216">
        <f>'All Seasons - All Seasons'!C221</f>
        <v>44</v>
      </c>
      <c r="E74" s="216">
        <f>'All Seasons - All Seasons'!D221</f>
        <v>31</v>
      </c>
      <c r="F74" s="216">
        <f>'All Seasons - All Seasons'!E221</f>
        <v>0.70454545454545459</v>
      </c>
      <c r="G74" s="216">
        <f>'All Seasons - All Seasons'!F221</f>
        <v>26</v>
      </c>
      <c r="H74" s="216">
        <f>'All Seasons - All Seasons'!G221</f>
        <v>4</v>
      </c>
      <c r="I74" s="216">
        <f>'All Seasons - All Seasons'!H221</f>
        <v>0</v>
      </c>
      <c r="J74" s="216">
        <f>'All Seasons - All Seasons'!I221</f>
        <v>1</v>
      </c>
      <c r="K74" s="216">
        <f>'All Seasons - All Seasons'!J221</f>
        <v>17</v>
      </c>
      <c r="L74" s="216">
        <f>'All Seasons - All Seasons'!K221</f>
        <v>20</v>
      </c>
      <c r="M74" s="216">
        <f>'All Seasons - All Seasons'!L221</f>
        <v>0.23651612903225805</v>
      </c>
      <c r="N74" s="216">
        <f>'All Seasons - All Seasons'!M221</f>
        <v>0.94106158357771263</v>
      </c>
    </row>
    <row r="75" spans="1:14" ht="14.5" customHeight="1" x14ac:dyDescent="0.15">
      <c r="A75" s="219" t="s">
        <v>264</v>
      </c>
      <c r="B75" s="220"/>
      <c r="C75" s="221"/>
      <c r="D75" s="239">
        <f>SUM(D73:D74)</f>
        <v>113</v>
      </c>
      <c r="E75" s="240">
        <f>SUM(E73:E74)</f>
        <v>80</v>
      </c>
      <c r="F75" s="223">
        <f>E75/D75</f>
        <v>0.70796460176991149</v>
      </c>
      <c r="G75" s="241">
        <f t="shared" ref="G75:L75" si="22">SUM(G73:G74)</f>
        <v>64</v>
      </c>
      <c r="H75" s="242">
        <f t="shared" si="22"/>
        <v>9</v>
      </c>
      <c r="I75" s="243">
        <f t="shared" si="22"/>
        <v>3</v>
      </c>
      <c r="J75" s="239">
        <f t="shared" si="22"/>
        <v>4</v>
      </c>
      <c r="K75" s="240">
        <f t="shared" si="22"/>
        <v>55</v>
      </c>
      <c r="L75" s="242">
        <f t="shared" si="22"/>
        <v>46</v>
      </c>
      <c r="M75" s="223">
        <f>(H75*1.33+I75*1.67+J75*2)/E75</f>
        <v>0.31225000000000003</v>
      </c>
      <c r="N75" s="222">
        <f>M75+F75</f>
        <v>1.0202146017699114</v>
      </c>
    </row>
    <row r="76" spans="1:14" ht="14.5" customHeight="1" x14ac:dyDescent="0.15">
      <c r="A76" s="213"/>
      <c r="B76" s="214"/>
      <c r="C76" s="226"/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</row>
    <row r="77" spans="1:14" ht="14.5" customHeight="1" x14ac:dyDescent="0.15">
      <c r="A77" s="224" t="s">
        <v>68</v>
      </c>
      <c r="B77" s="216">
        <v>2017</v>
      </c>
      <c r="C77" s="217" t="s">
        <v>268</v>
      </c>
      <c r="D77" s="216">
        <f>'2017 Field of Dreamers - 2017 -'!C32</f>
        <v>66</v>
      </c>
      <c r="E77" s="216">
        <f>'2017 Field of Dreamers - 2017 -'!D32</f>
        <v>42</v>
      </c>
      <c r="F77" s="216">
        <f>'2017 Field of Dreamers - 2017 -'!E32</f>
        <v>0.63636363636363635</v>
      </c>
      <c r="G77" s="216">
        <f>'2017 Field of Dreamers - 2017 -'!F32</f>
        <v>37</v>
      </c>
      <c r="H77" s="216">
        <f>'2017 Field of Dreamers - 2017 -'!G32</f>
        <v>4</v>
      </c>
      <c r="I77" s="216">
        <f>'2017 Field of Dreamers - 2017 -'!H32</f>
        <v>0</v>
      </c>
      <c r="J77" s="216">
        <f>'2017 Field of Dreamers - 2017 -'!I32</f>
        <v>1</v>
      </c>
      <c r="K77" s="216">
        <f>'2017 Field of Dreamers - 2017 -'!J32</f>
        <v>15</v>
      </c>
      <c r="L77" s="216">
        <f>'2017 Field of Dreamers - 2017 -'!K32</f>
        <v>20</v>
      </c>
      <c r="M77" s="216">
        <f>'2017 Field of Dreamers - 2017 -'!L32</f>
        <v>0.17457142857142857</v>
      </c>
      <c r="N77" s="216">
        <f>'2017 Field of Dreamers - 2017 -'!M32</f>
        <v>0.81093506493506495</v>
      </c>
    </row>
    <row r="78" spans="1:14" ht="14.5" customHeight="1" x14ac:dyDescent="0.15">
      <c r="A78" s="219" t="s">
        <v>264</v>
      </c>
      <c r="B78" s="220"/>
      <c r="C78" s="221"/>
      <c r="D78" s="239">
        <f>SUM(D77:D77)</f>
        <v>66</v>
      </c>
      <c r="E78" s="240">
        <f>SUM(E77:E77)</f>
        <v>42</v>
      </c>
      <c r="F78" s="223">
        <f>E78/D78</f>
        <v>0.63636363636363635</v>
      </c>
      <c r="G78" s="241">
        <f t="shared" ref="G78:L78" si="23">SUM(G77:G77)</f>
        <v>37</v>
      </c>
      <c r="H78" s="242">
        <f t="shared" si="23"/>
        <v>4</v>
      </c>
      <c r="I78" s="222">
        <f t="shared" si="23"/>
        <v>0</v>
      </c>
      <c r="J78" s="239">
        <f t="shared" si="23"/>
        <v>1</v>
      </c>
      <c r="K78" s="240">
        <f t="shared" si="23"/>
        <v>15</v>
      </c>
      <c r="L78" s="242">
        <f t="shared" si="23"/>
        <v>20</v>
      </c>
      <c r="M78" s="223">
        <f>(H78*1.33+I78*1.67+J78*2)/E78</f>
        <v>0.17428571428571429</v>
      </c>
      <c r="N78" s="222">
        <f>M78+F78</f>
        <v>0.81064935064935062</v>
      </c>
    </row>
    <row r="79" spans="1:14" ht="14.5" customHeight="1" x14ac:dyDescent="0.15">
      <c r="A79" s="213"/>
      <c r="B79" s="214"/>
      <c r="C79" s="226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</row>
    <row r="80" spans="1:14" ht="14.5" customHeight="1" x14ac:dyDescent="0.15">
      <c r="A80" s="198" t="s">
        <v>179</v>
      </c>
      <c r="B80" s="216">
        <v>2018</v>
      </c>
      <c r="C80" s="217" t="s">
        <v>268</v>
      </c>
      <c r="D80" s="216">
        <f>'All Seasons - All Seasons'!C230</f>
        <v>46</v>
      </c>
      <c r="E80" s="216">
        <f>'All Seasons - All Seasons'!D230</f>
        <v>22</v>
      </c>
      <c r="F80" s="216">
        <f>'All Seasons - All Seasons'!E230</f>
        <v>0.47826086956521741</v>
      </c>
      <c r="G80" s="216">
        <f>'All Seasons - All Seasons'!F230</f>
        <v>22</v>
      </c>
      <c r="H80" s="216">
        <f>'All Seasons - All Seasons'!G230</f>
        <v>0</v>
      </c>
      <c r="I80" s="216">
        <f>'All Seasons - All Seasons'!H230</f>
        <v>0</v>
      </c>
      <c r="J80" s="216">
        <f>'All Seasons - All Seasons'!I230</f>
        <v>0</v>
      </c>
      <c r="K80" s="216">
        <f>'All Seasons - All Seasons'!J230</f>
        <v>8</v>
      </c>
      <c r="L80" s="216">
        <f>'All Seasons - All Seasons'!K230</f>
        <v>11</v>
      </c>
      <c r="M80" s="216">
        <f>'All Seasons - All Seasons'!L230</f>
        <v>0</v>
      </c>
      <c r="N80" s="216">
        <f>'All Seasons - All Seasons'!M230</f>
        <v>0.47826086956521741</v>
      </c>
    </row>
    <row r="81" spans="1:14" ht="14.5" customHeight="1" x14ac:dyDescent="0.15">
      <c r="A81" s="219" t="s">
        <v>264</v>
      </c>
      <c r="B81" s="220"/>
      <c r="C81" s="221"/>
      <c r="D81" s="239">
        <f>SUM(D80:D80)</f>
        <v>46</v>
      </c>
      <c r="E81" s="240">
        <f>SUM(E80:E80)</f>
        <v>22</v>
      </c>
      <c r="F81" s="223">
        <f>E81/D81</f>
        <v>0.47826086956521741</v>
      </c>
      <c r="G81" s="241">
        <f t="shared" ref="G81:L81" si="24">SUM(G80:G80)</f>
        <v>22</v>
      </c>
      <c r="H81" s="222">
        <f t="shared" si="24"/>
        <v>0</v>
      </c>
      <c r="I81" s="222">
        <f t="shared" si="24"/>
        <v>0</v>
      </c>
      <c r="J81" s="222">
        <f t="shared" si="24"/>
        <v>0</v>
      </c>
      <c r="K81" s="240">
        <f t="shared" si="24"/>
        <v>8</v>
      </c>
      <c r="L81" s="242">
        <f t="shared" si="24"/>
        <v>11</v>
      </c>
      <c r="M81" s="223">
        <f>(H81*1.33+I81*1.67+J81*2)/E81</f>
        <v>0</v>
      </c>
      <c r="N81" s="222">
        <f>M81+F81</f>
        <v>0.47826086956521741</v>
      </c>
    </row>
    <row r="82" spans="1:14" ht="14.5" customHeight="1" x14ac:dyDescent="0.15">
      <c r="A82" s="213"/>
      <c r="B82" s="226"/>
      <c r="C82" s="226"/>
      <c r="D82" s="226"/>
      <c r="E82" s="226"/>
      <c r="F82" s="226"/>
      <c r="G82" s="226"/>
      <c r="H82" s="226"/>
      <c r="I82" s="226"/>
      <c r="J82" s="226"/>
      <c r="K82" s="226"/>
      <c r="L82" s="226"/>
      <c r="M82" s="226"/>
      <c r="N82" s="226"/>
    </row>
    <row r="83" spans="1:14" ht="14.5" customHeight="1" x14ac:dyDescent="0.15">
      <c r="A83" s="198" t="s">
        <v>216</v>
      </c>
      <c r="B83" s="216">
        <v>2019</v>
      </c>
      <c r="C83" s="217" t="s">
        <v>268</v>
      </c>
      <c r="D83" s="216">
        <f>'2019 Field of Dreamers - 2019 -'!C44</f>
        <v>41</v>
      </c>
      <c r="E83" s="216">
        <f>'2019 Field of Dreamers - 2019 -'!D44</f>
        <v>30</v>
      </c>
      <c r="F83" s="216">
        <f>'2019 Field of Dreamers - 2019 -'!E44</f>
        <v>0.73170731707317072</v>
      </c>
      <c r="G83" s="216">
        <f>'2019 Field of Dreamers - 2019 -'!F44</f>
        <v>29</v>
      </c>
      <c r="H83" s="216">
        <f>'2019 Field of Dreamers - 2019 -'!G44</f>
        <v>1</v>
      </c>
      <c r="I83" s="216">
        <f>'2019 Field of Dreamers - 2019 -'!H44</f>
        <v>0</v>
      </c>
      <c r="J83" s="216">
        <f>'2019 Field of Dreamers - 2019 -'!I44</f>
        <v>0</v>
      </c>
      <c r="K83" s="216">
        <f>'2019 Field of Dreamers - 2019 -'!J44</f>
        <v>8</v>
      </c>
      <c r="L83" s="216">
        <f>'2019 Field of Dreamers - 2019 -'!K44</f>
        <v>12</v>
      </c>
      <c r="M83" s="216">
        <f>'2019 Field of Dreamers - 2019 -'!L44</f>
        <v>4.4433333333333332E-2</v>
      </c>
      <c r="N83" s="216">
        <f>'2019 Field of Dreamers - 2019 -'!M44</f>
        <v>0.77614065040650404</v>
      </c>
    </row>
    <row r="84" spans="1:14" ht="14.5" customHeight="1" x14ac:dyDescent="0.15">
      <c r="A84" s="219" t="s">
        <v>264</v>
      </c>
      <c r="B84" s="220"/>
      <c r="C84" s="221"/>
      <c r="D84" s="239">
        <f>D83</f>
        <v>41</v>
      </c>
      <c r="E84" s="240">
        <f>E83</f>
        <v>30</v>
      </c>
      <c r="F84" s="223">
        <f>E84/D84</f>
        <v>0.73170731707317072</v>
      </c>
      <c r="G84" s="241">
        <f t="shared" ref="G84:L84" si="25">G83</f>
        <v>29</v>
      </c>
      <c r="H84" s="222">
        <f t="shared" si="25"/>
        <v>1</v>
      </c>
      <c r="I84" s="222">
        <f t="shared" si="25"/>
        <v>0</v>
      </c>
      <c r="J84" s="222">
        <f t="shared" si="25"/>
        <v>0</v>
      </c>
      <c r="K84" s="240">
        <f t="shared" si="25"/>
        <v>8</v>
      </c>
      <c r="L84" s="242">
        <f t="shared" si="25"/>
        <v>12</v>
      </c>
      <c r="M84" s="223">
        <f>(H84*1.33+I84*1.67+J84*2)/E84</f>
        <v>4.4333333333333336E-2</v>
      </c>
      <c r="N84" s="222">
        <f>M84+F84</f>
        <v>0.77604065040650405</v>
      </c>
    </row>
    <row r="85" spans="1:14" ht="14.5" customHeight="1" x14ac:dyDescent="0.15">
      <c r="A85" s="213"/>
      <c r="B85" s="226"/>
      <c r="C85" s="226"/>
      <c r="D85" s="226"/>
      <c r="E85" s="226"/>
      <c r="F85" s="226"/>
      <c r="G85" s="226"/>
      <c r="H85" s="226"/>
      <c r="I85" s="226"/>
      <c r="J85" s="226"/>
      <c r="K85" s="226"/>
      <c r="L85" s="226"/>
      <c r="M85" s="226"/>
      <c r="N85" s="226"/>
    </row>
    <row r="86" spans="1:14" ht="14.5" customHeight="1" x14ac:dyDescent="0.15">
      <c r="A86" s="198" t="s">
        <v>120</v>
      </c>
      <c r="B86" s="216">
        <v>2017</v>
      </c>
      <c r="C86" s="217" t="s">
        <v>268</v>
      </c>
      <c r="D86" s="216">
        <f>'2017 Field of Dreamers - 2017 -'!C34</f>
        <v>63</v>
      </c>
      <c r="E86" s="216">
        <f>'2017 Field of Dreamers - 2017 -'!D34</f>
        <v>34</v>
      </c>
      <c r="F86" s="216">
        <f>'2017 Field of Dreamers - 2017 -'!E34</f>
        <v>0.53968253968253965</v>
      </c>
      <c r="G86" s="216">
        <f>'2017 Field of Dreamers - 2017 -'!F34</f>
        <v>32</v>
      </c>
      <c r="H86" s="216">
        <f>'2017 Field of Dreamers - 2017 -'!G34</f>
        <v>2</v>
      </c>
      <c r="I86" s="216">
        <f>'2017 Field of Dreamers - 2017 -'!H34</f>
        <v>0</v>
      </c>
      <c r="J86" s="216">
        <f>'2017 Field of Dreamers - 2017 -'!I34</f>
        <v>0</v>
      </c>
      <c r="K86" s="216">
        <f>'2017 Field of Dreamers - 2017 -'!J34</f>
        <v>18</v>
      </c>
      <c r="L86" s="216">
        <f>'2017 Field of Dreamers - 2017 -'!K34</f>
        <v>16</v>
      </c>
      <c r="M86" s="216">
        <f>'2017 Field of Dreamers - 2017 -'!L34</f>
        <v>7.8411764705882347E-2</v>
      </c>
      <c r="N86" s="216">
        <f>'2017 Field of Dreamers - 2017 -'!M34</f>
        <v>0.61809430438842194</v>
      </c>
    </row>
    <row r="87" spans="1:14" ht="14.5" customHeight="1" x14ac:dyDescent="0.15">
      <c r="A87" s="219" t="s">
        <v>264</v>
      </c>
      <c r="B87" s="220"/>
      <c r="C87" s="221"/>
      <c r="D87" s="239">
        <f>SUM(D86:D86)</f>
        <v>63</v>
      </c>
      <c r="E87" s="240">
        <f>SUM(E86:E86)</f>
        <v>34</v>
      </c>
      <c r="F87" s="223">
        <f>E87/D87</f>
        <v>0.53968253968253965</v>
      </c>
      <c r="G87" s="241">
        <f t="shared" ref="G87:L87" si="26">SUM(G86:G86)</f>
        <v>32</v>
      </c>
      <c r="H87" s="242">
        <f t="shared" si="26"/>
        <v>2</v>
      </c>
      <c r="I87" s="222">
        <f t="shared" si="26"/>
        <v>0</v>
      </c>
      <c r="J87" s="222">
        <f t="shared" si="26"/>
        <v>0</v>
      </c>
      <c r="K87" s="240">
        <f t="shared" si="26"/>
        <v>18</v>
      </c>
      <c r="L87" s="242">
        <f t="shared" si="26"/>
        <v>16</v>
      </c>
      <c r="M87" s="223">
        <f>(H87*1.33+I87*1.67+J87*2)/E87</f>
        <v>7.823529411764707E-2</v>
      </c>
      <c r="N87" s="222">
        <f>M87+F87</f>
        <v>0.61791783380018672</v>
      </c>
    </row>
    <row r="88" spans="1:14" ht="14.5" customHeight="1" x14ac:dyDescent="0.15">
      <c r="A88" s="213"/>
      <c r="B88" s="226"/>
      <c r="C88" s="226"/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26"/>
    </row>
    <row r="89" spans="1:14" ht="14.5" customHeight="1" x14ac:dyDescent="0.15">
      <c r="A89" s="224" t="s">
        <v>87</v>
      </c>
      <c r="B89" s="216">
        <v>2017</v>
      </c>
      <c r="C89" s="217" t="s">
        <v>268</v>
      </c>
      <c r="D89" s="216">
        <f>'2017 Field of Dreamers - 2017 -'!C38</f>
        <v>53</v>
      </c>
      <c r="E89" s="216">
        <f>'2017 Field of Dreamers - 2017 -'!D38</f>
        <v>28</v>
      </c>
      <c r="F89" s="216">
        <f>'2017 Field of Dreamers - 2017 -'!E38</f>
        <v>0.52830188679245282</v>
      </c>
      <c r="G89" s="216">
        <f>'2017 Field of Dreamers - 2017 -'!F38</f>
        <v>24</v>
      </c>
      <c r="H89" s="216">
        <f>'2017 Field of Dreamers - 2017 -'!G38</f>
        <v>4</v>
      </c>
      <c r="I89" s="216">
        <f>'2017 Field of Dreamers - 2017 -'!H38</f>
        <v>0</v>
      </c>
      <c r="J89" s="216">
        <f>'2017 Field of Dreamers - 2017 -'!I38</f>
        <v>0</v>
      </c>
      <c r="K89" s="216">
        <f>'2017 Field of Dreamers - 2017 -'!J38</f>
        <v>12</v>
      </c>
      <c r="L89" s="216">
        <f>'2017 Field of Dreamers - 2017 -'!K38</f>
        <v>12</v>
      </c>
      <c r="M89" s="216">
        <f>'2017 Field of Dreamers - 2017 -'!L38</f>
        <v>0.19042857142857142</v>
      </c>
      <c r="N89" s="216">
        <f>'2017 Field of Dreamers - 2017 -'!M38</f>
        <v>0.71873045822102422</v>
      </c>
    </row>
    <row r="90" spans="1:14" ht="14.5" customHeight="1" x14ac:dyDescent="0.15">
      <c r="A90" s="224" t="s">
        <v>87</v>
      </c>
      <c r="B90" s="216">
        <v>2018</v>
      </c>
      <c r="C90" s="217" t="s">
        <v>268</v>
      </c>
      <c r="D90" s="216">
        <f>'All Seasons - All Seasons'!C245</f>
        <v>50</v>
      </c>
      <c r="E90" s="216">
        <f>'All Seasons - All Seasons'!D245</f>
        <v>33</v>
      </c>
      <c r="F90" s="216">
        <f>'All Seasons - All Seasons'!E245</f>
        <v>0.66</v>
      </c>
      <c r="G90" s="216">
        <f>'All Seasons - All Seasons'!F245</f>
        <v>33</v>
      </c>
      <c r="H90" s="216">
        <f>'All Seasons - All Seasons'!G245</f>
        <v>0</v>
      </c>
      <c r="I90" s="216">
        <f>'All Seasons - All Seasons'!H245</f>
        <v>0</v>
      </c>
      <c r="J90" s="216">
        <f>'All Seasons - All Seasons'!I245</f>
        <v>0</v>
      </c>
      <c r="K90" s="216">
        <f>'All Seasons - All Seasons'!J245</f>
        <v>11</v>
      </c>
      <c r="L90" s="216">
        <f>'All Seasons - All Seasons'!K245</f>
        <v>12</v>
      </c>
      <c r="M90" s="216">
        <f>'All Seasons - All Seasons'!L245</f>
        <v>0</v>
      </c>
      <c r="N90" s="216">
        <f>'All Seasons - All Seasons'!M245</f>
        <v>0.66</v>
      </c>
    </row>
    <row r="91" spans="1:14" ht="14.5" customHeight="1" x14ac:dyDescent="0.15">
      <c r="A91" s="224" t="s">
        <v>87</v>
      </c>
      <c r="B91" s="216">
        <v>2019</v>
      </c>
      <c r="C91" s="217" t="s">
        <v>268</v>
      </c>
      <c r="D91" s="216">
        <f>'2019 Field of Dreamers - 2019 -'!C40</f>
        <v>41</v>
      </c>
      <c r="E91" s="216">
        <f>'2019 Field of Dreamers - 2019 -'!D40</f>
        <v>21</v>
      </c>
      <c r="F91" s="216">
        <f>'2019 Field of Dreamers - 2019 -'!E40</f>
        <v>0.51219512195121952</v>
      </c>
      <c r="G91" s="216">
        <f>'2019 Field of Dreamers - 2019 -'!F40</f>
        <v>18</v>
      </c>
      <c r="H91" s="216">
        <f>'2019 Field of Dreamers - 2019 -'!G40</f>
        <v>3</v>
      </c>
      <c r="I91" s="216">
        <f>'2019 Field of Dreamers - 2019 -'!H40</f>
        <v>0</v>
      </c>
      <c r="J91" s="216">
        <f>'2019 Field of Dreamers - 2019 -'!I40</f>
        <v>0</v>
      </c>
      <c r="K91" s="216">
        <f>'2019 Field of Dreamers - 2019 -'!J40</f>
        <v>13</v>
      </c>
      <c r="L91" s="216">
        <f>'2019 Field of Dreamers - 2019 -'!K40</f>
        <v>10</v>
      </c>
      <c r="M91" s="216">
        <f>'2019 Field of Dreamers - 2019 -'!L40</f>
        <v>0.19042857142857142</v>
      </c>
      <c r="N91" s="216">
        <f>'2019 Field of Dreamers - 2019 -'!M40</f>
        <v>0.70262369337979091</v>
      </c>
    </row>
    <row r="92" spans="1:14" ht="14.5" customHeight="1" x14ac:dyDescent="0.15">
      <c r="A92" s="219" t="s">
        <v>264</v>
      </c>
      <c r="B92" s="220"/>
      <c r="C92" s="221"/>
      <c r="D92" s="239">
        <f>SUM(D89:D91)</f>
        <v>144</v>
      </c>
      <c r="E92" s="239">
        <f>SUM(E89:E91)</f>
        <v>82</v>
      </c>
      <c r="F92" s="223">
        <f>E92/D92</f>
        <v>0.56944444444444442</v>
      </c>
      <c r="G92" s="241">
        <f t="shared" ref="G92:L92" si="27">SUM(G89:G91)</f>
        <v>75</v>
      </c>
      <c r="H92" s="241">
        <f t="shared" si="27"/>
        <v>7</v>
      </c>
      <c r="I92" s="241">
        <f t="shared" si="27"/>
        <v>0</v>
      </c>
      <c r="J92" s="241">
        <f t="shared" si="27"/>
        <v>0</v>
      </c>
      <c r="K92" s="241">
        <f t="shared" si="27"/>
        <v>36</v>
      </c>
      <c r="L92" s="241">
        <f t="shared" si="27"/>
        <v>34</v>
      </c>
      <c r="M92" s="223">
        <f>(H92*1.33+I92*1.67+J92*2)/E92</f>
        <v>0.11353658536585366</v>
      </c>
      <c r="N92" s="222">
        <f>M92+F92</f>
        <v>0.68298102981029807</v>
      </c>
    </row>
    <row r="93" spans="1:14" ht="14.5" customHeight="1" x14ac:dyDescent="0.15">
      <c r="A93" s="213"/>
      <c r="B93" s="214"/>
      <c r="C93" s="226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</row>
    <row r="94" spans="1:14" ht="14.5" customHeight="1" x14ac:dyDescent="0.15">
      <c r="A94" s="198" t="s">
        <v>217</v>
      </c>
      <c r="B94" s="216">
        <v>2019</v>
      </c>
      <c r="C94" s="217" t="s">
        <v>268</v>
      </c>
      <c r="D94" s="216">
        <f>'2019 Field of Dreamers - 2019 -'!C45</f>
        <v>3</v>
      </c>
      <c r="E94" s="216">
        <f>'2019 Field of Dreamers - 2019 -'!D45</f>
        <v>2</v>
      </c>
      <c r="F94" s="216">
        <f>'2019 Field of Dreamers - 2019 -'!E45</f>
        <v>0.66666666666666663</v>
      </c>
      <c r="G94" s="216">
        <f>'2019 Field of Dreamers - 2019 -'!F45</f>
        <v>2</v>
      </c>
      <c r="H94" s="216">
        <f>'2019 Field of Dreamers - 2019 -'!G45</f>
        <v>0</v>
      </c>
      <c r="I94" s="216">
        <f>'2019 Field of Dreamers - 2019 -'!H45</f>
        <v>0</v>
      </c>
      <c r="J94" s="216">
        <f>'2019 Field of Dreamers - 2019 -'!I45</f>
        <v>0</v>
      </c>
      <c r="K94" s="216">
        <f>'2019 Field of Dreamers - 2019 -'!J45</f>
        <v>1</v>
      </c>
      <c r="L94" s="216">
        <f>'2019 Field of Dreamers - 2019 -'!K45</f>
        <v>0</v>
      </c>
      <c r="M94" s="216">
        <f>'2019 Field of Dreamers - 2019 -'!L45</f>
        <v>0</v>
      </c>
      <c r="N94" s="216">
        <f>'2019 Field of Dreamers - 2019 -'!M45</f>
        <v>0.66666666666666663</v>
      </c>
    </row>
    <row r="95" spans="1:14" ht="14.5" customHeight="1" x14ac:dyDescent="0.15">
      <c r="A95" s="219" t="s">
        <v>264</v>
      </c>
      <c r="B95" s="220"/>
      <c r="C95" s="221"/>
      <c r="D95" s="239">
        <f>D94</f>
        <v>3</v>
      </c>
      <c r="E95" s="240">
        <f>E94</f>
        <v>2</v>
      </c>
      <c r="F95" s="223">
        <f>E95/D95</f>
        <v>0.66666666666666663</v>
      </c>
      <c r="G95" s="241">
        <f t="shared" ref="G95:L95" si="28">G94</f>
        <v>2</v>
      </c>
      <c r="H95" s="222">
        <f t="shared" si="28"/>
        <v>0</v>
      </c>
      <c r="I95" s="222">
        <f t="shared" si="28"/>
        <v>0</v>
      </c>
      <c r="J95" s="222">
        <f t="shared" si="28"/>
        <v>0</v>
      </c>
      <c r="K95" s="240">
        <f t="shared" si="28"/>
        <v>1</v>
      </c>
      <c r="L95" s="242">
        <f t="shared" si="28"/>
        <v>0</v>
      </c>
      <c r="M95" s="223">
        <f>(H95*1.33+I95*1.67+J95*2)/E95</f>
        <v>0</v>
      </c>
      <c r="N95" s="222">
        <f>M95+F95</f>
        <v>0.66666666666666663</v>
      </c>
    </row>
    <row r="96" spans="1:14" ht="14.5" customHeight="1" x14ac:dyDescent="0.15">
      <c r="A96" s="213"/>
      <c r="B96" s="214"/>
      <c r="C96" s="226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4"/>
    </row>
    <row r="97" spans="1:14" ht="14.5" customHeight="1" x14ac:dyDescent="0.15">
      <c r="A97" s="224" t="s">
        <v>177</v>
      </c>
      <c r="B97" s="216">
        <v>2018</v>
      </c>
      <c r="C97" s="217" t="s">
        <v>268</v>
      </c>
      <c r="D97" s="216">
        <f>'2018 Field of Dreamers - 2018 -'!C35</f>
        <v>37</v>
      </c>
      <c r="E97" s="216">
        <f>'2018 Field of Dreamers - 2018 -'!D35</f>
        <v>24</v>
      </c>
      <c r="F97" s="216">
        <f>'2018 Field of Dreamers - 2018 -'!E35</f>
        <v>0.64864864864864868</v>
      </c>
      <c r="G97" s="216">
        <f>'2018 Field of Dreamers - 2018 -'!F35</f>
        <v>22</v>
      </c>
      <c r="H97" s="216">
        <f>'2018 Field of Dreamers - 2018 -'!G35</f>
        <v>2</v>
      </c>
      <c r="I97" s="216">
        <f>'2018 Field of Dreamers - 2018 -'!H35</f>
        <v>0</v>
      </c>
      <c r="J97" s="216">
        <f>'2018 Field of Dreamers - 2018 -'!I35</f>
        <v>0</v>
      </c>
      <c r="K97" s="216">
        <f>'2018 Field of Dreamers - 2018 -'!J35</f>
        <v>17</v>
      </c>
      <c r="L97" s="216">
        <f>'2018 Field of Dreamers - 2018 -'!K35</f>
        <v>15</v>
      </c>
      <c r="M97" s="216">
        <f>'2018 Field of Dreamers - 2018 -'!L35</f>
        <v>0.11108333333333333</v>
      </c>
      <c r="N97" s="216">
        <f>'2018 Field of Dreamers - 2018 -'!M35</f>
        <v>0.759731981981982</v>
      </c>
    </row>
    <row r="98" spans="1:14" ht="14.5" customHeight="1" x14ac:dyDescent="0.15">
      <c r="A98" s="219" t="s">
        <v>264</v>
      </c>
      <c r="B98" s="220"/>
      <c r="C98" s="221"/>
      <c r="D98" s="239">
        <f>D97</f>
        <v>37</v>
      </c>
      <c r="E98" s="240">
        <f>E97</f>
        <v>24</v>
      </c>
      <c r="F98" s="223">
        <f>E98/D98</f>
        <v>0.64864864864864868</v>
      </c>
      <c r="G98" s="241">
        <f t="shared" ref="G98:L98" si="29">G97</f>
        <v>22</v>
      </c>
      <c r="H98" s="242">
        <f t="shared" si="29"/>
        <v>2</v>
      </c>
      <c r="I98" s="222">
        <f t="shared" si="29"/>
        <v>0</v>
      </c>
      <c r="J98" s="222">
        <f t="shared" si="29"/>
        <v>0</v>
      </c>
      <c r="K98" s="240">
        <f t="shared" si="29"/>
        <v>17</v>
      </c>
      <c r="L98" s="242">
        <f t="shared" si="29"/>
        <v>15</v>
      </c>
      <c r="M98" s="223">
        <f>(H98*1.33+I98*1.67+J98*2)/E98</f>
        <v>0.11083333333333334</v>
      </c>
      <c r="N98" s="222">
        <f>M98+F98</f>
        <v>0.75948198198198202</v>
      </c>
    </row>
    <row r="99" spans="1:14" ht="14.5" customHeight="1" x14ac:dyDescent="0.15">
      <c r="A99" s="213"/>
      <c r="B99" s="214"/>
      <c r="C99" s="226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</row>
    <row r="100" spans="1:14" ht="14.5" customHeight="1" x14ac:dyDescent="0.15">
      <c r="A100" s="198" t="s">
        <v>73</v>
      </c>
      <c r="B100" s="216">
        <v>2019</v>
      </c>
      <c r="C100" s="217" t="s">
        <v>268</v>
      </c>
      <c r="D100" s="216">
        <f>'2019 Field of Dreamers - 2019 -'!C42</f>
        <v>61</v>
      </c>
      <c r="E100" s="216">
        <f>'2019 Field of Dreamers - 2019 -'!D42</f>
        <v>48</v>
      </c>
      <c r="F100" s="216">
        <f>'2019 Field of Dreamers - 2019 -'!E42</f>
        <v>0.78688524590163933</v>
      </c>
      <c r="G100" s="216">
        <f>'2019 Field of Dreamers - 2019 -'!F42</f>
        <v>30</v>
      </c>
      <c r="H100" s="216">
        <f>'2019 Field of Dreamers - 2019 -'!G42</f>
        <v>13</v>
      </c>
      <c r="I100" s="216">
        <f>'2019 Field of Dreamers - 2019 -'!H42</f>
        <v>4</v>
      </c>
      <c r="J100" s="216">
        <f>'2019 Field of Dreamers - 2019 -'!I42</f>
        <v>1</v>
      </c>
      <c r="K100" s="216">
        <f>'2019 Field of Dreamers - 2019 -'!J42</f>
        <v>30</v>
      </c>
      <c r="L100" s="216">
        <f>'2019 Field of Dreamers - 2019 -'!K42</f>
        <v>21</v>
      </c>
      <c r="M100" s="216">
        <f>'2019 Field of Dreamers - 2019 -'!L42</f>
        <v>0.54160416666666666</v>
      </c>
      <c r="N100" s="216">
        <f>'2019 Field of Dreamers - 2019 -'!M42</f>
        <v>1.328489412568306</v>
      </c>
    </row>
    <row r="101" spans="1:14" ht="14.5" customHeight="1" x14ac:dyDescent="0.15">
      <c r="A101" s="219" t="s">
        <v>264</v>
      </c>
      <c r="B101" s="220"/>
      <c r="C101" s="221"/>
      <c r="D101" s="239">
        <f>D100</f>
        <v>61</v>
      </c>
      <c r="E101" s="240">
        <f>E100</f>
        <v>48</v>
      </c>
      <c r="F101" s="223">
        <f>E101/D101</f>
        <v>0.78688524590163933</v>
      </c>
      <c r="G101" s="241">
        <f t="shared" ref="G101:L101" si="30">G100</f>
        <v>30</v>
      </c>
      <c r="H101" s="222">
        <f t="shared" si="30"/>
        <v>13</v>
      </c>
      <c r="I101" s="222">
        <f t="shared" si="30"/>
        <v>4</v>
      </c>
      <c r="J101" s="222">
        <f t="shared" si="30"/>
        <v>1</v>
      </c>
      <c r="K101" s="240">
        <f t="shared" si="30"/>
        <v>30</v>
      </c>
      <c r="L101" s="242">
        <f t="shared" si="30"/>
        <v>21</v>
      </c>
      <c r="M101" s="223">
        <f>(H101*1.33+I101*1.67+J101*2)/E101</f>
        <v>0.54104166666666664</v>
      </c>
      <c r="N101" s="222">
        <f>M101+F101</f>
        <v>1.327926912568306</v>
      </c>
    </row>
    <row r="102" spans="1:14" ht="14.5" customHeight="1" x14ac:dyDescent="0.15">
      <c r="A102" s="213"/>
      <c r="B102" s="214"/>
      <c r="C102" s="226"/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</row>
    <row r="103" spans="1:14" ht="14.5" customHeight="1" x14ac:dyDescent="0.15">
      <c r="A103" s="224" t="s">
        <v>129</v>
      </c>
      <c r="B103" s="216">
        <v>2017</v>
      </c>
      <c r="C103" s="217" t="s">
        <v>268</v>
      </c>
      <c r="D103" s="216">
        <f>'2017 Field of Dreamers - 2017 -'!C42</f>
        <v>29</v>
      </c>
      <c r="E103" s="216">
        <f>'2017 Field of Dreamers - 2017 -'!D42</f>
        <v>8</v>
      </c>
      <c r="F103" s="216">
        <f>'2017 Field of Dreamers - 2017 -'!E42</f>
        <v>0.27586206896551724</v>
      </c>
      <c r="G103" s="216">
        <f>'2017 Field of Dreamers - 2017 -'!F42</f>
        <v>8</v>
      </c>
      <c r="H103" s="216">
        <f>'2017 Field of Dreamers - 2017 -'!G42</f>
        <v>0</v>
      </c>
      <c r="I103" s="216">
        <f>'2017 Field of Dreamers - 2017 -'!H42</f>
        <v>0</v>
      </c>
      <c r="J103" s="216">
        <f>'2017 Field of Dreamers - 2017 -'!I42</f>
        <v>0</v>
      </c>
      <c r="K103" s="216">
        <f>'2017 Field of Dreamers - 2017 -'!J42</f>
        <v>5</v>
      </c>
      <c r="L103" s="216">
        <f>'2017 Field of Dreamers - 2017 -'!K42</f>
        <v>4</v>
      </c>
      <c r="M103" s="216">
        <f>'2017 Field of Dreamers - 2017 -'!L42</f>
        <v>0</v>
      </c>
      <c r="N103" s="216">
        <f>'2017 Field of Dreamers - 2017 -'!M42</f>
        <v>0.27586206896551724</v>
      </c>
    </row>
    <row r="104" spans="1:14" ht="14.5" customHeight="1" x14ac:dyDescent="0.15">
      <c r="A104" s="219" t="s">
        <v>264</v>
      </c>
      <c r="B104" s="220"/>
      <c r="C104" s="221"/>
      <c r="D104" s="239">
        <f>SUM(D103:D103)</f>
        <v>29</v>
      </c>
      <c r="E104" s="240">
        <f>SUM(E103:E103)</f>
        <v>8</v>
      </c>
      <c r="F104" s="223">
        <f>E104/D104</f>
        <v>0.27586206896551724</v>
      </c>
      <c r="G104" s="241">
        <f t="shared" ref="G104:L104" si="31">SUM(G103:G103)</f>
        <v>8</v>
      </c>
      <c r="H104" s="222">
        <f t="shared" si="31"/>
        <v>0</v>
      </c>
      <c r="I104" s="222">
        <f t="shared" si="31"/>
        <v>0</v>
      </c>
      <c r="J104" s="222">
        <f t="shared" si="31"/>
        <v>0</v>
      </c>
      <c r="K104" s="222">
        <f t="shared" si="31"/>
        <v>5</v>
      </c>
      <c r="L104" s="222">
        <f t="shared" si="31"/>
        <v>4</v>
      </c>
      <c r="M104" s="223">
        <f>(H104*1.33+I104*1.67+J104*2)/E104</f>
        <v>0</v>
      </c>
      <c r="N104" s="222">
        <f>M104+F104</f>
        <v>0.27586206896551724</v>
      </c>
    </row>
    <row r="105" spans="1:14" ht="14.5" customHeight="1" x14ac:dyDescent="0.15">
      <c r="A105" s="213"/>
      <c r="B105" s="214"/>
      <c r="C105" s="226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</row>
    <row r="106" spans="1:14" ht="14.5" customHeight="1" x14ac:dyDescent="0.15">
      <c r="A106" s="224" t="s">
        <v>211</v>
      </c>
      <c r="B106" s="216">
        <v>2019</v>
      </c>
      <c r="C106" s="217" t="s">
        <v>268</v>
      </c>
      <c r="D106" s="216">
        <f>'2019 Field of Dreamers - 2019 -'!C32</f>
        <v>87</v>
      </c>
      <c r="E106" s="216">
        <f>'2019 Field of Dreamers - 2019 -'!D32</f>
        <v>47</v>
      </c>
      <c r="F106" s="216">
        <f>'2019 Field of Dreamers - 2019 -'!E32</f>
        <v>0.54022988505747127</v>
      </c>
      <c r="G106" s="216">
        <f>'2019 Field of Dreamers - 2019 -'!F32</f>
        <v>42</v>
      </c>
      <c r="H106" s="216">
        <f>'2019 Field of Dreamers - 2019 -'!G32</f>
        <v>5</v>
      </c>
      <c r="I106" s="216">
        <f>'2019 Field of Dreamers - 2019 -'!H32</f>
        <v>0</v>
      </c>
      <c r="J106" s="216">
        <f>'2019 Field of Dreamers - 2019 -'!I32</f>
        <v>0</v>
      </c>
      <c r="K106" s="216">
        <f>'2019 Field of Dreamers - 2019 -'!J32</f>
        <v>20</v>
      </c>
      <c r="L106" s="216">
        <f>'2019 Field of Dreamers - 2019 -'!K32</f>
        <v>39</v>
      </c>
      <c r="M106" s="216">
        <f>'2019 Field of Dreamers - 2019 -'!L32</f>
        <v>0.14180851063829789</v>
      </c>
      <c r="N106" s="216">
        <f>'2019 Field of Dreamers - 2019 -'!M32</f>
        <v>0.68203839569576918</v>
      </c>
    </row>
    <row r="107" spans="1:14" ht="14.5" customHeight="1" x14ac:dyDescent="0.15">
      <c r="A107" s="219" t="s">
        <v>264</v>
      </c>
      <c r="B107" s="220"/>
      <c r="C107" s="221"/>
      <c r="D107" s="239">
        <f>SUM(D106:D106)</f>
        <v>87</v>
      </c>
      <c r="E107" s="240">
        <f>SUM(E106:E106)</f>
        <v>47</v>
      </c>
      <c r="F107" s="223">
        <f>E107/D107</f>
        <v>0.54022988505747127</v>
      </c>
      <c r="G107" s="241">
        <f t="shared" ref="G107:L107" si="32">SUM(G106:G106)</f>
        <v>42</v>
      </c>
      <c r="H107" s="242">
        <f t="shared" si="32"/>
        <v>5</v>
      </c>
      <c r="I107" s="222">
        <f t="shared" si="32"/>
        <v>0</v>
      </c>
      <c r="J107" s="239">
        <f t="shared" si="32"/>
        <v>0</v>
      </c>
      <c r="K107" s="240">
        <f t="shared" si="32"/>
        <v>20</v>
      </c>
      <c r="L107" s="242">
        <f t="shared" si="32"/>
        <v>39</v>
      </c>
      <c r="M107" s="223">
        <f>(H107*1.33+I107*1.67+J107*2)/E107</f>
        <v>0.14148936170212767</v>
      </c>
      <c r="N107" s="222">
        <f>M107+F107</f>
        <v>0.68171924675959894</v>
      </c>
    </row>
    <row r="108" spans="1:14" ht="14.5" customHeight="1" x14ac:dyDescent="0.15">
      <c r="A108" s="213"/>
      <c r="B108" s="214"/>
      <c r="C108" s="215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</row>
    <row r="109" spans="1:14" ht="14.5" customHeight="1" x14ac:dyDescent="0.15">
      <c r="A109" s="224" t="s">
        <v>53</v>
      </c>
      <c r="B109" s="216">
        <v>2018</v>
      </c>
      <c r="C109" s="217" t="s">
        <v>268</v>
      </c>
      <c r="D109" s="216">
        <f>'All Seasons - All Seasons'!C322</f>
        <v>57</v>
      </c>
      <c r="E109" s="216">
        <f>'All Seasons - All Seasons'!D322</f>
        <v>42</v>
      </c>
      <c r="F109" s="216">
        <f>'All Seasons - All Seasons'!E322</f>
        <v>0.73684210526315785</v>
      </c>
      <c r="G109" s="216">
        <f>'All Seasons - All Seasons'!F322</f>
        <v>36</v>
      </c>
      <c r="H109" s="216">
        <f>'All Seasons - All Seasons'!G322</f>
        <v>4</v>
      </c>
      <c r="I109" s="216">
        <f>'All Seasons - All Seasons'!H322</f>
        <v>1</v>
      </c>
      <c r="J109" s="216">
        <f>'All Seasons - All Seasons'!I322</f>
        <v>1</v>
      </c>
      <c r="K109" s="216">
        <f>'All Seasons - All Seasons'!J322</f>
        <v>22</v>
      </c>
      <c r="L109" s="216">
        <f>'All Seasons - All Seasons'!K322</f>
        <v>24</v>
      </c>
      <c r="M109" s="216">
        <f>'All Seasons - All Seasons'!L322</f>
        <v>0.21426190476190474</v>
      </c>
      <c r="N109" s="216">
        <f>'All Seasons - All Seasons'!M322</f>
        <v>0.95110401002506262</v>
      </c>
    </row>
    <row r="110" spans="1:14" ht="14.5" customHeight="1" x14ac:dyDescent="0.15">
      <c r="A110" s="219" t="s">
        <v>264</v>
      </c>
      <c r="B110" s="220"/>
      <c r="C110" s="221"/>
      <c r="D110" s="239">
        <f>SUM(D109:D109)</f>
        <v>57</v>
      </c>
      <c r="E110" s="240">
        <f>SUM(E109:E109)</f>
        <v>42</v>
      </c>
      <c r="F110" s="223">
        <f>E110/D110</f>
        <v>0.73684210526315785</v>
      </c>
      <c r="G110" s="241">
        <f t="shared" ref="G110:L110" si="33">SUM(G109:G109)</f>
        <v>36</v>
      </c>
      <c r="H110" s="242">
        <f t="shared" si="33"/>
        <v>4</v>
      </c>
      <c r="I110" s="222">
        <f t="shared" si="33"/>
        <v>1</v>
      </c>
      <c r="J110" s="239">
        <f t="shared" si="33"/>
        <v>1</v>
      </c>
      <c r="K110" s="240">
        <f t="shared" si="33"/>
        <v>22</v>
      </c>
      <c r="L110" s="242">
        <f t="shared" si="33"/>
        <v>24</v>
      </c>
      <c r="M110" s="223">
        <f>(H110*1.33+I110*1.67+J110*2)/E110</f>
        <v>0.21404761904761904</v>
      </c>
      <c r="N110" s="222">
        <f>M110+F110</f>
        <v>0.9508897243107769</v>
      </c>
    </row>
    <row r="111" spans="1:14" ht="14.5" customHeight="1" x14ac:dyDescent="0.15">
      <c r="A111" s="213"/>
      <c r="B111" s="214"/>
      <c r="C111" s="215"/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</row>
    <row r="112" spans="1:14" ht="14.5" customHeight="1" x14ac:dyDescent="0.15">
      <c r="A112" s="213"/>
      <c r="B112" s="214"/>
      <c r="C112" s="215"/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</row>
  </sheetData>
  <mergeCells count="1">
    <mergeCell ref="A1:N1"/>
  </mergeCells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V75"/>
  <sheetViews>
    <sheetView showGridLines="0" workbookViewId="0"/>
  </sheetViews>
  <sheetFormatPr baseColWidth="10" defaultColWidth="10.83203125" defaultRowHeight="13" customHeight="1" x14ac:dyDescent="0.15"/>
  <cols>
    <col min="1" max="1" width="5.33203125" style="244" customWidth="1"/>
    <col min="2" max="2" width="19.1640625" style="244" customWidth="1"/>
    <col min="3" max="3" width="5.83203125" style="244" customWidth="1"/>
    <col min="4" max="4" width="1.5" style="244" customWidth="1"/>
    <col min="5" max="5" width="4.33203125" style="244" customWidth="1"/>
    <col min="6" max="6" width="19.1640625" style="244" customWidth="1"/>
    <col min="7" max="7" width="12.5" style="244" customWidth="1"/>
    <col min="8" max="8" width="1.33203125" style="244" customWidth="1"/>
    <col min="9" max="9" width="5.83203125" style="244" customWidth="1"/>
    <col min="10" max="10" width="19.1640625" style="244" customWidth="1"/>
    <col min="11" max="11" width="6" style="244" customWidth="1"/>
    <col min="12" max="12" width="1.83203125" style="244" customWidth="1"/>
    <col min="13" max="13" width="6" style="244" customWidth="1"/>
    <col min="14" max="14" width="19.1640625" style="244" customWidth="1"/>
    <col min="15" max="15" width="6.1640625" style="244" customWidth="1"/>
    <col min="16" max="16" width="1.6640625" style="244" customWidth="1"/>
    <col min="17" max="17" width="6.33203125" style="244" customWidth="1"/>
    <col min="18" max="18" width="17" style="244" customWidth="1"/>
    <col min="19" max="19" width="6.6640625" style="244" customWidth="1"/>
    <col min="20" max="256" width="10.83203125" style="244" customWidth="1"/>
  </cols>
  <sheetData>
    <row r="1" spans="1:251" ht="15" customHeight="1" x14ac:dyDescent="0.15">
      <c r="A1" s="374" t="s">
        <v>282</v>
      </c>
      <c r="B1" s="373"/>
      <c r="C1" s="373"/>
      <c r="D1" s="245"/>
      <c r="E1" s="374" t="s">
        <v>283</v>
      </c>
      <c r="F1" s="373"/>
      <c r="G1" s="373"/>
      <c r="H1" s="245"/>
      <c r="I1" s="374" t="s">
        <v>284</v>
      </c>
      <c r="J1" s="371"/>
      <c r="K1" s="371"/>
      <c r="L1" s="245"/>
      <c r="M1" s="374" t="s">
        <v>285</v>
      </c>
      <c r="N1" s="373"/>
      <c r="O1" s="373"/>
      <c r="P1" s="246"/>
      <c r="Q1" s="374" t="s">
        <v>286</v>
      </c>
      <c r="R1" s="375"/>
      <c r="S1" s="375"/>
      <c r="T1" s="153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  <c r="DT1" s="154"/>
      <c r="DU1" s="154"/>
      <c r="DV1" s="154"/>
      <c r="DW1" s="154"/>
      <c r="DX1" s="154"/>
      <c r="DY1" s="154"/>
      <c r="DZ1" s="154"/>
      <c r="EA1" s="154"/>
      <c r="EB1" s="154"/>
      <c r="EC1" s="154"/>
      <c r="ED1" s="154"/>
      <c r="EE1" s="154"/>
      <c r="EF1" s="154"/>
      <c r="EG1" s="154"/>
      <c r="EH1" s="154"/>
      <c r="EI1" s="154"/>
      <c r="EJ1" s="154"/>
      <c r="EK1" s="154"/>
      <c r="EL1" s="154"/>
      <c r="EM1" s="154"/>
      <c r="EN1" s="154"/>
      <c r="EO1" s="154"/>
      <c r="EP1" s="154"/>
      <c r="EQ1" s="154"/>
      <c r="ER1" s="154"/>
      <c r="ES1" s="154"/>
      <c r="ET1" s="154"/>
      <c r="EU1" s="154"/>
      <c r="EV1" s="154"/>
      <c r="EW1" s="154"/>
      <c r="EX1" s="154"/>
      <c r="EY1" s="154"/>
      <c r="EZ1" s="154"/>
      <c r="FA1" s="154"/>
      <c r="FB1" s="154"/>
      <c r="FC1" s="154"/>
      <c r="FD1" s="154"/>
      <c r="FE1" s="154"/>
      <c r="FF1" s="154"/>
      <c r="FG1" s="154"/>
      <c r="FH1" s="154"/>
      <c r="FI1" s="154"/>
      <c r="FJ1" s="154"/>
      <c r="FK1" s="154"/>
      <c r="FL1" s="154"/>
      <c r="FM1" s="154"/>
      <c r="FN1" s="154"/>
      <c r="FO1" s="154"/>
      <c r="FP1" s="154"/>
      <c r="FQ1" s="154"/>
      <c r="FR1" s="154"/>
      <c r="FS1" s="154"/>
      <c r="FT1" s="154"/>
      <c r="FU1" s="154"/>
      <c r="FV1" s="154"/>
      <c r="FW1" s="154"/>
      <c r="FX1" s="154"/>
      <c r="FY1" s="154"/>
      <c r="FZ1" s="154"/>
      <c r="GA1" s="154"/>
      <c r="GB1" s="154"/>
      <c r="GC1" s="154"/>
      <c r="GD1" s="154"/>
      <c r="GE1" s="154"/>
      <c r="GF1" s="154"/>
      <c r="GG1" s="154"/>
      <c r="GH1" s="154"/>
      <c r="GI1" s="154"/>
      <c r="GJ1" s="154"/>
      <c r="GK1" s="154"/>
      <c r="GL1" s="154"/>
      <c r="GM1" s="154"/>
      <c r="GN1" s="154"/>
      <c r="GO1" s="154"/>
      <c r="GP1" s="154"/>
      <c r="GQ1" s="154"/>
      <c r="GR1" s="154"/>
      <c r="GS1" s="154"/>
      <c r="GT1" s="154"/>
      <c r="GU1" s="154"/>
      <c r="GV1" s="154"/>
      <c r="GW1" s="154"/>
      <c r="GX1" s="154"/>
      <c r="GY1" s="154"/>
      <c r="GZ1" s="154"/>
      <c r="HA1" s="154"/>
      <c r="HB1" s="154"/>
      <c r="HC1" s="154"/>
      <c r="HD1" s="154"/>
      <c r="HE1" s="154"/>
      <c r="HF1" s="154"/>
      <c r="HG1" s="154"/>
      <c r="HH1" s="154"/>
      <c r="HI1" s="154"/>
      <c r="HJ1" s="154"/>
      <c r="HK1" s="154"/>
      <c r="HL1" s="154"/>
      <c r="HM1" s="154"/>
      <c r="HN1" s="154"/>
      <c r="HO1" s="154"/>
      <c r="HP1" s="154"/>
      <c r="HQ1" s="154"/>
      <c r="HR1" s="154"/>
      <c r="HS1" s="154"/>
      <c r="HT1" s="154"/>
      <c r="HU1" s="154"/>
      <c r="HV1" s="154"/>
      <c r="HW1" s="154"/>
      <c r="HX1" s="154"/>
      <c r="HY1" s="154"/>
      <c r="HZ1" s="154"/>
      <c r="IA1" s="154"/>
      <c r="IB1" s="154"/>
      <c r="IC1" s="154"/>
      <c r="ID1" s="154"/>
      <c r="IE1" s="154"/>
      <c r="IF1" s="154"/>
      <c r="IG1" s="154"/>
      <c r="IH1" s="154"/>
      <c r="II1" s="154"/>
      <c r="IJ1" s="154"/>
      <c r="IK1" s="154"/>
      <c r="IL1" s="154"/>
      <c r="IM1" s="154"/>
      <c r="IN1" s="154"/>
      <c r="IO1" s="154"/>
      <c r="IP1" s="154"/>
      <c r="IQ1" s="155"/>
    </row>
    <row r="2" spans="1:251" ht="15" customHeight="1" x14ac:dyDescent="0.15">
      <c r="A2" s="156">
        <v>1</v>
      </c>
      <c r="B2" s="247" t="s">
        <v>87</v>
      </c>
      <c r="C2" s="248">
        <v>144</v>
      </c>
      <c r="D2" s="152"/>
      <c r="E2" s="156">
        <v>1</v>
      </c>
      <c r="F2" s="247" t="s">
        <v>87</v>
      </c>
      <c r="G2" s="248">
        <v>82</v>
      </c>
      <c r="H2" s="152"/>
      <c r="I2" s="156">
        <v>1</v>
      </c>
      <c r="J2" s="247" t="s">
        <v>87</v>
      </c>
      <c r="K2" s="248">
        <v>75</v>
      </c>
      <c r="L2" s="152"/>
      <c r="M2" s="156">
        <v>1</v>
      </c>
      <c r="N2" s="170" t="s">
        <v>85</v>
      </c>
      <c r="O2" s="171">
        <v>18</v>
      </c>
      <c r="P2" s="249"/>
      <c r="Q2" s="156">
        <v>1</v>
      </c>
      <c r="R2" s="170" t="s">
        <v>85</v>
      </c>
      <c r="S2" s="171">
        <v>6</v>
      </c>
      <c r="T2" s="161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  <c r="DB2" s="162"/>
      <c r="DC2" s="162"/>
      <c r="DD2" s="162"/>
      <c r="DE2" s="162"/>
      <c r="DF2" s="162"/>
      <c r="DG2" s="162"/>
      <c r="DH2" s="162"/>
      <c r="DI2" s="162"/>
      <c r="DJ2" s="162"/>
      <c r="DK2" s="162"/>
      <c r="DL2" s="162"/>
      <c r="DM2" s="162"/>
      <c r="DN2" s="162"/>
      <c r="DO2" s="162"/>
      <c r="DP2" s="162"/>
      <c r="DQ2" s="162"/>
      <c r="DR2" s="162"/>
      <c r="DS2" s="162"/>
      <c r="DT2" s="162"/>
      <c r="DU2" s="162"/>
      <c r="DV2" s="162"/>
      <c r="DW2" s="162"/>
      <c r="DX2" s="162"/>
      <c r="DY2" s="162"/>
      <c r="DZ2" s="162"/>
      <c r="EA2" s="162"/>
      <c r="EB2" s="162"/>
      <c r="EC2" s="162"/>
      <c r="ED2" s="162"/>
      <c r="EE2" s="162"/>
      <c r="EF2" s="162"/>
      <c r="EG2" s="162"/>
      <c r="EH2" s="162"/>
      <c r="EI2" s="162"/>
      <c r="EJ2" s="162"/>
      <c r="EK2" s="162"/>
      <c r="EL2" s="162"/>
      <c r="EM2" s="162"/>
      <c r="EN2" s="162"/>
      <c r="EO2" s="162"/>
      <c r="EP2" s="162"/>
      <c r="EQ2" s="162"/>
      <c r="ER2" s="162"/>
      <c r="ES2" s="162"/>
      <c r="ET2" s="162"/>
      <c r="EU2" s="162"/>
      <c r="EV2" s="162"/>
      <c r="EW2" s="162"/>
      <c r="EX2" s="162"/>
      <c r="EY2" s="162"/>
      <c r="EZ2" s="162"/>
      <c r="FA2" s="162"/>
      <c r="FB2" s="162"/>
      <c r="FC2" s="162"/>
      <c r="FD2" s="162"/>
      <c r="FE2" s="162"/>
      <c r="FF2" s="162"/>
      <c r="FG2" s="162"/>
      <c r="FH2" s="162"/>
      <c r="FI2" s="162"/>
      <c r="FJ2" s="162"/>
      <c r="FK2" s="162"/>
      <c r="FL2" s="162"/>
      <c r="FM2" s="162"/>
      <c r="FN2" s="162"/>
      <c r="FO2" s="162"/>
      <c r="FP2" s="162"/>
      <c r="FQ2" s="162"/>
      <c r="FR2" s="162"/>
      <c r="FS2" s="162"/>
      <c r="FT2" s="162"/>
      <c r="FU2" s="162"/>
      <c r="FV2" s="162"/>
      <c r="FW2" s="162"/>
      <c r="FX2" s="162"/>
      <c r="FY2" s="162"/>
      <c r="FZ2" s="162"/>
      <c r="GA2" s="162"/>
      <c r="GB2" s="162"/>
      <c r="GC2" s="162"/>
      <c r="GD2" s="162"/>
      <c r="GE2" s="162"/>
      <c r="GF2" s="162"/>
      <c r="GG2" s="162"/>
      <c r="GH2" s="162"/>
      <c r="GI2" s="162"/>
      <c r="GJ2" s="162"/>
      <c r="GK2" s="162"/>
      <c r="GL2" s="162"/>
      <c r="GM2" s="162"/>
      <c r="GN2" s="162"/>
      <c r="GO2" s="162"/>
      <c r="GP2" s="162"/>
      <c r="GQ2" s="162"/>
      <c r="GR2" s="162"/>
      <c r="GS2" s="162"/>
      <c r="GT2" s="162"/>
      <c r="GU2" s="162"/>
      <c r="GV2" s="162"/>
      <c r="GW2" s="162"/>
      <c r="GX2" s="162"/>
      <c r="GY2" s="162"/>
      <c r="GZ2" s="162"/>
      <c r="HA2" s="162"/>
      <c r="HB2" s="162"/>
      <c r="HC2" s="162"/>
      <c r="HD2" s="162"/>
      <c r="HE2" s="162"/>
      <c r="HF2" s="162"/>
      <c r="HG2" s="162"/>
      <c r="HH2" s="162"/>
      <c r="HI2" s="162"/>
      <c r="HJ2" s="162"/>
      <c r="HK2" s="162"/>
      <c r="HL2" s="162"/>
      <c r="HM2" s="162"/>
      <c r="HN2" s="162"/>
      <c r="HO2" s="162"/>
      <c r="HP2" s="162"/>
      <c r="HQ2" s="162"/>
      <c r="HR2" s="162"/>
      <c r="HS2" s="162"/>
      <c r="HT2" s="162"/>
      <c r="HU2" s="162"/>
      <c r="HV2" s="162"/>
      <c r="HW2" s="162"/>
      <c r="HX2" s="162"/>
      <c r="HY2" s="162"/>
      <c r="HZ2" s="162"/>
      <c r="IA2" s="162"/>
      <c r="IB2" s="162"/>
      <c r="IC2" s="162"/>
      <c r="ID2" s="162"/>
      <c r="IE2" s="162"/>
      <c r="IF2" s="162"/>
      <c r="IG2" s="162"/>
      <c r="IH2" s="162"/>
      <c r="II2" s="162"/>
      <c r="IJ2" s="162"/>
      <c r="IK2" s="162"/>
      <c r="IL2" s="162"/>
      <c r="IM2" s="162"/>
      <c r="IN2" s="162"/>
      <c r="IO2" s="162"/>
      <c r="IP2" s="162"/>
      <c r="IQ2" s="163"/>
    </row>
    <row r="3" spans="1:251" ht="15" customHeight="1" x14ac:dyDescent="0.15">
      <c r="A3" s="156">
        <v>2</v>
      </c>
      <c r="B3" s="13" t="s">
        <v>92</v>
      </c>
      <c r="C3" s="156">
        <v>113</v>
      </c>
      <c r="D3" s="152"/>
      <c r="E3" s="156">
        <f t="shared" ref="E3:E21" si="0">E2+1</f>
        <v>2</v>
      </c>
      <c r="F3" s="13" t="s">
        <v>92</v>
      </c>
      <c r="G3" s="156">
        <v>80</v>
      </c>
      <c r="H3" s="152"/>
      <c r="I3" s="156">
        <v>2</v>
      </c>
      <c r="J3" s="13" t="s">
        <v>92</v>
      </c>
      <c r="K3" s="156">
        <v>64</v>
      </c>
      <c r="L3" s="152"/>
      <c r="M3" s="156">
        <v>2</v>
      </c>
      <c r="N3" s="13" t="s">
        <v>82</v>
      </c>
      <c r="O3" s="156">
        <v>18</v>
      </c>
      <c r="P3" s="249"/>
      <c r="Q3" s="156">
        <v>2</v>
      </c>
      <c r="R3" s="5" t="s">
        <v>287</v>
      </c>
      <c r="S3" s="250">
        <v>6</v>
      </c>
      <c r="T3" s="161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162"/>
      <c r="DH3" s="162"/>
      <c r="DI3" s="162"/>
      <c r="DJ3" s="162"/>
      <c r="DK3" s="162"/>
      <c r="DL3" s="162"/>
      <c r="DM3" s="162"/>
      <c r="DN3" s="162"/>
      <c r="DO3" s="162"/>
      <c r="DP3" s="162"/>
      <c r="DQ3" s="162"/>
      <c r="DR3" s="162"/>
      <c r="DS3" s="162"/>
      <c r="DT3" s="162"/>
      <c r="DU3" s="162"/>
      <c r="DV3" s="162"/>
      <c r="DW3" s="162"/>
      <c r="DX3" s="162"/>
      <c r="DY3" s="162"/>
      <c r="DZ3" s="162"/>
      <c r="EA3" s="162"/>
      <c r="EB3" s="162"/>
      <c r="EC3" s="162"/>
      <c r="ED3" s="162"/>
      <c r="EE3" s="162"/>
      <c r="EF3" s="162"/>
      <c r="EG3" s="162"/>
      <c r="EH3" s="162"/>
      <c r="EI3" s="162"/>
      <c r="EJ3" s="162"/>
      <c r="EK3" s="162"/>
      <c r="EL3" s="162"/>
      <c r="EM3" s="162"/>
      <c r="EN3" s="162"/>
      <c r="EO3" s="162"/>
      <c r="EP3" s="162"/>
      <c r="EQ3" s="162"/>
      <c r="ER3" s="162"/>
      <c r="ES3" s="162"/>
      <c r="ET3" s="162"/>
      <c r="EU3" s="162"/>
      <c r="EV3" s="162"/>
      <c r="EW3" s="162"/>
      <c r="EX3" s="162"/>
      <c r="EY3" s="162"/>
      <c r="EZ3" s="162"/>
      <c r="FA3" s="162"/>
      <c r="FB3" s="162"/>
      <c r="FC3" s="162"/>
      <c r="FD3" s="162"/>
      <c r="FE3" s="162"/>
      <c r="FF3" s="162"/>
      <c r="FG3" s="162"/>
      <c r="FH3" s="162"/>
      <c r="FI3" s="162"/>
      <c r="FJ3" s="162"/>
      <c r="FK3" s="162"/>
      <c r="FL3" s="162"/>
      <c r="FM3" s="162"/>
      <c r="FN3" s="162"/>
      <c r="FO3" s="162"/>
      <c r="FP3" s="162"/>
      <c r="FQ3" s="162"/>
      <c r="FR3" s="162"/>
      <c r="FS3" s="162"/>
      <c r="FT3" s="162"/>
      <c r="FU3" s="162"/>
      <c r="FV3" s="162"/>
      <c r="FW3" s="162"/>
      <c r="FX3" s="162"/>
      <c r="FY3" s="162"/>
      <c r="FZ3" s="162"/>
      <c r="GA3" s="162"/>
      <c r="GB3" s="162"/>
      <c r="GC3" s="162"/>
      <c r="GD3" s="162"/>
      <c r="GE3" s="162"/>
      <c r="GF3" s="162"/>
      <c r="GG3" s="162"/>
      <c r="GH3" s="162"/>
      <c r="GI3" s="162"/>
      <c r="GJ3" s="162"/>
      <c r="GK3" s="162"/>
      <c r="GL3" s="162"/>
      <c r="GM3" s="162"/>
      <c r="GN3" s="162"/>
      <c r="GO3" s="162"/>
      <c r="GP3" s="162"/>
      <c r="GQ3" s="162"/>
      <c r="GR3" s="162"/>
      <c r="GS3" s="162"/>
      <c r="GT3" s="162"/>
      <c r="GU3" s="162"/>
      <c r="GV3" s="162"/>
      <c r="GW3" s="162"/>
      <c r="GX3" s="162"/>
      <c r="GY3" s="162"/>
      <c r="GZ3" s="162"/>
      <c r="HA3" s="162"/>
      <c r="HB3" s="162"/>
      <c r="HC3" s="162"/>
      <c r="HD3" s="162"/>
      <c r="HE3" s="162"/>
      <c r="HF3" s="162"/>
      <c r="HG3" s="162"/>
      <c r="HH3" s="162"/>
      <c r="HI3" s="162"/>
      <c r="HJ3" s="162"/>
      <c r="HK3" s="162"/>
      <c r="HL3" s="162"/>
      <c r="HM3" s="162"/>
      <c r="HN3" s="162"/>
      <c r="HO3" s="162"/>
      <c r="HP3" s="162"/>
      <c r="HQ3" s="162"/>
      <c r="HR3" s="162"/>
      <c r="HS3" s="162"/>
      <c r="HT3" s="162"/>
      <c r="HU3" s="162"/>
      <c r="HV3" s="162"/>
      <c r="HW3" s="162"/>
      <c r="HX3" s="162"/>
      <c r="HY3" s="162"/>
      <c r="HZ3" s="162"/>
      <c r="IA3" s="162"/>
      <c r="IB3" s="162"/>
      <c r="IC3" s="162"/>
      <c r="ID3" s="162"/>
      <c r="IE3" s="162"/>
      <c r="IF3" s="162"/>
      <c r="IG3" s="162"/>
      <c r="IH3" s="162"/>
      <c r="II3" s="162"/>
      <c r="IJ3" s="162"/>
      <c r="IK3" s="162"/>
      <c r="IL3" s="162"/>
      <c r="IM3" s="162"/>
      <c r="IN3" s="162"/>
      <c r="IO3" s="162"/>
      <c r="IP3" s="162"/>
      <c r="IQ3" s="163"/>
    </row>
    <row r="4" spans="1:251" ht="15" customHeight="1" x14ac:dyDescent="0.15">
      <c r="A4" s="156">
        <v>3</v>
      </c>
      <c r="B4" s="170" t="s">
        <v>85</v>
      </c>
      <c r="C4" s="171">
        <v>103</v>
      </c>
      <c r="D4" s="152"/>
      <c r="E4" s="156">
        <f t="shared" si="0"/>
        <v>3</v>
      </c>
      <c r="F4" s="170" t="s">
        <v>85</v>
      </c>
      <c r="G4" s="171">
        <v>72</v>
      </c>
      <c r="H4" s="152"/>
      <c r="I4" s="166">
        <v>3</v>
      </c>
      <c r="J4" s="251" t="s">
        <v>75</v>
      </c>
      <c r="K4" s="250">
        <v>50</v>
      </c>
      <c r="L4" s="152"/>
      <c r="M4" s="156">
        <v>3</v>
      </c>
      <c r="N4" s="13" t="s">
        <v>38</v>
      </c>
      <c r="O4" s="156">
        <v>15</v>
      </c>
      <c r="P4" s="249"/>
      <c r="Q4" s="156">
        <v>3</v>
      </c>
      <c r="R4" s="170" t="s">
        <v>73</v>
      </c>
      <c r="S4" s="171">
        <v>4</v>
      </c>
      <c r="T4" s="161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  <c r="EJ4" s="162"/>
      <c r="EK4" s="162"/>
      <c r="EL4" s="162"/>
      <c r="EM4" s="162"/>
      <c r="EN4" s="162"/>
      <c r="EO4" s="162"/>
      <c r="EP4" s="162"/>
      <c r="EQ4" s="162"/>
      <c r="ER4" s="162"/>
      <c r="ES4" s="162"/>
      <c r="ET4" s="162"/>
      <c r="EU4" s="162"/>
      <c r="EV4" s="162"/>
      <c r="EW4" s="162"/>
      <c r="EX4" s="162"/>
      <c r="EY4" s="162"/>
      <c r="EZ4" s="162"/>
      <c r="FA4" s="162"/>
      <c r="FB4" s="162"/>
      <c r="FC4" s="162"/>
      <c r="FD4" s="162"/>
      <c r="FE4" s="162"/>
      <c r="FF4" s="162"/>
      <c r="FG4" s="162"/>
      <c r="FH4" s="162"/>
      <c r="FI4" s="162"/>
      <c r="FJ4" s="162"/>
      <c r="FK4" s="162"/>
      <c r="FL4" s="162"/>
      <c r="FM4" s="162"/>
      <c r="FN4" s="162"/>
      <c r="FO4" s="162"/>
      <c r="FP4" s="162"/>
      <c r="FQ4" s="162"/>
      <c r="FR4" s="162"/>
      <c r="FS4" s="162"/>
      <c r="FT4" s="162"/>
      <c r="FU4" s="162"/>
      <c r="FV4" s="162"/>
      <c r="FW4" s="162"/>
      <c r="FX4" s="162"/>
      <c r="FY4" s="162"/>
      <c r="FZ4" s="162"/>
      <c r="GA4" s="162"/>
      <c r="GB4" s="162"/>
      <c r="GC4" s="162"/>
      <c r="GD4" s="162"/>
      <c r="GE4" s="162"/>
      <c r="GF4" s="162"/>
      <c r="GG4" s="162"/>
      <c r="GH4" s="162"/>
      <c r="GI4" s="162"/>
      <c r="GJ4" s="162"/>
      <c r="GK4" s="162"/>
      <c r="GL4" s="162"/>
      <c r="GM4" s="162"/>
      <c r="GN4" s="162"/>
      <c r="GO4" s="162"/>
      <c r="GP4" s="162"/>
      <c r="GQ4" s="162"/>
      <c r="GR4" s="162"/>
      <c r="GS4" s="162"/>
      <c r="GT4" s="162"/>
      <c r="GU4" s="162"/>
      <c r="GV4" s="162"/>
      <c r="GW4" s="162"/>
      <c r="GX4" s="162"/>
      <c r="GY4" s="162"/>
      <c r="GZ4" s="162"/>
      <c r="HA4" s="162"/>
      <c r="HB4" s="162"/>
      <c r="HC4" s="162"/>
      <c r="HD4" s="162"/>
      <c r="HE4" s="162"/>
      <c r="HF4" s="162"/>
      <c r="HG4" s="162"/>
      <c r="HH4" s="162"/>
      <c r="HI4" s="162"/>
      <c r="HJ4" s="162"/>
      <c r="HK4" s="162"/>
      <c r="HL4" s="162"/>
      <c r="HM4" s="162"/>
      <c r="HN4" s="162"/>
      <c r="HO4" s="162"/>
      <c r="HP4" s="162"/>
      <c r="HQ4" s="162"/>
      <c r="HR4" s="162"/>
      <c r="HS4" s="162"/>
      <c r="HT4" s="162"/>
      <c r="HU4" s="162"/>
      <c r="HV4" s="162"/>
      <c r="HW4" s="162"/>
      <c r="HX4" s="162"/>
      <c r="HY4" s="162"/>
      <c r="HZ4" s="162"/>
      <c r="IA4" s="162"/>
      <c r="IB4" s="162"/>
      <c r="IC4" s="162"/>
      <c r="ID4" s="162"/>
      <c r="IE4" s="162"/>
      <c r="IF4" s="162"/>
      <c r="IG4" s="162"/>
      <c r="IH4" s="162"/>
      <c r="II4" s="162"/>
      <c r="IJ4" s="162"/>
      <c r="IK4" s="162"/>
      <c r="IL4" s="162"/>
      <c r="IM4" s="162"/>
      <c r="IN4" s="162"/>
      <c r="IO4" s="162"/>
      <c r="IP4" s="162"/>
      <c r="IQ4" s="163"/>
    </row>
    <row r="5" spans="1:251" ht="15" customHeight="1" x14ac:dyDescent="0.15">
      <c r="A5" s="166">
        <v>4</v>
      </c>
      <c r="B5" s="252" t="s">
        <v>75</v>
      </c>
      <c r="C5" s="166">
        <v>96</v>
      </c>
      <c r="D5" s="169"/>
      <c r="E5" s="156">
        <f t="shared" si="0"/>
        <v>4</v>
      </c>
      <c r="F5" s="13" t="s">
        <v>38</v>
      </c>
      <c r="G5" s="156">
        <v>67</v>
      </c>
      <c r="H5" s="152"/>
      <c r="I5" s="156">
        <v>4</v>
      </c>
      <c r="J5" s="170" t="s">
        <v>85</v>
      </c>
      <c r="K5" s="171">
        <v>44</v>
      </c>
      <c r="L5" s="152"/>
      <c r="M5" s="156">
        <v>4</v>
      </c>
      <c r="N5" s="170" t="s">
        <v>73</v>
      </c>
      <c r="O5" s="171">
        <v>13</v>
      </c>
      <c r="P5" s="249"/>
      <c r="Q5" s="156">
        <v>4</v>
      </c>
      <c r="R5" s="5" t="s">
        <v>82</v>
      </c>
      <c r="S5" s="250">
        <v>4</v>
      </c>
      <c r="T5" s="161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  <c r="FF5" s="162"/>
      <c r="FG5" s="162"/>
      <c r="FH5" s="162"/>
      <c r="FI5" s="162"/>
      <c r="FJ5" s="162"/>
      <c r="FK5" s="162"/>
      <c r="FL5" s="162"/>
      <c r="FM5" s="162"/>
      <c r="FN5" s="162"/>
      <c r="FO5" s="162"/>
      <c r="FP5" s="162"/>
      <c r="FQ5" s="162"/>
      <c r="FR5" s="162"/>
      <c r="FS5" s="162"/>
      <c r="FT5" s="162"/>
      <c r="FU5" s="162"/>
      <c r="FV5" s="162"/>
      <c r="FW5" s="162"/>
      <c r="FX5" s="162"/>
      <c r="FY5" s="162"/>
      <c r="FZ5" s="162"/>
      <c r="GA5" s="162"/>
      <c r="GB5" s="162"/>
      <c r="GC5" s="162"/>
      <c r="GD5" s="162"/>
      <c r="GE5" s="162"/>
      <c r="GF5" s="162"/>
      <c r="GG5" s="162"/>
      <c r="GH5" s="162"/>
      <c r="GI5" s="162"/>
      <c r="GJ5" s="162"/>
      <c r="GK5" s="162"/>
      <c r="GL5" s="162"/>
      <c r="GM5" s="162"/>
      <c r="GN5" s="162"/>
      <c r="GO5" s="162"/>
      <c r="GP5" s="162"/>
      <c r="GQ5" s="162"/>
      <c r="GR5" s="162"/>
      <c r="GS5" s="162"/>
      <c r="GT5" s="162"/>
      <c r="GU5" s="162"/>
      <c r="GV5" s="162"/>
      <c r="GW5" s="162"/>
      <c r="GX5" s="162"/>
      <c r="GY5" s="162"/>
      <c r="GZ5" s="162"/>
      <c r="HA5" s="162"/>
      <c r="HB5" s="162"/>
      <c r="HC5" s="162"/>
      <c r="HD5" s="162"/>
      <c r="HE5" s="162"/>
      <c r="HF5" s="162"/>
      <c r="HG5" s="162"/>
      <c r="HH5" s="162"/>
      <c r="HI5" s="162"/>
      <c r="HJ5" s="162"/>
      <c r="HK5" s="162"/>
      <c r="HL5" s="162"/>
      <c r="HM5" s="162"/>
      <c r="HN5" s="162"/>
      <c r="HO5" s="162"/>
      <c r="HP5" s="162"/>
      <c r="HQ5" s="162"/>
      <c r="HR5" s="162"/>
      <c r="HS5" s="162"/>
      <c r="HT5" s="162"/>
      <c r="HU5" s="162"/>
      <c r="HV5" s="162"/>
      <c r="HW5" s="162"/>
      <c r="HX5" s="162"/>
      <c r="HY5" s="162"/>
      <c r="HZ5" s="162"/>
      <c r="IA5" s="162"/>
      <c r="IB5" s="162"/>
      <c r="IC5" s="162"/>
      <c r="ID5" s="162"/>
      <c r="IE5" s="162"/>
      <c r="IF5" s="162"/>
      <c r="IG5" s="162"/>
      <c r="IH5" s="162"/>
      <c r="II5" s="162"/>
      <c r="IJ5" s="162"/>
      <c r="IK5" s="162"/>
      <c r="IL5" s="162"/>
      <c r="IM5" s="162"/>
      <c r="IN5" s="162"/>
      <c r="IO5" s="162"/>
      <c r="IP5" s="162"/>
      <c r="IQ5" s="163"/>
    </row>
    <row r="6" spans="1:251" ht="15" customHeight="1" x14ac:dyDescent="0.15">
      <c r="A6" s="156">
        <v>5</v>
      </c>
      <c r="B6" s="13" t="s">
        <v>38</v>
      </c>
      <c r="C6" s="156">
        <v>93</v>
      </c>
      <c r="D6" s="152"/>
      <c r="E6" s="166">
        <f t="shared" si="0"/>
        <v>5</v>
      </c>
      <c r="F6" s="252" t="s">
        <v>75</v>
      </c>
      <c r="G6" s="156">
        <v>62</v>
      </c>
      <c r="H6" s="152"/>
      <c r="I6" s="156">
        <v>5</v>
      </c>
      <c r="J6" s="170" t="s">
        <v>211</v>
      </c>
      <c r="K6" s="171">
        <v>42</v>
      </c>
      <c r="L6" s="152"/>
      <c r="M6" s="156">
        <v>5</v>
      </c>
      <c r="N6" s="13" t="s">
        <v>108</v>
      </c>
      <c r="O6" s="156">
        <v>11</v>
      </c>
      <c r="P6" s="249"/>
      <c r="Q6" s="156">
        <v>5</v>
      </c>
      <c r="R6" s="170" t="s">
        <v>17</v>
      </c>
      <c r="S6" s="171">
        <v>3</v>
      </c>
      <c r="T6" s="161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2"/>
      <c r="FF6" s="162"/>
      <c r="FG6" s="162"/>
      <c r="FH6" s="162"/>
      <c r="FI6" s="162"/>
      <c r="FJ6" s="162"/>
      <c r="FK6" s="162"/>
      <c r="FL6" s="162"/>
      <c r="FM6" s="162"/>
      <c r="FN6" s="162"/>
      <c r="FO6" s="162"/>
      <c r="FP6" s="162"/>
      <c r="FQ6" s="162"/>
      <c r="FR6" s="162"/>
      <c r="FS6" s="162"/>
      <c r="FT6" s="162"/>
      <c r="FU6" s="162"/>
      <c r="FV6" s="162"/>
      <c r="FW6" s="162"/>
      <c r="FX6" s="162"/>
      <c r="FY6" s="162"/>
      <c r="FZ6" s="162"/>
      <c r="GA6" s="162"/>
      <c r="GB6" s="162"/>
      <c r="GC6" s="162"/>
      <c r="GD6" s="162"/>
      <c r="GE6" s="162"/>
      <c r="GF6" s="162"/>
      <c r="GG6" s="162"/>
      <c r="GH6" s="162"/>
      <c r="GI6" s="162"/>
      <c r="GJ6" s="162"/>
      <c r="GK6" s="162"/>
      <c r="GL6" s="162"/>
      <c r="GM6" s="162"/>
      <c r="GN6" s="162"/>
      <c r="GO6" s="162"/>
      <c r="GP6" s="162"/>
      <c r="GQ6" s="162"/>
      <c r="GR6" s="162"/>
      <c r="GS6" s="162"/>
      <c r="GT6" s="162"/>
      <c r="GU6" s="162"/>
      <c r="GV6" s="162"/>
      <c r="GW6" s="162"/>
      <c r="GX6" s="162"/>
      <c r="GY6" s="162"/>
      <c r="GZ6" s="162"/>
      <c r="HA6" s="162"/>
      <c r="HB6" s="162"/>
      <c r="HC6" s="162"/>
      <c r="HD6" s="162"/>
      <c r="HE6" s="162"/>
      <c r="HF6" s="162"/>
      <c r="HG6" s="162"/>
      <c r="HH6" s="162"/>
      <c r="HI6" s="162"/>
      <c r="HJ6" s="162"/>
      <c r="HK6" s="162"/>
      <c r="HL6" s="162"/>
      <c r="HM6" s="162"/>
      <c r="HN6" s="162"/>
      <c r="HO6" s="162"/>
      <c r="HP6" s="162"/>
      <c r="HQ6" s="162"/>
      <c r="HR6" s="162"/>
      <c r="HS6" s="162"/>
      <c r="HT6" s="162"/>
      <c r="HU6" s="162"/>
      <c r="HV6" s="162"/>
      <c r="HW6" s="162"/>
      <c r="HX6" s="162"/>
      <c r="HY6" s="162"/>
      <c r="HZ6" s="162"/>
      <c r="IA6" s="162"/>
      <c r="IB6" s="162"/>
      <c r="IC6" s="162"/>
      <c r="ID6" s="162"/>
      <c r="IE6" s="162"/>
      <c r="IF6" s="162"/>
      <c r="IG6" s="162"/>
      <c r="IH6" s="162"/>
      <c r="II6" s="162"/>
      <c r="IJ6" s="162"/>
      <c r="IK6" s="162"/>
      <c r="IL6" s="162"/>
      <c r="IM6" s="162"/>
      <c r="IN6" s="162"/>
      <c r="IO6" s="162"/>
      <c r="IP6" s="162"/>
      <c r="IQ6" s="163"/>
    </row>
    <row r="7" spans="1:251" ht="15" customHeight="1" x14ac:dyDescent="0.15">
      <c r="A7" s="156">
        <v>6</v>
      </c>
      <c r="B7" s="170" t="s">
        <v>211</v>
      </c>
      <c r="C7" s="171">
        <v>87</v>
      </c>
      <c r="D7" s="152"/>
      <c r="E7" s="156">
        <f t="shared" si="0"/>
        <v>6</v>
      </c>
      <c r="F7" s="170" t="s">
        <v>73</v>
      </c>
      <c r="G7" s="171">
        <v>48</v>
      </c>
      <c r="H7" s="152"/>
      <c r="I7" s="156">
        <v>6</v>
      </c>
      <c r="J7" s="13" t="s">
        <v>118</v>
      </c>
      <c r="K7" s="156">
        <v>38</v>
      </c>
      <c r="L7" s="152"/>
      <c r="M7" s="156">
        <v>6</v>
      </c>
      <c r="N7" s="170" t="s">
        <v>17</v>
      </c>
      <c r="O7" s="171">
        <v>9</v>
      </c>
      <c r="P7" s="249"/>
      <c r="Q7" s="156">
        <v>6</v>
      </c>
      <c r="R7" s="5" t="s">
        <v>92</v>
      </c>
      <c r="S7" s="250">
        <v>3</v>
      </c>
      <c r="T7" s="161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  <c r="FG7" s="162"/>
      <c r="FH7" s="162"/>
      <c r="FI7" s="162"/>
      <c r="FJ7" s="162"/>
      <c r="FK7" s="162"/>
      <c r="FL7" s="162"/>
      <c r="FM7" s="162"/>
      <c r="FN7" s="162"/>
      <c r="FO7" s="162"/>
      <c r="FP7" s="162"/>
      <c r="FQ7" s="162"/>
      <c r="FR7" s="162"/>
      <c r="FS7" s="162"/>
      <c r="FT7" s="162"/>
      <c r="FU7" s="162"/>
      <c r="FV7" s="162"/>
      <c r="FW7" s="162"/>
      <c r="FX7" s="162"/>
      <c r="FY7" s="162"/>
      <c r="FZ7" s="162"/>
      <c r="GA7" s="162"/>
      <c r="GB7" s="162"/>
      <c r="GC7" s="162"/>
      <c r="GD7" s="162"/>
      <c r="GE7" s="162"/>
      <c r="GF7" s="162"/>
      <c r="GG7" s="162"/>
      <c r="GH7" s="162"/>
      <c r="GI7" s="162"/>
      <c r="GJ7" s="162"/>
      <c r="GK7" s="162"/>
      <c r="GL7" s="162"/>
      <c r="GM7" s="162"/>
      <c r="GN7" s="162"/>
      <c r="GO7" s="162"/>
      <c r="GP7" s="162"/>
      <c r="GQ7" s="162"/>
      <c r="GR7" s="162"/>
      <c r="GS7" s="162"/>
      <c r="GT7" s="162"/>
      <c r="GU7" s="162"/>
      <c r="GV7" s="162"/>
      <c r="GW7" s="162"/>
      <c r="GX7" s="162"/>
      <c r="GY7" s="162"/>
      <c r="GZ7" s="162"/>
      <c r="HA7" s="162"/>
      <c r="HB7" s="162"/>
      <c r="HC7" s="162"/>
      <c r="HD7" s="162"/>
      <c r="HE7" s="162"/>
      <c r="HF7" s="162"/>
      <c r="HG7" s="162"/>
      <c r="HH7" s="162"/>
      <c r="HI7" s="162"/>
      <c r="HJ7" s="162"/>
      <c r="HK7" s="162"/>
      <c r="HL7" s="162"/>
      <c r="HM7" s="162"/>
      <c r="HN7" s="162"/>
      <c r="HO7" s="162"/>
      <c r="HP7" s="162"/>
      <c r="HQ7" s="162"/>
      <c r="HR7" s="162"/>
      <c r="HS7" s="162"/>
      <c r="HT7" s="162"/>
      <c r="HU7" s="162"/>
      <c r="HV7" s="162"/>
      <c r="HW7" s="162"/>
      <c r="HX7" s="162"/>
      <c r="HY7" s="162"/>
      <c r="HZ7" s="162"/>
      <c r="IA7" s="162"/>
      <c r="IB7" s="162"/>
      <c r="IC7" s="162"/>
      <c r="ID7" s="162"/>
      <c r="IE7" s="162"/>
      <c r="IF7" s="162"/>
      <c r="IG7" s="162"/>
      <c r="IH7" s="162"/>
      <c r="II7" s="162"/>
      <c r="IJ7" s="162"/>
      <c r="IK7" s="162"/>
      <c r="IL7" s="162"/>
      <c r="IM7" s="162"/>
      <c r="IN7" s="162"/>
      <c r="IO7" s="162"/>
      <c r="IP7" s="162"/>
      <c r="IQ7" s="163"/>
    </row>
    <row r="8" spans="1:251" ht="15" customHeight="1" x14ac:dyDescent="0.15">
      <c r="A8" s="156">
        <v>7</v>
      </c>
      <c r="B8" s="13" t="s">
        <v>68</v>
      </c>
      <c r="C8" s="156">
        <v>66</v>
      </c>
      <c r="D8" s="152"/>
      <c r="E8" s="156">
        <f t="shared" si="0"/>
        <v>7</v>
      </c>
      <c r="F8" s="170" t="s">
        <v>211</v>
      </c>
      <c r="G8" s="171">
        <v>47</v>
      </c>
      <c r="H8" s="152"/>
      <c r="I8" s="156">
        <v>7</v>
      </c>
      <c r="J8" s="13" t="s">
        <v>68</v>
      </c>
      <c r="K8" s="156">
        <v>37</v>
      </c>
      <c r="L8" s="152"/>
      <c r="M8" s="156">
        <v>7</v>
      </c>
      <c r="N8" s="170" t="s">
        <v>212</v>
      </c>
      <c r="O8" s="171">
        <v>9</v>
      </c>
      <c r="P8" s="249"/>
      <c r="Q8" s="156">
        <v>7</v>
      </c>
      <c r="R8" s="5" t="s">
        <v>108</v>
      </c>
      <c r="S8" s="250">
        <v>3</v>
      </c>
      <c r="T8" s="161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162"/>
      <c r="EF8" s="162"/>
      <c r="EG8" s="162"/>
      <c r="EH8" s="162"/>
      <c r="EI8" s="162"/>
      <c r="EJ8" s="162"/>
      <c r="EK8" s="162"/>
      <c r="EL8" s="162"/>
      <c r="EM8" s="162"/>
      <c r="EN8" s="162"/>
      <c r="EO8" s="162"/>
      <c r="EP8" s="162"/>
      <c r="EQ8" s="162"/>
      <c r="ER8" s="162"/>
      <c r="ES8" s="162"/>
      <c r="ET8" s="162"/>
      <c r="EU8" s="162"/>
      <c r="EV8" s="162"/>
      <c r="EW8" s="162"/>
      <c r="EX8" s="162"/>
      <c r="EY8" s="162"/>
      <c r="EZ8" s="162"/>
      <c r="FA8" s="162"/>
      <c r="FB8" s="162"/>
      <c r="FC8" s="162"/>
      <c r="FD8" s="162"/>
      <c r="FE8" s="162"/>
      <c r="FF8" s="162"/>
      <c r="FG8" s="162"/>
      <c r="FH8" s="162"/>
      <c r="FI8" s="162"/>
      <c r="FJ8" s="162"/>
      <c r="FK8" s="162"/>
      <c r="FL8" s="162"/>
      <c r="FM8" s="162"/>
      <c r="FN8" s="162"/>
      <c r="FO8" s="162"/>
      <c r="FP8" s="162"/>
      <c r="FQ8" s="162"/>
      <c r="FR8" s="162"/>
      <c r="FS8" s="162"/>
      <c r="FT8" s="162"/>
      <c r="FU8" s="162"/>
      <c r="FV8" s="162"/>
      <c r="FW8" s="162"/>
      <c r="FX8" s="162"/>
      <c r="FY8" s="162"/>
      <c r="FZ8" s="162"/>
      <c r="GA8" s="162"/>
      <c r="GB8" s="162"/>
      <c r="GC8" s="162"/>
      <c r="GD8" s="162"/>
      <c r="GE8" s="162"/>
      <c r="GF8" s="162"/>
      <c r="GG8" s="162"/>
      <c r="GH8" s="162"/>
      <c r="GI8" s="162"/>
      <c r="GJ8" s="162"/>
      <c r="GK8" s="162"/>
      <c r="GL8" s="162"/>
      <c r="GM8" s="162"/>
      <c r="GN8" s="162"/>
      <c r="GO8" s="162"/>
      <c r="GP8" s="162"/>
      <c r="GQ8" s="162"/>
      <c r="GR8" s="162"/>
      <c r="GS8" s="162"/>
      <c r="GT8" s="162"/>
      <c r="GU8" s="162"/>
      <c r="GV8" s="162"/>
      <c r="GW8" s="162"/>
      <c r="GX8" s="162"/>
      <c r="GY8" s="162"/>
      <c r="GZ8" s="162"/>
      <c r="HA8" s="162"/>
      <c r="HB8" s="162"/>
      <c r="HC8" s="162"/>
      <c r="HD8" s="162"/>
      <c r="HE8" s="162"/>
      <c r="HF8" s="162"/>
      <c r="HG8" s="162"/>
      <c r="HH8" s="162"/>
      <c r="HI8" s="162"/>
      <c r="HJ8" s="162"/>
      <c r="HK8" s="162"/>
      <c r="HL8" s="162"/>
      <c r="HM8" s="162"/>
      <c r="HN8" s="162"/>
      <c r="HO8" s="162"/>
      <c r="HP8" s="162"/>
      <c r="HQ8" s="162"/>
      <c r="HR8" s="162"/>
      <c r="HS8" s="162"/>
      <c r="HT8" s="162"/>
      <c r="HU8" s="162"/>
      <c r="HV8" s="162"/>
      <c r="HW8" s="162"/>
      <c r="HX8" s="162"/>
      <c r="HY8" s="162"/>
      <c r="HZ8" s="162"/>
      <c r="IA8" s="162"/>
      <c r="IB8" s="162"/>
      <c r="IC8" s="162"/>
      <c r="ID8" s="162"/>
      <c r="IE8" s="162"/>
      <c r="IF8" s="162"/>
      <c r="IG8" s="162"/>
      <c r="IH8" s="162"/>
      <c r="II8" s="162"/>
      <c r="IJ8" s="162"/>
      <c r="IK8" s="162"/>
      <c r="IL8" s="162"/>
      <c r="IM8" s="162"/>
      <c r="IN8" s="162"/>
      <c r="IO8" s="162"/>
      <c r="IP8" s="162"/>
      <c r="IQ8" s="163"/>
    </row>
    <row r="9" spans="1:251" ht="15" customHeight="1" x14ac:dyDescent="0.15">
      <c r="A9" s="156">
        <v>8</v>
      </c>
      <c r="B9" s="13" t="s">
        <v>118</v>
      </c>
      <c r="C9" s="156">
        <v>65</v>
      </c>
      <c r="D9" s="152"/>
      <c r="E9" s="156">
        <f t="shared" si="0"/>
        <v>8</v>
      </c>
      <c r="F9" s="170" t="s">
        <v>17</v>
      </c>
      <c r="G9" s="171">
        <v>45</v>
      </c>
      <c r="H9" s="152"/>
      <c r="I9" s="156">
        <v>8</v>
      </c>
      <c r="J9" s="13" t="s">
        <v>53</v>
      </c>
      <c r="K9" s="156">
        <v>36</v>
      </c>
      <c r="L9" s="152"/>
      <c r="M9" s="156">
        <v>8</v>
      </c>
      <c r="N9" s="13" t="s">
        <v>92</v>
      </c>
      <c r="O9" s="156">
        <v>9</v>
      </c>
      <c r="P9" s="249"/>
      <c r="Q9" s="156">
        <v>8</v>
      </c>
      <c r="R9" s="170" t="s">
        <v>213</v>
      </c>
      <c r="S9" s="171">
        <v>2</v>
      </c>
      <c r="T9" s="161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2"/>
      <c r="DZ9" s="162"/>
      <c r="EA9" s="162"/>
      <c r="EB9" s="162"/>
      <c r="EC9" s="162"/>
      <c r="ED9" s="162"/>
      <c r="EE9" s="162"/>
      <c r="EF9" s="162"/>
      <c r="EG9" s="162"/>
      <c r="EH9" s="162"/>
      <c r="EI9" s="162"/>
      <c r="EJ9" s="162"/>
      <c r="EK9" s="162"/>
      <c r="EL9" s="162"/>
      <c r="EM9" s="162"/>
      <c r="EN9" s="162"/>
      <c r="EO9" s="162"/>
      <c r="EP9" s="162"/>
      <c r="EQ9" s="162"/>
      <c r="ER9" s="162"/>
      <c r="ES9" s="162"/>
      <c r="ET9" s="162"/>
      <c r="EU9" s="162"/>
      <c r="EV9" s="162"/>
      <c r="EW9" s="162"/>
      <c r="EX9" s="162"/>
      <c r="EY9" s="162"/>
      <c r="EZ9" s="162"/>
      <c r="FA9" s="162"/>
      <c r="FB9" s="162"/>
      <c r="FC9" s="162"/>
      <c r="FD9" s="162"/>
      <c r="FE9" s="162"/>
      <c r="FF9" s="162"/>
      <c r="FG9" s="162"/>
      <c r="FH9" s="162"/>
      <c r="FI9" s="162"/>
      <c r="FJ9" s="162"/>
      <c r="FK9" s="162"/>
      <c r="FL9" s="162"/>
      <c r="FM9" s="162"/>
      <c r="FN9" s="162"/>
      <c r="FO9" s="162"/>
      <c r="FP9" s="162"/>
      <c r="FQ9" s="162"/>
      <c r="FR9" s="162"/>
      <c r="FS9" s="162"/>
      <c r="FT9" s="162"/>
      <c r="FU9" s="162"/>
      <c r="FV9" s="162"/>
      <c r="FW9" s="162"/>
      <c r="FX9" s="162"/>
      <c r="FY9" s="162"/>
      <c r="FZ9" s="162"/>
      <c r="GA9" s="162"/>
      <c r="GB9" s="162"/>
      <c r="GC9" s="162"/>
      <c r="GD9" s="162"/>
      <c r="GE9" s="162"/>
      <c r="GF9" s="162"/>
      <c r="GG9" s="162"/>
      <c r="GH9" s="162"/>
      <c r="GI9" s="162"/>
      <c r="GJ9" s="162"/>
      <c r="GK9" s="162"/>
      <c r="GL9" s="162"/>
      <c r="GM9" s="162"/>
      <c r="GN9" s="162"/>
      <c r="GO9" s="162"/>
      <c r="GP9" s="162"/>
      <c r="GQ9" s="162"/>
      <c r="GR9" s="162"/>
      <c r="GS9" s="162"/>
      <c r="GT9" s="162"/>
      <c r="GU9" s="162"/>
      <c r="GV9" s="162"/>
      <c r="GW9" s="162"/>
      <c r="GX9" s="162"/>
      <c r="GY9" s="162"/>
      <c r="GZ9" s="162"/>
      <c r="HA9" s="162"/>
      <c r="HB9" s="162"/>
      <c r="HC9" s="162"/>
      <c r="HD9" s="162"/>
      <c r="HE9" s="162"/>
      <c r="HF9" s="162"/>
      <c r="HG9" s="162"/>
      <c r="HH9" s="162"/>
      <c r="HI9" s="162"/>
      <c r="HJ9" s="162"/>
      <c r="HK9" s="162"/>
      <c r="HL9" s="162"/>
      <c r="HM9" s="162"/>
      <c r="HN9" s="162"/>
      <c r="HO9" s="162"/>
      <c r="HP9" s="162"/>
      <c r="HQ9" s="162"/>
      <c r="HR9" s="162"/>
      <c r="HS9" s="162"/>
      <c r="HT9" s="162"/>
      <c r="HU9" s="162"/>
      <c r="HV9" s="162"/>
      <c r="HW9" s="162"/>
      <c r="HX9" s="162"/>
      <c r="HY9" s="162"/>
      <c r="HZ9" s="162"/>
      <c r="IA9" s="162"/>
      <c r="IB9" s="162"/>
      <c r="IC9" s="162"/>
      <c r="ID9" s="162"/>
      <c r="IE9" s="162"/>
      <c r="IF9" s="162"/>
      <c r="IG9" s="162"/>
      <c r="IH9" s="162"/>
      <c r="II9" s="162"/>
      <c r="IJ9" s="162"/>
      <c r="IK9" s="162"/>
      <c r="IL9" s="162"/>
      <c r="IM9" s="162"/>
      <c r="IN9" s="162"/>
      <c r="IO9" s="162"/>
      <c r="IP9" s="162"/>
      <c r="IQ9" s="163"/>
    </row>
    <row r="10" spans="1:251" ht="15" customHeight="1" x14ac:dyDescent="0.15">
      <c r="A10" s="156">
        <v>9</v>
      </c>
      <c r="B10" s="13" t="s">
        <v>124</v>
      </c>
      <c r="C10" s="156">
        <v>64</v>
      </c>
      <c r="D10" s="152"/>
      <c r="E10" s="156">
        <f t="shared" si="0"/>
        <v>9</v>
      </c>
      <c r="F10" s="13" t="s">
        <v>82</v>
      </c>
      <c r="G10" s="156">
        <v>45</v>
      </c>
      <c r="H10" s="152"/>
      <c r="I10" s="156">
        <v>9</v>
      </c>
      <c r="J10" s="13" t="s">
        <v>125</v>
      </c>
      <c r="K10" s="156">
        <v>35</v>
      </c>
      <c r="L10" s="152"/>
      <c r="M10" s="156">
        <v>9</v>
      </c>
      <c r="N10" s="247" t="s">
        <v>87</v>
      </c>
      <c r="O10" s="248">
        <v>7</v>
      </c>
      <c r="P10" s="249"/>
      <c r="Q10" s="156">
        <v>9</v>
      </c>
      <c r="R10" s="5" t="s">
        <v>75</v>
      </c>
      <c r="S10" s="250">
        <v>2</v>
      </c>
      <c r="T10" s="161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  <c r="ET10" s="162"/>
      <c r="EU10" s="162"/>
      <c r="EV10" s="162"/>
      <c r="EW10" s="162"/>
      <c r="EX10" s="162"/>
      <c r="EY10" s="162"/>
      <c r="EZ10" s="162"/>
      <c r="FA10" s="162"/>
      <c r="FB10" s="162"/>
      <c r="FC10" s="162"/>
      <c r="FD10" s="162"/>
      <c r="FE10" s="162"/>
      <c r="FF10" s="162"/>
      <c r="FG10" s="162"/>
      <c r="FH10" s="162"/>
      <c r="FI10" s="162"/>
      <c r="FJ10" s="162"/>
      <c r="FK10" s="162"/>
      <c r="FL10" s="162"/>
      <c r="FM10" s="162"/>
      <c r="FN10" s="162"/>
      <c r="FO10" s="162"/>
      <c r="FP10" s="162"/>
      <c r="FQ10" s="162"/>
      <c r="FR10" s="162"/>
      <c r="FS10" s="162"/>
      <c r="FT10" s="162"/>
      <c r="FU10" s="162"/>
      <c r="FV10" s="162"/>
      <c r="FW10" s="162"/>
      <c r="FX10" s="162"/>
      <c r="FY10" s="162"/>
      <c r="FZ10" s="162"/>
      <c r="GA10" s="162"/>
      <c r="GB10" s="162"/>
      <c r="GC10" s="162"/>
      <c r="GD10" s="162"/>
      <c r="GE10" s="162"/>
      <c r="GF10" s="162"/>
      <c r="GG10" s="162"/>
      <c r="GH10" s="162"/>
      <c r="GI10" s="162"/>
      <c r="GJ10" s="162"/>
      <c r="GK10" s="162"/>
      <c r="GL10" s="162"/>
      <c r="GM10" s="162"/>
      <c r="GN10" s="162"/>
      <c r="GO10" s="162"/>
      <c r="GP10" s="162"/>
      <c r="GQ10" s="162"/>
      <c r="GR10" s="162"/>
      <c r="GS10" s="162"/>
      <c r="GT10" s="162"/>
      <c r="GU10" s="162"/>
      <c r="GV10" s="162"/>
      <c r="GW10" s="162"/>
      <c r="GX10" s="162"/>
      <c r="GY10" s="162"/>
      <c r="GZ10" s="162"/>
      <c r="HA10" s="162"/>
      <c r="HB10" s="162"/>
      <c r="HC10" s="162"/>
      <c r="HD10" s="162"/>
      <c r="HE10" s="162"/>
      <c r="HF10" s="162"/>
      <c r="HG10" s="162"/>
      <c r="HH10" s="162"/>
      <c r="HI10" s="162"/>
      <c r="HJ10" s="162"/>
      <c r="HK10" s="162"/>
      <c r="HL10" s="162"/>
      <c r="HM10" s="162"/>
      <c r="HN10" s="162"/>
      <c r="HO10" s="162"/>
      <c r="HP10" s="162"/>
      <c r="HQ10" s="162"/>
      <c r="HR10" s="162"/>
      <c r="HS10" s="162"/>
      <c r="HT10" s="162"/>
      <c r="HU10" s="162"/>
      <c r="HV10" s="162"/>
      <c r="HW10" s="162"/>
      <c r="HX10" s="162"/>
      <c r="HY10" s="162"/>
      <c r="HZ10" s="162"/>
      <c r="IA10" s="162"/>
      <c r="IB10" s="162"/>
      <c r="IC10" s="162"/>
      <c r="ID10" s="162"/>
      <c r="IE10" s="162"/>
      <c r="IF10" s="162"/>
      <c r="IG10" s="162"/>
      <c r="IH10" s="162"/>
      <c r="II10" s="162"/>
      <c r="IJ10" s="162"/>
      <c r="IK10" s="162"/>
      <c r="IL10" s="162"/>
      <c r="IM10" s="162"/>
      <c r="IN10" s="162"/>
      <c r="IO10" s="162"/>
      <c r="IP10" s="162"/>
      <c r="IQ10" s="163"/>
    </row>
    <row r="11" spans="1:251" ht="15" customHeight="1" x14ac:dyDescent="0.15">
      <c r="A11" s="156">
        <v>10</v>
      </c>
      <c r="B11" s="13" t="s">
        <v>120</v>
      </c>
      <c r="C11" s="156">
        <v>63</v>
      </c>
      <c r="D11" s="152"/>
      <c r="E11" s="156">
        <f t="shared" si="0"/>
        <v>10</v>
      </c>
      <c r="F11" s="13" t="s">
        <v>108</v>
      </c>
      <c r="G11" s="156">
        <v>44</v>
      </c>
      <c r="H11" s="152"/>
      <c r="I11" s="156">
        <v>10</v>
      </c>
      <c r="J11" s="13" t="s">
        <v>124</v>
      </c>
      <c r="K11" s="156">
        <v>34</v>
      </c>
      <c r="L11" s="152"/>
      <c r="M11" s="156">
        <v>10</v>
      </c>
      <c r="N11" s="13" t="s">
        <v>75</v>
      </c>
      <c r="O11" s="156">
        <v>7</v>
      </c>
      <c r="P11" s="249"/>
      <c r="Q11" s="156">
        <v>10</v>
      </c>
      <c r="R11" s="5" t="s">
        <v>118</v>
      </c>
      <c r="S11" s="250">
        <v>1</v>
      </c>
      <c r="T11" s="161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2"/>
      <c r="FF11" s="162"/>
      <c r="FG11" s="162"/>
      <c r="FH11" s="162"/>
      <c r="FI11" s="162"/>
      <c r="FJ11" s="162"/>
      <c r="FK11" s="162"/>
      <c r="FL11" s="162"/>
      <c r="FM11" s="162"/>
      <c r="FN11" s="162"/>
      <c r="FO11" s="162"/>
      <c r="FP11" s="162"/>
      <c r="FQ11" s="162"/>
      <c r="FR11" s="162"/>
      <c r="FS11" s="162"/>
      <c r="FT11" s="162"/>
      <c r="FU11" s="162"/>
      <c r="FV11" s="162"/>
      <c r="FW11" s="162"/>
      <c r="FX11" s="162"/>
      <c r="FY11" s="162"/>
      <c r="FZ11" s="162"/>
      <c r="GA11" s="162"/>
      <c r="GB11" s="162"/>
      <c r="GC11" s="162"/>
      <c r="GD11" s="162"/>
      <c r="GE11" s="162"/>
      <c r="GF11" s="162"/>
      <c r="GG11" s="162"/>
      <c r="GH11" s="162"/>
      <c r="GI11" s="162"/>
      <c r="GJ11" s="162"/>
      <c r="GK11" s="162"/>
      <c r="GL11" s="162"/>
      <c r="GM11" s="162"/>
      <c r="GN11" s="162"/>
      <c r="GO11" s="162"/>
      <c r="GP11" s="162"/>
      <c r="GQ11" s="162"/>
      <c r="GR11" s="162"/>
      <c r="GS11" s="162"/>
      <c r="GT11" s="162"/>
      <c r="GU11" s="162"/>
      <c r="GV11" s="162"/>
      <c r="GW11" s="162"/>
      <c r="GX11" s="162"/>
      <c r="GY11" s="162"/>
      <c r="GZ11" s="162"/>
      <c r="HA11" s="162"/>
      <c r="HB11" s="162"/>
      <c r="HC11" s="162"/>
      <c r="HD11" s="162"/>
      <c r="HE11" s="162"/>
      <c r="HF11" s="162"/>
      <c r="HG11" s="162"/>
      <c r="HH11" s="162"/>
      <c r="HI11" s="162"/>
      <c r="HJ11" s="162"/>
      <c r="HK11" s="162"/>
      <c r="HL11" s="162"/>
      <c r="HM11" s="162"/>
      <c r="HN11" s="162"/>
      <c r="HO11" s="162"/>
      <c r="HP11" s="162"/>
      <c r="HQ11" s="162"/>
      <c r="HR11" s="162"/>
      <c r="HS11" s="162"/>
      <c r="HT11" s="162"/>
      <c r="HU11" s="162"/>
      <c r="HV11" s="162"/>
      <c r="HW11" s="162"/>
      <c r="HX11" s="162"/>
      <c r="HY11" s="162"/>
      <c r="HZ11" s="162"/>
      <c r="IA11" s="162"/>
      <c r="IB11" s="162"/>
      <c r="IC11" s="162"/>
      <c r="ID11" s="162"/>
      <c r="IE11" s="162"/>
      <c r="IF11" s="162"/>
      <c r="IG11" s="162"/>
      <c r="IH11" s="162"/>
      <c r="II11" s="162"/>
      <c r="IJ11" s="162"/>
      <c r="IK11" s="162"/>
      <c r="IL11" s="162"/>
      <c r="IM11" s="162"/>
      <c r="IN11" s="162"/>
      <c r="IO11" s="162"/>
      <c r="IP11" s="162"/>
      <c r="IQ11" s="163"/>
    </row>
    <row r="12" spans="1:251" ht="15" customHeight="1" x14ac:dyDescent="0.15">
      <c r="A12" s="156">
        <f t="shared" ref="A12:A21" si="1">A11+1</f>
        <v>11</v>
      </c>
      <c r="B12" s="170" t="s">
        <v>73</v>
      </c>
      <c r="C12" s="171">
        <v>61</v>
      </c>
      <c r="D12" s="152"/>
      <c r="E12" s="156">
        <f t="shared" si="0"/>
        <v>11</v>
      </c>
      <c r="F12" s="13" t="s">
        <v>118</v>
      </c>
      <c r="G12" s="156">
        <v>44</v>
      </c>
      <c r="H12" s="152"/>
      <c r="I12" s="156">
        <f t="shared" ref="I12:I21" si="2">I11+1</f>
        <v>11</v>
      </c>
      <c r="J12" s="170" t="s">
        <v>60</v>
      </c>
      <c r="K12" s="171">
        <v>32</v>
      </c>
      <c r="L12" s="152"/>
      <c r="M12" s="156">
        <v>11</v>
      </c>
      <c r="N12" s="170" t="s">
        <v>213</v>
      </c>
      <c r="O12" s="171">
        <v>6</v>
      </c>
      <c r="P12" s="249"/>
      <c r="Q12" s="156">
        <v>11</v>
      </c>
      <c r="R12" s="13" t="s">
        <v>53</v>
      </c>
      <c r="S12" s="156">
        <v>1</v>
      </c>
      <c r="T12" s="161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  <c r="FE12" s="162"/>
      <c r="FF12" s="162"/>
      <c r="FG12" s="162"/>
      <c r="FH12" s="162"/>
      <c r="FI12" s="162"/>
      <c r="FJ12" s="162"/>
      <c r="FK12" s="162"/>
      <c r="FL12" s="162"/>
      <c r="FM12" s="162"/>
      <c r="FN12" s="162"/>
      <c r="FO12" s="162"/>
      <c r="FP12" s="162"/>
      <c r="FQ12" s="162"/>
      <c r="FR12" s="162"/>
      <c r="FS12" s="162"/>
      <c r="FT12" s="162"/>
      <c r="FU12" s="162"/>
      <c r="FV12" s="162"/>
      <c r="FW12" s="162"/>
      <c r="FX12" s="162"/>
      <c r="FY12" s="162"/>
      <c r="FZ12" s="162"/>
      <c r="GA12" s="162"/>
      <c r="GB12" s="162"/>
      <c r="GC12" s="162"/>
      <c r="GD12" s="162"/>
      <c r="GE12" s="162"/>
      <c r="GF12" s="162"/>
      <c r="GG12" s="162"/>
      <c r="GH12" s="162"/>
      <c r="GI12" s="162"/>
      <c r="GJ12" s="162"/>
      <c r="GK12" s="162"/>
      <c r="GL12" s="162"/>
      <c r="GM12" s="162"/>
      <c r="GN12" s="162"/>
      <c r="GO12" s="162"/>
      <c r="GP12" s="162"/>
      <c r="GQ12" s="162"/>
      <c r="GR12" s="162"/>
      <c r="GS12" s="162"/>
      <c r="GT12" s="162"/>
      <c r="GU12" s="162"/>
      <c r="GV12" s="162"/>
      <c r="GW12" s="162"/>
      <c r="GX12" s="162"/>
      <c r="GY12" s="162"/>
      <c r="GZ12" s="162"/>
      <c r="HA12" s="162"/>
      <c r="HB12" s="162"/>
      <c r="HC12" s="162"/>
      <c r="HD12" s="162"/>
      <c r="HE12" s="162"/>
      <c r="HF12" s="162"/>
      <c r="HG12" s="162"/>
      <c r="HH12" s="162"/>
      <c r="HI12" s="162"/>
      <c r="HJ12" s="162"/>
      <c r="HK12" s="162"/>
      <c r="HL12" s="162"/>
      <c r="HM12" s="162"/>
      <c r="HN12" s="162"/>
      <c r="HO12" s="162"/>
      <c r="HP12" s="162"/>
      <c r="HQ12" s="162"/>
      <c r="HR12" s="162"/>
      <c r="HS12" s="162"/>
      <c r="HT12" s="162"/>
      <c r="HU12" s="162"/>
      <c r="HV12" s="162"/>
      <c r="HW12" s="162"/>
      <c r="HX12" s="162"/>
      <c r="HY12" s="162"/>
      <c r="HZ12" s="162"/>
      <c r="IA12" s="162"/>
      <c r="IB12" s="162"/>
      <c r="IC12" s="162"/>
      <c r="ID12" s="162"/>
      <c r="IE12" s="162"/>
      <c r="IF12" s="162"/>
      <c r="IG12" s="162"/>
      <c r="IH12" s="162"/>
      <c r="II12" s="162"/>
      <c r="IJ12" s="162"/>
      <c r="IK12" s="162"/>
      <c r="IL12" s="162"/>
      <c r="IM12" s="162"/>
      <c r="IN12" s="162"/>
      <c r="IO12" s="162"/>
      <c r="IP12" s="162"/>
      <c r="IQ12" s="163"/>
    </row>
    <row r="13" spans="1:251" ht="15" customHeight="1" x14ac:dyDescent="0.15">
      <c r="A13" s="166">
        <f t="shared" si="1"/>
        <v>12</v>
      </c>
      <c r="B13" s="252" t="s">
        <v>125</v>
      </c>
      <c r="C13" s="166">
        <v>60</v>
      </c>
      <c r="D13" s="169"/>
      <c r="E13" s="156">
        <f t="shared" si="0"/>
        <v>12</v>
      </c>
      <c r="F13" s="13" t="s">
        <v>53</v>
      </c>
      <c r="G13" s="156">
        <v>42</v>
      </c>
      <c r="H13" s="152"/>
      <c r="I13" s="156">
        <f t="shared" si="2"/>
        <v>12</v>
      </c>
      <c r="J13" s="13" t="s">
        <v>120</v>
      </c>
      <c r="K13" s="156">
        <v>32</v>
      </c>
      <c r="L13" s="152"/>
      <c r="M13" s="156">
        <v>12</v>
      </c>
      <c r="N13" s="170" t="s">
        <v>211</v>
      </c>
      <c r="O13" s="171">
        <v>5</v>
      </c>
      <c r="P13" s="249"/>
      <c r="Q13" s="156">
        <f t="shared" ref="Q13:Q18" si="3">Q12+1</f>
        <v>12</v>
      </c>
      <c r="R13" s="170" t="s">
        <v>212</v>
      </c>
      <c r="S13" s="171">
        <v>1</v>
      </c>
      <c r="T13" s="161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  <c r="ET13" s="162"/>
      <c r="EU13" s="162"/>
      <c r="EV13" s="162"/>
      <c r="EW13" s="162"/>
      <c r="EX13" s="162"/>
      <c r="EY13" s="162"/>
      <c r="EZ13" s="162"/>
      <c r="FA13" s="162"/>
      <c r="FB13" s="162"/>
      <c r="FC13" s="162"/>
      <c r="FD13" s="162"/>
      <c r="FE13" s="162"/>
      <c r="FF13" s="162"/>
      <c r="FG13" s="162"/>
      <c r="FH13" s="162"/>
      <c r="FI13" s="162"/>
      <c r="FJ13" s="162"/>
      <c r="FK13" s="162"/>
      <c r="FL13" s="162"/>
      <c r="FM13" s="162"/>
      <c r="FN13" s="162"/>
      <c r="FO13" s="162"/>
      <c r="FP13" s="162"/>
      <c r="FQ13" s="162"/>
      <c r="FR13" s="162"/>
      <c r="FS13" s="162"/>
      <c r="FT13" s="162"/>
      <c r="FU13" s="162"/>
      <c r="FV13" s="162"/>
      <c r="FW13" s="162"/>
      <c r="FX13" s="162"/>
      <c r="FY13" s="162"/>
      <c r="FZ13" s="162"/>
      <c r="GA13" s="162"/>
      <c r="GB13" s="162"/>
      <c r="GC13" s="162"/>
      <c r="GD13" s="162"/>
      <c r="GE13" s="162"/>
      <c r="GF13" s="162"/>
      <c r="GG13" s="162"/>
      <c r="GH13" s="162"/>
      <c r="GI13" s="162"/>
      <c r="GJ13" s="162"/>
      <c r="GK13" s="162"/>
      <c r="GL13" s="162"/>
      <c r="GM13" s="162"/>
      <c r="GN13" s="162"/>
      <c r="GO13" s="162"/>
      <c r="GP13" s="162"/>
      <c r="GQ13" s="162"/>
      <c r="GR13" s="162"/>
      <c r="GS13" s="162"/>
      <c r="GT13" s="162"/>
      <c r="GU13" s="162"/>
      <c r="GV13" s="162"/>
      <c r="GW13" s="162"/>
      <c r="GX13" s="162"/>
      <c r="GY13" s="162"/>
      <c r="GZ13" s="162"/>
      <c r="HA13" s="162"/>
      <c r="HB13" s="162"/>
      <c r="HC13" s="162"/>
      <c r="HD13" s="162"/>
      <c r="HE13" s="162"/>
      <c r="HF13" s="162"/>
      <c r="HG13" s="162"/>
      <c r="HH13" s="162"/>
      <c r="HI13" s="162"/>
      <c r="HJ13" s="162"/>
      <c r="HK13" s="162"/>
      <c r="HL13" s="162"/>
      <c r="HM13" s="162"/>
      <c r="HN13" s="162"/>
      <c r="HO13" s="162"/>
      <c r="HP13" s="162"/>
      <c r="HQ13" s="162"/>
      <c r="HR13" s="162"/>
      <c r="HS13" s="162"/>
      <c r="HT13" s="162"/>
      <c r="HU13" s="162"/>
      <c r="HV13" s="162"/>
      <c r="HW13" s="162"/>
      <c r="HX13" s="162"/>
      <c r="HY13" s="162"/>
      <c r="HZ13" s="162"/>
      <c r="IA13" s="162"/>
      <c r="IB13" s="162"/>
      <c r="IC13" s="162"/>
      <c r="ID13" s="162"/>
      <c r="IE13" s="162"/>
      <c r="IF13" s="162"/>
      <c r="IG13" s="162"/>
      <c r="IH13" s="162"/>
      <c r="II13" s="162"/>
      <c r="IJ13" s="162"/>
      <c r="IK13" s="162"/>
      <c r="IL13" s="162"/>
      <c r="IM13" s="162"/>
      <c r="IN13" s="162"/>
      <c r="IO13" s="162"/>
      <c r="IP13" s="162"/>
      <c r="IQ13" s="163"/>
    </row>
    <row r="14" spans="1:251" ht="15" customHeight="1" x14ac:dyDescent="0.15">
      <c r="A14" s="156">
        <f t="shared" si="1"/>
        <v>13</v>
      </c>
      <c r="B14" s="13" t="s">
        <v>53</v>
      </c>
      <c r="C14" s="156">
        <v>57</v>
      </c>
      <c r="D14" s="152"/>
      <c r="E14" s="156">
        <f t="shared" si="0"/>
        <v>13</v>
      </c>
      <c r="F14" s="13" t="s">
        <v>68</v>
      </c>
      <c r="G14" s="156">
        <v>42</v>
      </c>
      <c r="H14" s="152"/>
      <c r="I14" s="156">
        <f t="shared" si="2"/>
        <v>13</v>
      </c>
      <c r="J14" s="13" t="s">
        <v>38</v>
      </c>
      <c r="K14" s="156">
        <v>31</v>
      </c>
      <c r="L14" s="152"/>
      <c r="M14" s="156">
        <f t="shared" ref="M14:M21" si="4">M13+1</f>
        <v>13</v>
      </c>
      <c r="N14" s="13" t="s">
        <v>118</v>
      </c>
      <c r="O14" s="156">
        <v>5</v>
      </c>
      <c r="P14" s="249"/>
      <c r="Q14" s="156">
        <f t="shared" si="3"/>
        <v>13</v>
      </c>
      <c r="R14" s="253"/>
      <c r="S14" s="254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2"/>
      <c r="EL14" s="162"/>
      <c r="EM14" s="162"/>
      <c r="EN14" s="162"/>
      <c r="EO14" s="162"/>
      <c r="EP14" s="162"/>
      <c r="EQ14" s="162"/>
      <c r="ER14" s="162"/>
      <c r="ES14" s="162"/>
      <c r="ET14" s="162"/>
      <c r="EU14" s="162"/>
      <c r="EV14" s="162"/>
      <c r="EW14" s="162"/>
      <c r="EX14" s="162"/>
      <c r="EY14" s="162"/>
      <c r="EZ14" s="162"/>
      <c r="FA14" s="162"/>
      <c r="FB14" s="162"/>
      <c r="FC14" s="162"/>
      <c r="FD14" s="162"/>
      <c r="FE14" s="162"/>
      <c r="FF14" s="162"/>
      <c r="FG14" s="162"/>
      <c r="FH14" s="162"/>
      <c r="FI14" s="162"/>
      <c r="FJ14" s="162"/>
      <c r="FK14" s="162"/>
      <c r="FL14" s="162"/>
      <c r="FM14" s="162"/>
      <c r="FN14" s="162"/>
      <c r="FO14" s="162"/>
      <c r="FP14" s="162"/>
      <c r="FQ14" s="162"/>
      <c r="FR14" s="162"/>
      <c r="FS14" s="162"/>
      <c r="FT14" s="162"/>
      <c r="FU14" s="162"/>
      <c r="FV14" s="162"/>
      <c r="FW14" s="162"/>
      <c r="FX14" s="162"/>
      <c r="FY14" s="162"/>
      <c r="FZ14" s="162"/>
      <c r="GA14" s="162"/>
      <c r="GB14" s="162"/>
      <c r="GC14" s="162"/>
      <c r="GD14" s="162"/>
      <c r="GE14" s="162"/>
      <c r="GF14" s="162"/>
      <c r="GG14" s="162"/>
      <c r="GH14" s="162"/>
      <c r="GI14" s="162"/>
      <c r="GJ14" s="162"/>
      <c r="GK14" s="162"/>
      <c r="GL14" s="162"/>
      <c r="GM14" s="162"/>
      <c r="GN14" s="162"/>
      <c r="GO14" s="162"/>
      <c r="GP14" s="162"/>
      <c r="GQ14" s="162"/>
      <c r="GR14" s="162"/>
      <c r="GS14" s="162"/>
      <c r="GT14" s="162"/>
      <c r="GU14" s="162"/>
      <c r="GV14" s="162"/>
      <c r="GW14" s="162"/>
      <c r="GX14" s="162"/>
      <c r="GY14" s="162"/>
      <c r="GZ14" s="162"/>
      <c r="HA14" s="162"/>
      <c r="HB14" s="162"/>
      <c r="HC14" s="162"/>
      <c r="HD14" s="162"/>
      <c r="HE14" s="162"/>
      <c r="HF14" s="162"/>
      <c r="HG14" s="162"/>
      <c r="HH14" s="162"/>
      <c r="HI14" s="162"/>
      <c r="HJ14" s="162"/>
      <c r="HK14" s="162"/>
      <c r="HL14" s="162"/>
      <c r="HM14" s="162"/>
      <c r="HN14" s="162"/>
      <c r="HO14" s="162"/>
      <c r="HP14" s="162"/>
      <c r="HQ14" s="162"/>
      <c r="HR14" s="162"/>
      <c r="HS14" s="162"/>
      <c r="HT14" s="162"/>
      <c r="HU14" s="162"/>
      <c r="HV14" s="162"/>
      <c r="HW14" s="162"/>
      <c r="HX14" s="162"/>
      <c r="HY14" s="162"/>
      <c r="HZ14" s="162"/>
      <c r="IA14" s="162"/>
      <c r="IB14" s="162"/>
      <c r="IC14" s="162"/>
      <c r="ID14" s="162"/>
      <c r="IE14" s="162"/>
      <c r="IF14" s="162"/>
      <c r="IG14" s="162"/>
      <c r="IH14" s="162"/>
      <c r="II14" s="162"/>
      <c r="IJ14" s="162"/>
      <c r="IK14" s="162"/>
      <c r="IL14" s="162"/>
      <c r="IM14" s="162"/>
      <c r="IN14" s="162"/>
      <c r="IO14" s="162"/>
      <c r="IP14" s="162"/>
      <c r="IQ14" s="163"/>
    </row>
    <row r="15" spans="1:251" ht="15" customHeight="1" x14ac:dyDescent="0.15">
      <c r="A15" s="156">
        <f t="shared" si="1"/>
        <v>14</v>
      </c>
      <c r="B15" s="13" t="s">
        <v>108</v>
      </c>
      <c r="C15" s="156">
        <v>56</v>
      </c>
      <c r="D15" s="152"/>
      <c r="E15" s="156">
        <f t="shared" si="0"/>
        <v>14</v>
      </c>
      <c r="F15" s="13" t="s">
        <v>125</v>
      </c>
      <c r="G15" s="156">
        <v>37</v>
      </c>
      <c r="H15" s="152"/>
      <c r="I15" s="156">
        <f t="shared" si="2"/>
        <v>14</v>
      </c>
      <c r="J15" s="170" t="s">
        <v>73</v>
      </c>
      <c r="K15" s="171">
        <v>30</v>
      </c>
      <c r="L15" s="152"/>
      <c r="M15" s="156">
        <f t="shared" si="4"/>
        <v>14</v>
      </c>
      <c r="N15" s="13" t="s">
        <v>127</v>
      </c>
      <c r="O15" s="156">
        <v>5</v>
      </c>
      <c r="P15" s="249"/>
      <c r="Q15" s="156">
        <f t="shared" si="3"/>
        <v>14</v>
      </c>
      <c r="R15" s="152"/>
      <c r="S15" s="152"/>
      <c r="T15" s="161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2"/>
      <c r="DS15" s="162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2"/>
      <c r="EH15" s="162"/>
      <c r="EI15" s="162"/>
      <c r="EJ15" s="162"/>
      <c r="EK15" s="162"/>
      <c r="EL15" s="162"/>
      <c r="EM15" s="162"/>
      <c r="EN15" s="162"/>
      <c r="EO15" s="162"/>
      <c r="EP15" s="162"/>
      <c r="EQ15" s="162"/>
      <c r="ER15" s="162"/>
      <c r="ES15" s="162"/>
      <c r="ET15" s="162"/>
      <c r="EU15" s="162"/>
      <c r="EV15" s="162"/>
      <c r="EW15" s="162"/>
      <c r="EX15" s="162"/>
      <c r="EY15" s="162"/>
      <c r="EZ15" s="162"/>
      <c r="FA15" s="162"/>
      <c r="FB15" s="162"/>
      <c r="FC15" s="162"/>
      <c r="FD15" s="162"/>
      <c r="FE15" s="162"/>
      <c r="FF15" s="162"/>
      <c r="FG15" s="162"/>
      <c r="FH15" s="162"/>
      <c r="FI15" s="162"/>
      <c r="FJ15" s="162"/>
      <c r="FK15" s="162"/>
      <c r="FL15" s="162"/>
      <c r="FM15" s="162"/>
      <c r="FN15" s="162"/>
      <c r="FO15" s="162"/>
      <c r="FP15" s="162"/>
      <c r="FQ15" s="162"/>
      <c r="FR15" s="162"/>
      <c r="FS15" s="162"/>
      <c r="FT15" s="162"/>
      <c r="FU15" s="162"/>
      <c r="FV15" s="162"/>
      <c r="FW15" s="162"/>
      <c r="FX15" s="162"/>
      <c r="FY15" s="162"/>
      <c r="FZ15" s="162"/>
      <c r="GA15" s="162"/>
      <c r="GB15" s="162"/>
      <c r="GC15" s="162"/>
      <c r="GD15" s="162"/>
      <c r="GE15" s="162"/>
      <c r="GF15" s="162"/>
      <c r="GG15" s="162"/>
      <c r="GH15" s="162"/>
      <c r="GI15" s="162"/>
      <c r="GJ15" s="162"/>
      <c r="GK15" s="162"/>
      <c r="GL15" s="162"/>
      <c r="GM15" s="162"/>
      <c r="GN15" s="162"/>
      <c r="GO15" s="162"/>
      <c r="GP15" s="162"/>
      <c r="GQ15" s="162"/>
      <c r="GR15" s="162"/>
      <c r="GS15" s="162"/>
      <c r="GT15" s="162"/>
      <c r="GU15" s="162"/>
      <c r="GV15" s="162"/>
      <c r="GW15" s="162"/>
      <c r="GX15" s="162"/>
      <c r="GY15" s="162"/>
      <c r="GZ15" s="162"/>
      <c r="HA15" s="162"/>
      <c r="HB15" s="162"/>
      <c r="HC15" s="162"/>
      <c r="HD15" s="162"/>
      <c r="HE15" s="162"/>
      <c r="HF15" s="162"/>
      <c r="HG15" s="162"/>
      <c r="HH15" s="162"/>
      <c r="HI15" s="162"/>
      <c r="HJ15" s="162"/>
      <c r="HK15" s="162"/>
      <c r="HL15" s="162"/>
      <c r="HM15" s="162"/>
      <c r="HN15" s="162"/>
      <c r="HO15" s="162"/>
      <c r="HP15" s="162"/>
      <c r="HQ15" s="162"/>
      <c r="HR15" s="162"/>
      <c r="HS15" s="162"/>
      <c r="HT15" s="162"/>
      <c r="HU15" s="162"/>
      <c r="HV15" s="162"/>
      <c r="HW15" s="162"/>
      <c r="HX15" s="162"/>
      <c r="HY15" s="162"/>
      <c r="HZ15" s="162"/>
      <c r="IA15" s="162"/>
      <c r="IB15" s="162"/>
      <c r="IC15" s="162"/>
      <c r="ID15" s="162"/>
      <c r="IE15" s="162"/>
      <c r="IF15" s="162"/>
      <c r="IG15" s="162"/>
      <c r="IH15" s="162"/>
      <c r="II15" s="162"/>
      <c r="IJ15" s="162"/>
      <c r="IK15" s="162"/>
      <c r="IL15" s="162"/>
      <c r="IM15" s="162"/>
      <c r="IN15" s="162"/>
      <c r="IO15" s="162"/>
      <c r="IP15" s="162"/>
      <c r="IQ15" s="163"/>
    </row>
    <row r="16" spans="1:251" ht="15" customHeight="1" x14ac:dyDescent="0.15">
      <c r="A16" s="156">
        <f t="shared" si="1"/>
        <v>15</v>
      </c>
      <c r="B16" s="170" t="s">
        <v>17</v>
      </c>
      <c r="C16" s="171">
        <v>55</v>
      </c>
      <c r="D16" s="152"/>
      <c r="E16" s="156">
        <f t="shared" si="0"/>
        <v>15</v>
      </c>
      <c r="F16" s="170" t="s">
        <v>212</v>
      </c>
      <c r="G16" s="171">
        <v>35</v>
      </c>
      <c r="H16" s="152"/>
      <c r="I16" s="156">
        <f t="shared" si="2"/>
        <v>15</v>
      </c>
      <c r="J16" s="170" t="s">
        <v>17</v>
      </c>
      <c r="K16" s="171">
        <v>30</v>
      </c>
      <c r="L16" s="152"/>
      <c r="M16" s="156">
        <f t="shared" si="4"/>
        <v>15</v>
      </c>
      <c r="N16" s="13" t="s">
        <v>68</v>
      </c>
      <c r="O16" s="156">
        <v>4</v>
      </c>
      <c r="P16" s="249"/>
      <c r="Q16" s="156">
        <f t="shared" si="3"/>
        <v>15</v>
      </c>
      <c r="R16" s="152"/>
      <c r="S16" s="152"/>
      <c r="T16" s="161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  <c r="EJ16" s="162"/>
      <c r="EK16" s="162"/>
      <c r="EL16" s="162"/>
      <c r="EM16" s="162"/>
      <c r="EN16" s="162"/>
      <c r="EO16" s="162"/>
      <c r="EP16" s="162"/>
      <c r="EQ16" s="162"/>
      <c r="ER16" s="162"/>
      <c r="ES16" s="162"/>
      <c r="ET16" s="162"/>
      <c r="EU16" s="162"/>
      <c r="EV16" s="162"/>
      <c r="EW16" s="162"/>
      <c r="EX16" s="162"/>
      <c r="EY16" s="162"/>
      <c r="EZ16" s="162"/>
      <c r="FA16" s="162"/>
      <c r="FB16" s="162"/>
      <c r="FC16" s="162"/>
      <c r="FD16" s="162"/>
      <c r="FE16" s="162"/>
      <c r="FF16" s="162"/>
      <c r="FG16" s="162"/>
      <c r="FH16" s="162"/>
      <c r="FI16" s="162"/>
      <c r="FJ16" s="162"/>
      <c r="FK16" s="162"/>
      <c r="FL16" s="162"/>
      <c r="FM16" s="162"/>
      <c r="FN16" s="162"/>
      <c r="FO16" s="162"/>
      <c r="FP16" s="162"/>
      <c r="FQ16" s="162"/>
      <c r="FR16" s="162"/>
      <c r="FS16" s="162"/>
      <c r="FT16" s="162"/>
      <c r="FU16" s="162"/>
      <c r="FV16" s="162"/>
      <c r="FW16" s="162"/>
      <c r="FX16" s="162"/>
      <c r="FY16" s="162"/>
      <c r="FZ16" s="162"/>
      <c r="GA16" s="162"/>
      <c r="GB16" s="162"/>
      <c r="GC16" s="162"/>
      <c r="GD16" s="162"/>
      <c r="GE16" s="162"/>
      <c r="GF16" s="162"/>
      <c r="GG16" s="162"/>
      <c r="GH16" s="162"/>
      <c r="GI16" s="162"/>
      <c r="GJ16" s="162"/>
      <c r="GK16" s="162"/>
      <c r="GL16" s="162"/>
      <c r="GM16" s="162"/>
      <c r="GN16" s="162"/>
      <c r="GO16" s="162"/>
      <c r="GP16" s="162"/>
      <c r="GQ16" s="162"/>
      <c r="GR16" s="162"/>
      <c r="GS16" s="162"/>
      <c r="GT16" s="162"/>
      <c r="GU16" s="162"/>
      <c r="GV16" s="162"/>
      <c r="GW16" s="162"/>
      <c r="GX16" s="162"/>
      <c r="GY16" s="162"/>
      <c r="GZ16" s="162"/>
      <c r="HA16" s="162"/>
      <c r="HB16" s="162"/>
      <c r="HC16" s="162"/>
      <c r="HD16" s="162"/>
      <c r="HE16" s="162"/>
      <c r="HF16" s="162"/>
      <c r="HG16" s="162"/>
      <c r="HH16" s="162"/>
      <c r="HI16" s="162"/>
      <c r="HJ16" s="162"/>
      <c r="HK16" s="162"/>
      <c r="HL16" s="162"/>
      <c r="HM16" s="162"/>
      <c r="HN16" s="162"/>
      <c r="HO16" s="162"/>
      <c r="HP16" s="162"/>
      <c r="HQ16" s="162"/>
      <c r="HR16" s="162"/>
      <c r="HS16" s="162"/>
      <c r="HT16" s="162"/>
      <c r="HU16" s="162"/>
      <c r="HV16" s="162"/>
      <c r="HW16" s="162"/>
      <c r="HX16" s="162"/>
      <c r="HY16" s="162"/>
      <c r="HZ16" s="162"/>
      <c r="IA16" s="162"/>
      <c r="IB16" s="162"/>
      <c r="IC16" s="162"/>
      <c r="ID16" s="162"/>
      <c r="IE16" s="162"/>
      <c r="IF16" s="162"/>
      <c r="IG16" s="162"/>
      <c r="IH16" s="162"/>
      <c r="II16" s="162"/>
      <c r="IJ16" s="162"/>
      <c r="IK16" s="162"/>
      <c r="IL16" s="162"/>
      <c r="IM16" s="162"/>
      <c r="IN16" s="162"/>
      <c r="IO16" s="162"/>
      <c r="IP16" s="162"/>
      <c r="IQ16" s="163"/>
    </row>
    <row r="17" spans="1:251" ht="15" customHeight="1" x14ac:dyDescent="0.15">
      <c r="A17" s="156">
        <f t="shared" si="1"/>
        <v>16</v>
      </c>
      <c r="B17" s="170" t="s">
        <v>60</v>
      </c>
      <c r="C17" s="171">
        <v>54</v>
      </c>
      <c r="D17" s="152"/>
      <c r="E17" s="156">
        <f t="shared" si="0"/>
        <v>16</v>
      </c>
      <c r="F17" s="13" t="s">
        <v>124</v>
      </c>
      <c r="G17" s="156">
        <v>35</v>
      </c>
      <c r="H17" s="152"/>
      <c r="I17" s="156">
        <f t="shared" si="2"/>
        <v>16</v>
      </c>
      <c r="J17" s="13" t="s">
        <v>108</v>
      </c>
      <c r="K17" s="156">
        <v>29</v>
      </c>
      <c r="L17" s="152"/>
      <c r="M17" s="156">
        <f t="shared" si="4"/>
        <v>16</v>
      </c>
      <c r="N17" s="13" t="s">
        <v>53</v>
      </c>
      <c r="O17" s="156">
        <v>4</v>
      </c>
      <c r="P17" s="249"/>
      <c r="Q17" s="156">
        <f t="shared" si="3"/>
        <v>16</v>
      </c>
      <c r="R17" s="152"/>
      <c r="S17" s="152"/>
      <c r="T17" s="161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2"/>
      <c r="DS17" s="162"/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2"/>
      <c r="EF17" s="162"/>
      <c r="EG17" s="162"/>
      <c r="EH17" s="162"/>
      <c r="EI17" s="162"/>
      <c r="EJ17" s="162"/>
      <c r="EK17" s="162"/>
      <c r="EL17" s="162"/>
      <c r="EM17" s="162"/>
      <c r="EN17" s="162"/>
      <c r="EO17" s="162"/>
      <c r="EP17" s="162"/>
      <c r="EQ17" s="162"/>
      <c r="ER17" s="162"/>
      <c r="ES17" s="162"/>
      <c r="ET17" s="162"/>
      <c r="EU17" s="162"/>
      <c r="EV17" s="162"/>
      <c r="EW17" s="162"/>
      <c r="EX17" s="162"/>
      <c r="EY17" s="162"/>
      <c r="EZ17" s="162"/>
      <c r="FA17" s="162"/>
      <c r="FB17" s="162"/>
      <c r="FC17" s="162"/>
      <c r="FD17" s="162"/>
      <c r="FE17" s="162"/>
      <c r="FF17" s="162"/>
      <c r="FG17" s="162"/>
      <c r="FH17" s="162"/>
      <c r="FI17" s="162"/>
      <c r="FJ17" s="162"/>
      <c r="FK17" s="162"/>
      <c r="FL17" s="162"/>
      <c r="FM17" s="162"/>
      <c r="FN17" s="162"/>
      <c r="FO17" s="162"/>
      <c r="FP17" s="162"/>
      <c r="FQ17" s="162"/>
      <c r="FR17" s="162"/>
      <c r="FS17" s="162"/>
      <c r="FT17" s="162"/>
      <c r="FU17" s="162"/>
      <c r="FV17" s="162"/>
      <c r="FW17" s="162"/>
      <c r="FX17" s="162"/>
      <c r="FY17" s="162"/>
      <c r="FZ17" s="162"/>
      <c r="GA17" s="162"/>
      <c r="GB17" s="162"/>
      <c r="GC17" s="162"/>
      <c r="GD17" s="162"/>
      <c r="GE17" s="162"/>
      <c r="GF17" s="162"/>
      <c r="GG17" s="162"/>
      <c r="GH17" s="162"/>
      <c r="GI17" s="162"/>
      <c r="GJ17" s="162"/>
      <c r="GK17" s="162"/>
      <c r="GL17" s="162"/>
      <c r="GM17" s="162"/>
      <c r="GN17" s="162"/>
      <c r="GO17" s="162"/>
      <c r="GP17" s="162"/>
      <c r="GQ17" s="162"/>
      <c r="GR17" s="162"/>
      <c r="GS17" s="162"/>
      <c r="GT17" s="162"/>
      <c r="GU17" s="162"/>
      <c r="GV17" s="162"/>
      <c r="GW17" s="162"/>
      <c r="GX17" s="162"/>
      <c r="GY17" s="162"/>
      <c r="GZ17" s="162"/>
      <c r="HA17" s="162"/>
      <c r="HB17" s="162"/>
      <c r="HC17" s="162"/>
      <c r="HD17" s="162"/>
      <c r="HE17" s="162"/>
      <c r="HF17" s="162"/>
      <c r="HG17" s="162"/>
      <c r="HH17" s="162"/>
      <c r="HI17" s="162"/>
      <c r="HJ17" s="162"/>
      <c r="HK17" s="162"/>
      <c r="HL17" s="162"/>
      <c r="HM17" s="162"/>
      <c r="HN17" s="162"/>
      <c r="HO17" s="162"/>
      <c r="HP17" s="162"/>
      <c r="HQ17" s="162"/>
      <c r="HR17" s="162"/>
      <c r="HS17" s="162"/>
      <c r="HT17" s="162"/>
      <c r="HU17" s="162"/>
      <c r="HV17" s="162"/>
      <c r="HW17" s="162"/>
      <c r="HX17" s="162"/>
      <c r="HY17" s="162"/>
      <c r="HZ17" s="162"/>
      <c r="IA17" s="162"/>
      <c r="IB17" s="162"/>
      <c r="IC17" s="162"/>
      <c r="ID17" s="162"/>
      <c r="IE17" s="162"/>
      <c r="IF17" s="162"/>
      <c r="IG17" s="162"/>
      <c r="IH17" s="162"/>
      <c r="II17" s="162"/>
      <c r="IJ17" s="162"/>
      <c r="IK17" s="162"/>
      <c r="IL17" s="162"/>
      <c r="IM17" s="162"/>
      <c r="IN17" s="162"/>
      <c r="IO17" s="162"/>
      <c r="IP17" s="162"/>
      <c r="IQ17" s="163"/>
    </row>
    <row r="18" spans="1:251" ht="15" customHeight="1" x14ac:dyDescent="0.15">
      <c r="A18" s="156">
        <f t="shared" si="1"/>
        <v>17</v>
      </c>
      <c r="B18" s="13" t="s">
        <v>82</v>
      </c>
      <c r="C18" s="156">
        <v>53</v>
      </c>
      <c r="D18" s="152"/>
      <c r="E18" s="156">
        <f t="shared" si="0"/>
        <v>17</v>
      </c>
      <c r="F18" s="13" t="s">
        <v>120</v>
      </c>
      <c r="G18" s="156">
        <v>34</v>
      </c>
      <c r="H18" s="152"/>
      <c r="I18" s="156">
        <f t="shared" si="2"/>
        <v>17</v>
      </c>
      <c r="J18" s="170" t="s">
        <v>216</v>
      </c>
      <c r="K18" s="171">
        <v>29</v>
      </c>
      <c r="L18" s="152"/>
      <c r="M18" s="156">
        <f t="shared" si="4"/>
        <v>17</v>
      </c>
      <c r="N18" s="170" t="s">
        <v>215</v>
      </c>
      <c r="O18" s="171">
        <v>3</v>
      </c>
      <c r="P18" s="249"/>
      <c r="Q18" s="156">
        <f t="shared" si="3"/>
        <v>17</v>
      </c>
      <c r="R18" s="152"/>
      <c r="S18" s="152"/>
      <c r="T18" s="161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162"/>
      <c r="DS18" s="162"/>
      <c r="DT18" s="162"/>
      <c r="DU18" s="162"/>
      <c r="DV18" s="162"/>
      <c r="DW18" s="162"/>
      <c r="DX18" s="162"/>
      <c r="DY18" s="162"/>
      <c r="DZ18" s="162"/>
      <c r="EA18" s="162"/>
      <c r="EB18" s="162"/>
      <c r="EC18" s="162"/>
      <c r="ED18" s="162"/>
      <c r="EE18" s="162"/>
      <c r="EF18" s="162"/>
      <c r="EG18" s="162"/>
      <c r="EH18" s="162"/>
      <c r="EI18" s="162"/>
      <c r="EJ18" s="162"/>
      <c r="EK18" s="162"/>
      <c r="EL18" s="162"/>
      <c r="EM18" s="162"/>
      <c r="EN18" s="162"/>
      <c r="EO18" s="162"/>
      <c r="EP18" s="162"/>
      <c r="EQ18" s="162"/>
      <c r="ER18" s="162"/>
      <c r="ES18" s="162"/>
      <c r="ET18" s="162"/>
      <c r="EU18" s="162"/>
      <c r="EV18" s="162"/>
      <c r="EW18" s="162"/>
      <c r="EX18" s="162"/>
      <c r="EY18" s="162"/>
      <c r="EZ18" s="162"/>
      <c r="FA18" s="162"/>
      <c r="FB18" s="162"/>
      <c r="FC18" s="162"/>
      <c r="FD18" s="162"/>
      <c r="FE18" s="162"/>
      <c r="FF18" s="162"/>
      <c r="FG18" s="162"/>
      <c r="FH18" s="162"/>
      <c r="FI18" s="162"/>
      <c r="FJ18" s="162"/>
      <c r="FK18" s="162"/>
      <c r="FL18" s="162"/>
      <c r="FM18" s="162"/>
      <c r="FN18" s="162"/>
      <c r="FO18" s="162"/>
      <c r="FP18" s="162"/>
      <c r="FQ18" s="162"/>
      <c r="FR18" s="162"/>
      <c r="FS18" s="162"/>
      <c r="FT18" s="162"/>
      <c r="FU18" s="162"/>
      <c r="FV18" s="162"/>
      <c r="FW18" s="162"/>
      <c r="FX18" s="162"/>
      <c r="FY18" s="162"/>
      <c r="FZ18" s="162"/>
      <c r="GA18" s="162"/>
      <c r="GB18" s="162"/>
      <c r="GC18" s="162"/>
      <c r="GD18" s="162"/>
      <c r="GE18" s="162"/>
      <c r="GF18" s="162"/>
      <c r="GG18" s="162"/>
      <c r="GH18" s="162"/>
      <c r="GI18" s="162"/>
      <c r="GJ18" s="162"/>
      <c r="GK18" s="162"/>
      <c r="GL18" s="162"/>
      <c r="GM18" s="162"/>
      <c r="GN18" s="162"/>
      <c r="GO18" s="162"/>
      <c r="GP18" s="162"/>
      <c r="GQ18" s="162"/>
      <c r="GR18" s="162"/>
      <c r="GS18" s="162"/>
      <c r="GT18" s="162"/>
      <c r="GU18" s="162"/>
      <c r="GV18" s="162"/>
      <c r="GW18" s="162"/>
      <c r="GX18" s="162"/>
      <c r="GY18" s="162"/>
      <c r="GZ18" s="162"/>
      <c r="HA18" s="162"/>
      <c r="HB18" s="162"/>
      <c r="HC18" s="162"/>
      <c r="HD18" s="162"/>
      <c r="HE18" s="162"/>
      <c r="HF18" s="162"/>
      <c r="HG18" s="162"/>
      <c r="HH18" s="162"/>
      <c r="HI18" s="162"/>
      <c r="HJ18" s="162"/>
      <c r="HK18" s="162"/>
      <c r="HL18" s="162"/>
      <c r="HM18" s="162"/>
      <c r="HN18" s="162"/>
      <c r="HO18" s="162"/>
      <c r="HP18" s="162"/>
      <c r="HQ18" s="162"/>
      <c r="HR18" s="162"/>
      <c r="HS18" s="162"/>
      <c r="HT18" s="162"/>
      <c r="HU18" s="162"/>
      <c r="HV18" s="162"/>
      <c r="HW18" s="162"/>
      <c r="HX18" s="162"/>
      <c r="HY18" s="162"/>
      <c r="HZ18" s="162"/>
      <c r="IA18" s="162"/>
      <c r="IB18" s="162"/>
      <c r="IC18" s="162"/>
      <c r="ID18" s="162"/>
      <c r="IE18" s="162"/>
      <c r="IF18" s="162"/>
      <c r="IG18" s="162"/>
      <c r="IH18" s="162"/>
      <c r="II18" s="162"/>
      <c r="IJ18" s="162"/>
      <c r="IK18" s="162"/>
      <c r="IL18" s="162"/>
      <c r="IM18" s="162"/>
      <c r="IN18" s="162"/>
      <c r="IO18" s="162"/>
      <c r="IP18" s="162"/>
      <c r="IQ18" s="163"/>
    </row>
    <row r="19" spans="1:251" ht="15" customHeight="1" x14ac:dyDescent="0.15">
      <c r="A19" s="156">
        <f t="shared" si="1"/>
        <v>18</v>
      </c>
      <c r="B19" s="170" t="s">
        <v>213</v>
      </c>
      <c r="C19" s="171">
        <v>47</v>
      </c>
      <c r="D19" s="152"/>
      <c r="E19" s="156">
        <f t="shared" si="0"/>
        <v>18</v>
      </c>
      <c r="F19" s="170" t="s">
        <v>60</v>
      </c>
      <c r="G19" s="171">
        <v>32</v>
      </c>
      <c r="H19" s="152"/>
      <c r="I19" s="156">
        <f t="shared" si="2"/>
        <v>18</v>
      </c>
      <c r="J19" s="170" t="s">
        <v>215</v>
      </c>
      <c r="K19" s="171">
        <v>26</v>
      </c>
      <c r="L19" s="152"/>
      <c r="M19" s="156">
        <f t="shared" si="4"/>
        <v>18</v>
      </c>
      <c r="N19" s="13" t="s">
        <v>120</v>
      </c>
      <c r="O19" s="156">
        <v>2</v>
      </c>
      <c r="P19" s="255"/>
      <c r="Q19" s="156">
        <v>18</v>
      </c>
      <c r="R19" s="152"/>
      <c r="S19" s="152"/>
      <c r="T19" s="161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  <c r="DQ19" s="162"/>
      <c r="DR19" s="162"/>
      <c r="DS19" s="162"/>
      <c r="DT19" s="162"/>
      <c r="DU19" s="162"/>
      <c r="DV19" s="162"/>
      <c r="DW19" s="162"/>
      <c r="DX19" s="162"/>
      <c r="DY19" s="162"/>
      <c r="DZ19" s="162"/>
      <c r="EA19" s="162"/>
      <c r="EB19" s="162"/>
      <c r="EC19" s="162"/>
      <c r="ED19" s="162"/>
      <c r="EE19" s="162"/>
      <c r="EF19" s="162"/>
      <c r="EG19" s="162"/>
      <c r="EH19" s="162"/>
      <c r="EI19" s="162"/>
      <c r="EJ19" s="162"/>
      <c r="EK19" s="162"/>
      <c r="EL19" s="162"/>
      <c r="EM19" s="162"/>
      <c r="EN19" s="162"/>
      <c r="EO19" s="162"/>
      <c r="EP19" s="162"/>
      <c r="EQ19" s="162"/>
      <c r="ER19" s="162"/>
      <c r="ES19" s="162"/>
      <c r="ET19" s="162"/>
      <c r="EU19" s="162"/>
      <c r="EV19" s="162"/>
      <c r="EW19" s="162"/>
      <c r="EX19" s="162"/>
      <c r="EY19" s="162"/>
      <c r="EZ19" s="162"/>
      <c r="FA19" s="162"/>
      <c r="FB19" s="162"/>
      <c r="FC19" s="162"/>
      <c r="FD19" s="162"/>
      <c r="FE19" s="162"/>
      <c r="FF19" s="162"/>
      <c r="FG19" s="162"/>
      <c r="FH19" s="162"/>
      <c r="FI19" s="162"/>
      <c r="FJ19" s="162"/>
      <c r="FK19" s="162"/>
      <c r="FL19" s="162"/>
      <c r="FM19" s="162"/>
      <c r="FN19" s="162"/>
      <c r="FO19" s="162"/>
      <c r="FP19" s="162"/>
      <c r="FQ19" s="162"/>
      <c r="FR19" s="162"/>
      <c r="FS19" s="162"/>
      <c r="FT19" s="162"/>
      <c r="FU19" s="162"/>
      <c r="FV19" s="162"/>
      <c r="FW19" s="162"/>
      <c r="FX19" s="162"/>
      <c r="FY19" s="162"/>
      <c r="FZ19" s="162"/>
      <c r="GA19" s="162"/>
      <c r="GB19" s="162"/>
      <c r="GC19" s="162"/>
      <c r="GD19" s="162"/>
      <c r="GE19" s="162"/>
      <c r="GF19" s="162"/>
      <c r="GG19" s="162"/>
      <c r="GH19" s="162"/>
      <c r="GI19" s="162"/>
      <c r="GJ19" s="162"/>
      <c r="GK19" s="162"/>
      <c r="GL19" s="162"/>
      <c r="GM19" s="162"/>
      <c r="GN19" s="162"/>
      <c r="GO19" s="162"/>
      <c r="GP19" s="162"/>
      <c r="GQ19" s="162"/>
      <c r="GR19" s="162"/>
      <c r="GS19" s="162"/>
      <c r="GT19" s="162"/>
      <c r="GU19" s="162"/>
      <c r="GV19" s="162"/>
      <c r="GW19" s="162"/>
      <c r="GX19" s="162"/>
      <c r="GY19" s="162"/>
      <c r="GZ19" s="162"/>
      <c r="HA19" s="162"/>
      <c r="HB19" s="162"/>
      <c r="HC19" s="162"/>
      <c r="HD19" s="162"/>
      <c r="HE19" s="162"/>
      <c r="HF19" s="162"/>
      <c r="HG19" s="162"/>
      <c r="HH19" s="162"/>
      <c r="HI19" s="162"/>
      <c r="HJ19" s="162"/>
      <c r="HK19" s="162"/>
      <c r="HL19" s="162"/>
      <c r="HM19" s="162"/>
      <c r="HN19" s="162"/>
      <c r="HO19" s="162"/>
      <c r="HP19" s="162"/>
      <c r="HQ19" s="162"/>
      <c r="HR19" s="162"/>
      <c r="HS19" s="162"/>
      <c r="HT19" s="162"/>
      <c r="HU19" s="162"/>
      <c r="HV19" s="162"/>
      <c r="HW19" s="162"/>
      <c r="HX19" s="162"/>
      <c r="HY19" s="162"/>
      <c r="HZ19" s="162"/>
      <c r="IA19" s="162"/>
      <c r="IB19" s="162"/>
      <c r="IC19" s="162"/>
      <c r="ID19" s="162"/>
      <c r="IE19" s="162"/>
      <c r="IF19" s="162"/>
      <c r="IG19" s="162"/>
      <c r="IH19" s="162"/>
      <c r="II19" s="162"/>
      <c r="IJ19" s="162"/>
      <c r="IK19" s="162"/>
      <c r="IL19" s="162"/>
      <c r="IM19" s="162"/>
      <c r="IN19" s="162"/>
      <c r="IO19" s="162"/>
      <c r="IP19" s="162"/>
      <c r="IQ19" s="163"/>
    </row>
    <row r="20" spans="1:251" ht="15" customHeight="1" x14ac:dyDescent="0.15">
      <c r="A20" s="156">
        <f t="shared" si="1"/>
        <v>19</v>
      </c>
      <c r="B20" s="170" t="s">
        <v>212</v>
      </c>
      <c r="C20" s="171">
        <v>47</v>
      </c>
      <c r="D20" s="152"/>
      <c r="E20" s="156">
        <f t="shared" si="0"/>
        <v>19</v>
      </c>
      <c r="F20" s="170" t="s">
        <v>215</v>
      </c>
      <c r="G20" s="171">
        <v>29</v>
      </c>
      <c r="H20" s="152"/>
      <c r="I20" s="156">
        <f t="shared" si="2"/>
        <v>19</v>
      </c>
      <c r="J20" s="170" t="s">
        <v>212</v>
      </c>
      <c r="K20" s="171">
        <v>24</v>
      </c>
      <c r="L20" s="152"/>
      <c r="M20" s="156">
        <f t="shared" si="4"/>
        <v>19</v>
      </c>
      <c r="N20" s="13" t="s">
        <v>177</v>
      </c>
      <c r="O20" s="156">
        <v>2</v>
      </c>
      <c r="P20" s="256"/>
      <c r="Q20" s="156">
        <v>19</v>
      </c>
      <c r="R20" s="152"/>
      <c r="S20" s="152"/>
      <c r="T20" s="161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2"/>
      <c r="DQ20" s="162"/>
      <c r="DR20" s="162"/>
      <c r="DS20" s="162"/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2"/>
      <c r="EF20" s="162"/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2"/>
      <c r="ES20" s="162"/>
      <c r="ET20" s="162"/>
      <c r="EU20" s="162"/>
      <c r="EV20" s="162"/>
      <c r="EW20" s="162"/>
      <c r="EX20" s="162"/>
      <c r="EY20" s="162"/>
      <c r="EZ20" s="162"/>
      <c r="FA20" s="162"/>
      <c r="FB20" s="162"/>
      <c r="FC20" s="162"/>
      <c r="FD20" s="162"/>
      <c r="FE20" s="162"/>
      <c r="FF20" s="162"/>
      <c r="FG20" s="162"/>
      <c r="FH20" s="162"/>
      <c r="FI20" s="162"/>
      <c r="FJ20" s="162"/>
      <c r="FK20" s="162"/>
      <c r="FL20" s="162"/>
      <c r="FM20" s="162"/>
      <c r="FN20" s="162"/>
      <c r="FO20" s="162"/>
      <c r="FP20" s="162"/>
      <c r="FQ20" s="162"/>
      <c r="FR20" s="162"/>
      <c r="FS20" s="162"/>
      <c r="FT20" s="162"/>
      <c r="FU20" s="162"/>
      <c r="FV20" s="162"/>
      <c r="FW20" s="162"/>
      <c r="FX20" s="162"/>
      <c r="FY20" s="162"/>
      <c r="FZ20" s="162"/>
      <c r="GA20" s="162"/>
      <c r="GB20" s="162"/>
      <c r="GC20" s="162"/>
      <c r="GD20" s="162"/>
      <c r="GE20" s="162"/>
      <c r="GF20" s="162"/>
      <c r="GG20" s="162"/>
      <c r="GH20" s="162"/>
      <c r="GI20" s="162"/>
      <c r="GJ20" s="162"/>
      <c r="GK20" s="162"/>
      <c r="GL20" s="162"/>
      <c r="GM20" s="162"/>
      <c r="GN20" s="162"/>
      <c r="GO20" s="162"/>
      <c r="GP20" s="162"/>
      <c r="GQ20" s="162"/>
      <c r="GR20" s="162"/>
      <c r="GS20" s="162"/>
      <c r="GT20" s="162"/>
      <c r="GU20" s="162"/>
      <c r="GV20" s="162"/>
      <c r="GW20" s="162"/>
      <c r="GX20" s="162"/>
      <c r="GY20" s="162"/>
      <c r="GZ20" s="162"/>
      <c r="HA20" s="162"/>
      <c r="HB20" s="162"/>
      <c r="HC20" s="162"/>
      <c r="HD20" s="162"/>
      <c r="HE20" s="162"/>
      <c r="HF20" s="162"/>
      <c r="HG20" s="162"/>
      <c r="HH20" s="162"/>
      <c r="HI20" s="162"/>
      <c r="HJ20" s="162"/>
      <c r="HK20" s="162"/>
      <c r="HL20" s="162"/>
      <c r="HM20" s="162"/>
      <c r="HN20" s="162"/>
      <c r="HO20" s="162"/>
      <c r="HP20" s="162"/>
      <c r="HQ20" s="162"/>
      <c r="HR20" s="162"/>
      <c r="HS20" s="162"/>
      <c r="HT20" s="162"/>
      <c r="HU20" s="162"/>
      <c r="HV20" s="162"/>
      <c r="HW20" s="162"/>
      <c r="HX20" s="162"/>
      <c r="HY20" s="162"/>
      <c r="HZ20" s="162"/>
      <c r="IA20" s="162"/>
      <c r="IB20" s="162"/>
      <c r="IC20" s="162"/>
      <c r="ID20" s="162"/>
      <c r="IE20" s="162"/>
      <c r="IF20" s="162"/>
      <c r="IG20" s="162"/>
      <c r="IH20" s="162"/>
      <c r="II20" s="162"/>
      <c r="IJ20" s="162"/>
      <c r="IK20" s="162"/>
      <c r="IL20" s="162"/>
      <c r="IM20" s="162"/>
      <c r="IN20" s="162"/>
      <c r="IO20" s="162"/>
      <c r="IP20" s="162"/>
      <c r="IQ20" s="163"/>
    </row>
    <row r="21" spans="1:251" ht="15" customHeight="1" x14ac:dyDescent="0.15">
      <c r="A21" s="156">
        <f t="shared" si="1"/>
        <v>20</v>
      </c>
      <c r="B21" s="13" t="s">
        <v>179</v>
      </c>
      <c r="C21" s="156">
        <v>46</v>
      </c>
      <c r="D21" s="152"/>
      <c r="E21" s="156">
        <f t="shared" si="0"/>
        <v>20</v>
      </c>
      <c r="F21" s="170" t="s">
        <v>216</v>
      </c>
      <c r="G21" s="171">
        <v>29</v>
      </c>
      <c r="H21" s="152"/>
      <c r="I21" s="156">
        <f t="shared" si="2"/>
        <v>20</v>
      </c>
      <c r="J21" s="170" t="s">
        <v>74</v>
      </c>
      <c r="K21" s="171">
        <v>23</v>
      </c>
      <c r="L21" s="152"/>
      <c r="M21" s="156">
        <f t="shared" si="4"/>
        <v>20</v>
      </c>
      <c r="N21" s="13" t="s">
        <v>125</v>
      </c>
      <c r="O21" s="156">
        <v>2</v>
      </c>
      <c r="P21" s="256"/>
      <c r="Q21" s="156">
        <v>20</v>
      </c>
      <c r="R21" s="152"/>
      <c r="S21" s="152"/>
      <c r="T21" s="161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  <c r="DQ21" s="162"/>
      <c r="DR21" s="162"/>
      <c r="DS21" s="162"/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2"/>
      <c r="EF21" s="162"/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2"/>
      <c r="ES21" s="162"/>
      <c r="ET21" s="162"/>
      <c r="EU21" s="162"/>
      <c r="EV21" s="162"/>
      <c r="EW21" s="162"/>
      <c r="EX21" s="162"/>
      <c r="EY21" s="162"/>
      <c r="EZ21" s="162"/>
      <c r="FA21" s="162"/>
      <c r="FB21" s="162"/>
      <c r="FC21" s="162"/>
      <c r="FD21" s="162"/>
      <c r="FE21" s="162"/>
      <c r="FF21" s="162"/>
      <c r="FG21" s="162"/>
      <c r="FH21" s="162"/>
      <c r="FI21" s="162"/>
      <c r="FJ21" s="162"/>
      <c r="FK21" s="162"/>
      <c r="FL21" s="162"/>
      <c r="FM21" s="162"/>
      <c r="FN21" s="162"/>
      <c r="FO21" s="162"/>
      <c r="FP21" s="162"/>
      <c r="FQ21" s="162"/>
      <c r="FR21" s="162"/>
      <c r="FS21" s="162"/>
      <c r="FT21" s="162"/>
      <c r="FU21" s="162"/>
      <c r="FV21" s="162"/>
      <c r="FW21" s="162"/>
      <c r="FX21" s="162"/>
      <c r="FY21" s="162"/>
      <c r="FZ21" s="162"/>
      <c r="GA21" s="162"/>
      <c r="GB21" s="162"/>
      <c r="GC21" s="162"/>
      <c r="GD21" s="162"/>
      <c r="GE21" s="162"/>
      <c r="GF21" s="162"/>
      <c r="GG21" s="162"/>
      <c r="GH21" s="162"/>
      <c r="GI21" s="162"/>
      <c r="GJ21" s="162"/>
      <c r="GK21" s="162"/>
      <c r="GL21" s="162"/>
      <c r="GM21" s="162"/>
      <c r="GN21" s="162"/>
      <c r="GO21" s="162"/>
      <c r="GP21" s="162"/>
      <c r="GQ21" s="162"/>
      <c r="GR21" s="162"/>
      <c r="GS21" s="162"/>
      <c r="GT21" s="162"/>
      <c r="GU21" s="162"/>
      <c r="GV21" s="162"/>
      <c r="GW21" s="162"/>
      <c r="GX21" s="162"/>
      <c r="GY21" s="162"/>
      <c r="GZ21" s="162"/>
      <c r="HA21" s="162"/>
      <c r="HB21" s="162"/>
      <c r="HC21" s="162"/>
      <c r="HD21" s="162"/>
      <c r="HE21" s="162"/>
      <c r="HF21" s="162"/>
      <c r="HG21" s="162"/>
      <c r="HH21" s="162"/>
      <c r="HI21" s="162"/>
      <c r="HJ21" s="162"/>
      <c r="HK21" s="162"/>
      <c r="HL21" s="162"/>
      <c r="HM21" s="162"/>
      <c r="HN21" s="162"/>
      <c r="HO21" s="162"/>
      <c r="HP21" s="162"/>
      <c r="HQ21" s="162"/>
      <c r="HR21" s="162"/>
      <c r="HS21" s="162"/>
      <c r="HT21" s="162"/>
      <c r="HU21" s="162"/>
      <c r="HV21" s="162"/>
      <c r="HW21" s="162"/>
      <c r="HX21" s="162"/>
      <c r="HY21" s="162"/>
      <c r="HZ21" s="162"/>
      <c r="IA21" s="162"/>
      <c r="IB21" s="162"/>
      <c r="IC21" s="162"/>
      <c r="ID21" s="162"/>
      <c r="IE21" s="162"/>
      <c r="IF21" s="162"/>
      <c r="IG21" s="162"/>
      <c r="IH21" s="162"/>
      <c r="II21" s="162"/>
      <c r="IJ21" s="162"/>
      <c r="IK21" s="162"/>
      <c r="IL21" s="162"/>
      <c r="IM21" s="162"/>
      <c r="IN21" s="162"/>
      <c r="IO21" s="162"/>
      <c r="IP21" s="162"/>
      <c r="IQ21" s="163"/>
    </row>
    <row r="22" spans="1:251" ht="15" customHeight="1" x14ac:dyDescent="0.15">
      <c r="A22" s="156">
        <v>21</v>
      </c>
      <c r="B22" s="170" t="s">
        <v>74</v>
      </c>
      <c r="C22" s="171">
        <v>44</v>
      </c>
      <c r="D22" s="152"/>
      <c r="E22" s="156">
        <v>21</v>
      </c>
      <c r="F22" s="170" t="s">
        <v>213</v>
      </c>
      <c r="G22" s="171">
        <v>27</v>
      </c>
      <c r="H22" s="152"/>
      <c r="I22" s="156">
        <v>21</v>
      </c>
      <c r="J22" s="13" t="s">
        <v>117</v>
      </c>
      <c r="K22" s="156">
        <v>23</v>
      </c>
      <c r="L22" s="152"/>
      <c r="M22" s="156">
        <v>21</v>
      </c>
      <c r="N22" s="13" t="s">
        <v>65</v>
      </c>
      <c r="O22" s="156">
        <v>2</v>
      </c>
      <c r="P22" s="256"/>
      <c r="Q22" s="156">
        <v>21</v>
      </c>
      <c r="R22" s="152"/>
      <c r="S22" s="152"/>
      <c r="T22" s="161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DP22" s="162"/>
      <c r="DQ22" s="162"/>
      <c r="DR22" s="162"/>
      <c r="DS22" s="162"/>
      <c r="DT22" s="162"/>
      <c r="DU22" s="162"/>
      <c r="DV22" s="162"/>
      <c r="DW22" s="162"/>
      <c r="DX22" s="162"/>
      <c r="DY22" s="162"/>
      <c r="DZ22" s="162"/>
      <c r="EA22" s="162"/>
      <c r="EB22" s="162"/>
      <c r="EC22" s="162"/>
      <c r="ED22" s="162"/>
      <c r="EE22" s="162"/>
      <c r="EF22" s="162"/>
      <c r="EG22" s="162"/>
      <c r="EH22" s="162"/>
      <c r="EI22" s="162"/>
      <c r="EJ22" s="162"/>
      <c r="EK22" s="162"/>
      <c r="EL22" s="162"/>
      <c r="EM22" s="162"/>
      <c r="EN22" s="162"/>
      <c r="EO22" s="162"/>
      <c r="EP22" s="162"/>
      <c r="EQ22" s="162"/>
      <c r="ER22" s="162"/>
      <c r="ES22" s="162"/>
      <c r="ET22" s="162"/>
      <c r="EU22" s="162"/>
      <c r="EV22" s="162"/>
      <c r="EW22" s="162"/>
      <c r="EX22" s="162"/>
      <c r="EY22" s="162"/>
      <c r="EZ22" s="162"/>
      <c r="FA22" s="162"/>
      <c r="FB22" s="162"/>
      <c r="FC22" s="162"/>
      <c r="FD22" s="162"/>
      <c r="FE22" s="162"/>
      <c r="FF22" s="162"/>
      <c r="FG22" s="162"/>
      <c r="FH22" s="162"/>
      <c r="FI22" s="162"/>
      <c r="FJ22" s="162"/>
      <c r="FK22" s="162"/>
      <c r="FL22" s="162"/>
      <c r="FM22" s="162"/>
      <c r="FN22" s="162"/>
      <c r="FO22" s="162"/>
      <c r="FP22" s="162"/>
      <c r="FQ22" s="162"/>
      <c r="FR22" s="162"/>
      <c r="FS22" s="162"/>
      <c r="FT22" s="162"/>
      <c r="FU22" s="162"/>
      <c r="FV22" s="162"/>
      <c r="FW22" s="162"/>
      <c r="FX22" s="162"/>
      <c r="FY22" s="162"/>
      <c r="FZ22" s="162"/>
      <c r="GA22" s="162"/>
      <c r="GB22" s="162"/>
      <c r="GC22" s="162"/>
      <c r="GD22" s="162"/>
      <c r="GE22" s="162"/>
      <c r="GF22" s="162"/>
      <c r="GG22" s="162"/>
      <c r="GH22" s="162"/>
      <c r="GI22" s="162"/>
      <c r="GJ22" s="162"/>
      <c r="GK22" s="162"/>
      <c r="GL22" s="162"/>
      <c r="GM22" s="162"/>
      <c r="GN22" s="162"/>
      <c r="GO22" s="162"/>
      <c r="GP22" s="162"/>
      <c r="GQ22" s="162"/>
      <c r="GR22" s="162"/>
      <c r="GS22" s="162"/>
      <c r="GT22" s="162"/>
      <c r="GU22" s="162"/>
      <c r="GV22" s="162"/>
      <c r="GW22" s="162"/>
      <c r="GX22" s="162"/>
      <c r="GY22" s="162"/>
      <c r="GZ22" s="162"/>
      <c r="HA22" s="162"/>
      <c r="HB22" s="162"/>
      <c r="HC22" s="162"/>
      <c r="HD22" s="162"/>
      <c r="HE22" s="162"/>
      <c r="HF22" s="162"/>
      <c r="HG22" s="162"/>
      <c r="HH22" s="162"/>
      <c r="HI22" s="162"/>
      <c r="HJ22" s="162"/>
      <c r="HK22" s="162"/>
      <c r="HL22" s="162"/>
      <c r="HM22" s="162"/>
      <c r="HN22" s="162"/>
      <c r="HO22" s="162"/>
      <c r="HP22" s="162"/>
      <c r="HQ22" s="162"/>
      <c r="HR22" s="162"/>
      <c r="HS22" s="162"/>
      <c r="HT22" s="162"/>
      <c r="HU22" s="162"/>
      <c r="HV22" s="162"/>
      <c r="HW22" s="162"/>
      <c r="HX22" s="162"/>
      <c r="HY22" s="162"/>
      <c r="HZ22" s="162"/>
      <c r="IA22" s="162"/>
      <c r="IB22" s="162"/>
      <c r="IC22" s="162"/>
      <c r="ID22" s="162"/>
      <c r="IE22" s="162"/>
      <c r="IF22" s="162"/>
      <c r="IG22" s="162"/>
      <c r="IH22" s="162"/>
      <c r="II22" s="162"/>
      <c r="IJ22" s="162"/>
      <c r="IK22" s="162"/>
      <c r="IL22" s="162"/>
      <c r="IM22" s="162"/>
      <c r="IN22" s="162"/>
      <c r="IO22" s="162"/>
      <c r="IP22" s="162"/>
      <c r="IQ22" s="163"/>
    </row>
    <row r="23" spans="1:251" ht="15" customHeight="1" x14ac:dyDescent="0.15">
      <c r="A23" s="156">
        <v>22</v>
      </c>
      <c r="B23" s="170" t="s">
        <v>215</v>
      </c>
      <c r="C23" s="171">
        <v>42</v>
      </c>
      <c r="D23" s="152"/>
      <c r="E23" s="156">
        <v>22</v>
      </c>
      <c r="F23" s="13" t="s">
        <v>177</v>
      </c>
      <c r="G23" s="156">
        <v>24</v>
      </c>
      <c r="H23" s="152"/>
      <c r="I23" s="156">
        <v>22</v>
      </c>
      <c r="J23" s="13" t="s">
        <v>179</v>
      </c>
      <c r="K23" s="156">
        <v>22</v>
      </c>
      <c r="L23" s="152"/>
      <c r="M23" s="156">
        <v>22</v>
      </c>
      <c r="N23" s="170" t="s">
        <v>60</v>
      </c>
      <c r="O23" s="171">
        <v>1</v>
      </c>
      <c r="P23" s="256"/>
      <c r="Q23" s="156">
        <v>22</v>
      </c>
      <c r="R23" s="152"/>
      <c r="S23" s="152"/>
      <c r="T23" s="161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2"/>
      <c r="DQ23" s="162"/>
      <c r="DR23" s="162"/>
      <c r="DS23" s="162"/>
      <c r="DT23" s="162"/>
      <c r="DU23" s="162"/>
      <c r="DV23" s="162"/>
      <c r="DW23" s="162"/>
      <c r="DX23" s="162"/>
      <c r="DY23" s="162"/>
      <c r="DZ23" s="162"/>
      <c r="EA23" s="162"/>
      <c r="EB23" s="162"/>
      <c r="EC23" s="162"/>
      <c r="ED23" s="162"/>
      <c r="EE23" s="162"/>
      <c r="EF23" s="162"/>
      <c r="EG23" s="162"/>
      <c r="EH23" s="162"/>
      <c r="EI23" s="162"/>
      <c r="EJ23" s="162"/>
      <c r="EK23" s="162"/>
      <c r="EL23" s="162"/>
      <c r="EM23" s="162"/>
      <c r="EN23" s="162"/>
      <c r="EO23" s="162"/>
      <c r="EP23" s="162"/>
      <c r="EQ23" s="162"/>
      <c r="ER23" s="162"/>
      <c r="ES23" s="162"/>
      <c r="ET23" s="162"/>
      <c r="EU23" s="162"/>
      <c r="EV23" s="162"/>
      <c r="EW23" s="162"/>
      <c r="EX23" s="162"/>
      <c r="EY23" s="162"/>
      <c r="EZ23" s="162"/>
      <c r="FA23" s="162"/>
      <c r="FB23" s="162"/>
      <c r="FC23" s="162"/>
      <c r="FD23" s="162"/>
      <c r="FE23" s="162"/>
      <c r="FF23" s="162"/>
      <c r="FG23" s="162"/>
      <c r="FH23" s="162"/>
      <c r="FI23" s="162"/>
      <c r="FJ23" s="162"/>
      <c r="FK23" s="162"/>
      <c r="FL23" s="162"/>
      <c r="FM23" s="162"/>
      <c r="FN23" s="162"/>
      <c r="FO23" s="162"/>
      <c r="FP23" s="162"/>
      <c r="FQ23" s="162"/>
      <c r="FR23" s="162"/>
      <c r="FS23" s="162"/>
      <c r="FT23" s="162"/>
      <c r="FU23" s="162"/>
      <c r="FV23" s="162"/>
      <c r="FW23" s="162"/>
      <c r="FX23" s="162"/>
      <c r="FY23" s="162"/>
      <c r="FZ23" s="162"/>
      <c r="GA23" s="162"/>
      <c r="GB23" s="162"/>
      <c r="GC23" s="162"/>
      <c r="GD23" s="162"/>
      <c r="GE23" s="162"/>
      <c r="GF23" s="162"/>
      <c r="GG23" s="162"/>
      <c r="GH23" s="162"/>
      <c r="GI23" s="162"/>
      <c r="GJ23" s="162"/>
      <c r="GK23" s="162"/>
      <c r="GL23" s="162"/>
      <c r="GM23" s="162"/>
      <c r="GN23" s="162"/>
      <c r="GO23" s="162"/>
      <c r="GP23" s="162"/>
      <c r="GQ23" s="162"/>
      <c r="GR23" s="162"/>
      <c r="GS23" s="162"/>
      <c r="GT23" s="162"/>
      <c r="GU23" s="162"/>
      <c r="GV23" s="162"/>
      <c r="GW23" s="162"/>
      <c r="GX23" s="162"/>
      <c r="GY23" s="162"/>
      <c r="GZ23" s="162"/>
      <c r="HA23" s="162"/>
      <c r="HB23" s="162"/>
      <c r="HC23" s="162"/>
      <c r="HD23" s="162"/>
      <c r="HE23" s="162"/>
      <c r="HF23" s="162"/>
      <c r="HG23" s="162"/>
      <c r="HH23" s="162"/>
      <c r="HI23" s="162"/>
      <c r="HJ23" s="162"/>
      <c r="HK23" s="162"/>
      <c r="HL23" s="162"/>
      <c r="HM23" s="162"/>
      <c r="HN23" s="162"/>
      <c r="HO23" s="162"/>
      <c r="HP23" s="162"/>
      <c r="HQ23" s="162"/>
      <c r="HR23" s="162"/>
      <c r="HS23" s="162"/>
      <c r="HT23" s="162"/>
      <c r="HU23" s="162"/>
      <c r="HV23" s="162"/>
      <c r="HW23" s="162"/>
      <c r="HX23" s="162"/>
      <c r="HY23" s="162"/>
      <c r="HZ23" s="162"/>
      <c r="IA23" s="162"/>
      <c r="IB23" s="162"/>
      <c r="IC23" s="162"/>
      <c r="ID23" s="162"/>
      <c r="IE23" s="162"/>
      <c r="IF23" s="162"/>
      <c r="IG23" s="162"/>
      <c r="IH23" s="162"/>
      <c r="II23" s="162"/>
      <c r="IJ23" s="162"/>
      <c r="IK23" s="162"/>
      <c r="IL23" s="162"/>
      <c r="IM23" s="162"/>
      <c r="IN23" s="162"/>
      <c r="IO23" s="162"/>
      <c r="IP23" s="162"/>
      <c r="IQ23" s="163"/>
    </row>
    <row r="24" spans="1:251" ht="15" customHeight="1" x14ac:dyDescent="0.15">
      <c r="A24" s="156">
        <v>23</v>
      </c>
      <c r="B24" s="13" t="s">
        <v>65</v>
      </c>
      <c r="C24" s="156">
        <v>42</v>
      </c>
      <c r="D24" s="152"/>
      <c r="E24" s="156">
        <v>23</v>
      </c>
      <c r="F24" s="170" t="s">
        <v>74</v>
      </c>
      <c r="G24" s="171">
        <v>23</v>
      </c>
      <c r="H24" s="152"/>
      <c r="I24" s="156">
        <v>23</v>
      </c>
      <c r="J24" s="13" t="s">
        <v>288</v>
      </c>
      <c r="K24" s="156">
        <v>22</v>
      </c>
      <c r="L24" s="152"/>
      <c r="M24" s="156">
        <v>23</v>
      </c>
      <c r="N24" s="170" t="s">
        <v>113</v>
      </c>
      <c r="O24" s="171">
        <v>1</v>
      </c>
      <c r="P24" s="256"/>
      <c r="Q24" s="256"/>
      <c r="R24" s="256"/>
      <c r="S24" s="153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2"/>
      <c r="EL24" s="162"/>
      <c r="EM24" s="162"/>
      <c r="EN24" s="162"/>
      <c r="EO24" s="162"/>
      <c r="EP24" s="162"/>
      <c r="EQ24" s="162"/>
      <c r="ER24" s="162"/>
      <c r="ES24" s="162"/>
      <c r="ET24" s="162"/>
      <c r="EU24" s="162"/>
      <c r="EV24" s="162"/>
      <c r="EW24" s="162"/>
      <c r="EX24" s="162"/>
      <c r="EY24" s="162"/>
      <c r="EZ24" s="162"/>
      <c r="FA24" s="162"/>
      <c r="FB24" s="162"/>
      <c r="FC24" s="162"/>
      <c r="FD24" s="162"/>
      <c r="FE24" s="162"/>
      <c r="FF24" s="162"/>
      <c r="FG24" s="162"/>
      <c r="FH24" s="162"/>
      <c r="FI24" s="162"/>
      <c r="FJ24" s="162"/>
      <c r="FK24" s="162"/>
      <c r="FL24" s="162"/>
      <c r="FM24" s="162"/>
      <c r="FN24" s="162"/>
      <c r="FO24" s="162"/>
      <c r="FP24" s="162"/>
      <c r="FQ24" s="162"/>
      <c r="FR24" s="162"/>
      <c r="FS24" s="162"/>
      <c r="FT24" s="162"/>
      <c r="FU24" s="162"/>
      <c r="FV24" s="162"/>
      <c r="FW24" s="162"/>
      <c r="FX24" s="162"/>
      <c r="FY24" s="162"/>
      <c r="FZ24" s="162"/>
      <c r="GA24" s="162"/>
      <c r="GB24" s="162"/>
      <c r="GC24" s="162"/>
      <c r="GD24" s="162"/>
      <c r="GE24" s="162"/>
      <c r="GF24" s="162"/>
      <c r="GG24" s="162"/>
      <c r="GH24" s="162"/>
      <c r="GI24" s="162"/>
      <c r="GJ24" s="162"/>
      <c r="GK24" s="162"/>
      <c r="GL24" s="162"/>
      <c r="GM24" s="162"/>
      <c r="GN24" s="162"/>
      <c r="GO24" s="162"/>
      <c r="GP24" s="162"/>
      <c r="GQ24" s="162"/>
      <c r="GR24" s="162"/>
      <c r="GS24" s="162"/>
      <c r="GT24" s="162"/>
      <c r="GU24" s="162"/>
      <c r="GV24" s="162"/>
      <c r="GW24" s="162"/>
      <c r="GX24" s="162"/>
      <c r="GY24" s="162"/>
      <c r="GZ24" s="162"/>
      <c r="HA24" s="162"/>
      <c r="HB24" s="162"/>
      <c r="HC24" s="162"/>
      <c r="HD24" s="162"/>
      <c r="HE24" s="162"/>
      <c r="HF24" s="162"/>
      <c r="HG24" s="162"/>
      <c r="HH24" s="162"/>
      <c r="HI24" s="162"/>
      <c r="HJ24" s="162"/>
      <c r="HK24" s="162"/>
      <c r="HL24" s="162"/>
      <c r="HM24" s="162"/>
      <c r="HN24" s="162"/>
      <c r="HO24" s="162"/>
      <c r="HP24" s="162"/>
      <c r="HQ24" s="162"/>
      <c r="HR24" s="162"/>
      <c r="HS24" s="162"/>
      <c r="HT24" s="162"/>
      <c r="HU24" s="162"/>
      <c r="HV24" s="162"/>
      <c r="HW24" s="162"/>
      <c r="HX24" s="162"/>
      <c r="HY24" s="162"/>
      <c r="HZ24" s="162"/>
      <c r="IA24" s="162"/>
      <c r="IB24" s="162"/>
      <c r="IC24" s="162"/>
      <c r="ID24" s="162"/>
      <c r="IE24" s="162"/>
      <c r="IF24" s="162"/>
      <c r="IG24" s="162"/>
      <c r="IH24" s="162"/>
      <c r="II24" s="162"/>
      <c r="IJ24" s="162"/>
      <c r="IK24" s="162"/>
      <c r="IL24" s="162"/>
      <c r="IM24" s="162"/>
      <c r="IN24" s="162"/>
      <c r="IO24" s="162"/>
      <c r="IP24" s="162"/>
      <c r="IQ24" s="163"/>
    </row>
    <row r="25" spans="1:251" ht="15" customHeight="1" x14ac:dyDescent="0.15">
      <c r="A25" s="156">
        <v>24</v>
      </c>
      <c r="B25" s="170" t="s">
        <v>216</v>
      </c>
      <c r="C25" s="171">
        <v>41</v>
      </c>
      <c r="D25" s="152"/>
      <c r="E25" s="156">
        <v>24</v>
      </c>
      <c r="F25" s="13" t="s">
        <v>117</v>
      </c>
      <c r="G25" s="156">
        <v>23</v>
      </c>
      <c r="H25" s="152"/>
      <c r="I25" s="156">
        <v>24</v>
      </c>
      <c r="J25" s="13" t="s">
        <v>82</v>
      </c>
      <c r="K25" s="156">
        <v>21</v>
      </c>
      <c r="L25" s="152"/>
      <c r="M25" s="156">
        <v>24</v>
      </c>
      <c r="N25" s="170" t="s">
        <v>216</v>
      </c>
      <c r="O25" s="171">
        <v>1</v>
      </c>
      <c r="P25" s="256"/>
      <c r="Q25" s="256"/>
      <c r="R25" s="256"/>
      <c r="S25" s="161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  <c r="ET25" s="162"/>
      <c r="EU25" s="162"/>
      <c r="EV25" s="162"/>
      <c r="EW25" s="162"/>
      <c r="EX25" s="162"/>
      <c r="EY25" s="162"/>
      <c r="EZ25" s="162"/>
      <c r="FA25" s="162"/>
      <c r="FB25" s="162"/>
      <c r="FC25" s="162"/>
      <c r="FD25" s="162"/>
      <c r="FE25" s="162"/>
      <c r="FF25" s="162"/>
      <c r="FG25" s="162"/>
      <c r="FH25" s="162"/>
      <c r="FI25" s="162"/>
      <c r="FJ25" s="162"/>
      <c r="FK25" s="162"/>
      <c r="FL25" s="162"/>
      <c r="FM25" s="162"/>
      <c r="FN25" s="162"/>
      <c r="FO25" s="162"/>
      <c r="FP25" s="162"/>
      <c r="FQ25" s="162"/>
      <c r="FR25" s="162"/>
      <c r="FS25" s="162"/>
      <c r="FT25" s="162"/>
      <c r="FU25" s="162"/>
      <c r="FV25" s="162"/>
      <c r="FW25" s="162"/>
      <c r="FX25" s="162"/>
      <c r="FY25" s="162"/>
      <c r="FZ25" s="162"/>
      <c r="GA25" s="162"/>
      <c r="GB25" s="162"/>
      <c r="GC25" s="162"/>
      <c r="GD25" s="162"/>
      <c r="GE25" s="162"/>
      <c r="GF25" s="162"/>
      <c r="GG25" s="162"/>
      <c r="GH25" s="162"/>
      <c r="GI25" s="162"/>
      <c r="GJ25" s="162"/>
      <c r="GK25" s="162"/>
      <c r="GL25" s="162"/>
      <c r="GM25" s="162"/>
      <c r="GN25" s="162"/>
      <c r="GO25" s="162"/>
      <c r="GP25" s="162"/>
      <c r="GQ25" s="162"/>
      <c r="GR25" s="162"/>
      <c r="GS25" s="162"/>
      <c r="GT25" s="162"/>
      <c r="GU25" s="162"/>
      <c r="GV25" s="162"/>
      <c r="GW25" s="162"/>
      <c r="GX25" s="162"/>
      <c r="GY25" s="162"/>
      <c r="GZ25" s="162"/>
      <c r="HA25" s="162"/>
      <c r="HB25" s="162"/>
      <c r="HC25" s="162"/>
      <c r="HD25" s="162"/>
      <c r="HE25" s="162"/>
      <c r="HF25" s="162"/>
      <c r="HG25" s="162"/>
      <c r="HH25" s="162"/>
      <c r="HI25" s="162"/>
      <c r="HJ25" s="162"/>
      <c r="HK25" s="162"/>
      <c r="HL25" s="162"/>
      <c r="HM25" s="162"/>
      <c r="HN25" s="162"/>
      <c r="HO25" s="162"/>
      <c r="HP25" s="162"/>
      <c r="HQ25" s="162"/>
      <c r="HR25" s="162"/>
      <c r="HS25" s="162"/>
      <c r="HT25" s="162"/>
      <c r="HU25" s="162"/>
      <c r="HV25" s="162"/>
      <c r="HW25" s="162"/>
      <c r="HX25" s="162"/>
      <c r="HY25" s="162"/>
      <c r="HZ25" s="162"/>
      <c r="IA25" s="162"/>
      <c r="IB25" s="162"/>
      <c r="IC25" s="162"/>
      <c r="ID25" s="162"/>
      <c r="IE25" s="162"/>
      <c r="IF25" s="162"/>
      <c r="IG25" s="162"/>
      <c r="IH25" s="162"/>
      <c r="II25" s="162"/>
      <c r="IJ25" s="162"/>
      <c r="IK25" s="162"/>
      <c r="IL25" s="162"/>
      <c r="IM25" s="162"/>
      <c r="IN25" s="162"/>
      <c r="IO25" s="162"/>
      <c r="IP25" s="162"/>
      <c r="IQ25" s="163"/>
    </row>
    <row r="26" spans="1:251" ht="15" customHeight="1" x14ac:dyDescent="0.15">
      <c r="A26" s="156">
        <v>25</v>
      </c>
      <c r="B26" s="13" t="s">
        <v>117</v>
      </c>
      <c r="C26" s="156">
        <v>37</v>
      </c>
      <c r="D26" s="152"/>
      <c r="E26" s="156">
        <v>25</v>
      </c>
      <c r="F26" s="13" t="s">
        <v>65</v>
      </c>
      <c r="G26" s="156">
        <v>23</v>
      </c>
      <c r="H26" s="152"/>
      <c r="I26" s="156">
        <v>25</v>
      </c>
      <c r="J26" s="13" t="s">
        <v>65</v>
      </c>
      <c r="K26" s="156">
        <v>21</v>
      </c>
      <c r="L26" s="152"/>
      <c r="M26" s="156">
        <v>25</v>
      </c>
      <c r="N26" s="170" t="s">
        <v>172</v>
      </c>
      <c r="O26" s="171">
        <v>1</v>
      </c>
      <c r="P26" s="256"/>
      <c r="Q26" s="256"/>
      <c r="R26" s="256"/>
      <c r="S26" s="161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  <c r="DQ26" s="162"/>
      <c r="DR26" s="162"/>
      <c r="DS26" s="162"/>
      <c r="DT26" s="162"/>
      <c r="DU26" s="162"/>
      <c r="DV26" s="162"/>
      <c r="DW26" s="162"/>
      <c r="DX26" s="162"/>
      <c r="DY26" s="162"/>
      <c r="DZ26" s="162"/>
      <c r="EA26" s="162"/>
      <c r="EB26" s="162"/>
      <c r="EC26" s="162"/>
      <c r="ED26" s="162"/>
      <c r="EE26" s="162"/>
      <c r="EF26" s="162"/>
      <c r="EG26" s="162"/>
      <c r="EH26" s="162"/>
      <c r="EI26" s="162"/>
      <c r="EJ26" s="162"/>
      <c r="EK26" s="162"/>
      <c r="EL26" s="162"/>
      <c r="EM26" s="162"/>
      <c r="EN26" s="162"/>
      <c r="EO26" s="162"/>
      <c r="EP26" s="162"/>
      <c r="EQ26" s="162"/>
      <c r="ER26" s="162"/>
      <c r="ES26" s="162"/>
      <c r="ET26" s="162"/>
      <c r="EU26" s="162"/>
      <c r="EV26" s="162"/>
      <c r="EW26" s="162"/>
      <c r="EX26" s="162"/>
      <c r="EY26" s="162"/>
      <c r="EZ26" s="162"/>
      <c r="FA26" s="162"/>
      <c r="FB26" s="162"/>
      <c r="FC26" s="162"/>
      <c r="FD26" s="162"/>
      <c r="FE26" s="162"/>
      <c r="FF26" s="162"/>
      <c r="FG26" s="162"/>
      <c r="FH26" s="162"/>
      <c r="FI26" s="162"/>
      <c r="FJ26" s="162"/>
      <c r="FK26" s="162"/>
      <c r="FL26" s="162"/>
      <c r="FM26" s="162"/>
      <c r="FN26" s="162"/>
      <c r="FO26" s="162"/>
      <c r="FP26" s="162"/>
      <c r="FQ26" s="162"/>
      <c r="FR26" s="162"/>
      <c r="FS26" s="162"/>
      <c r="FT26" s="162"/>
      <c r="FU26" s="162"/>
      <c r="FV26" s="162"/>
      <c r="FW26" s="162"/>
      <c r="FX26" s="162"/>
      <c r="FY26" s="162"/>
      <c r="FZ26" s="162"/>
      <c r="GA26" s="162"/>
      <c r="GB26" s="162"/>
      <c r="GC26" s="162"/>
      <c r="GD26" s="162"/>
      <c r="GE26" s="162"/>
      <c r="GF26" s="162"/>
      <c r="GG26" s="162"/>
      <c r="GH26" s="162"/>
      <c r="GI26" s="162"/>
      <c r="GJ26" s="162"/>
      <c r="GK26" s="162"/>
      <c r="GL26" s="162"/>
      <c r="GM26" s="162"/>
      <c r="GN26" s="162"/>
      <c r="GO26" s="162"/>
      <c r="GP26" s="162"/>
      <c r="GQ26" s="162"/>
      <c r="GR26" s="162"/>
      <c r="GS26" s="162"/>
      <c r="GT26" s="162"/>
      <c r="GU26" s="162"/>
      <c r="GV26" s="162"/>
      <c r="GW26" s="162"/>
      <c r="GX26" s="162"/>
      <c r="GY26" s="162"/>
      <c r="GZ26" s="162"/>
      <c r="HA26" s="162"/>
      <c r="HB26" s="162"/>
      <c r="HC26" s="162"/>
      <c r="HD26" s="162"/>
      <c r="HE26" s="162"/>
      <c r="HF26" s="162"/>
      <c r="HG26" s="162"/>
      <c r="HH26" s="162"/>
      <c r="HI26" s="162"/>
      <c r="HJ26" s="162"/>
      <c r="HK26" s="162"/>
      <c r="HL26" s="162"/>
      <c r="HM26" s="162"/>
      <c r="HN26" s="162"/>
      <c r="HO26" s="162"/>
      <c r="HP26" s="162"/>
      <c r="HQ26" s="162"/>
      <c r="HR26" s="162"/>
      <c r="HS26" s="162"/>
      <c r="HT26" s="162"/>
      <c r="HU26" s="162"/>
      <c r="HV26" s="162"/>
      <c r="HW26" s="162"/>
      <c r="HX26" s="162"/>
      <c r="HY26" s="162"/>
      <c r="HZ26" s="162"/>
      <c r="IA26" s="162"/>
      <c r="IB26" s="162"/>
      <c r="IC26" s="162"/>
      <c r="ID26" s="162"/>
      <c r="IE26" s="162"/>
      <c r="IF26" s="162"/>
      <c r="IG26" s="162"/>
      <c r="IH26" s="162"/>
      <c r="II26" s="162"/>
      <c r="IJ26" s="162"/>
      <c r="IK26" s="162"/>
      <c r="IL26" s="162"/>
      <c r="IM26" s="162"/>
      <c r="IN26" s="162"/>
      <c r="IO26" s="162"/>
      <c r="IP26" s="162"/>
      <c r="IQ26" s="163"/>
    </row>
    <row r="27" spans="1:251" ht="15" customHeight="1" x14ac:dyDescent="0.15">
      <c r="A27" s="156">
        <v>26</v>
      </c>
      <c r="B27" s="13" t="s">
        <v>177</v>
      </c>
      <c r="C27" s="156">
        <v>37</v>
      </c>
      <c r="D27" s="152"/>
      <c r="E27" s="156">
        <v>26</v>
      </c>
      <c r="F27" s="13" t="s">
        <v>179</v>
      </c>
      <c r="G27" s="156">
        <v>22</v>
      </c>
      <c r="H27" s="152"/>
      <c r="I27" s="156">
        <v>26</v>
      </c>
      <c r="J27" s="170" t="s">
        <v>213</v>
      </c>
      <c r="K27" s="171">
        <v>18</v>
      </c>
      <c r="L27" s="152"/>
      <c r="M27" s="156">
        <v>26</v>
      </c>
      <c r="N27" s="13" t="s">
        <v>124</v>
      </c>
      <c r="O27" s="156">
        <v>1</v>
      </c>
      <c r="P27" s="256"/>
      <c r="Q27" s="256"/>
      <c r="R27" s="256"/>
      <c r="S27" s="161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62"/>
      <c r="DQ27" s="162"/>
      <c r="DR27" s="162"/>
      <c r="DS27" s="162"/>
      <c r="DT27" s="162"/>
      <c r="DU27" s="162"/>
      <c r="DV27" s="162"/>
      <c r="DW27" s="162"/>
      <c r="DX27" s="162"/>
      <c r="DY27" s="162"/>
      <c r="DZ27" s="162"/>
      <c r="EA27" s="162"/>
      <c r="EB27" s="162"/>
      <c r="EC27" s="162"/>
      <c r="ED27" s="162"/>
      <c r="EE27" s="162"/>
      <c r="EF27" s="162"/>
      <c r="EG27" s="162"/>
      <c r="EH27" s="162"/>
      <c r="EI27" s="162"/>
      <c r="EJ27" s="162"/>
      <c r="EK27" s="162"/>
      <c r="EL27" s="162"/>
      <c r="EM27" s="162"/>
      <c r="EN27" s="162"/>
      <c r="EO27" s="162"/>
      <c r="EP27" s="162"/>
      <c r="EQ27" s="162"/>
      <c r="ER27" s="162"/>
      <c r="ES27" s="162"/>
      <c r="ET27" s="162"/>
      <c r="EU27" s="162"/>
      <c r="EV27" s="162"/>
      <c r="EW27" s="162"/>
      <c r="EX27" s="162"/>
      <c r="EY27" s="162"/>
      <c r="EZ27" s="162"/>
      <c r="FA27" s="162"/>
      <c r="FB27" s="162"/>
      <c r="FC27" s="162"/>
      <c r="FD27" s="162"/>
      <c r="FE27" s="162"/>
      <c r="FF27" s="162"/>
      <c r="FG27" s="162"/>
      <c r="FH27" s="162"/>
      <c r="FI27" s="162"/>
      <c r="FJ27" s="162"/>
      <c r="FK27" s="162"/>
      <c r="FL27" s="162"/>
      <c r="FM27" s="162"/>
      <c r="FN27" s="162"/>
      <c r="FO27" s="162"/>
      <c r="FP27" s="162"/>
      <c r="FQ27" s="162"/>
      <c r="FR27" s="162"/>
      <c r="FS27" s="162"/>
      <c r="FT27" s="162"/>
      <c r="FU27" s="162"/>
      <c r="FV27" s="162"/>
      <c r="FW27" s="162"/>
      <c r="FX27" s="162"/>
      <c r="FY27" s="162"/>
      <c r="FZ27" s="162"/>
      <c r="GA27" s="162"/>
      <c r="GB27" s="162"/>
      <c r="GC27" s="162"/>
      <c r="GD27" s="162"/>
      <c r="GE27" s="162"/>
      <c r="GF27" s="162"/>
      <c r="GG27" s="162"/>
      <c r="GH27" s="162"/>
      <c r="GI27" s="162"/>
      <c r="GJ27" s="162"/>
      <c r="GK27" s="162"/>
      <c r="GL27" s="162"/>
      <c r="GM27" s="162"/>
      <c r="GN27" s="162"/>
      <c r="GO27" s="162"/>
      <c r="GP27" s="162"/>
      <c r="GQ27" s="162"/>
      <c r="GR27" s="162"/>
      <c r="GS27" s="162"/>
      <c r="GT27" s="162"/>
      <c r="GU27" s="162"/>
      <c r="GV27" s="162"/>
      <c r="GW27" s="162"/>
      <c r="GX27" s="162"/>
      <c r="GY27" s="162"/>
      <c r="GZ27" s="162"/>
      <c r="HA27" s="162"/>
      <c r="HB27" s="162"/>
      <c r="HC27" s="162"/>
      <c r="HD27" s="162"/>
      <c r="HE27" s="162"/>
      <c r="HF27" s="162"/>
      <c r="HG27" s="162"/>
      <c r="HH27" s="162"/>
      <c r="HI27" s="162"/>
      <c r="HJ27" s="162"/>
      <c r="HK27" s="162"/>
      <c r="HL27" s="162"/>
      <c r="HM27" s="162"/>
      <c r="HN27" s="162"/>
      <c r="HO27" s="162"/>
      <c r="HP27" s="162"/>
      <c r="HQ27" s="162"/>
      <c r="HR27" s="162"/>
      <c r="HS27" s="162"/>
      <c r="HT27" s="162"/>
      <c r="HU27" s="162"/>
      <c r="HV27" s="162"/>
      <c r="HW27" s="162"/>
      <c r="HX27" s="162"/>
      <c r="HY27" s="162"/>
      <c r="HZ27" s="162"/>
      <c r="IA27" s="162"/>
      <c r="IB27" s="162"/>
      <c r="IC27" s="162"/>
      <c r="ID27" s="162"/>
      <c r="IE27" s="162"/>
      <c r="IF27" s="162"/>
      <c r="IG27" s="162"/>
      <c r="IH27" s="162"/>
      <c r="II27" s="162"/>
      <c r="IJ27" s="162"/>
      <c r="IK27" s="162"/>
      <c r="IL27" s="162"/>
      <c r="IM27" s="162"/>
      <c r="IN27" s="162"/>
      <c r="IO27" s="162"/>
      <c r="IP27" s="162"/>
      <c r="IQ27" s="163"/>
    </row>
    <row r="28" spans="1:251" ht="15" customHeight="1" x14ac:dyDescent="0.15">
      <c r="A28" s="156">
        <v>27</v>
      </c>
      <c r="B28" s="13" t="s">
        <v>128</v>
      </c>
      <c r="C28" s="156">
        <v>35</v>
      </c>
      <c r="D28" s="152"/>
      <c r="E28" s="156">
        <v>27</v>
      </c>
      <c r="F28" s="170" t="s">
        <v>96</v>
      </c>
      <c r="G28" s="171">
        <v>18</v>
      </c>
      <c r="H28" s="152"/>
      <c r="I28" s="156">
        <v>27</v>
      </c>
      <c r="J28" s="170" t="s">
        <v>96</v>
      </c>
      <c r="K28" s="171">
        <v>18</v>
      </c>
      <c r="L28" s="152"/>
      <c r="M28" s="152"/>
      <c r="N28" s="172"/>
      <c r="O28" s="174"/>
      <c r="P28" s="256"/>
      <c r="Q28" s="256"/>
      <c r="R28" s="256"/>
      <c r="S28" s="161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2"/>
      <c r="DS28" s="162"/>
      <c r="DT28" s="162"/>
      <c r="DU28" s="162"/>
      <c r="DV28" s="162"/>
      <c r="DW28" s="162"/>
      <c r="DX28" s="162"/>
      <c r="DY28" s="162"/>
      <c r="DZ28" s="162"/>
      <c r="EA28" s="162"/>
      <c r="EB28" s="162"/>
      <c r="EC28" s="162"/>
      <c r="ED28" s="162"/>
      <c r="EE28" s="162"/>
      <c r="EF28" s="162"/>
      <c r="EG28" s="162"/>
      <c r="EH28" s="162"/>
      <c r="EI28" s="162"/>
      <c r="EJ28" s="162"/>
      <c r="EK28" s="162"/>
      <c r="EL28" s="162"/>
      <c r="EM28" s="162"/>
      <c r="EN28" s="162"/>
      <c r="EO28" s="162"/>
      <c r="EP28" s="162"/>
      <c r="EQ28" s="162"/>
      <c r="ER28" s="162"/>
      <c r="ES28" s="162"/>
      <c r="ET28" s="162"/>
      <c r="EU28" s="162"/>
      <c r="EV28" s="162"/>
      <c r="EW28" s="162"/>
      <c r="EX28" s="162"/>
      <c r="EY28" s="162"/>
      <c r="EZ28" s="162"/>
      <c r="FA28" s="162"/>
      <c r="FB28" s="162"/>
      <c r="FC28" s="162"/>
      <c r="FD28" s="162"/>
      <c r="FE28" s="162"/>
      <c r="FF28" s="162"/>
      <c r="FG28" s="162"/>
      <c r="FH28" s="162"/>
      <c r="FI28" s="162"/>
      <c r="FJ28" s="162"/>
      <c r="FK28" s="162"/>
      <c r="FL28" s="162"/>
      <c r="FM28" s="162"/>
      <c r="FN28" s="162"/>
      <c r="FO28" s="162"/>
      <c r="FP28" s="162"/>
      <c r="FQ28" s="162"/>
      <c r="FR28" s="162"/>
      <c r="FS28" s="162"/>
      <c r="FT28" s="162"/>
      <c r="FU28" s="162"/>
      <c r="FV28" s="162"/>
      <c r="FW28" s="162"/>
      <c r="FX28" s="162"/>
      <c r="FY28" s="162"/>
      <c r="FZ28" s="162"/>
      <c r="GA28" s="162"/>
      <c r="GB28" s="162"/>
      <c r="GC28" s="162"/>
      <c r="GD28" s="162"/>
      <c r="GE28" s="162"/>
      <c r="GF28" s="162"/>
      <c r="GG28" s="162"/>
      <c r="GH28" s="162"/>
      <c r="GI28" s="162"/>
      <c r="GJ28" s="162"/>
      <c r="GK28" s="162"/>
      <c r="GL28" s="162"/>
      <c r="GM28" s="162"/>
      <c r="GN28" s="162"/>
      <c r="GO28" s="162"/>
      <c r="GP28" s="162"/>
      <c r="GQ28" s="162"/>
      <c r="GR28" s="162"/>
      <c r="GS28" s="162"/>
      <c r="GT28" s="162"/>
      <c r="GU28" s="162"/>
      <c r="GV28" s="162"/>
      <c r="GW28" s="162"/>
      <c r="GX28" s="162"/>
      <c r="GY28" s="162"/>
      <c r="GZ28" s="162"/>
      <c r="HA28" s="162"/>
      <c r="HB28" s="162"/>
      <c r="HC28" s="162"/>
      <c r="HD28" s="162"/>
      <c r="HE28" s="162"/>
      <c r="HF28" s="162"/>
      <c r="HG28" s="162"/>
      <c r="HH28" s="162"/>
      <c r="HI28" s="162"/>
      <c r="HJ28" s="162"/>
      <c r="HK28" s="162"/>
      <c r="HL28" s="162"/>
      <c r="HM28" s="162"/>
      <c r="HN28" s="162"/>
      <c r="HO28" s="162"/>
      <c r="HP28" s="162"/>
      <c r="HQ28" s="162"/>
      <c r="HR28" s="162"/>
      <c r="HS28" s="162"/>
      <c r="HT28" s="162"/>
      <c r="HU28" s="162"/>
      <c r="HV28" s="162"/>
      <c r="HW28" s="162"/>
      <c r="HX28" s="162"/>
      <c r="HY28" s="162"/>
      <c r="HZ28" s="162"/>
      <c r="IA28" s="162"/>
      <c r="IB28" s="162"/>
      <c r="IC28" s="162"/>
      <c r="ID28" s="162"/>
      <c r="IE28" s="162"/>
      <c r="IF28" s="162"/>
      <c r="IG28" s="162"/>
      <c r="IH28" s="162"/>
      <c r="II28" s="162"/>
      <c r="IJ28" s="162"/>
      <c r="IK28" s="162"/>
      <c r="IL28" s="162"/>
      <c r="IM28" s="162"/>
      <c r="IN28" s="162"/>
      <c r="IO28" s="162"/>
      <c r="IP28" s="162"/>
      <c r="IQ28" s="163"/>
    </row>
    <row r="29" spans="1:251" ht="15" customHeight="1" x14ac:dyDescent="0.15">
      <c r="A29" s="156">
        <v>28</v>
      </c>
      <c r="B29" s="257" t="s">
        <v>172</v>
      </c>
      <c r="C29" s="258">
        <v>32</v>
      </c>
      <c r="D29" s="152"/>
      <c r="E29" s="156">
        <v>28</v>
      </c>
      <c r="F29" s="13" t="s">
        <v>128</v>
      </c>
      <c r="G29" s="156">
        <v>18</v>
      </c>
      <c r="H29" s="152"/>
      <c r="I29" s="156">
        <v>28</v>
      </c>
      <c r="J29" s="259" t="s">
        <v>128</v>
      </c>
      <c r="K29" s="260">
        <v>18</v>
      </c>
      <c r="L29" s="152"/>
      <c r="M29" s="152"/>
      <c r="N29" s="152"/>
      <c r="O29" s="152"/>
      <c r="P29" s="256"/>
      <c r="Q29" s="256"/>
      <c r="R29" s="256"/>
      <c r="S29" s="161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2"/>
      <c r="DQ29" s="162"/>
      <c r="DR29" s="162"/>
      <c r="DS29" s="162"/>
      <c r="DT29" s="162"/>
      <c r="DU29" s="162"/>
      <c r="DV29" s="162"/>
      <c r="DW29" s="162"/>
      <c r="DX29" s="162"/>
      <c r="DY29" s="162"/>
      <c r="DZ29" s="162"/>
      <c r="EA29" s="162"/>
      <c r="EB29" s="162"/>
      <c r="EC29" s="162"/>
      <c r="ED29" s="162"/>
      <c r="EE29" s="162"/>
      <c r="EF29" s="162"/>
      <c r="EG29" s="162"/>
      <c r="EH29" s="162"/>
      <c r="EI29" s="162"/>
      <c r="EJ29" s="162"/>
      <c r="EK29" s="162"/>
      <c r="EL29" s="162"/>
      <c r="EM29" s="162"/>
      <c r="EN29" s="162"/>
      <c r="EO29" s="162"/>
      <c r="EP29" s="162"/>
      <c r="EQ29" s="162"/>
      <c r="ER29" s="162"/>
      <c r="ES29" s="162"/>
      <c r="ET29" s="162"/>
      <c r="EU29" s="162"/>
      <c r="EV29" s="162"/>
      <c r="EW29" s="162"/>
      <c r="EX29" s="162"/>
      <c r="EY29" s="162"/>
      <c r="EZ29" s="162"/>
      <c r="FA29" s="162"/>
      <c r="FB29" s="162"/>
      <c r="FC29" s="162"/>
      <c r="FD29" s="162"/>
      <c r="FE29" s="162"/>
      <c r="FF29" s="162"/>
      <c r="FG29" s="162"/>
      <c r="FH29" s="162"/>
      <c r="FI29" s="162"/>
      <c r="FJ29" s="162"/>
      <c r="FK29" s="162"/>
      <c r="FL29" s="162"/>
      <c r="FM29" s="162"/>
      <c r="FN29" s="162"/>
      <c r="FO29" s="162"/>
      <c r="FP29" s="162"/>
      <c r="FQ29" s="162"/>
      <c r="FR29" s="162"/>
      <c r="FS29" s="162"/>
      <c r="FT29" s="162"/>
      <c r="FU29" s="162"/>
      <c r="FV29" s="162"/>
      <c r="FW29" s="162"/>
      <c r="FX29" s="162"/>
      <c r="FY29" s="162"/>
      <c r="FZ29" s="162"/>
      <c r="GA29" s="162"/>
      <c r="GB29" s="162"/>
      <c r="GC29" s="162"/>
      <c r="GD29" s="162"/>
      <c r="GE29" s="162"/>
      <c r="GF29" s="162"/>
      <c r="GG29" s="162"/>
      <c r="GH29" s="162"/>
      <c r="GI29" s="162"/>
      <c r="GJ29" s="162"/>
      <c r="GK29" s="162"/>
      <c r="GL29" s="162"/>
      <c r="GM29" s="162"/>
      <c r="GN29" s="162"/>
      <c r="GO29" s="162"/>
      <c r="GP29" s="162"/>
      <c r="GQ29" s="162"/>
      <c r="GR29" s="162"/>
      <c r="GS29" s="162"/>
      <c r="GT29" s="162"/>
      <c r="GU29" s="162"/>
      <c r="GV29" s="162"/>
      <c r="GW29" s="162"/>
      <c r="GX29" s="162"/>
      <c r="GY29" s="162"/>
      <c r="GZ29" s="162"/>
      <c r="HA29" s="162"/>
      <c r="HB29" s="162"/>
      <c r="HC29" s="162"/>
      <c r="HD29" s="162"/>
      <c r="HE29" s="162"/>
      <c r="HF29" s="162"/>
      <c r="HG29" s="162"/>
      <c r="HH29" s="162"/>
      <c r="HI29" s="162"/>
      <c r="HJ29" s="162"/>
      <c r="HK29" s="162"/>
      <c r="HL29" s="162"/>
      <c r="HM29" s="162"/>
      <c r="HN29" s="162"/>
      <c r="HO29" s="162"/>
      <c r="HP29" s="162"/>
      <c r="HQ29" s="162"/>
      <c r="HR29" s="162"/>
      <c r="HS29" s="162"/>
      <c r="HT29" s="162"/>
      <c r="HU29" s="162"/>
      <c r="HV29" s="162"/>
      <c r="HW29" s="162"/>
      <c r="HX29" s="162"/>
      <c r="HY29" s="162"/>
      <c r="HZ29" s="162"/>
      <c r="IA29" s="162"/>
      <c r="IB29" s="162"/>
      <c r="IC29" s="162"/>
      <c r="ID29" s="162"/>
      <c r="IE29" s="162"/>
      <c r="IF29" s="162"/>
      <c r="IG29" s="162"/>
      <c r="IH29" s="162"/>
      <c r="II29" s="162"/>
      <c r="IJ29" s="162"/>
      <c r="IK29" s="162"/>
      <c r="IL29" s="162"/>
      <c r="IM29" s="162"/>
      <c r="IN29" s="162"/>
      <c r="IO29" s="162"/>
      <c r="IP29" s="162"/>
      <c r="IQ29" s="163"/>
    </row>
    <row r="30" spans="1:251" ht="15" customHeight="1" x14ac:dyDescent="0.15">
      <c r="A30" s="156">
        <v>29</v>
      </c>
      <c r="B30" s="13" t="s">
        <v>129</v>
      </c>
      <c r="C30" s="156">
        <v>29</v>
      </c>
      <c r="D30" s="152"/>
      <c r="E30" s="156">
        <v>29</v>
      </c>
      <c r="F30" s="13" t="s">
        <v>176</v>
      </c>
      <c r="G30" s="156">
        <v>17</v>
      </c>
      <c r="H30" s="152"/>
      <c r="I30" s="156">
        <v>29</v>
      </c>
      <c r="J30" s="13" t="s">
        <v>176</v>
      </c>
      <c r="K30" s="156">
        <v>17</v>
      </c>
      <c r="L30" s="152"/>
      <c r="M30" s="152"/>
      <c r="N30" s="152"/>
      <c r="O30" s="152"/>
      <c r="P30" s="256"/>
      <c r="Q30" s="256"/>
      <c r="R30" s="256"/>
      <c r="S30" s="161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  <c r="DT30" s="162"/>
      <c r="DU30" s="162"/>
      <c r="DV30" s="162"/>
      <c r="DW30" s="162"/>
      <c r="DX30" s="162"/>
      <c r="DY30" s="162"/>
      <c r="DZ30" s="162"/>
      <c r="EA30" s="162"/>
      <c r="EB30" s="162"/>
      <c r="EC30" s="162"/>
      <c r="ED30" s="162"/>
      <c r="EE30" s="162"/>
      <c r="EF30" s="162"/>
      <c r="EG30" s="162"/>
      <c r="EH30" s="162"/>
      <c r="EI30" s="162"/>
      <c r="EJ30" s="162"/>
      <c r="EK30" s="162"/>
      <c r="EL30" s="162"/>
      <c r="EM30" s="162"/>
      <c r="EN30" s="162"/>
      <c r="EO30" s="162"/>
      <c r="EP30" s="162"/>
      <c r="EQ30" s="162"/>
      <c r="ER30" s="162"/>
      <c r="ES30" s="162"/>
      <c r="ET30" s="162"/>
      <c r="EU30" s="162"/>
      <c r="EV30" s="162"/>
      <c r="EW30" s="162"/>
      <c r="EX30" s="162"/>
      <c r="EY30" s="162"/>
      <c r="EZ30" s="162"/>
      <c r="FA30" s="162"/>
      <c r="FB30" s="162"/>
      <c r="FC30" s="162"/>
      <c r="FD30" s="162"/>
      <c r="FE30" s="162"/>
      <c r="FF30" s="162"/>
      <c r="FG30" s="162"/>
      <c r="FH30" s="162"/>
      <c r="FI30" s="162"/>
      <c r="FJ30" s="162"/>
      <c r="FK30" s="162"/>
      <c r="FL30" s="162"/>
      <c r="FM30" s="162"/>
      <c r="FN30" s="162"/>
      <c r="FO30" s="162"/>
      <c r="FP30" s="162"/>
      <c r="FQ30" s="162"/>
      <c r="FR30" s="162"/>
      <c r="FS30" s="162"/>
      <c r="FT30" s="162"/>
      <c r="FU30" s="162"/>
      <c r="FV30" s="162"/>
      <c r="FW30" s="162"/>
      <c r="FX30" s="162"/>
      <c r="FY30" s="162"/>
      <c r="FZ30" s="162"/>
      <c r="GA30" s="162"/>
      <c r="GB30" s="162"/>
      <c r="GC30" s="162"/>
      <c r="GD30" s="162"/>
      <c r="GE30" s="162"/>
      <c r="GF30" s="162"/>
      <c r="GG30" s="162"/>
      <c r="GH30" s="162"/>
      <c r="GI30" s="162"/>
      <c r="GJ30" s="162"/>
      <c r="GK30" s="162"/>
      <c r="GL30" s="162"/>
      <c r="GM30" s="162"/>
      <c r="GN30" s="162"/>
      <c r="GO30" s="162"/>
      <c r="GP30" s="162"/>
      <c r="GQ30" s="162"/>
      <c r="GR30" s="162"/>
      <c r="GS30" s="162"/>
      <c r="GT30" s="162"/>
      <c r="GU30" s="162"/>
      <c r="GV30" s="162"/>
      <c r="GW30" s="162"/>
      <c r="GX30" s="162"/>
      <c r="GY30" s="162"/>
      <c r="GZ30" s="162"/>
      <c r="HA30" s="162"/>
      <c r="HB30" s="162"/>
      <c r="HC30" s="162"/>
      <c r="HD30" s="162"/>
      <c r="HE30" s="162"/>
      <c r="HF30" s="162"/>
      <c r="HG30" s="162"/>
      <c r="HH30" s="162"/>
      <c r="HI30" s="162"/>
      <c r="HJ30" s="162"/>
      <c r="HK30" s="162"/>
      <c r="HL30" s="162"/>
      <c r="HM30" s="162"/>
      <c r="HN30" s="162"/>
      <c r="HO30" s="162"/>
      <c r="HP30" s="162"/>
      <c r="HQ30" s="162"/>
      <c r="HR30" s="162"/>
      <c r="HS30" s="162"/>
      <c r="HT30" s="162"/>
      <c r="HU30" s="162"/>
      <c r="HV30" s="162"/>
      <c r="HW30" s="162"/>
      <c r="HX30" s="162"/>
      <c r="HY30" s="162"/>
      <c r="HZ30" s="162"/>
      <c r="IA30" s="162"/>
      <c r="IB30" s="162"/>
      <c r="IC30" s="162"/>
      <c r="ID30" s="162"/>
      <c r="IE30" s="162"/>
      <c r="IF30" s="162"/>
      <c r="IG30" s="162"/>
      <c r="IH30" s="162"/>
      <c r="II30" s="162"/>
      <c r="IJ30" s="162"/>
      <c r="IK30" s="162"/>
      <c r="IL30" s="162"/>
      <c r="IM30" s="162"/>
      <c r="IN30" s="162"/>
      <c r="IO30" s="162"/>
      <c r="IP30" s="162"/>
      <c r="IQ30" s="163"/>
    </row>
    <row r="31" spans="1:251" ht="15" customHeight="1" x14ac:dyDescent="0.15">
      <c r="A31" s="156">
        <v>30</v>
      </c>
      <c r="B31" s="170" t="s">
        <v>96</v>
      </c>
      <c r="C31" s="171">
        <v>24</v>
      </c>
      <c r="D31" s="152"/>
      <c r="E31" s="156">
        <v>30</v>
      </c>
      <c r="F31" s="13" t="s">
        <v>127</v>
      </c>
      <c r="G31" s="156">
        <v>15</v>
      </c>
      <c r="H31" s="152"/>
      <c r="I31" s="156">
        <v>30</v>
      </c>
      <c r="J31" s="257" t="s">
        <v>172</v>
      </c>
      <c r="K31" s="258">
        <v>11</v>
      </c>
      <c r="L31" s="152"/>
      <c r="M31" s="152"/>
      <c r="N31" s="152"/>
      <c r="O31" s="152"/>
      <c r="P31" s="256"/>
      <c r="Q31" s="256"/>
      <c r="R31" s="256"/>
      <c r="S31" s="161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  <c r="DQ31" s="162"/>
      <c r="DR31" s="162"/>
      <c r="DS31" s="162"/>
      <c r="DT31" s="162"/>
      <c r="DU31" s="162"/>
      <c r="DV31" s="162"/>
      <c r="DW31" s="162"/>
      <c r="DX31" s="162"/>
      <c r="DY31" s="162"/>
      <c r="DZ31" s="162"/>
      <c r="EA31" s="162"/>
      <c r="EB31" s="162"/>
      <c r="EC31" s="162"/>
      <c r="ED31" s="162"/>
      <c r="EE31" s="162"/>
      <c r="EF31" s="162"/>
      <c r="EG31" s="162"/>
      <c r="EH31" s="162"/>
      <c r="EI31" s="162"/>
      <c r="EJ31" s="162"/>
      <c r="EK31" s="162"/>
      <c r="EL31" s="162"/>
      <c r="EM31" s="162"/>
      <c r="EN31" s="162"/>
      <c r="EO31" s="162"/>
      <c r="EP31" s="162"/>
      <c r="EQ31" s="162"/>
      <c r="ER31" s="162"/>
      <c r="ES31" s="162"/>
      <c r="ET31" s="162"/>
      <c r="EU31" s="162"/>
      <c r="EV31" s="162"/>
      <c r="EW31" s="162"/>
      <c r="EX31" s="162"/>
      <c r="EY31" s="162"/>
      <c r="EZ31" s="162"/>
      <c r="FA31" s="162"/>
      <c r="FB31" s="162"/>
      <c r="FC31" s="162"/>
      <c r="FD31" s="162"/>
      <c r="FE31" s="162"/>
      <c r="FF31" s="162"/>
      <c r="FG31" s="162"/>
      <c r="FH31" s="162"/>
      <c r="FI31" s="162"/>
      <c r="FJ31" s="162"/>
      <c r="FK31" s="162"/>
      <c r="FL31" s="162"/>
      <c r="FM31" s="162"/>
      <c r="FN31" s="162"/>
      <c r="FO31" s="162"/>
      <c r="FP31" s="162"/>
      <c r="FQ31" s="162"/>
      <c r="FR31" s="162"/>
      <c r="FS31" s="162"/>
      <c r="FT31" s="162"/>
      <c r="FU31" s="162"/>
      <c r="FV31" s="162"/>
      <c r="FW31" s="162"/>
      <c r="FX31" s="162"/>
      <c r="FY31" s="162"/>
      <c r="FZ31" s="162"/>
      <c r="GA31" s="162"/>
      <c r="GB31" s="162"/>
      <c r="GC31" s="162"/>
      <c r="GD31" s="162"/>
      <c r="GE31" s="162"/>
      <c r="GF31" s="162"/>
      <c r="GG31" s="162"/>
      <c r="GH31" s="162"/>
      <c r="GI31" s="162"/>
      <c r="GJ31" s="162"/>
      <c r="GK31" s="162"/>
      <c r="GL31" s="162"/>
      <c r="GM31" s="162"/>
      <c r="GN31" s="162"/>
      <c r="GO31" s="162"/>
      <c r="GP31" s="162"/>
      <c r="GQ31" s="162"/>
      <c r="GR31" s="162"/>
      <c r="GS31" s="162"/>
      <c r="GT31" s="162"/>
      <c r="GU31" s="162"/>
      <c r="GV31" s="162"/>
      <c r="GW31" s="162"/>
      <c r="GX31" s="162"/>
      <c r="GY31" s="162"/>
      <c r="GZ31" s="162"/>
      <c r="HA31" s="162"/>
      <c r="HB31" s="162"/>
      <c r="HC31" s="162"/>
      <c r="HD31" s="162"/>
      <c r="HE31" s="162"/>
      <c r="HF31" s="162"/>
      <c r="HG31" s="162"/>
      <c r="HH31" s="162"/>
      <c r="HI31" s="162"/>
      <c r="HJ31" s="162"/>
      <c r="HK31" s="162"/>
      <c r="HL31" s="162"/>
      <c r="HM31" s="162"/>
      <c r="HN31" s="162"/>
      <c r="HO31" s="162"/>
      <c r="HP31" s="162"/>
      <c r="HQ31" s="162"/>
      <c r="HR31" s="162"/>
      <c r="HS31" s="162"/>
      <c r="HT31" s="162"/>
      <c r="HU31" s="162"/>
      <c r="HV31" s="162"/>
      <c r="HW31" s="162"/>
      <c r="HX31" s="162"/>
      <c r="HY31" s="162"/>
      <c r="HZ31" s="162"/>
      <c r="IA31" s="162"/>
      <c r="IB31" s="162"/>
      <c r="IC31" s="162"/>
      <c r="ID31" s="162"/>
      <c r="IE31" s="162"/>
      <c r="IF31" s="162"/>
      <c r="IG31" s="162"/>
      <c r="IH31" s="162"/>
      <c r="II31" s="162"/>
      <c r="IJ31" s="162"/>
      <c r="IK31" s="162"/>
      <c r="IL31" s="162"/>
      <c r="IM31" s="162"/>
      <c r="IN31" s="162"/>
      <c r="IO31" s="162"/>
      <c r="IP31" s="162"/>
      <c r="IQ31" s="163"/>
    </row>
    <row r="32" spans="1:251" ht="15" customHeight="1" x14ac:dyDescent="0.15">
      <c r="A32" s="156">
        <v>31</v>
      </c>
      <c r="B32" s="13" t="s">
        <v>176</v>
      </c>
      <c r="C32" s="156">
        <v>22</v>
      </c>
      <c r="D32" s="152"/>
      <c r="E32" s="156">
        <v>31</v>
      </c>
      <c r="F32" s="257" t="s">
        <v>172</v>
      </c>
      <c r="G32" s="258">
        <v>12</v>
      </c>
      <c r="H32" s="152"/>
      <c r="I32" s="156">
        <v>31</v>
      </c>
      <c r="J32" s="13" t="s">
        <v>127</v>
      </c>
      <c r="K32" s="156">
        <v>10</v>
      </c>
      <c r="L32" s="152"/>
      <c r="M32" s="152"/>
      <c r="N32" s="152"/>
      <c r="O32" s="152"/>
      <c r="P32" s="256"/>
      <c r="Q32" s="256"/>
      <c r="R32" s="256"/>
      <c r="S32" s="161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162"/>
      <c r="DD32" s="162"/>
      <c r="DE32" s="162"/>
      <c r="DF32" s="162"/>
      <c r="DG32" s="162"/>
      <c r="DH32" s="162"/>
      <c r="DI32" s="162"/>
      <c r="DJ32" s="162"/>
      <c r="DK32" s="162"/>
      <c r="DL32" s="162"/>
      <c r="DM32" s="162"/>
      <c r="DN32" s="162"/>
      <c r="DO32" s="162"/>
      <c r="DP32" s="162"/>
      <c r="DQ32" s="162"/>
      <c r="DR32" s="162"/>
      <c r="DS32" s="162"/>
      <c r="DT32" s="162"/>
      <c r="DU32" s="162"/>
      <c r="DV32" s="162"/>
      <c r="DW32" s="162"/>
      <c r="DX32" s="162"/>
      <c r="DY32" s="162"/>
      <c r="DZ32" s="162"/>
      <c r="EA32" s="162"/>
      <c r="EB32" s="162"/>
      <c r="EC32" s="162"/>
      <c r="ED32" s="162"/>
      <c r="EE32" s="162"/>
      <c r="EF32" s="162"/>
      <c r="EG32" s="162"/>
      <c r="EH32" s="162"/>
      <c r="EI32" s="162"/>
      <c r="EJ32" s="162"/>
      <c r="EK32" s="162"/>
      <c r="EL32" s="162"/>
      <c r="EM32" s="162"/>
      <c r="EN32" s="162"/>
      <c r="EO32" s="162"/>
      <c r="EP32" s="162"/>
      <c r="EQ32" s="162"/>
      <c r="ER32" s="162"/>
      <c r="ES32" s="162"/>
      <c r="ET32" s="162"/>
      <c r="EU32" s="162"/>
      <c r="EV32" s="162"/>
      <c r="EW32" s="162"/>
      <c r="EX32" s="162"/>
      <c r="EY32" s="162"/>
      <c r="EZ32" s="162"/>
      <c r="FA32" s="162"/>
      <c r="FB32" s="162"/>
      <c r="FC32" s="162"/>
      <c r="FD32" s="162"/>
      <c r="FE32" s="162"/>
      <c r="FF32" s="162"/>
      <c r="FG32" s="162"/>
      <c r="FH32" s="162"/>
      <c r="FI32" s="162"/>
      <c r="FJ32" s="162"/>
      <c r="FK32" s="162"/>
      <c r="FL32" s="162"/>
      <c r="FM32" s="162"/>
      <c r="FN32" s="162"/>
      <c r="FO32" s="162"/>
      <c r="FP32" s="162"/>
      <c r="FQ32" s="162"/>
      <c r="FR32" s="162"/>
      <c r="FS32" s="162"/>
      <c r="FT32" s="162"/>
      <c r="FU32" s="162"/>
      <c r="FV32" s="162"/>
      <c r="FW32" s="162"/>
      <c r="FX32" s="162"/>
      <c r="FY32" s="162"/>
      <c r="FZ32" s="162"/>
      <c r="GA32" s="162"/>
      <c r="GB32" s="162"/>
      <c r="GC32" s="162"/>
      <c r="GD32" s="162"/>
      <c r="GE32" s="162"/>
      <c r="GF32" s="162"/>
      <c r="GG32" s="162"/>
      <c r="GH32" s="162"/>
      <c r="GI32" s="162"/>
      <c r="GJ32" s="162"/>
      <c r="GK32" s="162"/>
      <c r="GL32" s="162"/>
      <c r="GM32" s="162"/>
      <c r="GN32" s="162"/>
      <c r="GO32" s="162"/>
      <c r="GP32" s="162"/>
      <c r="GQ32" s="162"/>
      <c r="GR32" s="162"/>
      <c r="GS32" s="162"/>
      <c r="GT32" s="162"/>
      <c r="GU32" s="162"/>
      <c r="GV32" s="162"/>
      <c r="GW32" s="162"/>
      <c r="GX32" s="162"/>
      <c r="GY32" s="162"/>
      <c r="GZ32" s="162"/>
      <c r="HA32" s="162"/>
      <c r="HB32" s="162"/>
      <c r="HC32" s="162"/>
      <c r="HD32" s="162"/>
      <c r="HE32" s="162"/>
      <c r="HF32" s="162"/>
      <c r="HG32" s="162"/>
      <c r="HH32" s="162"/>
      <c r="HI32" s="162"/>
      <c r="HJ32" s="162"/>
      <c r="HK32" s="162"/>
      <c r="HL32" s="162"/>
      <c r="HM32" s="162"/>
      <c r="HN32" s="162"/>
      <c r="HO32" s="162"/>
      <c r="HP32" s="162"/>
      <c r="HQ32" s="162"/>
      <c r="HR32" s="162"/>
      <c r="HS32" s="162"/>
      <c r="HT32" s="162"/>
      <c r="HU32" s="162"/>
      <c r="HV32" s="162"/>
      <c r="HW32" s="162"/>
      <c r="HX32" s="162"/>
      <c r="HY32" s="162"/>
      <c r="HZ32" s="162"/>
      <c r="IA32" s="162"/>
      <c r="IB32" s="162"/>
      <c r="IC32" s="162"/>
      <c r="ID32" s="162"/>
      <c r="IE32" s="162"/>
      <c r="IF32" s="162"/>
      <c r="IG32" s="162"/>
      <c r="IH32" s="162"/>
      <c r="II32" s="162"/>
      <c r="IJ32" s="162"/>
      <c r="IK32" s="162"/>
      <c r="IL32" s="162"/>
      <c r="IM32" s="162"/>
      <c r="IN32" s="162"/>
      <c r="IO32" s="162"/>
      <c r="IP32" s="162"/>
      <c r="IQ32" s="163"/>
    </row>
    <row r="33" spans="1:251" ht="15" customHeight="1" x14ac:dyDescent="0.15">
      <c r="A33" s="156">
        <v>32</v>
      </c>
      <c r="B33" s="13" t="s">
        <v>127</v>
      </c>
      <c r="C33" s="156">
        <v>21</v>
      </c>
      <c r="D33" s="152"/>
      <c r="E33" s="156">
        <v>32</v>
      </c>
      <c r="F33" s="170" t="s">
        <v>113</v>
      </c>
      <c r="G33" s="171">
        <v>11</v>
      </c>
      <c r="H33" s="152"/>
      <c r="I33" s="156">
        <v>32</v>
      </c>
      <c r="J33" s="170" t="s">
        <v>113</v>
      </c>
      <c r="K33" s="171">
        <v>9</v>
      </c>
      <c r="L33" s="152"/>
      <c r="M33" s="152"/>
      <c r="N33" s="152"/>
      <c r="O33" s="152"/>
      <c r="P33" s="256"/>
      <c r="Q33" s="256"/>
      <c r="R33" s="256"/>
      <c r="S33" s="161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  <c r="DQ33" s="162"/>
      <c r="DR33" s="162"/>
      <c r="DS33" s="162"/>
      <c r="DT33" s="162"/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2"/>
      <c r="EF33" s="162"/>
      <c r="EG33" s="162"/>
      <c r="EH33" s="162"/>
      <c r="EI33" s="162"/>
      <c r="EJ33" s="162"/>
      <c r="EK33" s="162"/>
      <c r="EL33" s="162"/>
      <c r="EM33" s="162"/>
      <c r="EN33" s="162"/>
      <c r="EO33" s="162"/>
      <c r="EP33" s="162"/>
      <c r="EQ33" s="162"/>
      <c r="ER33" s="162"/>
      <c r="ES33" s="162"/>
      <c r="ET33" s="162"/>
      <c r="EU33" s="162"/>
      <c r="EV33" s="162"/>
      <c r="EW33" s="162"/>
      <c r="EX33" s="162"/>
      <c r="EY33" s="162"/>
      <c r="EZ33" s="162"/>
      <c r="FA33" s="162"/>
      <c r="FB33" s="162"/>
      <c r="FC33" s="162"/>
      <c r="FD33" s="162"/>
      <c r="FE33" s="162"/>
      <c r="FF33" s="162"/>
      <c r="FG33" s="162"/>
      <c r="FH33" s="162"/>
      <c r="FI33" s="162"/>
      <c r="FJ33" s="162"/>
      <c r="FK33" s="162"/>
      <c r="FL33" s="162"/>
      <c r="FM33" s="162"/>
      <c r="FN33" s="162"/>
      <c r="FO33" s="162"/>
      <c r="FP33" s="162"/>
      <c r="FQ33" s="162"/>
      <c r="FR33" s="162"/>
      <c r="FS33" s="162"/>
      <c r="FT33" s="162"/>
      <c r="FU33" s="162"/>
      <c r="FV33" s="162"/>
      <c r="FW33" s="162"/>
      <c r="FX33" s="162"/>
      <c r="FY33" s="162"/>
      <c r="FZ33" s="162"/>
      <c r="GA33" s="162"/>
      <c r="GB33" s="162"/>
      <c r="GC33" s="162"/>
      <c r="GD33" s="162"/>
      <c r="GE33" s="162"/>
      <c r="GF33" s="162"/>
      <c r="GG33" s="162"/>
      <c r="GH33" s="162"/>
      <c r="GI33" s="162"/>
      <c r="GJ33" s="162"/>
      <c r="GK33" s="162"/>
      <c r="GL33" s="162"/>
      <c r="GM33" s="162"/>
      <c r="GN33" s="162"/>
      <c r="GO33" s="162"/>
      <c r="GP33" s="162"/>
      <c r="GQ33" s="162"/>
      <c r="GR33" s="162"/>
      <c r="GS33" s="162"/>
      <c r="GT33" s="162"/>
      <c r="GU33" s="162"/>
      <c r="GV33" s="162"/>
      <c r="GW33" s="162"/>
      <c r="GX33" s="162"/>
      <c r="GY33" s="162"/>
      <c r="GZ33" s="162"/>
      <c r="HA33" s="162"/>
      <c r="HB33" s="162"/>
      <c r="HC33" s="162"/>
      <c r="HD33" s="162"/>
      <c r="HE33" s="162"/>
      <c r="HF33" s="162"/>
      <c r="HG33" s="162"/>
      <c r="HH33" s="162"/>
      <c r="HI33" s="162"/>
      <c r="HJ33" s="162"/>
      <c r="HK33" s="162"/>
      <c r="HL33" s="162"/>
      <c r="HM33" s="162"/>
      <c r="HN33" s="162"/>
      <c r="HO33" s="162"/>
      <c r="HP33" s="162"/>
      <c r="HQ33" s="162"/>
      <c r="HR33" s="162"/>
      <c r="HS33" s="162"/>
      <c r="HT33" s="162"/>
      <c r="HU33" s="162"/>
      <c r="HV33" s="162"/>
      <c r="HW33" s="162"/>
      <c r="HX33" s="162"/>
      <c r="HY33" s="162"/>
      <c r="HZ33" s="162"/>
      <c r="IA33" s="162"/>
      <c r="IB33" s="162"/>
      <c r="IC33" s="162"/>
      <c r="ID33" s="162"/>
      <c r="IE33" s="162"/>
      <c r="IF33" s="162"/>
      <c r="IG33" s="162"/>
      <c r="IH33" s="162"/>
      <c r="II33" s="162"/>
      <c r="IJ33" s="162"/>
      <c r="IK33" s="162"/>
      <c r="IL33" s="162"/>
      <c r="IM33" s="162"/>
      <c r="IN33" s="162"/>
      <c r="IO33" s="162"/>
      <c r="IP33" s="162"/>
      <c r="IQ33" s="163"/>
    </row>
    <row r="34" spans="1:251" ht="15" customHeight="1" x14ac:dyDescent="0.15">
      <c r="A34" s="156">
        <v>33</v>
      </c>
      <c r="B34" s="170" t="s">
        <v>113</v>
      </c>
      <c r="C34" s="171">
        <v>14</v>
      </c>
      <c r="D34" s="152"/>
      <c r="E34" s="156">
        <v>33</v>
      </c>
      <c r="F34" s="13" t="s">
        <v>129</v>
      </c>
      <c r="G34" s="156">
        <v>8</v>
      </c>
      <c r="H34" s="152"/>
      <c r="I34" s="156">
        <v>33</v>
      </c>
      <c r="J34" s="13" t="s">
        <v>129</v>
      </c>
      <c r="K34" s="156">
        <v>8</v>
      </c>
      <c r="L34" s="152"/>
      <c r="M34" s="152"/>
      <c r="N34" s="152"/>
      <c r="O34" s="152"/>
      <c r="P34" s="256"/>
      <c r="Q34" s="256"/>
      <c r="R34" s="256"/>
      <c r="S34" s="161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2"/>
      <c r="DN34" s="162"/>
      <c r="DO34" s="162"/>
      <c r="DP34" s="162"/>
      <c r="DQ34" s="162"/>
      <c r="DR34" s="162"/>
      <c r="DS34" s="162"/>
      <c r="DT34" s="162"/>
      <c r="DU34" s="162"/>
      <c r="DV34" s="162"/>
      <c r="DW34" s="162"/>
      <c r="DX34" s="162"/>
      <c r="DY34" s="162"/>
      <c r="DZ34" s="162"/>
      <c r="EA34" s="162"/>
      <c r="EB34" s="162"/>
      <c r="EC34" s="162"/>
      <c r="ED34" s="162"/>
      <c r="EE34" s="162"/>
      <c r="EF34" s="162"/>
      <c r="EG34" s="162"/>
      <c r="EH34" s="162"/>
      <c r="EI34" s="162"/>
      <c r="EJ34" s="162"/>
      <c r="EK34" s="162"/>
      <c r="EL34" s="162"/>
      <c r="EM34" s="162"/>
      <c r="EN34" s="162"/>
      <c r="EO34" s="162"/>
      <c r="EP34" s="162"/>
      <c r="EQ34" s="162"/>
      <c r="ER34" s="162"/>
      <c r="ES34" s="162"/>
      <c r="ET34" s="162"/>
      <c r="EU34" s="162"/>
      <c r="EV34" s="162"/>
      <c r="EW34" s="162"/>
      <c r="EX34" s="162"/>
      <c r="EY34" s="162"/>
      <c r="EZ34" s="162"/>
      <c r="FA34" s="162"/>
      <c r="FB34" s="162"/>
      <c r="FC34" s="162"/>
      <c r="FD34" s="162"/>
      <c r="FE34" s="162"/>
      <c r="FF34" s="162"/>
      <c r="FG34" s="162"/>
      <c r="FH34" s="162"/>
      <c r="FI34" s="162"/>
      <c r="FJ34" s="162"/>
      <c r="FK34" s="162"/>
      <c r="FL34" s="162"/>
      <c r="FM34" s="162"/>
      <c r="FN34" s="162"/>
      <c r="FO34" s="162"/>
      <c r="FP34" s="162"/>
      <c r="FQ34" s="162"/>
      <c r="FR34" s="162"/>
      <c r="FS34" s="162"/>
      <c r="FT34" s="162"/>
      <c r="FU34" s="162"/>
      <c r="FV34" s="162"/>
      <c r="FW34" s="162"/>
      <c r="FX34" s="162"/>
      <c r="FY34" s="162"/>
      <c r="FZ34" s="162"/>
      <c r="GA34" s="162"/>
      <c r="GB34" s="162"/>
      <c r="GC34" s="162"/>
      <c r="GD34" s="162"/>
      <c r="GE34" s="162"/>
      <c r="GF34" s="162"/>
      <c r="GG34" s="162"/>
      <c r="GH34" s="162"/>
      <c r="GI34" s="162"/>
      <c r="GJ34" s="162"/>
      <c r="GK34" s="162"/>
      <c r="GL34" s="162"/>
      <c r="GM34" s="162"/>
      <c r="GN34" s="162"/>
      <c r="GO34" s="162"/>
      <c r="GP34" s="162"/>
      <c r="GQ34" s="162"/>
      <c r="GR34" s="162"/>
      <c r="GS34" s="162"/>
      <c r="GT34" s="162"/>
      <c r="GU34" s="162"/>
      <c r="GV34" s="162"/>
      <c r="GW34" s="162"/>
      <c r="GX34" s="162"/>
      <c r="GY34" s="162"/>
      <c r="GZ34" s="162"/>
      <c r="HA34" s="162"/>
      <c r="HB34" s="162"/>
      <c r="HC34" s="162"/>
      <c r="HD34" s="162"/>
      <c r="HE34" s="162"/>
      <c r="HF34" s="162"/>
      <c r="HG34" s="162"/>
      <c r="HH34" s="162"/>
      <c r="HI34" s="162"/>
      <c r="HJ34" s="162"/>
      <c r="HK34" s="162"/>
      <c r="HL34" s="162"/>
      <c r="HM34" s="162"/>
      <c r="HN34" s="162"/>
      <c r="HO34" s="162"/>
      <c r="HP34" s="162"/>
      <c r="HQ34" s="162"/>
      <c r="HR34" s="162"/>
      <c r="HS34" s="162"/>
      <c r="HT34" s="162"/>
      <c r="HU34" s="162"/>
      <c r="HV34" s="162"/>
      <c r="HW34" s="162"/>
      <c r="HX34" s="162"/>
      <c r="HY34" s="162"/>
      <c r="HZ34" s="162"/>
      <c r="IA34" s="162"/>
      <c r="IB34" s="162"/>
      <c r="IC34" s="162"/>
      <c r="ID34" s="162"/>
      <c r="IE34" s="162"/>
      <c r="IF34" s="162"/>
      <c r="IG34" s="162"/>
      <c r="IH34" s="162"/>
      <c r="II34" s="162"/>
      <c r="IJ34" s="162"/>
      <c r="IK34" s="162"/>
      <c r="IL34" s="162"/>
      <c r="IM34" s="162"/>
      <c r="IN34" s="162"/>
      <c r="IO34" s="162"/>
      <c r="IP34" s="162"/>
      <c r="IQ34" s="163"/>
    </row>
    <row r="35" spans="1:251" ht="15" customHeight="1" x14ac:dyDescent="0.15">
      <c r="A35" s="156">
        <v>34</v>
      </c>
      <c r="B35" s="13" t="s">
        <v>142</v>
      </c>
      <c r="C35" s="156">
        <v>12</v>
      </c>
      <c r="D35" s="152"/>
      <c r="E35" s="156">
        <v>34</v>
      </c>
      <c r="F35" s="13" t="s">
        <v>142</v>
      </c>
      <c r="G35" s="156">
        <v>8</v>
      </c>
      <c r="H35" s="152"/>
      <c r="I35" s="156">
        <v>34</v>
      </c>
      <c r="J35" s="13" t="s">
        <v>142</v>
      </c>
      <c r="K35" s="156">
        <v>8</v>
      </c>
      <c r="L35" s="152"/>
      <c r="M35" s="152"/>
      <c r="N35" s="152"/>
      <c r="O35" s="152"/>
      <c r="P35" s="256"/>
      <c r="Q35" s="256"/>
      <c r="R35" s="256"/>
      <c r="S35" s="161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2"/>
      <c r="DQ35" s="162"/>
      <c r="DR35" s="162"/>
      <c r="DS35" s="162"/>
      <c r="DT35" s="162"/>
      <c r="DU35" s="162"/>
      <c r="DV35" s="162"/>
      <c r="DW35" s="162"/>
      <c r="DX35" s="162"/>
      <c r="DY35" s="162"/>
      <c r="DZ35" s="162"/>
      <c r="EA35" s="162"/>
      <c r="EB35" s="162"/>
      <c r="EC35" s="162"/>
      <c r="ED35" s="162"/>
      <c r="EE35" s="162"/>
      <c r="EF35" s="162"/>
      <c r="EG35" s="162"/>
      <c r="EH35" s="162"/>
      <c r="EI35" s="162"/>
      <c r="EJ35" s="162"/>
      <c r="EK35" s="162"/>
      <c r="EL35" s="162"/>
      <c r="EM35" s="162"/>
      <c r="EN35" s="162"/>
      <c r="EO35" s="162"/>
      <c r="EP35" s="162"/>
      <c r="EQ35" s="162"/>
      <c r="ER35" s="162"/>
      <c r="ES35" s="162"/>
      <c r="ET35" s="162"/>
      <c r="EU35" s="162"/>
      <c r="EV35" s="162"/>
      <c r="EW35" s="162"/>
      <c r="EX35" s="162"/>
      <c r="EY35" s="162"/>
      <c r="EZ35" s="162"/>
      <c r="FA35" s="162"/>
      <c r="FB35" s="162"/>
      <c r="FC35" s="162"/>
      <c r="FD35" s="162"/>
      <c r="FE35" s="162"/>
      <c r="FF35" s="162"/>
      <c r="FG35" s="162"/>
      <c r="FH35" s="162"/>
      <c r="FI35" s="162"/>
      <c r="FJ35" s="162"/>
      <c r="FK35" s="162"/>
      <c r="FL35" s="162"/>
      <c r="FM35" s="162"/>
      <c r="FN35" s="162"/>
      <c r="FO35" s="162"/>
      <c r="FP35" s="162"/>
      <c r="FQ35" s="162"/>
      <c r="FR35" s="162"/>
      <c r="FS35" s="162"/>
      <c r="FT35" s="162"/>
      <c r="FU35" s="162"/>
      <c r="FV35" s="162"/>
      <c r="FW35" s="162"/>
      <c r="FX35" s="162"/>
      <c r="FY35" s="162"/>
      <c r="FZ35" s="162"/>
      <c r="GA35" s="162"/>
      <c r="GB35" s="162"/>
      <c r="GC35" s="162"/>
      <c r="GD35" s="162"/>
      <c r="GE35" s="162"/>
      <c r="GF35" s="162"/>
      <c r="GG35" s="162"/>
      <c r="GH35" s="162"/>
      <c r="GI35" s="162"/>
      <c r="GJ35" s="162"/>
      <c r="GK35" s="162"/>
      <c r="GL35" s="162"/>
      <c r="GM35" s="162"/>
      <c r="GN35" s="162"/>
      <c r="GO35" s="162"/>
      <c r="GP35" s="162"/>
      <c r="GQ35" s="162"/>
      <c r="GR35" s="162"/>
      <c r="GS35" s="162"/>
      <c r="GT35" s="162"/>
      <c r="GU35" s="162"/>
      <c r="GV35" s="162"/>
      <c r="GW35" s="162"/>
      <c r="GX35" s="162"/>
      <c r="GY35" s="162"/>
      <c r="GZ35" s="162"/>
      <c r="HA35" s="162"/>
      <c r="HB35" s="162"/>
      <c r="HC35" s="162"/>
      <c r="HD35" s="162"/>
      <c r="HE35" s="162"/>
      <c r="HF35" s="162"/>
      <c r="HG35" s="162"/>
      <c r="HH35" s="162"/>
      <c r="HI35" s="162"/>
      <c r="HJ35" s="162"/>
      <c r="HK35" s="162"/>
      <c r="HL35" s="162"/>
      <c r="HM35" s="162"/>
      <c r="HN35" s="162"/>
      <c r="HO35" s="162"/>
      <c r="HP35" s="162"/>
      <c r="HQ35" s="162"/>
      <c r="HR35" s="162"/>
      <c r="HS35" s="162"/>
      <c r="HT35" s="162"/>
      <c r="HU35" s="162"/>
      <c r="HV35" s="162"/>
      <c r="HW35" s="162"/>
      <c r="HX35" s="162"/>
      <c r="HY35" s="162"/>
      <c r="HZ35" s="162"/>
      <c r="IA35" s="162"/>
      <c r="IB35" s="162"/>
      <c r="IC35" s="162"/>
      <c r="ID35" s="162"/>
      <c r="IE35" s="162"/>
      <c r="IF35" s="162"/>
      <c r="IG35" s="162"/>
      <c r="IH35" s="162"/>
      <c r="II35" s="162"/>
      <c r="IJ35" s="162"/>
      <c r="IK35" s="162"/>
      <c r="IL35" s="162"/>
      <c r="IM35" s="162"/>
      <c r="IN35" s="162"/>
      <c r="IO35" s="162"/>
      <c r="IP35" s="162"/>
      <c r="IQ35" s="163"/>
    </row>
    <row r="36" spans="1:251" ht="15" customHeight="1" x14ac:dyDescent="0.15">
      <c r="A36" s="156">
        <v>35</v>
      </c>
      <c r="B36" s="170" t="s">
        <v>217</v>
      </c>
      <c r="C36" s="171">
        <v>3</v>
      </c>
      <c r="D36" s="152"/>
      <c r="E36" s="156">
        <v>35</v>
      </c>
      <c r="F36" s="170" t="s">
        <v>217</v>
      </c>
      <c r="G36" s="171">
        <v>2</v>
      </c>
      <c r="H36" s="152"/>
      <c r="I36" s="156">
        <v>35</v>
      </c>
      <c r="J36" s="170" t="s">
        <v>217</v>
      </c>
      <c r="K36" s="171">
        <v>2</v>
      </c>
      <c r="L36" s="152"/>
      <c r="M36" s="152"/>
      <c r="N36" s="152"/>
      <c r="O36" s="152"/>
      <c r="P36" s="256"/>
      <c r="Q36" s="256"/>
      <c r="R36" s="256"/>
      <c r="S36" s="161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  <c r="DC36" s="162"/>
      <c r="DD36" s="162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2"/>
      <c r="DP36" s="162"/>
      <c r="DQ36" s="162"/>
      <c r="DR36" s="162"/>
      <c r="DS36" s="162"/>
      <c r="DT36" s="162"/>
      <c r="DU36" s="162"/>
      <c r="DV36" s="162"/>
      <c r="DW36" s="162"/>
      <c r="DX36" s="162"/>
      <c r="DY36" s="162"/>
      <c r="DZ36" s="162"/>
      <c r="EA36" s="162"/>
      <c r="EB36" s="162"/>
      <c r="EC36" s="162"/>
      <c r="ED36" s="162"/>
      <c r="EE36" s="162"/>
      <c r="EF36" s="162"/>
      <c r="EG36" s="162"/>
      <c r="EH36" s="162"/>
      <c r="EI36" s="162"/>
      <c r="EJ36" s="162"/>
      <c r="EK36" s="162"/>
      <c r="EL36" s="162"/>
      <c r="EM36" s="162"/>
      <c r="EN36" s="162"/>
      <c r="EO36" s="162"/>
      <c r="EP36" s="162"/>
      <c r="EQ36" s="162"/>
      <c r="ER36" s="162"/>
      <c r="ES36" s="162"/>
      <c r="ET36" s="162"/>
      <c r="EU36" s="162"/>
      <c r="EV36" s="162"/>
      <c r="EW36" s="162"/>
      <c r="EX36" s="162"/>
      <c r="EY36" s="162"/>
      <c r="EZ36" s="162"/>
      <c r="FA36" s="162"/>
      <c r="FB36" s="162"/>
      <c r="FC36" s="162"/>
      <c r="FD36" s="162"/>
      <c r="FE36" s="162"/>
      <c r="FF36" s="162"/>
      <c r="FG36" s="162"/>
      <c r="FH36" s="162"/>
      <c r="FI36" s="162"/>
      <c r="FJ36" s="162"/>
      <c r="FK36" s="162"/>
      <c r="FL36" s="162"/>
      <c r="FM36" s="162"/>
      <c r="FN36" s="162"/>
      <c r="FO36" s="162"/>
      <c r="FP36" s="162"/>
      <c r="FQ36" s="162"/>
      <c r="FR36" s="162"/>
      <c r="FS36" s="162"/>
      <c r="FT36" s="162"/>
      <c r="FU36" s="162"/>
      <c r="FV36" s="162"/>
      <c r="FW36" s="162"/>
      <c r="FX36" s="162"/>
      <c r="FY36" s="162"/>
      <c r="FZ36" s="162"/>
      <c r="GA36" s="162"/>
      <c r="GB36" s="162"/>
      <c r="GC36" s="162"/>
      <c r="GD36" s="162"/>
      <c r="GE36" s="162"/>
      <c r="GF36" s="162"/>
      <c r="GG36" s="162"/>
      <c r="GH36" s="162"/>
      <c r="GI36" s="162"/>
      <c r="GJ36" s="162"/>
      <c r="GK36" s="162"/>
      <c r="GL36" s="162"/>
      <c r="GM36" s="162"/>
      <c r="GN36" s="162"/>
      <c r="GO36" s="162"/>
      <c r="GP36" s="162"/>
      <c r="GQ36" s="162"/>
      <c r="GR36" s="162"/>
      <c r="GS36" s="162"/>
      <c r="GT36" s="162"/>
      <c r="GU36" s="162"/>
      <c r="GV36" s="162"/>
      <c r="GW36" s="162"/>
      <c r="GX36" s="162"/>
      <c r="GY36" s="162"/>
      <c r="GZ36" s="162"/>
      <c r="HA36" s="162"/>
      <c r="HB36" s="162"/>
      <c r="HC36" s="162"/>
      <c r="HD36" s="162"/>
      <c r="HE36" s="162"/>
      <c r="HF36" s="162"/>
      <c r="HG36" s="162"/>
      <c r="HH36" s="162"/>
      <c r="HI36" s="162"/>
      <c r="HJ36" s="162"/>
      <c r="HK36" s="162"/>
      <c r="HL36" s="162"/>
      <c r="HM36" s="162"/>
      <c r="HN36" s="162"/>
      <c r="HO36" s="162"/>
      <c r="HP36" s="162"/>
      <c r="HQ36" s="162"/>
      <c r="HR36" s="162"/>
      <c r="HS36" s="162"/>
      <c r="HT36" s="162"/>
      <c r="HU36" s="162"/>
      <c r="HV36" s="162"/>
      <c r="HW36" s="162"/>
      <c r="HX36" s="162"/>
      <c r="HY36" s="162"/>
      <c r="HZ36" s="162"/>
      <c r="IA36" s="162"/>
      <c r="IB36" s="162"/>
      <c r="IC36" s="162"/>
      <c r="ID36" s="162"/>
      <c r="IE36" s="162"/>
      <c r="IF36" s="162"/>
      <c r="IG36" s="162"/>
      <c r="IH36" s="162"/>
      <c r="II36" s="162"/>
      <c r="IJ36" s="162"/>
      <c r="IK36" s="162"/>
      <c r="IL36" s="162"/>
      <c r="IM36" s="162"/>
      <c r="IN36" s="162"/>
      <c r="IO36" s="162"/>
      <c r="IP36" s="162"/>
      <c r="IQ36" s="163"/>
    </row>
    <row r="37" spans="1:251" ht="15" customHeight="1" x14ac:dyDescent="0.15">
      <c r="A37" s="152"/>
      <c r="B37" s="175"/>
      <c r="C37" s="190"/>
      <c r="D37" s="152"/>
      <c r="E37" s="152"/>
      <c r="F37" s="175"/>
      <c r="G37" s="190"/>
      <c r="H37" s="152"/>
      <c r="I37" s="152"/>
      <c r="J37" s="175"/>
      <c r="K37" s="190"/>
      <c r="L37" s="152"/>
      <c r="M37" s="152"/>
      <c r="N37" s="152"/>
      <c r="O37" s="152"/>
      <c r="P37" s="256"/>
      <c r="Q37" s="256"/>
      <c r="R37" s="256"/>
      <c r="S37" s="161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2"/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2"/>
      <c r="DQ37" s="162"/>
      <c r="DR37" s="162"/>
      <c r="DS37" s="162"/>
      <c r="DT37" s="162"/>
      <c r="DU37" s="162"/>
      <c r="DV37" s="162"/>
      <c r="DW37" s="162"/>
      <c r="DX37" s="162"/>
      <c r="DY37" s="162"/>
      <c r="DZ37" s="162"/>
      <c r="EA37" s="162"/>
      <c r="EB37" s="162"/>
      <c r="EC37" s="162"/>
      <c r="ED37" s="162"/>
      <c r="EE37" s="162"/>
      <c r="EF37" s="162"/>
      <c r="EG37" s="162"/>
      <c r="EH37" s="162"/>
      <c r="EI37" s="162"/>
      <c r="EJ37" s="162"/>
      <c r="EK37" s="162"/>
      <c r="EL37" s="162"/>
      <c r="EM37" s="162"/>
      <c r="EN37" s="162"/>
      <c r="EO37" s="162"/>
      <c r="EP37" s="162"/>
      <c r="EQ37" s="162"/>
      <c r="ER37" s="162"/>
      <c r="ES37" s="162"/>
      <c r="ET37" s="162"/>
      <c r="EU37" s="162"/>
      <c r="EV37" s="162"/>
      <c r="EW37" s="162"/>
      <c r="EX37" s="162"/>
      <c r="EY37" s="162"/>
      <c r="EZ37" s="162"/>
      <c r="FA37" s="162"/>
      <c r="FB37" s="162"/>
      <c r="FC37" s="162"/>
      <c r="FD37" s="162"/>
      <c r="FE37" s="162"/>
      <c r="FF37" s="162"/>
      <c r="FG37" s="162"/>
      <c r="FH37" s="162"/>
      <c r="FI37" s="162"/>
      <c r="FJ37" s="162"/>
      <c r="FK37" s="162"/>
      <c r="FL37" s="162"/>
      <c r="FM37" s="162"/>
      <c r="FN37" s="162"/>
      <c r="FO37" s="162"/>
      <c r="FP37" s="162"/>
      <c r="FQ37" s="162"/>
      <c r="FR37" s="162"/>
      <c r="FS37" s="162"/>
      <c r="FT37" s="162"/>
      <c r="FU37" s="162"/>
      <c r="FV37" s="162"/>
      <c r="FW37" s="162"/>
      <c r="FX37" s="162"/>
      <c r="FY37" s="162"/>
      <c r="FZ37" s="162"/>
      <c r="GA37" s="162"/>
      <c r="GB37" s="162"/>
      <c r="GC37" s="162"/>
      <c r="GD37" s="162"/>
      <c r="GE37" s="162"/>
      <c r="GF37" s="162"/>
      <c r="GG37" s="162"/>
      <c r="GH37" s="162"/>
      <c r="GI37" s="162"/>
      <c r="GJ37" s="162"/>
      <c r="GK37" s="162"/>
      <c r="GL37" s="162"/>
      <c r="GM37" s="162"/>
      <c r="GN37" s="162"/>
      <c r="GO37" s="162"/>
      <c r="GP37" s="162"/>
      <c r="GQ37" s="162"/>
      <c r="GR37" s="162"/>
      <c r="GS37" s="162"/>
      <c r="GT37" s="162"/>
      <c r="GU37" s="162"/>
      <c r="GV37" s="162"/>
      <c r="GW37" s="162"/>
      <c r="GX37" s="162"/>
      <c r="GY37" s="162"/>
      <c r="GZ37" s="162"/>
      <c r="HA37" s="162"/>
      <c r="HB37" s="162"/>
      <c r="HC37" s="162"/>
      <c r="HD37" s="162"/>
      <c r="HE37" s="162"/>
      <c r="HF37" s="162"/>
      <c r="HG37" s="162"/>
      <c r="HH37" s="162"/>
      <c r="HI37" s="162"/>
      <c r="HJ37" s="162"/>
      <c r="HK37" s="162"/>
      <c r="HL37" s="162"/>
      <c r="HM37" s="162"/>
      <c r="HN37" s="162"/>
      <c r="HO37" s="162"/>
      <c r="HP37" s="162"/>
      <c r="HQ37" s="162"/>
      <c r="HR37" s="162"/>
      <c r="HS37" s="162"/>
      <c r="HT37" s="162"/>
      <c r="HU37" s="162"/>
      <c r="HV37" s="162"/>
      <c r="HW37" s="162"/>
      <c r="HX37" s="162"/>
      <c r="HY37" s="162"/>
      <c r="HZ37" s="162"/>
      <c r="IA37" s="162"/>
      <c r="IB37" s="162"/>
      <c r="IC37" s="162"/>
      <c r="ID37" s="162"/>
      <c r="IE37" s="162"/>
      <c r="IF37" s="162"/>
      <c r="IG37" s="162"/>
      <c r="IH37" s="162"/>
      <c r="II37" s="162"/>
      <c r="IJ37" s="162"/>
      <c r="IK37" s="162"/>
      <c r="IL37" s="162"/>
      <c r="IM37" s="162"/>
      <c r="IN37" s="162"/>
      <c r="IO37" s="162"/>
      <c r="IP37" s="162"/>
      <c r="IQ37" s="163"/>
    </row>
    <row r="38" spans="1:251" ht="15" customHeight="1" x14ac:dyDescent="0.15">
      <c r="A38" s="152"/>
      <c r="B38" s="181"/>
      <c r="C38" s="191"/>
      <c r="D38" s="152"/>
      <c r="E38" s="152"/>
      <c r="F38" s="181"/>
      <c r="G38" s="191"/>
      <c r="H38" s="152"/>
      <c r="I38" s="152"/>
      <c r="J38" s="181"/>
      <c r="K38" s="191"/>
      <c r="L38" s="152"/>
      <c r="M38" s="152"/>
      <c r="N38" s="152"/>
      <c r="O38" s="152"/>
      <c r="P38" s="256"/>
      <c r="Q38" s="256"/>
      <c r="R38" s="256"/>
      <c r="S38" s="161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2"/>
      <c r="DB38" s="162"/>
      <c r="DC38" s="162"/>
      <c r="DD38" s="162"/>
      <c r="DE38" s="162"/>
      <c r="DF38" s="162"/>
      <c r="DG38" s="162"/>
      <c r="DH38" s="162"/>
      <c r="DI38" s="162"/>
      <c r="DJ38" s="162"/>
      <c r="DK38" s="162"/>
      <c r="DL38" s="162"/>
      <c r="DM38" s="162"/>
      <c r="DN38" s="162"/>
      <c r="DO38" s="162"/>
      <c r="DP38" s="162"/>
      <c r="DQ38" s="162"/>
      <c r="DR38" s="162"/>
      <c r="DS38" s="162"/>
      <c r="DT38" s="162"/>
      <c r="DU38" s="162"/>
      <c r="DV38" s="162"/>
      <c r="DW38" s="162"/>
      <c r="DX38" s="162"/>
      <c r="DY38" s="162"/>
      <c r="DZ38" s="162"/>
      <c r="EA38" s="162"/>
      <c r="EB38" s="162"/>
      <c r="EC38" s="162"/>
      <c r="ED38" s="162"/>
      <c r="EE38" s="162"/>
      <c r="EF38" s="162"/>
      <c r="EG38" s="162"/>
      <c r="EH38" s="162"/>
      <c r="EI38" s="162"/>
      <c r="EJ38" s="162"/>
      <c r="EK38" s="162"/>
      <c r="EL38" s="162"/>
      <c r="EM38" s="162"/>
      <c r="EN38" s="162"/>
      <c r="EO38" s="162"/>
      <c r="EP38" s="162"/>
      <c r="EQ38" s="162"/>
      <c r="ER38" s="162"/>
      <c r="ES38" s="162"/>
      <c r="ET38" s="162"/>
      <c r="EU38" s="162"/>
      <c r="EV38" s="162"/>
      <c r="EW38" s="162"/>
      <c r="EX38" s="162"/>
      <c r="EY38" s="162"/>
      <c r="EZ38" s="162"/>
      <c r="FA38" s="162"/>
      <c r="FB38" s="162"/>
      <c r="FC38" s="162"/>
      <c r="FD38" s="162"/>
      <c r="FE38" s="162"/>
      <c r="FF38" s="162"/>
      <c r="FG38" s="162"/>
      <c r="FH38" s="162"/>
      <c r="FI38" s="162"/>
      <c r="FJ38" s="162"/>
      <c r="FK38" s="162"/>
      <c r="FL38" s="162"/>
      <c r="FM38" s="162"/>
      <c r="FN38" s="162"/>
      <c r="FO38" s="162"/>
      <c r="FP38" s="162"/>
      <c r="FQ38" s="162"/>
      <c r="FR38" s="162"/>
      <c r="FS38" s="162"/>
      <c r="FT38" s="162"/>
      <c r="FU38" s="162"/>
      <c r="FV38" s="162"/>
      <c r="FW38" s="162"/>
      <c r="FX38" s="162"/>
      <c r="FY38" s="162"/>
      <c r="FZ38" s="162"/>
      <c r="GA38" s="162"/>
      <c r="GB38" s="162"/>
      <c r="GC38" s="162"/>
      <c r="GD38" s="162"/>
      <c r="GE38" s="162"/>
      <c r="GF38" s="162"/>
      <c r="GG38" s="162"/>
      <c r="GH38" s="162"/>
      <c r="GI38" s="162"/>
      <c r="GJ38" s="162"/>
      <c r="GK38" s="162"/>
      <c r="GL38" s="162"/>
      <c r="GM38" s="162"/>
      <c r="GN38" s="162"/>
      <c r="GO38" s="162"/>
      <c r="GP38" s="162"/>
      <c r="GQ38" s="162"/>
      <c r="GR38" s="162"/>
      <c r="GS38" s="162"/>
      <c r="GT38" s="162"/>
      <c r="GU38" s="162"/>
      <c r="GV38" s="162"/>
      <c r="GW38" s="162"/>
      <c r="GX38" s="162"/>
      <c r="GY38" s="162"/>
      <c r="GZ38" s="162"/>
      <c r="HA38" s="162"/>
      <c r="HB38" s="162"/>
      <c r="HC38" s="162"/>
      <c r="HD38" s="162"/>
      <c r="HE38" s="162"/>
      <c r="HF38" s="162"/>
      <c r="HG38" s="162"/>
      <c r="HH38" s="162"/>
      <c r="HI38" s="162"/>
      <c r="HJ38" s="162"/>
      <c r="HK38" s="162"/>
      <c r="HL38" s="162"/>
      <c r="HM38" s="162"/>
      <c r="HN38" s="162"/>
      <c r="HO38" s="162"/>
      <c r="HP38" s="162"/>
      <c r="HQ38" s="162"/>
      <c r="HR38" s="162"/>
      <c r="HS38" s="162"/>
      <c r="HT38" s="162"/>
      <c r="HU38" s="162"/>
      <c r="HV38" s="162"/>
      <c r="HW38" s="162"/>
      <c r="HX38" s="162"/>
      <c r="HY38" s="162"/>
      <c r="HZ38" s="162"/>
      <c r="IA38" s="162"/>
      <c r="IB38" s="162"/>
      <c r="IC38" s="162"/>
      <c r="ID38" s="162"/>
      <c r="IE38" s="162"/>
      <c r="IF38" s="162"/>
      <c r="IG38" s="162"/>
      <c r="IH38" s="162"/>
      <c r="II38" s="162"/>
      <c r="IJ38" s="162"/>
      <c r="IK38" s="162"/>
      <c r="IL38" s="162"/>
      <c r="IM38" s="162"/>
      <c r="IN38" s="162"/>
      <c r="IO38" s="162"/>
      <c r="IP38" s="162"/>
      <c r="IQ38" s="163"/>
    </row>
    <row r="39" spans="1:251" ht="15" customHeight="1" x14ac:dyDescent="0.15">
      <c r="A39" s="374" t="s">
        <v>289</v>
      </c>
      <c r="B39" s="373"/>
      <c r="C39" s="373"/>
      <c r="D39" s="245"/>
      <c r="E39" s="374" t="s">
        <v>290</v>
      </c>
      <c r="F39" s="373"/>
      <c r="G39" s="373"/>
      <c r="H39" s="245"/>
      <c r="I39" s="374" t="s">
        <v>291</v>
      </c>
      <c r="J39" s="373"/>
      <c r="K39" s="373"/>
      <c r="L39" s="152"/>
      <c r="M39" s="175"/>
      <c r="N39" s="176"/>
      <c r="O39" s="176"/>
      <c r="P39" s="154"/>
      <c r="Q39" s="154"/>
      <c r="R39" s="154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  <c r="CV39" s="162"/>
      <c r="CW39" s="162"/>
      <c r="CX39" s="162"/>
      <c r="CY39" s="162"/>
      <c r="CZ39" s="162"/>
      <c r="DA39" s="162"/>
      <c r="DB39" s="162"/>
      <c r="DC39" s="162"/>
      <c r="DD39" s="162"/>
      <c r="DE39" s="162"/>
      <c r="DF39" s="162"/>
      <c r="DG39" s="162"/>
      <c r="DH39" s="162"/>
      <c r="DI39" s="162"/>
      <c r="DJ39" s="162"/>
      <c r="DK39" s="162"/>
      <c r="DL39" s="162"/>
      <c r="DM39" s="162"/>
      <c r="DN39" s="162"/>
      <c r="DO39" s="162"/>
      <c r="DP39" s="162"/>
      <c r="DQ39" s="162"/>
      <c r="DR39" s="162"/>
      <c r="DS39" s="162"/>
      <c r="DT39" s="162"/>
      <c r="DU39" s="162"/>
      <c r="DV39" s="162"/>
      <c r="DW39" s="162"/>
      <c r="DX39" s="162"/>
      <c r="DY39" s="162"/>
      <c r="DZ39" s="162"/>
      <c r="EA39" s="162"/>
      <c r="EB39" s="162"/>
      <c r="EC39" s="162"/>
      <c r="ED39" s="162"/>
      <c r="EE39" s="162"/>
      <c r="EF39" s="162"/>
      <c r="EG39" s="162"/>
      <c r="EH39" s="162"/>
      <c r="EI39" s="162"/>
      <c r="EJ39" s="162"/>
      <c r="EK39" s="162"/>
      <c r="EL39" s="162"/>
      <c r="EM39" s="162"/>
      <c r="EN39" s="162"/>
      <c r="EO39" s="162"/>
      <c r="EP39" s="162"/>
      <c r="EQ39" s="162"/>
      <c r="ER39" s="162"/>
      <c r="ES39" s="162"/>
      <c r="ET39" s="162"/>
      <c r="EU39" s="162"/>
      <c r="EV39" s="162"/>
      <c r="EW39" s="162"/>
      <c r="EX39" s="162"/>
      <c r="EY39" s="162"/>
      <c r="EZ39" s="162"/>
      <c r="FA39" s="162"/>
      <c r="FB39" s="162"/>
      <c r="FC39" s="162"/>
      <c r="FD39" s="162"/>
      <c r="FE39" s="162"/>
      <c r="FF39" s="162"/>
      <c r="FG39" s="162"/>
      <c r="FH39" s="162"/>
      <c r="FI39" s="162"/>
      <c r="FJ39" s="162"/>
      <c r="FK39" s="162"/>
      <c r="FL39" s="162"/>
      <c r="FM39" s="162"/>
      <c r="FN39" s="162"/>
      <c r="FO39" s="162"/>
      <c r="FP39" s="162"/>
      <c r="FQ39" s="162"/>
      <c r="FR39" s="162"/>
      <c r="FS39" s="162"/>
      <c r="FT39" s="162"/>
      <c r="FU39" s="162"/>
      <c r="FV39" s="162"/>
      <c r="FW39" s="162"/>
      <c r="FX39" s="162"/>
      <c r="FY39" s="162"/>
      <c r="FZ39" s="162"/>
      <c r="GA39" s="162"/>
      <c r="GB39" s="162"/>
      <c r="GC39" s="162"/>
      <c r="GD39" s="162"/>
      <c r="GE39" s="162"/>
      <c r="GF39" s="162"/>
      <c r="GG39" s="162"/>
      <c r="GH39" s="162"/>
      <c r="GI39" s="162"/>
      <c r="GJ39" s="162"/>
      <c r="GK39" s="162"/>
      <c r="GL39" s="162"/>
      <c r="GM39" s="162"/>
      <c r="GN39" s="162"/>
      <c r="GO39" s="162"/>
      <c r="GP39" s="162"/>
      <c r="GQ39" s="162"/>
      <c r="GR39" s="162"/>
      <c r="GS39" s="162"/>
      <c r="GT39" s="162"/>
      <c r="GU39" s="162"/>
      <c r="GV39" s="162"/>
      <c r="GW39" s="162"/>
      <c r="GX39" s="162"/>
      <c r="GY39" s="162"/>
      <c r="GZ39" s="162"/>
      <c r="HA39" s="162"/>
      <c r="HB39" s="162"/>
      <c r="HC39" s="162"/>
      <c r="HD39" s="162"/>
      <c r="HE39" s="162"/>
      <c r="HF39" s="162"/>
      <c r="HG39" s="162"/>
      <c r="HH39" s="162"/>
      <c r="HI39" s="162"/>
      <c r="HJ39" s="162"/>
      <c r="HK39" s="162"/>
      <c r="HL39" s="162"/>
      <c r="HM39" s="162"/>
      <c r="HN39" s="162"/>
      <c r="HO39" s="162"/>
      <c r="HP39" s="162"/>
      <c r="HQ39" s="162"/>
      <c r="HR39" s="162"/>
      <c r="HS39" s="162"/>
      <c r="HT39" s="162"/>
      <c r="HU39" s="162"/>
      <c r="HV39" s="162"/>
      <c r="HW39" s="162"/>
      <c r="HX39" s="162"/>
      <c r="HY39" s="162"/>
      <c r="HZ39" s="162"/>
      <c r="IA39" s="162"/>
      <c r="IB39" s="162"/>
      <c r="IC39" s="162"/>
      <c r="ID39" s="162"/>
      <c r="IE39" s="162"/>
      <c r="IF39" s="162"/>
      <c r="IG39" s="162"/>
      <c r="IH39" s="162"/>
      <c r="II39" s="162"/>
      <c r="IJ39" s="162"/>
      <c r="IK39" s="162"/>
      <c r="IL39" s="162"/>
      <c r="IM39" s="162"/>
      <c r="IN39" s="162"/>
      <c r="IO39" s="162"/>
      <c r="IP39" s="162"/>
      <c r="IQ39" s="163"/>
    </row>
    <row r="40" spans="1:251" ht="15" customHeight="1" x14ac:dyDescent="0.15">
      <c r="A40" s="156">
        <v>1</v>
      </c>
      <c r="B40" s="13" t="s">
        <v>38</v>
      </c>
      <c r="C40" s="156">
        <v>15</v>
      </c>
      <c r="D40" s="152"/>
      <c r="E40" s="156">
        <v>1</v>
      </c>
      <c r="F40" s="13" t="s">
        <v>38</v>
      </c>
      <c r="G40" s="156">
        <v>69</v>
      </c>
      <c r="H40" s="152"/>
      <c r="I40" s="156">
        <v>1</v>
      </c>
      <c r="J40" s="170" t="s">
        <v>85</v>
      </c>
      <c r="K40" s="171">
        <v>50</v>
      </c>
      <c r="L40" s="152"/>
      <c r="M40" s="177"/>
      <c r="N40" s="178"/>
      <c r="O40" s="178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2"/>
      <c r="DB40" s="162"/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2"/>
      <c r="DS40" s="162"/>
      <c r="DT40" s="162"/>
      <c r="DU40" s="162"/>
      <c r="DV40" s="162"/>
      <c r="DW40" s="162"/>
      <c r="DX40" s="162"/>
      <c r="DY40" s="162"/>
      <c r="DZ40" s="162"/>
      <c r="EA40" s="162"/>
      <c r="EB40" s="162"/>
      <c r="EC40" s="162"/>
      <c r="ED40" s="162"/>
      <c r="EE40" s="162"/>
      <c r="EF40" s="162"/>
      <c r="EG40" s="162"/>
      <c r="EH40" s="162"/>
      <c r="EI40" s="162"/>
      <c r="EJ40" s="162"/>
      <c r="EK40" s="162"/>
      <c r="EL40" s="162"/>
      <c r="EM40" s="162"/>
      <c r="EN40" s="162"/>
      <c r="EO40" s="162"/>
      <c r="EP40" s="162"/>
      <c r="EQ40" s="162"/>
      <c r="ER40" s="162"/>
      <c r="ES40" s="162"/>
      <c r="ET40" s="162"/>
      <c r="EU40" s="162"/>
      <c r="EV40" s="162"/>
      <c r="EW40" s="162"/>
      <c r="EX40" s="162"/>
      <c r="EY40" s="162"/>
      <c r="EZ40" s="162"/>
      <c r="FA40" s="162"/>
      <c r="FB40" s="162"/>
      <c r="FC40" s="162"/>
      <c r="FD40" s="162"/>
      <c r="FE40" s="162"/>
      <c r="FF40" s="162"/>
      <c r="FG40" s="162"/>
      <c r="FH40" s="162"/>
      <c r="FI40" s="162"/>
      <c r="FJ40" s="162"/>
      <c r="FK40" s="162"/>
      <c r="FL40" s="162"/>
      <c r="FM40" s="162"/>
      <c r="FN40" s="162"/>
      <c r="FO40" s="162"/>
      <c r="FP40" s="162"/>
      <c r="FQ40" s="162"/>
      <c r="FR40" s="162"/>
      <c r="FS40" s="162"/>
      <c r="FT40" s="162"/>
      <c r="FU40" s="162"/>
      <c r="FV40" s="162"/>
      <c r="FW40" s="162"/>
      <c r="FX40" s="162"/>
      <c r="FY40" s="162"/>
      <c r="FZ40" s="162"/>
      <c r="GA40" s="162"/>
      <c r="GB40" s="162"/>
      <c r="GC40" s="162"/>
      <c r="GD40" s="162"/>
      <c r="GE40" s="162"/>
      <c r="GF40" s="162"/>
      <c r="GG40" s="162"/>
      <c r="GH40" s="162"/>
      <c r="GI40" s="162"/>
      <c r="GJ40" s="162"/>
      <c r="GK40" s="162"/>
      <c r="GL40" s="162"/>
      <c r="GM40" s="162"/>
      <c r="GN40" s="162"/>
      <c r="GO40" s="162"/>
      <c r="GP40" s="162"/>
      <c r="GQ40" s="162"/>
      <c r="GR40" s="162"/>
      <c r="GS40" s="162"/>
      <c r="GT40" s="162"/>
      <c r="GU40" s="162"/>
      <c r="GV40" s="162"/>
      <c r="GW40" s="162"/>
      <c r="GX40" s="162"/>
      <c r="GY40" s="162"/>
      <c r="GZ40" s="162"/>
      <c r="HA40" s="162"/>
      <c r="HB40" s="162"/>
      <c r="HC40" s="162"/>
      <c r="HD40" s="162"/>
      <c r="HE40" s="162"/>
      <c r="HF40" s="162"/>
      <c r="HG40" s="162"/>
      <c r="HH40" s="162"/>
      <c r="HI40" s="162"/>
      <c r="HJ40" s="162"/>
      <c r="HK40" s="162"/>
      <c r="HL40" s="162"/>
      <c r="HM40" s="162"/>
      <c r="HN40" s="162"/>
      <c r="HO40" s="162"/>
      <c r="HP40" s="162"/>
      <c r="HQ40" s="162"/>
      <c r="HR40" s="162"/>
      <c r="HS40" s="162"/>
      <c r="HT40" s="162"/>
      <c r="HU40" s="162"/>
      <c r="HV40" s="162"/>
      <c r="HW40" s="162"/>
      <c r="HX40" s="162"/>
      <c r="HY40" s="162"/>
      <c r="HZ40" s="162"/>
      <c r="IA40" s="162"/>
      <c r="IB40" s="162"/>
      <c r="IC40" s="162"/>
      <c r="ID40" s="162"/>
      <c r="IE40" s="162"/>
      <c r="IF40" s="162"/>
      <c r="IG40" s="162"/>
      <c r="IH40" s="162"/>
      <c r="II40" s="162"/>
      <c r="IJ40" s="162"/>
      <c r="IK40" s="162"/>
      <c r="IL40" s="162"/>
      <c r="IM40" s="162"/>
      <c r="IN40" s="162"/>
      <c r="IO40" s="162"/>
      <c r="IP40" s="162"/>
      <c r="IQ40" s="163"/>
    </row>
    <row r="41" spans="1:251" ht="15" customHeight="1" x14ac:dyDescent="0.15">
      <c r="A41" s="156">
        <v>2</v>
      </c>
      <c r="B41" s="261" t="s">
        <v>92</v>
      </c>
      <c r="C41" s="262">
        <v>4</v>
      </c>
      <c r="D41" s="152"/>
      <c r="E41" s="156">
        <v>2</v>
      </c>
      <c r="F41" s="13" t="s">
        <v>92</v>
      </c>
      <c r="G41" s="156">
        <v>55</v>
      </c>
      <c r="H41" s="152"/>
      <c r="I41" s="156">
        <v>2</v>
      </c>
      <c r="J41" s="13" t="s">
        <v>38</v>
      </c>
      <c r="K41" s="156">
        <v>49</v>
      </c>
      <c r="L41" s="152"/>
      <c r="M41" s="177"/>
      <c r="N41" s="178"/>
      <c r="O41" s="178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2"/>
      <c r="DB41" s="162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  <c r="DQ41" s="162"/>
      <c r="DR41" s="162"/>
      <c r="DS41" s="162"/>
      <c r="DT41" s="162"/>
      <c r="DU41" s="162"/>
      <c r="DV41" s="162"/>
      <c r="DW41" s="162"/>
      <c r="DX41" s="162"/>
      <c r="DY41" s="162"/>
      <c r="DZ41" s="162"/>
      <c r="EA41" s="162"/>
      <c r="EB41" s="162"/>
      <c r="EC41" s="162"/>
      <c r="ED41" s="162"/>
      <c r="EE41" s="162"/>
      <c r="EF41" s="162"/>
      <c r="EG41" s="162"/>
      <c r="EH41" s="162"/>
      <c r="EI41" s="162"/>
      <c r="EJ41" s="162"/>
      <c r="EK41" s="162"/>
      <c r="EL41" s="162"/>
      <c r="EM41" s="162"/>
      <c r="EN41" s="162"/>
      <c r="EO41" s="162"/>
      <c r="EP41" s="162"/>
      <c r="EQ41" s="162"/>
      <c r="ER41" s="162"/>
      <c r="ES41" s="162"/>
      <c r="ET41" s="162"/>
      <c r="EU41" s="162"/>
      <c r="EV41" s="162"/>
      <c r="EW41" s="162"/>
      <c r="EX41" s="162"/>
      <c r="EY41" s="162"/>
      <c r="EZ41" s="162"/>
      <c r="FA41" s="162"/>
      <c r="FB41" s="162"/>
      <c r="FC41" s="162"/>
      <c r="FD41" s="162"/>
      <c r="FE41" s="162"/>
      <c r="FF41" s="162"/>
      <c r="FG41" s="162"/>
      <c r="FH41" s="162"/>
      <c r="FI41" s="162"/>
      <c r="FJ41" s="162"/>
      <c r="FK41" s="162"/>
      <c r="FL41" s="162"/>
      <c r="FM41" s="162"/>
      <c r="FN41" s="162"/>
      <c r="FO41" s="162"/>
      <c r="FP41" s="162"/>
      <c r="FQ41" s="162"/>
      <c r="FR41" s="162"/>
      <c r="FS41" s="162"/>
      <c r="FT41" s="162"/>
      <c r="FU41" s="162"/>
      <c r="FV41" s="162"/>
      <c r="FW41" s="162"/>
      <c r="FX41" s="162"/>
      <c r="FY41" s="162"/>
      <c r="FZ41" s="162"/>
      <c r="GA41" s="162"/>
      <c r="GB41" s="162"/>
      <c r="GC41" s="162"/>
      <c r="GD41" s="162"/>
      <c r="GE41" s="162"/>
      <c r="GF41" s="162"/>
      <c r="GG41" s="162"/>
      <c r="GH41" s="162"/>
      <c r="GI41" s="162"/>
      <c r="GJ41" s="162"/>
      <c r="GK41" s="162"/>
      <c r="GL41" s="162"/>
      <c r="GM41" s="162"/>
      <c r="GN41" s="162"/>
      <c r="GO41" s="162"/>
      <c r="GP41" s="162"/>
      <c r="GQ41" s="162"/>
      <c r="GR41" s="162"/>
      <c r="GS41" s="162"/>
      <c r="GT41" s="162"/>
      <c r="GU41" s="162"/>
      <c r="GV41" s="162"/>
      <c r="GW41" s="162"/>
      <c r="GX41" s="162"/>
      <c r="GY41" s="162"/>
      <c r="GZ41" s="162"/>
      <c r="HA41" s="162"/>
      <c r="HB41" s="162"/>
      <c r="HC41" s="162"/>
      <c r="HD41" s="162"/>
      <c r="HE41" s="162"/>
      <c r="HF41" s="162"/>
      <c r="HG41" s="162"/>
      <c r="HH41" s="162"/>
      <c r="HI41" s="162"/>
      <c r="HJ41" s="162"/>
      <c r="HK41" s="162"/>
      <c r="HL41" s="162"/>
      <c r="HM41" s="162"/>
      <c r="HN41" s="162"/>
      <c r="HO41" s="162"/>
      <c r="HP41" s="162"/>
      <c r="HQ41" s="162"/>
      <c r="HR41" s="162"/>
      <c r="HS41" s="162"/>
      <c r="HT41" s="162"/>
      <c r="HU41" s="162"/>
      <c r="HV41" s="162"/>
      <c r="HW41" s="162"/>
      <c r="HX41" s="162"/>
      <c r="HY41" s="162"/>
      <c r="HZ41" s="162"/>
      <c r="IA41" s="162"/>
      <c r="IB41" s="162"/>
      <c r="IC41" s="162"/>
      <c r="ID41" s="162"/>
      <c r="IE41" s="162"/>
      <c r="IF41" s="162"/>
      <c r="IG41" s="162"/>
      <c r="IH41" s="162"/>
      <c r="II41" s="162"/>
      <c r="IJ41" s="162"/>
      <c r="IK41" s="162"/>
      <c r="IL41" s="162"/>
      <c r="IM41" s="162"/>
      <c r="IN41" s="162"/>
      <c r="IO41" s="162"/>
      <c r="IP41" s="162"/>
      <c r="IQ41" s="163"/>
    </row>
    <row r="42" spans="1:251" ht="15" customHeight="1" x14ac:dyDescent="0.15">
      <c r="A42" s="156">
        <v>3</v>
      </c>
      <c r="B42" s="170" t="s">
        <v>17</v>
      </c>
      <c r="C42" s="171">
        <v>3</v>
      </c>
      <c r="D42" s="152"/>
      <c r="E42" s="156">
        <v>3</v>
      </c>
      <c r="F42" s="170" t="s">
        <v>85</v>
      </c>
      <c r="G42" s="171">
        <v>49</v>
      </c>
      <c r="H42" s="152"/>
      <c r="I42" s="156">
        <v>3</v>
      </c>
      <c r="J42" s="13" t="s">
        <v>92</v>
      </c>
      <c r="K42" s="156">
        <v>46</v>
      </c>
      <c r="L42" s="152"/>
      <c r="M42" s="177"/>
      <c r="N42" s="178"/>
      <c r="O42" s="178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  <c r="DE42" s="162"/>
      <c r="DF42" s="162"/>
      <c r="DG42" s="162"/>
      <c r="DH42" s="162"/>
      <c r="DI42" s="162"/>
      <c r="DJ42" s="162"/>
      <c r="DK42" s="162"/>
      <c r="DL42" s="162"/>
      <c r="DM42" s="162"/>
      <c r="DN42" s="162"/>
      <c r="DO42" s="162"/>
      <c r="DP42" s="162"/>
      <c r="DQ42" s="162"/>
      <c r="DR42" s="162"/>
      <c r="DS42" s="162"/>
      <c r="DT42" s="162"/>
      <c r="DU42" s="162"/>
      <c r="DV42" s="162"/>
      <c r="DW42" s="162"/>
      <c r="DX42" s="162"/>
      <c r="DY42" s="162"/>
      <c r="DZ42" s="162"/>
      <c r="EA42" s="162"/>
      <c r="EB42" s="162"/>
      <c r="EC42" s="162"/>
      <c r="ED42" s="162"/>
      <c r="EE42" s="162"/>
      <c r="EF42" s="162"/>
      <c r="EG42" s="162"/>
      <c r="EH42" s="162"/>
      <c r="EI42" s="162"/>
      <c r="EJ42" s="162"/>
      <c r="EK42" s="162"/>
      <c r="EL42" s="162"/>
      <c r="EM42" s="162"/>
      <c r="EN42" s="162"/>
      <c r="EO42" s="162"/>
      <c r="EP42" s="162"/>
      <c r="EQ42" s="162"/>
      <c r="ER42" s="162"/>
      <c r="ES42" s="162"/>
      <c r="ET42" s="162"/>
      <c r="EU42" s="162"/>
      <c r="EV42" s="162"/>
      <c r="EW42" s="162"/>
      <c r="EX42" s="162"/>
      <c r="EY42" s="162"/>
      <c r="EZ42" s="162"/>
      <c r="FA42" s="162"/>
      <c r="FB42" s="162"/>
      <c r="FC42" s="162"/>
      <c r="FD42" s="162"/>
      <c r="FE42" s="162"/>
      <c r="FF42" s="162"/>
      <c r="FG42" s="162"/>
      <c r="FH42" s="162"/>
      <c r="FI42" s="162"/>
      <c r="FJ42" s="162"/>
      <c r="FK42" s="162"/>
      <c r="FL42" s="162"/>
      <c r="FM42" s="162"/>
      <c r="FN42" s="162"/>
      <c r="FO42" s="162"/>
      <c r="FP42" s="162"/>
      <c r="FQ42" s="162"/>
      <c r="FR42" s="162"/>
      <c r="FS42" s="162"/>
      <c r="FT42" s="162"/>
      <c r="FU42" s="162"/>
      <c r="FV42" s="162"/>
      <c r="FW42" s="162"/>
      <c r="FX42" s="162"/>
      <c r="FY42" s="162"/>
      <c r="FZ42" s="162"/>
      <c r="GA42" s="162"/>
      <c r="GB42" s="162"/>
      <c r="GC42" s="162"/>
      <c r="GD42" s="162"/>
      <c r="GE42" s="162"/>
      <c r="GF42" s="162"/>
      <c r="GG42" s="162"/>
      <c r="GH42" s="162"/>
      <c r="GI42" s="162"/>
      <c r="GJ42" s="162"/>
      <c r="GK42" s="162"/>
      <c r="GL42" s="162"/>
      <c r="GM42" s="162"/>
      <c r="GN42" s="162"/>
      <c r="GO42" s="162"/>
      <c r="GP42" s="162"/>
      <c r="GQ42" s="162"/>
      <c r="GR42" s="162"/>
      <c r="GS42" s="162"/>
      <c r="GT42" s="162"/>
      <c r="GU42" s="162"/>
      <c r="GV42" s="162"/>
      <c r="GW42" s="162"/>
      <c r="GX42" s="162"/>
      <c r="GY42" s="162"/>
      <c r="GZ42" s="162"/>
      <c r="HA42" s="162"/>
      <c r="HB42" s="162"/>
      <c r="HC42" s="162"/>
      <c r="HD42" s="162"/>
      <c r="HE42" s="162"/>
      <c r="HF42" s="162"/>
      <c r="HG42" s="162"/>
      <c r="HH42" s="162"/>
      <c r="HI42" s="162"/>
      <c r="HJ42" s="162"/>
      <c r="HK42" s="162"/>
      <c r="HL42" s="162"/>
      <c r="HM42" s="162"/>
      <c r="HN42" s="162"/>
      <c r="HO42" s="162"/>
      <c r="HP42" s="162"/>
      <c r="HQ42" s="162"/>
      <c r="HR42" s="162"/>
      <c r="HS42" s="162"/>
      <c r="HT42" s="162"/>
      <c r="HU42" s="162"/>
      <c r="HV42" s="162"/>
      <c r="HW42" s="162"/>
      <c r="HX42" s="162"/>
      <c r="HY42" s="162"/>
      <c r="HZ42" s="162"/>
      <c r="IA42" s="162"/>
      <c r="IB42" s="162"/>
      <c r="IC42" s="162"/>
      <c r="ID42" s="162"/>
      <c r="IE42" s="162"/>
      <c r="IF42" s="162"/>
      <c r="IG42" s="162"/>
      <c r="IH42" s="162"/>
      <c r="II42" s="162"/>
      <c r="IJ42" s="162"/>
      <c r="IK42" s="162"/>
      <c r="IL42" s="162"/>
      <c r="IM42" s="162"/>
      <c r="IN42" s="162"/>
      <c r="IO42" s="162"/>
      <c r="IP42" s="162"/>
      <c r="IQ42" s="163"/>
    </row>
    <row r="43" spans="1:251" ht="15" customHeight="1" x14ac:dyDescent="0.15">
      <c r="A43" s="156">
        <v>4</v>
      </c>
      <c r="B43" s="170" t="s">
        <v>85</v>
      </c>
      <c r="C43" s="171">
        <v>3</v>
      </c>
      <c r="D43" s="152"/>
      <c r="E43" s="156">
        <v>4</v>
      </c>
      <c r="F43" s="170" t="s">
        <v>17</v>
      </c>
      <c r="G43" s="171">
        <v>37</v>
      </c>
      <c r="H43" s="152"/>
      <c r="I43" s="156">
        <v>4</v>
      </c>
      <c r="J43" s="170" t="s">
        <v>211</v>
      </c>
      <c r="K43" s="171">
        <v>39</v>
      </c>
      <c r="L43" s="152"/>
      <c r="M43" s="177"/>
      <c r="N43" s="178"/>
      <c r="O43" s="178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  <c r="CW43" s="162"/>
      <c r="CX43" s="162"/>
      <c r="CY43" s="162"/>
      <c r="CZ43" s="162"/>
      <c r="DA43" s="162"/>
      <c r="DB43" s="162"/>
      <c r="DC43" s="162"/>
      <c r="DD43" s="162"/>
      <c r="DE43" s="162"/>
      <c r="DF43" s="162"/>
      <c r="DG43" s="162"/>
      <c r="DH43" s="162"/>
      <c r="DI43" s="162"/>
      <c r="DJ43" s="162"/>
      <c r="DK43" s="162"/>
      <c r="DL43" s="162"/>
      <c r="DM43" s="162"/>
      <c r="DN43" s="162"/>
      <c r="DO43" s="162"/>
      <c r="DP43" s="162"/>
      <c r="DQ43" s="162"/>
      <c r="DR43" s="162"/>
      <c r="DS43" s="162"/>
      <c r="DT43" s="162"/>
      <c r="DU43" s="162"/>
      <c r="DV43" s="162"/>
      <c r="DW43" s="162"/>
      <c r="DX43" s="162"/>
      <c r="DY43" s="162"/>
      <c r="DZ43" s="162"/>
      <c r="EA43" s="162"/>
      <c r="EB43" s="162"/>
      <c r="EC43" s="162"/>
      <c r="ED43" s="162"/>
      <c r="EE43" s="162"/>
      <c r="EF43" s="162"/>
      <c r="EG43" s="162"/>
      <c r="EH43" s="162"/>
      <c r="EI43" s="162"/>
      <c r="EJ43" s="162"/>
      <c r="EK43" s="162"/>
      <c r="EL43" s="162"/>
      <c r="EM43" s="162"/>
      <c r="EN43" s="162"/>
      <c r="EO43" s="162"/>
      <c r="EP43" s="162"/>
      <c r="EQ43" s="162"/>
      <c r="ER43" s="162"/>
      <c r="ES43" s="162"/>
      <c r="ET43" s="162"/>
      <c r="EU43" s="162"/>
      <c r="EV43" s="162"/>
      <c r="EW43" s="162"/>
      <c r="EX43" s="162"/>
      <c r="EY43" s="162"/>
      <c r="EZ43" s="162"/>
      <c r="FA43" s="162"/>
      <c r="FB43" s="162"/>
      <c r="FC43" s="162"/>
      <c r="FD43" s="162"/>
      <c r="FE43" s="162"/>
      <c r="FF43" s="162"/>
      <c r="FG43" s="162"/>
      <c r="FH43" s="162"/>
      <c r="FI43" s="162"/>
      <c r="FJ43" s="162"/>
      <c r="FK43" s="162"/>
      <c r="FL43" s="162"/>
      <c r="FM43" s="162"/>
      <c r="FN43" s="162"/>
      <c r="FO43" s="162"/>
      <c r="FP43" s="162"/>
      <c r="FQ43" s="162"/>
      <c r="FR43" s="162"/>
      <c r="FS43" s="162"/>
      <c r="FT43" s="162"/>
      <c r="FU43" s="162"/>
      <c r="FV43" s="162"/>
      <c r="FW43" s="162"/>
      <c r="FX43" s="162"/>
      <c r="FY43" s="162"/>
      <c r="FZ43" s="162"/>
      <c r="GA43" s="162"/>
      <c r="GB43" s="162"/>
      <c r="GC43" s="162"/>
      <c r="GD43" s="162"/>
      <c r="GE43" s="162"/>
      <c r="GF43" s="162"/>
      <c r="GG43" s="162"/>
      <c r="GH43" s="162"/>
      <c r="GI43" s="162"/>
      <c r="GJ43" s="162"/>
      <c r="GK43" s="162"/>
      <c r="GL43" s="162"/>
      <c r="GM43" s="162"/>
      <c r="GN43" s="162"/>
      <c r="GO43" s="162"/>
      <c r="GP43" s="162"/>
      <c r="GQ43" s="162"/>
      <c r="GR43" s="162"/>
      <c r="GS43" s="162"/>
      <c r="GT43" s="162"/>
      <c r="GU43" s="162"/>
      <c r="GV43" s="162"/>
      <c r="GW43" s="162"/>
      <c r="GX43" s="162"/>
      <c r="GY43" s="162"/>
      <c r="GZ43" s="162"/>
      <c r="HA43" s="162"/>
      <c r="HB43" s="162"/>
      <c r="HC43" s="162"/>
      <c r="HD43" s="162"/>
      <c r="HE43" s="162"/>
      <c r="HF43" s="162"/>
      <c r="HG43" s="162"/>
      <c r="HH43" s="162"/>
      <c r="HI43" s="162"/>
      <c r="HJ43" s="162"/>
      <c r="HK43" s="162"/>
      <c r="HL43" s="162"/>
      <c r="HM43" s="162"/>
      <c r="HN43" s="162"/>
      <c r="HO43" s="162"/>
      <c r="HP43" s="162"/>
      <c r="HQ43" s="162"/>
      <c r="HR43" s="162"/>
      <c r="HS43" s="162"/>
      <c r="HT43" s="162"/>
      <c r="HU43" s="162"/>
      <c r="HV43" s="162"/>
      <c r="HW43" s="162"/>
      <c r="HX43" s="162"/>
      <c r="HY43" s="162"/>
      <c r="HZ43" s="162"/>
      <c r="IA43" s="162"/>
      <c r="IB43" s="162"/>
      <c r="IC43" s="162"/>
      <c r="ID43" s="162"/>
      <c r="IE43" s="162"/>
      <c r="IF43" s="162"/>
      <c r="IG43" s="162"/>
      <c r="IH43" s="162"/>
      <c r="II43" s="162"/>
      <c r="IJ43" s="162"/>
      <c r="IK43" s="162"/>
      <c r="IL43" s="162"/>
      <c r="IM43" s="162"/>
      <c r="IN43" s="162"/>
      <c r="IO43" s="162"/>
      <c r="IP43" s="162"/>
      <c r="IQ43" s="163"/>
    </row>
    <row r="44" spans="1:251" ht="15" customHeight="1" x14ac:dyDescent="0.15">
      <c r="A44" s="156">
        <v>5</v>
      </c>
      <c r="B44" s="13" t="s">
        <v>82</v>
      </c>
      <c r="C44" s="156">
        <v>2</v>
      </c>
      <c r="D44" s="152"/>
      <c r="E44" s="156">
        <v>5</v>
      </c>
      <c r="F44" s="247" t="s">
        <v>87</v>
      </c>
      <c r="G44" s="248">
        <v>36</v>
      </c>
      <c r="H44" s="152"/>
      <c r="I44" s="156">
        <v>5</v>
      </c>
      <c r="J44" s="13" t="s">
        <v>75</v>
      </c>
      <c r="K44" s="156">
        <v>39</v>
      </c>
      <c r="L44" s="152"/>
      <c r="M44" s="177"/>
      <c r="N44" s="178"/>
      <c r="O44" s="178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  <c r="CW44" s="162"/>
      <c r="CX44" s="162"/>
      <c r="CY44" s="162"/>
      <c r="CZ44" s="162"/>
      <c r="DA44" s="162"/>
      <c r="DB44" s="162"/>
      <c r="DC44" s="162"/>
      <c r="DD44" s="162"/>
      <c r="DE44" s="162"/>
      <c r="DF44" s="162"/>
      <c r="DG44" s="162"/>
      <c r="DH44" s="162"/>
      <c r="DI44" s="162"/>
      <c r="DJ44" s="162"/>
      <c r="DK44" s="162"/>
      <c r="DL44" s="162"/>
      <c r="DM44" s="162"/>
      <c r="DN44" s="162"/>
      <c r="DO44" s="162"/>
      <c r="DP44" s="162"/>
      <c r="DQ44" s="162"/>
      <c r="DR44" s="162"/>
      <c r="DS44" s="162"/>
      <c r="DT44" s="162"/>
      <c r="DU44" s="162"/>
      <c r="DV44" s="162"/>
      <c r="DW44" s="162"/>
      <c r="DX44" s="162"/>
      <c r="DY44" s="162"/>
      <c r="DZ44" s="162"/>
      <c r="EA44" s="162"/>
      <c r="EB44" s="162"/>
      <c r="EC44" s="162"/>
      <c r="ED44" s="162"/>
      <c r="EE44" s="162"/>
      <c r="EF44" s="162"/>
      <c r="EG44" s="162"/>
      <c r="EH44" s="162"/>
      <c r="EI44" s="162"/>
      <c r="EJ44" s="162"/>
      <c r="EK44" s="162"/>
      <c r="EL44" s="162"/>
      <c r="EM44" s="162"/>
      <c r="EN44" s="162"/>
      <c r="EO44" s="162"/>
      <c r="EP44" s="162"/>
      <c r="EQ44" s="162"/>
      <c r="ER44" s="162"/>
      <c r="ES44" s="162"/>
      <c r="ET44" s="162"/>
      <c r="EU44" s="162"/>
      <c r="EV44" s="162"/>
      <c r="EW44" s="162"/>
      <c r="EX44" s="162"/>
      <c r="EY44" s="162"/>
      <c r="EZ44" s="162"/>
      <c r="FA44" s="162"/>
      <c r="FB44" s="162"/>
      <c r="FC44" s="162"/>
      <c r="FD44" s="162"/>
      <c r="FE44" s="162"/>
      <c r="FF44" s="162"/>
      <c r="FG44" s="162"/>
      <c r="FH44" s="162"/>
      <c r="FI44" s="162"/>
      <c r="FJ44" s="162"/>
      <c r="FK44" s="162"/>
      <c r="FL44" s="162"/>
      <c r="FM44" s="162"/>
      <c r="FN44" s="162"/>
      <c r="FO44" s="162"/>
      <c r="FP44" s="162"/>
      <c r="FQ44" s="162"/>
      <c r="FR44" s="162"/>
      <c r="FS44" s="162"/>
      <c r="FT44" s="162"/>
      <c r="FU44" s="162"/>
      <c r="FV44" s="162"/>
      <c r="FW44" s="162"/>
      <c r="FX44" s="162"/>
      <c r="FY44" s="162"/>
      <c r="FZ44" s="162"/>
      <c r="GA44" s="162"/>
      <c r="GB44" s="162"/>
      <c r="GC44" s="162"/>
      <c r="GD44" s="162"/>
      <c r="GE44" s="162"/>
      <c r="GF44" s="162"/>
      <c r="GG44" s="162"/>
      <c r="GH44" s="162"/>
      <c r="GI44" s="162"/>
      <c r="GJ44" s="162"/>
      <c r="GK44" s="162"/>
      <c r="GL44" s="162"/>
      <c r="GM44" s="162"/>
      <c r="GN44" s="162"/>
      <c r="GO44" s="162"/>
      <c r="GP44" s="162"/>
      <c r="GQ44" s="162"/>
      <c r="GR44" s="162"/>
      <c r="GS44" s="162"/>
      <c r="GT44" s="162"/>
      <c r="GU44" s="162"/>
      <c r="GV44" s="162"/>
      <c r="GW44" s="162"/>
      <c r="GX44" s="162"/>
      <c r="GY44" s="162"/>
      <c r="GZ44" s="162"/>
      <c r="HA44" s="162"/>
      <c r="HB44" s="162"/>
      <c r="HC44" s="162"/>
      <c r="HD44" s="162"/>
      <c r="HE44" s="162"/>
      <c r="HF44" s="162"/>
      <c r="HG44" s="162"/>
      <c r="HH44" s="162"/>
      <c r="HI44" s="162"/>
      <c r="HJ44" s="162"/>
      <c r="HK44" s="162"/>
      <c r="HL44" s="162"/>
      <c r="HM44" s="162"/>
      <c r="HN44" s="162"/>
      <c r="HO44" s="162"/>
      <c r="HP44" s="162"/>
      <c r="HQ44" s="162"/>
      <c r="HR44" s="162"/>
      <c r="HS44" s="162"/>
      <c r="HT44" s="162"/>
      <c r="HU44" s="162"/>
      <c r="HV44" s="162"/>
      <c r="HW44" s="162"/>
      <c r="HX44" s="162"/>
      <c r="HY44" s="162"/>
      <c r="HZ44" s="162"/>
      <c r="IA44" s="162"/>
      <c r="IB44" s="162"/>
      <c r="IC44" s="162"/>
      <c r="ID44" s="162"/>
      <c r="IE44" s="162"/>
      <c r="IF44" s="162"/>
      <c r="IG44" s="162"/>
      <c r="IH44" s="162"/>
      <c r="II44" s="162"/>
      <c r="IJ44" s="162"/>
      <c r="IK44" s="162"/>
      <c r="IL44" s="162"/>
      <c r="IM44" s="162"/>
      <c r="IN44" s="162"/>
      <c r="IO44" s="162"/>
      <c r="IP44" s="162"/>
      <c r="IQ44" s="163"/>
    </row>
    <row r="45" spans="1:251" ht="15" customHeight="1" x14ac:dyDescent="0.15">
      <c r="A45" s="156">
        <v>6</v>
      </c>
      <c r="B45" s="13" t="s">
        <v>75</v>
      </c>
      <c r="C45" s="156">
        <v>2</v>
      </c>
      <c r="D45" s="152"/>
      <c r="E45" s="156">
        <v>6</v>
      </c>
      <c r="F45" s="170" t="s">
        <v>73</v>
      </c>
      <c r="G45" s="171">
        <v>30</v>
      </c>
      <c r="H45" s="152"/>
      <c r="I45" s="156">
        <v>6</v>
      </c>
      <c r="J45" s="247" t="s">
        <v>292</v>
      </c>
      <c r="K45" s="248">
        <v>34</v>
      </c>
      <c r="L45" s="152"/>
      <c r="M45" s="177"/>
      <c r="N45" s="178"/>
      <c r="O45" s="178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162"/>
      <c r="BX45" s="162"/>
      <c r="BY45" s="162"/>
      <c r="BZ45" s="162"/>
      <c r="CA45" s="162"/>
      <c r="CB45" s="162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2"/>
      <c r="CW45" s="162"/>
      <c r="CX45" s="162"/>
      <c r="CY45" s="162"/>
      <c r="CZ45" s="162"/>
      <c r="DA45" s="162"/>
      <c r="DB45" s="162"/>
      <c r="DC45" s="162"/>
      <c r="DD45" s="162"/>
      <c r="DE45" s="162"/>
      <c r="DF45" s="162"/>
      <c r="DG45" s="162"/>
      <c r="DH45" s="162"/>
      <c r="DI45" s="162"/>
      <c r="DJ45" s="162"/>
      <c r="DK45" s="162"/>
      <c r="DL45" s="162"/>
      <c r="DM45" s="162"/>
      <c r="DN45" s="162"/>
      <c r="DO45" s="162"/>
      <c r="DP45" s="162"/>
      <c r="DQ45" s="162"/>
      <c r="DR45" s="162"/>
      <c r="DS45" s="162"/>
      <c r="DT45" s="162"/>
      <c r="DU45" s="162"/>
      <c r="DV45" s="162"/>
      <c r="DW45" s="162"/>
      <c r="DX45" s="162"/>
      <c r="DY45" s="162"/>
      <c r="DZ45" s="162"/>
      <c r="EA45" s="162"/>
      <c r="EB45" s="162"/>
      <c r="EC45" s="162"/>
      <c r="ED45" s="162"/>
      <c r="EE45" s="162"/>
      <c r="EF45" s="162"/>
      <c r="EG45" s="162"/>
      <c r="EH45" s="162"/>
      <c r="EI45" s="162"/>
      <c r="EJ45" s="162"/>
      <c r="EK45" s="162"/>
      <c r="EL45" s="162"/>
      <c r="EM45" s="162"/>
      <c r="EN45" s="162"/>
      <c r="EO45" s="162"/>
      <c r="EP45" s="162"/>
      <c r="EQ45" s="162"/>
      <c r="ER45" s="162"/>
      <c r="ES45" s="162"/>
      <c r="ET45" s="162"/>
      <c r="EU45" s="162"/>
      <c r="EV45" s="162"/>
      <c r="EW45" s="162"/>
      <c r="EX45" s="162"/>
      <c r="EY45" s="162"/>
      <c r="EZ45" s="162"/>
      <c r="FA45" s="162"/>
      <c r="FB45" s="162"/>
      <c r="FC45" s="162"/>
      <c r="FD45" s="162"/>
      <c r="FE45" s="162"/>
      <c r="FF45" s="162"/>
      <c r="FG45" s="162"/>
      <c r="FH45" s="162"/>
      <c r="FI45" s="162"/>
      <c r="FJ45" s="162"/>
      <c r="FK45" s="162"/>
      <c r="FL45" s="162"/>
      <c r="FM45" s="162"/>
      <c r="FN45" s="162"/>
      <c r="FO45" s="162"/>
      <c r="FP45" s="162"/>
      <c r="FQ45" s="162"/>
      <c r="FR45" s="162"/>
      <c r="FS45" s="162"/>
      <c r="FT45" s="162"/>
      <c r="FU45" s="162"/>
      <c r="FV45" s="162"/>
      <c r="FW45" s="162"/>
      <c r="FX45" s="162"/>
      <c r="FY45" s="162"/>
      <c r="FZ45" s="162"/>
      <c r="GA45" s="162"/>
      <c r="GB45" s="162"/>
      <c r="GC45" s="162"/>
      <c r="GD45" s="162"/>
      <c r="GE45" s="162"/>
      <c r="GF45" s="162"/>
      <c r="GG45" s="162"/>
      <c r="GH45" s="162"/>
      <c r="GI45" s="162"/>
      <c r="GJ45" s="162"/>
      <c r="GK45" s="162"/>
      <c r="GL45" s="162"/>
      <c r="GM45" s="162"/>
      <c r="GN45" s="162"/>
      <c r="GO45" s="162"/>
      <c r="GP45" s="162"/>
      <c r="GQ45" s="162"/>
      <c r="GR45" s="162"/>
      <c r="GS45" s="162"/>
      <c r="GT45" s="162"/>
      <c r="GU45" s="162"/>
      <c r="GV45" s="162"/>
      <c r="GW45" s="162"/>
      <c r="GX45" s="162"/>
      <c r="GY45" s="162"/>
      <c r="GZ45" s="162"/>
      <c r="HA45" s="162"/>
      <c r="HB45" s="162"/>
      <c r="HC45" s="162"/>
      <c r="HD45" s="162"/>
      <c r="HE45" s="162"/>
      <c r="HF45" s="162"/>
      <c r="HG45" s="162"/>
      <c r="HH45" s="162"/>
      <c r="HI45" s="162"/>
      <c r="HJ45" s="162"/>
      <c r="HK45" s="162"/>
      <c r="HL45" s="162"/>
      <c r="HM45" s="162"/>
      <c r="HN45" s="162"/>
      <c r="HO45" s="162"/>
      <c r="HP45" s="162"/>
      <c r="HQ45" s="162"/>
      <c r="HR45" s="162"/>
      <c r="HS45" s="162"/>
      <c r="HT45" s="162"/>
      <c r="HU45" s="162"/>
      <c r="HV45" s="162"/>
      <c r="HW45" s="162"/>
      <c r="HX45" s="162"/>
      <c r="HY45" s="162"/>
      <c r="HZ45" s="162"/>
      <c r="IA45" s="162"/>
      <c r="IB45" s="162"/>
      <c r="IC45" s="162"/>
      <c r="ID45" s="162"/>
      <c r="IE45" s="162"/>
      <c r="IF45" s="162"/>
      <c r="IG45" s="162"/>
      <c r="IH45" s="162"/>
      <c r="II45" s="162"/>
      <c r="IJ45" s="162"/>
      <c r="IK45" s="162"/>
      <c r="IL45" s="162"/>
      <c r="IM45" s="162"/>
      <c r="IN45" s="162"/>
      <c r="IO45" s="162"/>
      <c r="IP45" s="162"/>
      <c r="IQ45" s="163"/>
    </row>
    <row r="46" spans="1:251" ht="15" customHeight="1" x14ac:dyDescent="0.15">
      <c r="A46" s="156">
        <v>7</v>
      </c>
      <c r="B46" s="170" t="s">
        <v>113</v>
      </c>
      <c r="C46" s="171">
        <v>1</v>
      </c>
      <c r="D46" s="152"/>
      <c r="E46" s="156">
        <v>7</v>
      </c>
      <c r="F46" s="13" t="s">
        <v>82</v>
      </c>
      <c r="G46" s="156">
        <v>30</v>
      </c>
      <c r="H46" s="152"/>
      <c r="I46" s="156">
        <v>7</v>
      </c>
      <c r="J46" s="170" t="s">
        <v>212</v>
      </c>
      <c r="K46" s="171">
        <v>27</v>
      </c>
      <c r="L46" s="152"/>
      <c r="M46" s="177"/>
      <c r="N46" s="178"/>
      <c r="O46" s="178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2"/>
      <c r="CW46" s="162"/>
      <c r="CX46" s="162"/>
      <c r="CY46" s="162"/>
      <c r="CZ46" s="162"/>
      <c r="DA46" s="162"/>
      <c r="DB46" s="162"/>
      <c r="DC46" s="162"/>
      <c r="DD46" s="162"/>
      <c r="DE46" s="162"/>
      <c r="DF46" s="162"/>
      <c r="DG46" s="162"/>
      <c r="DH46" s="162"/>
      <c r="DI46" s="162"/>
      <c r="DJ46" s="162"/>
      <c r="DK46" s="162"/>
      <c r="DL46" s="162"/>
      <c r="DM46" s="162"/>
      <c r="DN46" s="162"/>
      <c r="DO46" s="162"/>
      <c r="DP46" s="162"/>
      <c r="DQ46" s="162"/>
      <c r="DR46" s="162"/>
      <c r="DS46" s="162"/>
      <c r="DT46" s="162"/>
      <c r="DU46" s="162"/>
      <c r="DV46" s="162"/>
      <c r="DW46" s="162"/>
      <c r="DX46" s="162"/>
      <c r="DY46" s="162"/>
      <c r="DZ46" s="162"/>
      <c r="EA46" s="162"/>
      <c r="EB46" s="162"/>
      <c r="EC46" s="162"/>
      <c r="ED46" s="162"/>
      <c r="EE46" s="162"/>
      <c r="EF46" s="162"/>
      <c r="EG46" s="162"/>
      <c r="EH46" s="162"/>
      <c r="EI46" s="162"/>
      <c r="EJ46" s="162"/>
      <c r="EK46" s="162"/>
      <c r="EL46" s="162"/>
      <c r="EM46" s="162"/>
      <c r="EN46" s="162"/>
      <c r="EO46" s="162"/>
      <c r="EP46" s="162"/>
      <c r="EQ46" s="162"/>
      <c r="ER46" s="162"/>
      <c r="ES46" s="162"/>
      <c r="ET46" s="162"/>
      <c r="EU46" s="162"/>
      <c r="EV46" s="162"/>
      <c r="EW46" s="162"/>
      <c r="EX46" s="162"/>
      <c r="EY46" s="162"/>
      <c r="EZ46" s="162"/>
      <c r="FA46" s="162"/>
      <c r="FB46" s="162"/>
      <c r="FC46" s="162"/>
      <c r="FD46" s="162"/>
      <c r="FE46" s="162"/>
      <c r="FF46" s="162"/>
      <c r="FG46" s="162"/>
      <c r="FH46" s="162"/>
      <c r="FI46" s="162"/>
      <c r="FJ46" s="162"/>
      <c r="FK46" s="162"/>
      <c r="FL46" s="162"/>
      <c r="FM46" s="162"/>
      <c r="FN46" s="162"/>
      <c r="FO46" s="162"/>
      <c r="FP46" s="162"/>
      <c r="FQ46" s="162"/>
      <c r="FR46" s="162"/>
      <c r="FS46" s="162"/>
      <c r="FT46" s="162"/>
      <c r="FU46" s="162"/>
      <c r="FV46" s="162"/>
      <c r="FW46" s="162"/>
      <c r="FX46" s="162"/>
      <c r="FY46" s="162"/>
      <c r="FZ46" s="162"/>
      <c r="GA46" s="162"/>
      <c r="GB46" s="162"/>
      <c r="GC46" s="162"/>
      <c r="GD46" s="162"/>
      <c r="GE46" s="162"/>
      <c r="GF46" s="162"/>
      <c r="GG46" s="162"/>
      <c r="GH46" s="162"/>
      <c r="GI46" s="162"/>
      <c r="GJ46" s="162"/>
      <c r="GK46" s="162"/>
      <c r="GL46" s="162"/>
      <c r="GM46" s="162"/>
      <c r="GN46" s="162"/>
      <c r="GO46" s="162"/>
      <c r="GP46" s="162"/>
      <c r="GQ46" s="162"/>
      <c r="GR46" s="162"/>
      <c r="GS46" s="162"/>
      <c r="GT46" s="162"/>
      <c r="GU46" s="162"/>
      <c r="GV46" s="162"/>
      <c r="GW46" s="162"/>
      <c r="GX46" s="162"/>
      <c r="GY46" s="162"/>
      <c r="GZ46" s="162"/>
      <c r="HA46" s="162"/>
      <c r="HB46" s="162"/>
      <c r="HC46" s="162"/>
      <c r="HD46" s="162"/>
      <c r="HE46" s="162"/>
      <c r="HF46" s="162"/>
      <c r="HG46" s="162"/>
      <c r="HH46" s="162"/>
      <c r="HI46" s="162"/>
      <c r="HJ46" s="162"/>
      <c r="HK46" s="162"/>
      <c r="HL46" s="162"/>
      <c r="HM46" s="162"/>
      <c r="HN46" s="162"/>
      <c r="HO46" s="162"/>
      <c r="HP46" s="162"/>
      <c r="HQ46" s="162"/>
      <c r="HR46" s="162"/>
      <c r="HS46" s="162"/>
      <c r="HT46" s="162"/>
      <c r="HU46" s="162"/>
      <c r="HV46" s="162"/>
      <c r="HW46" s="162"/>
      <c r="HX46" s="162"/>
      <c r="HY46" s="162"/>
      <c r="HZ46" s="162"/>
      <c r="IA46" s="162"/>
      <c r="IB46" s="162"/>
      <c r="IC46" s="162"/>
      <c r="ID46" s="162"/>
      <c r="IE46" s="162"/>
      <c r="IF46" s="162"/>
      <c r="IG46" s="162"/>
      <c r="IH46" s="162"/>
      <c r="II46" s="162"/>
      <c r="IJ46" s="162"/>
      <c r="IK46" s="162"/>
      <c r="IL46" s="162"/>
      <c r="IM46" s="162"/>
      <c r="IN46" s="162"/>
      <c r="IO46" s="162"/>
      <c r="IP46" s="162"/>
      <c r="IQ46" s="163"/>
    </row>
    <row r="47" spans="1:251" ht="15" customHeight="1" x14ac:dyDescent="0.15">
      <c r="A47" s="156">
        <v>8</v>
      </c>
      <c r="B47" s="13" t="s">
        <v>68</v>
      </c>
      <c r="C47" s="156">
        <v>1</v>
      </c>
      <c r="D47" s="152"/>
      <c r="E47" s="156">
        <v>8</v>
      </c>
      <c r="F47" s="13" t="s">
        <v>75</v>
      </c>
      <c r="G47" s="156">
        <v>24</v>
      </c>
      <c r="H47" s="152"/>
      <c r="I47" s="156">
        <v>8</v>
      </c>
      <c r="J47" s="13" t="s">
        <v>82</v>
      </c>
      <c r="K47" s="156">
        <v>27</v>
      </c>
      <c r="L47" s="152"/>
      <c r="M47" s="177"/>
      <c r="N47" s="178"/>
      <c r="O47" s="178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  <c r="CW47" s="162"/>
      <c r="CX47" s="162"/>
      <c r="CY47" s="162"/>
      <c r="CZ47" s="162"/>
      <c r="DA47" s="162"/>
      <c r="DB47" s="162"/>
      <c r="DC47" s="162"/>
      <c r="DD47" s="162"/>
      <c r="DE47" s="162"/>
      <c r="DF47" s="162"/>
      <c r="DG47" s="162"/>
      <c r="DH47" s="162"/>
      <c r="DI47" s="162"/>
      <c r="DJ47" s="162"/>
      <c r="DK47" s="162"/>
      <c r="DL47" s="162"/>
      <c r="DM47" s="162"/>
      <c r="DN47" s="162"/>
      <c r="DO47" s="162"/>
      <c r="DP47" s="162"/>
      <c r="DQ47" s="162"/>
      <c r="DR47" s="162"/>
      <c r="DS47" s="162"/>
      <c r="DT47" s="162"/>
      <c r="DU47" s="162"/>
      <c r="DV47" s="162"/>
      <c r="DW47" s="162"/>
      <c r="DX47" s="162"/>
      <c r="DY47" s="162"/>
      <c r="DZ47" s="162"/>
      <c r="EA47" s="162"/>
      <c r="EB47" s="162"/>
      <c r="EC47" s="162"/>
      <c r="ED47" s="162"/>
      <c r="EE47" s="162"/>
      <c r="EF47" s="162"/>
      <c r="EG47" s="162"/>
      <c r="EH47" s="162"/>
      <c r="EI47" s="162"/>
      <c r="EJ47" s="162"/>
      <c r="EK47" s="162"/>
      <c r="EL47" s="162"/>
      <c r="EM47" s="162"/>
      <c r="EN47" s="162"/>
      <c r="EO47" s="162"/>
      <c r="EP47" s="162"/>
      <c r="EQ47" s="162"/>
      <c r="ER47" s="162"/>
      <c r="ES47" s="162"/>
      <c r="ET47" s="162"/>
      <c r="EU47" s="162"/>
      <c r="EV47" s="162"/>
      <c r="EW47" s="162"/>
      <c r="EX47" s="162"/>
      <c r="EY47" s="162"/>
      <c r="EZ47" s="162"/>
      <c r="FA47" s="162"/>
      <c r="FB47" s="162"/>
      <c r="FC47" s="162"/>
      <c r="FD47" s="162"/>
      <c r="FE47" s="162"/>
      <c r="FF47" s="162"/>
      <c r="FG47" s="162"/>
      <c r="FH47" s="162"/>
      <c r="FI47" s="162"/>
      <c r="FJ47" s="162"/>
      <c r="FK47" s="162"/>
      <c r="FL47" s="162"/>
      <c r="FM47" s="162"/>
      <c r="FN47" s="162"/>
      <c r="FO47" s="162"/>
      <c r="FP47" s="162"/>
      <c r="FQ47" s="162"/>
      <c r="FR47" s="162"/>
      <c r="FS47" s="162"/>
      <c r="FT47" s="162"/>
      <c r="FU47" s="162"/>
      <c r="FV47" s="162"/>
      <c r="FW47" s="162"/>
      <c r="FX47" s="162"/>
      <c r="FY47" s="162"/>
      <c r="FZ47" s="162"/>
      <c r="GA47" s="162"/>
      <c r="GB47" s="162"/>
      <c r="GC47" s="162"/>
      <c r="GD47" s="162"/>
      <c r="GE47" s="162"/>
      <c r="GF47" s="162"/>
      <c r="GG47" s="162"/>
      <c r="GH47" s="162"/>
      <c r="GI47" s="162"/>
      <c r="GJ47" s="162"/>
      <c r="GK47" s="162"/>
      <c r="GL47" s="162"/>
      <c r="GM47" s="162"/>
      <c r="GN47" s="162"/>
      <c r="GO47" s="162"/>
      <c r="GP47" s="162"/>
      <c r="GQ47" s="162"/>
      <c r="GR47" s="162"/>
      <c r="GS47" s="162"/>
      <c r="GT47" s="162"/>
      <c r="GU47" s="162"/>
      <c r="GV47" s="162"/>
      <c r="GW47" s="162"/>
      <c r="GX47" s="162"/>
      <c r="GY47" s="162"/>
      <c r="GZ47" s="162"/>
      <c r="HA47" s="162"/>
      <c r="HB47" s="162"/>
      <c r="HC47" s="162"/>
      <c r="HD47" s="162"/>
      <c r="HE47" s="162"/>
      <c r="HF47" s="162"/>
      <c r="HG47" s="162"/>
      <c r="HH47" s="162"/>
      <c r="HI47" s="162"/>
      <c r="HJ47" s="162"/>
      <c r="HK47" s="162"/>
      <c r="HL47" s="162"/>
      <c r="HM47" s="162"/>
      <c r="HN47" s="162"/>
      <c r="HO47" s="162"/>
      <c r="HP47" s="162"/>
      <c r="HQ47" s="162"/>
      <c r="HR47" s="162"/>
      <c r="HS47" s="162"/>
      <c r="HT47" s="162"/>
      <c r="HU47" s="162"/>
      <c r="HV47" s="162"/>
      <c r="HW47" s="162"/>
      <c r="HX47" s="162"/>
      <c r="HY47" s="162"/>
      <c r="HZ47" s="162"/>
      <c r="IA47" s="162"/>
      <c r="IB47" s="162"/>
      <c r="IC47" s="162"/>
      <c r="ID47" s="162"/>
      <c r="IE47" s="162"/>
      <c r="IF47" s="162"/>
      <c r="IG47" s="162"/>
      <c r="IH47" s="162"/>
      <c r="II47" s="162"/>
      <c r="IJ47" s="162"/>
      <c r="IK47" s="162"/>
      <c r="IL47" s="162"/>
      <c r="IM47" s="162"/>
      <c r="IN47" s="162"/>
      <c r="IO47" s="162"/>
      <c r="IP47" s="162"/>
      <c r="IQ47" s="163"/>
    </row>
    <row r="48" spans="1:251" ht="15" customHeight="1" x14ac:dyDescent="0.15">
      <c r="A48" s="156">
        <v>9</v>
      </c>
      <c r="B48" s="13" t="s">
        <v>53</v>
      </c>
      <c r="C48" s="156">
        <v>1</v>
      </c>
      <c r="D48" s="152"/>
      <c r="E48" s="156">
        <v>9</v>
      </c>
      <c r="F48" s="13" t="s">
        <v>118</v>
      </c>
      <c r="G48" s="156">
        <v>24</v>
      </c>
      <c r="H48" s="152"/>
      <c r="I48" s="156">
        <v>9</v>
      </c>
      <c r="J48" s="170" t="s">
        <v>17</v>
      </c>
      <c r="K48" s="171">
        <v>24</v>
      </c>
      <c r="L48" s="152"/>
      <c r="M48" s="177"/>
      <c r="N48" s="178"/>
      <c r="O48" s="178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/>
      <c r="CN48" s="162"/>
      <c r="CO48" s="162"/>
      <c r="CP48" s="162"/>
      <c r="CQ48" s="162"/>
      <c r="CR48" s="162"/>
      <c r="CS48" s="162"/>
      <c r="CT48" s="162"/>
      <c r="CU48" s="162"/>
      <c r="CV48" s="162"/>
      <c r="CW48" s="162"/>
      <c r="CX48" s="162"/>
      <c r="CY48" s="162"/>
      <c r="CZ48" s="162"/>
      <c r="DA48" s="162"/>
      <c r="DB48" s="162"/>
      <c r="DC48" s="162"/>
      <c r="DD48" s="162"/>
      <c r="DE48" s="162"/>
      <c r="DF48" s="162"/>
      <c r="DG48" s="162"/>
      <c r="DH48" s="162"/>
      <c r="DI48" s="162"/>
      <c r="DJ48" s="162"/>
      <c r="DK48" s="162"/>
      <c r="DL48" s="162"/>
      <c r="DM48" s="162"/>
      <c r="DN48" s="162"/>
      <c r="DO48" s="162"/>
      <c r="DP48" s="162"/>
      <c r="DQ48" s="162"/>
      <c r="DR48" s="162"/>
      <c r="DS48" s="162"/>
      <c r="DT48" s="162"/>
      <c r="DU48" s="162"/>
      <c r="DV48" s="162"/>
      <c r="DW48" s="162"/>
      <c r="DX48" s="162"/>
      <c r="DY48" s="162"/>
      <c r="DZ48" s="162"/>
      <c r="EA48" s="162"/>
      <c r="EB48" s="162"/>
      <c r="EC48" s="162"/>
      <c r="ED48" s="162"/>
      <c r="EE48" s="162"/>
      <c r="EF48" s="162"/>
      <c r="EG48" s="162"/>
      <c r="EH48" s="162"/>
      <c r="EI48" s="162"/>
      <c r="EJ48" s="162"/>
      <c r="EK48" s="162"/>
      <c r="EL48" s="162"/>
      <c r="EM48" s="162"/>
      <c r="EN48" s="162"/>
      <c r="EO48" s="162"/>
      <c r="EP48" s="162"/>
      <c r="EQ48" s="162"/>
      <c r="ER48" s="162"/>
      <c r="ES48" s="162"/>
      <c r="ET48" s="162"/>
      <c r="EU48" s="162"/>
      <c r="EV48" s="162"/>
      <c r="EW48" s="162"/>
      <c r="EX48" s="162"/>
      <c r="EY48" s="162"/>
      <c r="EZ48" s="162"/>
      <c r="FA48" s="162"/>
      <c r="FB48" s="162"/>
      <c r="FC48" s="162"/>
      <c r="FD48" s="162"/>
      <c r="FE48" s="162"/>
      <c r="FF48" s="162"/>
      <c r="FG48" s="162"/>
      <c r="FH48" s="162"/>
      <c r="FI48" s="162"/>
      <c r="FJ48" s="162"/>
      <c r="FK48" s="162"/>
      <c r="FL48" s="162"/>
      <c r="FM48" s="162"/>
      <c r="FN48" s="162"/>
      <c r="FO48" s="162"/>
      <c r="FP48" s="162"/>
      <c r="FQ48" s="162"/>
      <c r="FR48" s="162"/>
      <c r="FS48" s="162"/>
      <c r="FT48" s="162"/>
      <c r="FU48" s="162"/>
      <c r="FV48" s="162"/>
      <c r="FW48" s="162"/>
      <c r="FX48" s="162"/>
      <c r="FY48" s="162"/>
      <c r="FZ48" s="162"/>
      <c r="GA48" s="162"/>
      <c r="GB48" s="162"/>
      <c r="GC48" s="162"/>
      <c r="GD48" s="162"/>
      <c r="GE48" s="162"/>
      <c r="GF48" s="162"/>
      <c r="GG48" s="162"/>
      <c r="GH48" s="162"/>
      <c r="GI48" s="162"/>
      <c r="GJ48" s="162"/>
      <c r="GK48" s="162"/>
      <c r="GL48" s="162"/>
      <c r="GM48" s="162"/>
      <c r="GN48" s="162"/>
      <c r="GO48" s="162"/>
      <c r="GP48" s="162"/>
      <c r="GQ48" s="162"/>
      <c r="GR48" s="162"/>
      <c r="GS48" s="162"/>
      <c r="GT48" s="162"/>
      <c r="GU48" s="162"/>
      <c r="GV48" s="162"/>
      <c r="GW48" s="162"/>
      <c r="GX48" s="162"/>
      <c r="GY48" s="162"/>
      <c r="GZ48" s="162"/>
      <c r="HA48" s="162"/>
      <c r="HB48" s="162"/>
      <c r="HC48" s="162"/>
      <c r="HD48" s="162"/>
      <c r="HE48" s="162"/>
      <c r="HF48" s="162"/>
      <c r="HG48" s="162"/>
      <c r="HH48" s="162"/>
      <c r="HI48" s="162"/>
      <c r="HJ48" s="162"/>
      <c r="HK48" s="162"/>
      <c r="HL48" s="162"/>
      <c r="HM48" s="162"/>
      <c r="HN48" s="162"/>
      <c r="HO48" s="162"/>
      <c r="HP48" s="162"/>
      <c r="HQ48" s="162"/>
      <c r="HR48" s="162"/>
      <c r="HS48" s="162"/>
      <c r="HT48" s="162"/>
      <c r="HU48" s="162"/>
      <c r="HV48" s="162"/>
      <c r="HW48" s="162"/>
      <c r="HX48" s="162"/>
      <c r="HY48" s="162"/>
      <c r="HZ48" s="162"/>
      <c r="IA48" s="162"/>
      <c r="IB48" s="162"/>
      <c r="IC48" s="162"/>
      <c r="ID48" s="162"/>
      <c r="IE48" s="162"/>
      <c r="IF48" s="162"/>
      <c r="IG48" s="162"/>
      <c r="IH48" s="162"/>
      <c r="II48" s="162"/>
      <c r="IJ48" s="162"/>
      <c r="IK48" s="162"/>
      <c r="IL48" s="162"/>
      <c r="IM48" s="162"/>
      <c r="IN48" s="162"/>
      <c r="IO48" s="162"/>
      <c r="IP48" s="162"/>
      <c r="IQ48" s="163"/>
    </row>
    <row r="49" spans="1:251" ht="15" customHeight="1" x14ac:dyDescent="0.15">
      <c r="A49" s="156">
        <v>10</v>
      </c>
      <c r="B49" s="170" t="s">
        <v>212</v>
      </c>
      <c r="C49" s="171">
        <v>1</v>
      </c>
      <c r="D49" s="152"/>
      <c r="E49" s="156">
        <v>10</v>
      </c>
      <c r="F49" s="13" t="s">
        <v>53</v>
      </c>
      <c r="G49" s="156">
        <v>22</v>
      </c>
      <c r="H49" s="152"/>
      <c r="I49" s="156">
        <v>10</v>
      </c>
      <c r="J49" s="13" t="s">
        <v>53</v>
      </c>
      <c r="K49" s="156">
        <v>24</v>
      </c>
      <c r="L49" s="152"/>
      <c r="M49" s="177"/>
      <c r="N49" s="178"/>
      <c r="O49" s="178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2"/>
      <c r="CT49" s="162"/>
      <c r="CU49" s="162"/>
      <c r="CV49" s="162"/>
      <c r="CW49" s="162"/>
      <c r="CX49" s="162"/>
      <c r="CY49" s="162"/>
      <c r="CZ49" s="162"/>
      <c r="DA49" s="162"/>
      <c r="DB49" s="162"/>
      <c r="DC49" s="162"/>
      <c r="DD49" s="162"/>
      <c r="DE49" s="162"/>
      <c r="DF49" s="162"/>
      <c r="DG49" s="162"/>
      <c r="DH49" s="162"/>
      <c r="DI49" s="162"/>
      <c r="DJ49" s="162"/>
      <c r="DK49" s="162"/>
      <c r="DL49" s="162"/>
      <c r="DM49" s="162"/>
      <c r="DN49" s="162"/>
      <c r="DO49" s="162"/>
      <c r="DP49" s="162"/>
      <c r="DQ49" s="162"/>
      <c r="DR49" s="162"/>
      <c r="DS49" s="162"/>
      <c r="DT49" s="162"/>
      <c r="DU49" s="162"/>
      <c r="DV49" s="162"/>
      <c r="DW49" s="162"/>
      <c r="DX49" s="162"/>
      <c r="DY49" s="162"/>
      <c r="DZ49" s="162"/>
      <c r="EA49" s="162"/>
      <c r="EB49" s="162"/>
      <c r="EC49" s="162"/>
      <c r="ED49" s="162"/>
      <c r="EE49" s="162"/>
      <c r="EF49" s="162"/>
      <c r="EG49" s="162"/>
      <c r="EH49" s="162"/>
      <c r="EI49" s="162"/>
      <c r="EJ49" s="162"/>
      <c r="EK49" s="162"/>
      <c r="EL49" s="162"/>
      <c r="EM49" s="162"/>
      <c r="EN49" s="162"/>
      <c r="EO49" s="162"/>
      <c r="EP49" s="162"/>
      <c r="EQ49" s="162"/>
      <c r="ER49" s="162"/>
      <c r="ES49" s="162"/>
      <c r="ET49" s="162"/>
      <c r="EU49" s="162"/>
      <c r="EV49" s="162"/>
      <c r="EW49" s="162"/>
      <c r="EX49" s="162"/>
      <c r="EY49" s="162"/>
      <c r="EZ49" s="162"/>
      <c r="FA49" s="162"/>
      <c r="FB49" s="162"/>
      <c r="FC49" s="162"/>
      <c r="FD49" s="162"/>
      <c r="FE49" s="162"/>
      <c r="FF49" s="162"/>
      <c r="FG49" s="162"/>
      <c r="FH49" s="162"/>
      <c r="FI49" s="162"/>
      <c r="FJ49" s="162"/>
      <c r="FK49" s="162"/>
      <c r="FL49" s="162"/>
      <c r="FM49" s="162"/>
      <c r="FN49" s="162"/>
      <c r="FO49" s="162"/>
      <c r="FP49" s="162"/>
      <c r="FQ49" s="162"/>
      <c r="FR49" s="162"/>
      <c r="FS49" s="162"/>
      <c r="FT49" s="162"/>
      <c r="FU49" s="162"/>
      <c r="FV49" s="162"/>
      <c r="FW49" s="162"/>
      <c r="FX49" s="162"/>
      <c r="FY49" s="162"/>
      <c r="FZ49" s="162"/>
      <c r="GA49" s="162"/>
      <c r="GB49" s="162"/>
      <c r="GC49" s="162"/>
      <c r="GD49" s="162"/>
      <c r="GE49" s="162"/>
      <c r="GF49" s="162"/>
      <c r="GG49" s="162"/>
      <c r="GH49" s="162"/>
      <c r="GI49" s="162"/>
      <c r="GJ49" s="162"/>
      <c r="GK49" s="162"/>
      <c r="GL49" s="162"/>
      <c r="GM49" s="162"/>
      <c r="GN49" s="162"/>
      <c r="GO49" s="162"/>
      <c r="GP49" s="162"/>
      <c r="GQ49" s="162"/>
      <c r="GR49" s="162"/>
      <c r="GS49" s="162"/>
      <c r="GT49" s="162"/>
      <c r="GU49" s="162"/>
      <c r="GV49" s="162"/>
      <c r="GW49" s="162"/>
      <c r="GX49" s="162"/>
      <c r="GY49" s="162"/>
      <c r="GZ49" s="162"/>
      <c r="HA49" s="162"/>
      <c r="HB49" s="162"/>
      <c r="HC49" s="162"/>
      <c r="HD49" s="162"/>
      <c r="HE49" s="162"/>
      <c r="HF49" s="162"/>
      <c r="HG49" s="162"/>
      <c r="HH49" s="162"/>
      <c r="HI49" s="162"/>
      <c r="HJ49" s="162"/>
      <c r="HK49" s="162"/>
      <c r="HL49" s="162"/>
      <c r="HM49" s="162"/>
      <c r="HN49" s="162"/>
      <c r="HO49" s="162"/>
      <c r="HP49" s="162"/>
      <c r="HQ49" s="162"/>
      <c r="HR49" s="162"/>
      <c r="HS49" s="162"/>
      <c r="HT49" s="162"/>
      <c r="HU49" s="162"/>
      <c r="HV49" s="162"/>
      <c r="HW49" s="162"/>
      <c r="HX49" s="162"/>
      <c r="HY49" s="162"/>
      <c r="HZ49" s="162"/>
      <c r="IA49" s="162"/>
      <c r="IB49" s="162"/>
      <c r="IC49" s="162"/>
      <c r="ID49" s="162"/>
      <c r="IE49" s="162"/>
      <c r="IF49" s="162"/>
      <c r="IG49" s="162"/>
      <c r="IH49" s="162"/>
      <c r="II49" s="162"/>
      <c r="IJ49" s="162"/>
      <c r="IK49" s="162"/>
      <c r="IL49" s="162"/>
      <c r="IM49" s="162"/>
      <c r="IN49" s="162"/>
      <c r="IO49" s="162"/>
      <c r="IP49" s="162"/>
      <c r="IQ49" s="163"/>
    </row>
    <row r="50" spans="1:251" ht="15" customHeight="1" x14ac:dyDescent="0.15">
      <c r="A50" s="156">
        <f>A49+1</f>
        <v>11</v>
      </c>
      <c r="B50" s="170" t="s">
        <v>73</v>
      </c>
      <c r="C50" s="171">
        <v>1</v>
      </c>
      <c r="D50" s="152"/>
      <c r="E50" s="156">
        <f t="shared" ref="E50:E59" si="5">E49+1</f>
        <v>11</v>
      </c>
      <c r="F50" s="170" t="s">
        <v>211</v>
      </c>
      <c r="G50" s="171">
        <v>20</v>
      </c>
      <c r="H50" s="152"/>
      <c r="I50" s="156">
        <f t="shared" ref="I50:I59" si="6">I49+1</f>
        <v>11</v>
      </c>
      <c r="J50" s="13" t="s">
        <v>124</v>
      </c>
      <c r="K50" s="156">
        <v>24</v>
      </c>
      <c r="L50" s="152"/>
      <c r="M50" s="177"/>
      <c r="N50" s="178"/>
      <c r="O50" s="178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2"/>
      <c r="CS50" s="162"/>
      <c r="CT50" s="162"/>
      <c r="CU50" s="162"/>
      <c r="CV50" s="162"/>
      <c r="CW50" s="162"/>
      <c r="CX50" s="162"/>
      <c r="CY50" s="162"/>
      <c r="CZ50" s="162"/>
      <c r="DA50" s="162"/>
      <c r="DB50" s="162"/>
      <c r="DC50" s="162"/>
      <c r="DD50" s="162"/>
      <c r="DE50" s="162"/>
      <c r="DF50" s="162"/>
      <c r="DG50" s="162"/>
      <c r="DH50" s="162"/>
      <c r="DI50" s="162"/>
      <c r="DJ50" s="162"/>
      <c r="DK50" s="162"/>
      <c r="DL50" s="162"/>
      <c r="DM50" s="162"/>
      <c r="DN50" s="162"/>
      <c r="DO50" s="162"/>
      <c r="DP50" s="162"/>
      <c r="DQ50" s="162"/>
      <c r="DR50" s="162"/>
      <c r="DS50" s="162"/>
      <c r="DT50" s="162"/>
      <c r="DU50" s="162"/>
      <c r="DV50" s="162"/>
      <c r="DW50" s="162"/>
      <c r="DX50" s="162"/>
      <c r="DY50" s="162"/>
      <c r="DZ50" s="162"/>
      <c r="EA50" s="162"/>
      <c r="EB50" s="162"/>
      <c r="EC50" s="162"/>
      <c r="ED50" s="162"/>
      <c r="EE50" s="162"/>
      <c r="EF50" s="162"/>
      <c r="EG50" s="162"/>
      <c r="EH50" s="162"/>
      <c r="EI50" s="162"/>
      <c r="EJ50" s="162"/>
      <c r="EK50" s="162"/>
      <c r="EL50" s="162"/>
      <c r="EM50" s="162"/>
      <c r="EN50" s="162"/>
      <c r="EO50" s="162"/>
      <c r="EP50" s="162"/>
      <c r="EQ50" s="162"/>
      <c r="ER50" s="162"/>
      <c r="ES50" s="162"/>
      <c r="ET50" s="162"/>
      <c r="EU50" s="162"/>
      <c r="EV50" s="162"/>
      <c r="EW50" s="162"/>
      <c r="EX50" s="162"/>
      <c r="EY50" s="162"/>
      <c r="EZ50" s="162"/>
      <c r="FA50" s="162"/>
      <c r="FB50" s="162"/>
      <c r="FC50" s="162"/>
      <c r="FD50" s="162"/>
      <c r="FE50" s="162"/>
      <c r="FF50" s="162"/>
      <c r="FG50" s="162"/>
      <c r="FH50" s="162"/>
      <c r="FI50" s="162"/>
      <c r="FJ50" s="162"/>
      <c r="FK50" s="162"/>
      <c r="FL50" s="162"/>
      <c r="FM50" s="162"/>
      <c r="FN50" s="162"/>
      <c r="FO50" s="162"/>
      <c r="FP50" s="162"/>
      <c r="FQ50" s="162"/>
      <c r="FR50" s="162"/>
      <c r="FS50" s="162"/>
      <c r="FT50" s="162"/>
      <c r="FU50" s="162"/>
      <c r="FV50" s="162"/>
      <c r="FW50" s="162"/>
      <c r="FX50" s="162"/>
      <c r="FY50" s="162"/>
      <c r="FZ50" s="162"/>
      <c r="GA50" s="162"/>
      <c r="GB50" s="162"/>
      <c r="GC50" s="162"/>
      <c r="GD50" s="162"/>
      <c r="GE50" s="162"/>
      <c r="GF50" s="162"/>
      <c r="GG50" s="162"/>
      <c r="GH50" s="162"/>
      <c r="GI50" s="162"/>
      <c r="GJ50" s="162"/>
      <c r="GK50" s="162"/>
      <c r="GL50" s="162"/>
      <c r="GM50" s="162"/>
      <c r="GN50" s="162"/>
      <c r="GO50" s="162"/>
      <c r="GP50" s="162"/>
      <c r="GQ50" s="162"/>
      <c r="GR50" s="162"/>
      <c r="GS50" s="162"/>
      <c r="GT50" s="162"/>
      <c r="GU50" s="162"/>
      <c r="GV50" s="162"/>
      <c r="GW50" s="162"/>
      <c r="GX50" s="162"/>
      <c r="GY50" s="162"/>
      <c r="GZ50" s="162"/>
      <c r="HA50" s="162"/>
      <c r="HB50" s="162"/>
      <c r="HC50" s="162"/>
      <c r="HD50" s="162"/>
      <c r="HE50" s="162"/>
      <c r="HF50" s="162"/>
      <c r="HG50" s="162"/>
      <c r="HH50" s="162"/>
      <c r="HI50" s="162"/>
      <c r="HJ50" s="162"/>
      <c r="HK50" s="162"/>
      <c r="HL50" s="162"/>
      <c r="HM50" s="162"/>
      <c r="HN50" s="162"/>
      <c r="HO50" s="162"/>
      <c r="HP50" s="162"/>
      <c r="HQ50" s="162"/>
      <c r="HR50" s="162"/>
      <c r="HS50" s="162"/>
      <c r="HT50" s="162"/>
      <c r="HU50" s="162"/>
      <c r="HV50" s="162"/>
      <c r="HW50" s="162"/>
      <c r="HX50" s="162"/>
      <c r="HY50" s="162"/>
      <c r="HZ50" s="162"/>
      <c r="IA50" s="162"/>
      <c r="IB50" s="162"/>
      <c r="IC50" s="162"/>
      <c r="ID50" s="162"/>
      <c r="IE50" s="162"/>
      <c r="IF50" s="162"/>
      <c r="IG50" s="162"/>
      <c r="IH50" s="162"/>
      <c r="II50" s="162"/>
      <c r="IJ50" s="162"/>
      <c r="IK50" s="162"/>
      <c r="IL50" s="162"/>
      <c r="IM50" s="162"/>
      <c r="IN50" s="162"/>
      <c r="IO50" s="162"/>
      <c r="IP50" s="162"/>
      <c r="IQ50" s="163"/>
    </row>
    <row r="51" spans="1:251" ht="15" customHeight="1" x14ac:dyDescent="0.15">
      <c r="A51" s="156">
        <f>A50+1</f>
        <v>12</v>
      </c>
      <c r="B51" s="172"/>
      <c r="C51" s="174"/>
      <c r="D51" s="152"/>
      <c r="E51" s="156">
        <f t="shared" si="5"/>
        <v>12</v>
      </c>
      <c r="F51" s="170" t="s">
        <v>212</v>
      </c>
      <c r="G51" s="171">
        <v>20</v>
      </c>
      <c r="H51" s="152"/>
      <c r="I51" s="156">
        <f t="shared" si="6"/>
        <v>12</v>
      </c>
      <c r="J51" s="170" t="s">
        <v>73</v>
      </c>
      <c r="K51" s="171">
        <v>21</v>
      </c>
      <c r="L51" s="152"/>
      <c r="M51" s="177"/>
      <c r="N51" s="178"/>
      <c r="O51" s="178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2"/>
      <c r="CJ51" s="162"/>
      <c r="CK51" s="162"/>
      <c r="CL51" s="162"/>
      <c r="CM51" s="162"/>
      <c r="CN51" s="162"/>
      <c r="CO51" s="162"/>
      <c r="CP51" s="162"/>
      <c r="CQ51" s="162"/>
      <c r="CR51" s="162"/>
      <c r="CS51" s="162"/>
      <c r="CT51" s="162"/>
      <c r="CU51" s="162"/>
      <c r="CV51" s="162"/>
      <c r="CW51" s="162"/>
      <c r="CX51" s="162"/>
      <c r="CY51" s="162"/>
      <c r="CZ51" s="162"/>
      <c r="DA51" s="162"/>
      <c r="DB51" s="162"/>
      <c r="DC51" s="162"/>
      <c r="DD51" s="162"/>
      <c r="DE51" s="162"/>
      <c r="DF51" s="162"/>
      <c r="DG51" s="162"/>
      <c r="DH51" s="162"/>
      <c r="DI51" s="162"/>
      <c r="DJ51" s="162"/>
      <c r="DK51" s="162"/>
      <c r="DL51" s="162"/>
      <c r="DM51" s="162"/>
      <c r="DN51" s="162"/>
      <c r="DO51" s="162"/>
      <c r="DP51" s="162"/>
      <c r="DQ51" s="162"/>
      <c r="DR51" s="162"/>
      <c r="DS51" s="162"/>
      <c r="DT51" s="162"/>
      <c r="DU51" s="162"/>
      <c r="DV51" s="162"/>
      <c r="DW51" s="162"/>
      <c r="DX51" s="162"/>
      <c r="DY51" s="162"/>
      <c r="DZ51" s="162"/>
      <c r="EA51" s="162"/>
      <c r="EB51" s="162"/>
      <c r="EC51" s="162"/>
      <c r="ED51" s="162"/>
      <c r="EE51" s="162"/>
      <c r="EF51" s="162"/>
      <c r="EG51" s="162"/>
      <c r="EH51" s="162"/>
      <c r="EI51" s="162"/>
      <c r="EJ51" s="162"/>
      <c r="EK51" s="162"/>
      <c r="EL51" s="162"/>
      <c r="EM51" s="162"/>
      <c r="EN51" s="162"/>
      <c r="EO51" s="162"/>
      <c r="EP51" s="162"/>
      <c r="EQ51" s="162"/>
      <c r="ER51" s="162"/>
      <c r="ES51" s="162"/>
      <c r="ET51" s="162"/>
      <c r="EU51" s="162"/>
      <c r="EV51" s="162"/>
      <c r="EW51" s="162"/>
      <c r="EX51" s="162"/>
      <c r="EY51" s="162"/>
      <c r="EZ51" s="162"/>
      <c r="FA51" s="162"/>
      <c r="FB51" s="162"/>
      <c r="FC51" s="162"/>
      <c r="FD51" s="162"/>
      <c r="FE51" s="162"/>
      <c r="FF51" s="162"/>
      <c r="FG51" s="162"/>
      <c r="FH51" s="162"/>
      <c r="FI51" s="162"/>
      <c r="FJ51" s="162"/>
      <c r="FK51" s="162"/>
      <c r="FL51" s="162"/>
      <c r="FM51" s="162"/>
      <c r="FN51" s="162"/>
      <c r="FO51" s="162"/>
      <c r="FP51" s="162"/>
      <c r="FQ51" s="162"/>
      <c r="FR51" s="162"/>
      <c r="FS51" s="162"/>
      <c r="FT51" s="162"/>
      <c r="FU51" s="162"/>
      <c r="FV51" s="162"/>
      <c r="FW51" s="162"/>
      <c r="FX51" s="162"/>
      <c r="FY51" s="162"/>
      <c r="FZ51" s="162"/>
      <c r="GA51" s="162"/>
      <c r="GB51" s="162"/>
      <c r="GC51" s="162"/>
      <c r="GD51" s="162"/>
      <c r="GE51" s="162"/>
      <c r="GF51" s="162"/>
      <c r="GG51" s="162"/>
      <c r="GH51" s="162"/>
      <c r="GI51" s="162"/>
      <c r="GJ51" s="162"/>
      <c r="GK51" s="162"/>
      <c r="GL51" s="162"/>
      <c r="GM51" s="162"/>
      <c r="GN51" s="162"/>
      <c r="GO51" s="162"/>
      <c r="GP51" s="162"/>
      <c r="GQ51" s="162"/>
      <c r="GR51" s="162"/>
      <c r="GS51" s="162"/>
      <c r="GT51" s="162"/>
      <c r="GU51" s="162"/>
      <c r="GV51" s="162"/>
      <c r="GW51" s="162"/>
      <c r="GX51" s="162"/>
      <c r="GY51" s="162"/>
      <c r="GZ51" s="162"/>
      <c r="HA51" s="162"/>
      <c r="HB51" s="162"/>
      <c r="HC51" s="162"/>
      <c r="HD51" s="162"/>
      <c r="HE51" s="162"/>
      <c r="HF51" s="162"/>
      <c r="HG51" s="162"/>
      <c r="HH51" s="162"/>
      <c r="HI51" s="162"/>
      <c r="HJ51" s="162"/>
      <c r="HK51" s="162"/>
      <c r="HL51" s="162"/>
      <c r="HM51" s="162"/>
      <c r="HN51" s="162"/>
      <c r="HO51" s="162"/>
      <c r="HP51" s="162"/>
      <c r="HQ51" s="162"/>
      <c r="HR51" s="162"/>
      <c r="HS51" s="162"/>
      <c r="HT51" s="162"/>
      <c r="HU51" s="162"/>
      <c r="HV51" s="162"/>
      <c r="HW51" s="162"/>
      <c r="HX51" s="162"/>
      <c r="HY51" s="162"/>
      <c r="HZ51" s="162"/>
      <c r="IA51" s="162"/>
      <c r="IB51" s="162"/>
      <c r="IC51" s="162"/>
      <c r="ID51" s="162"/>
      <c r="IE51" s="162"/>
      <c r="IF51" s="162"/>
      <c r="IG51" s="162"/>
      <c r="IH51" s="162"/>
      <c r="II51" s="162"/>
      <c r="IJ51" s="162"/>
      <c r="IK51" s="162"/>
      <c r="IL51" s="162"/>
      <c r="IM51" s="162"/>
      <c r="IN51" s="162"/>
      <c r="IO51" s="162"/>
      <c r="IP51" s="162"/>
      <c r="IQ51" s="163"/>
    </row>
    <row r="52" spans="1:251" ht="15" customHeight="1" x14ac:dyDescent="0.15">
      <c r="A52" s="156">
        <f>A51+1</f>
        <v>13</v>
      </c>
      <c r="B52" s="152"/>
      <c r="C52" s="152"/>
      <c r="D52" s="152"/>
      <c r="E52" s="156">
        <f t="shared" si="5"/>
        <v>13</v>
      </c>
      <c r="F52" s="259" t="s">
        <v>108</v>
      </c>
      <c r="G52" s="260">
        <v>20</v>
      </c>
      <c r="H52" s="152"/>
      <c r="I52" s="156">
        <f t="shared" si="6"/>
        <v>13</v>
      </c>
      <c r="J52" s="13" t="s">
        <v>108</v>
      </c>
      <c r="K52" s="156">
        <v>21</v>
      </c>
      <c r="L52" s="152"/>
      <c r="M52" s="177"/>
      <c r="N52" s="178"/>
      <c r="O52" s="178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  <c r="CM52" s="162"/>
      <c r="CN52" s="162"/>
      <c r="CO52" s="162"/>
      <c r="CP52" s="162"/>
      <c r="CQ52" s="162"/>
      <c r="CR52" s="162"/>
      <c r="CS52" s="162"/>
      <c r="CT52" s="162"/>
      <c r="CU52" s="162"/>
      <c r="CV52" s="162"/>
      <c r="CW52" s="162"/>
      <c r="CX52" s="162"/>
      <c r="CY52" s="162"/>
      <c r="CZ52" s="162"/>
      <c r="DA52" s="162"/>
      <c r="DB52" s="162"/>
      <c r="DC52" s="162"/>
      <c r="DD52" s="162"/>
      <c r="DE52" s="162"/>
      <c r="DF52" s="162"/>
      <c r="DG52" s="162"/>
      <c r="DH52" s="162"/>
      <c r="DI52" s="162"/>
      <c r="DJ52" s="162"/>
      <c r="DK52" s="162"/>
      <c r="DL52" s="162"/>
      <c r="DM52" s="162"/>
      <c r="DN52" s="162"/>
      <c r="DO52" s="162"/>
      <c r="DP52" s="162"/>
      <c r="DQ52" s="162"/>
      <c r="DR52" s="162"/>
      <c r="DS52" s="162"/>
      <c r="DT52" s="162"/>
      <c r="DU52" s="162"/>
      <c r="DV52" s="162"/>
      <c r="DW52" s="162"/>
      <c r="DX52" s="162"/>
      <c r="DY52" s="162"/>
      <c r="DZ52" s="162"/>
      <c r="EA52" s="162"/>
      <c r="EB52" s="162"/>
      <c r="EC52" s="162"/>
      <c r="ED52" s="162"/>
      <c r="EE52" s="162"/>
      <c r="EF52" s="162"/>
      <c r="EG52" s="162"/>
      <c r="EH52" s="162"/>
      <c r="EI52" s="162"/>
      <c r="EJ52" s="162"/>
      <c r="EK52" s="162"/>
      <c r="EL52" s="162"/>
      <c r="EM52" s="162"/>
      <c r="EN52" s="162"/>
      <c r="EO52" s="162"/>
      <c r="EP52" s="162"/>
      <c r="EQ52" s="162"/>
      <c r="ER52" s="162"/>
      <c r="ES52" s="162"/>
      <c r="ET52" s="162"/>
      <c r="EU52" s="162"/>
      <c r="EV52" s="162"/>
      <c r="EW52" s="162"/>
      <c r="EX52" s="162"/>
      <c r="EY52" s="162"/>
      <c r="EZ52" s="162"/>
      <c r="FA52" s="162"/>
      <c r="FB52" s="162"/>
      <c r="FC52" s="162"/>
      <c r="FD52" s="162"/>
      <c r="FE52" s="162"/>
      <c r="FF52" s="162"/>
      <c r="FG52" s="162"/>
      <c r="FH52" s="162"/>
      <c r="FI52" s="162"/>
      <c r="FJ52" s="162"/>
      <c r="FK52" s="162"/>
      <c r="FL52" s="162"/>
      <c r="FM52" s="162"/>
      <c r="FN52" s="162"/>
      <c r="FO52" s="162"/>
      <c r="FP52" s="162"/>
      <c r="FQ52" s="162"/>
      <c r="FR52" s="162"/>
      <c r="FS52" s="162"/>
      <c r="FT52" s="162"/>
      <c r="FU52" s="162"/>
      <c r="FV52" s="162"/>
      <c r="FW52" s="162"/>
      <c r="FX52" s="162"/>
      <c r="FY52" s="162"/>
      <c r="FZ52" s="162"/>
      <c r="GA52" s="162"/>
      <c r="GB52" s="162"/>
      <c r="GC52" s="162"/>
      <c r="GD52" s="162"/>
      <c r="GE52" s="162"/>
      <c r="GF52" s="162"/>
      <c r="GG52" s="162"/>
      <c r="GH52" s="162"/>
      <c r="GI52" s="162"/>
      <c r="GJ52" s="162"/>
      <c r="GK52" s="162"/>
      <c r="GL52" s="162"/>
      <c r="GM52" s="162"/>
      <c r="GN52" s="162"/>
      <c r="GO52" s="162"/>
      <c r="GP52" s="162"/>
      <c r="GQ52" s="162"/>
      <c r="GR52" s="162"/>
      <c r="GS52" s="162"/>
      <c r="GT52" s="162"/>
      <c r="GU52" s="162"/>
      <c r="GV52" s="162"/>
      <c r="GW52" s="162"/>
      <c r="GX52" s="162"/>
      <c r="GY52" s="162"/>
      <c r="GZ52" s="162"/>
      <c r="HA52" s="162"/>
      <c r="HB52" s="162"/>
      <c r="HC52" s="162"/>
      <c r="HD52" s="162"/>
      <c r="HE52" s="162"/>
      <c r="HF52" s="162"/>
      <c r="HG52" s="162"/>
      <c r="HH52" s="162"/>
      <c r="HI52" s="162"/>
      <c r="HJ52" s="162"/>
      <c r="HK52" s="162"/>
      <c r="HL52" s="162"/>
      <c r="HM52" s="162"/>
      <c r="HN52" s="162"/>
      <c r="HO52" s="162"/>
      <c r="HP52" s="162"/>
      <c r="HQ52" s="162"/>
      <c r="HR52" s="162"/>
      <c r="HS52" s="162"/>
      <c r="HT52" s="162"/>
      <c r="HU52" s="162"/>
      <c r="HV52" s="162"/>
      <c r="HW52" s="162"/>
      <c r="HX52" s="162"/>
      <c r="HY52" s="162"/>
      <c r="HZ52" s="162"/>
      <c r="IA52" s="162"/>
      <c r="IB52" s="162"/>
      <c r="IC52" s="162"/>
      <c r="ID52" s="162"/>
      <c r="IE52" s="162"/>
      <c r="IF52" s="162"/>
      <c r="IG52" s="162"/>
      <c r="IH52" s="162"/>
      <c r="II52" s="162"/>
      <c r="IJ52" s="162"/>
      <c r="IK52" s="162"/>
      <c r="IL52" s="162"/>
      <c r="IM52" s="162"/>
      <c r="IN52" s="162"/>
      <c r="IO52" s="162"/>
      <c r="IP52" s="162"/>
      <c r="IQ52" s="163"/>
    </row>
    <row r="53" spans="1:251" ht="15" customHeight="1" x14ac:dyDescent="0.15">
      <c r="A53" s="156">
        <f>A52+1</f>
        <v>14</v>
      </c>
      <c r="B53" s="152"/>
      <c r="C53" s="152"/>
      <c r="D53" s="152"/>
      <c r="E53" s="156">
        <f t="shared" si="5"/>
        <v>14</v>
      </c>
      <c r="F53" s="13" t="s">
        <v>120</v>
      </c>
      <c r="G53" s="156">
        <v>18</v>
      </c>
      <c r="H53" s="152"/>
      <c r="I53" s="156">
        <f t="shared" si="6"/>
        <v>14</v>
      </c>
      <c r="J53" s="13" t="s">
        <v>68</v>
      </c>
      <c r="K53" s="156">
        <v>20</v>
      </c>
      <c r="L53" s="152"/>
      <c r="M53" s="177"/>
      <c r="N53" s="178"/>
      <c r="O53" s="178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162"/>
      <c r="CM53" s="162"/>
      <c r="CN53" s="162"/>
      <c r="CO53" s="162"/>
      <c r="CP53" s="162"/>
      <c r="CQ53" s="162"/>
      <c r="CR53" s="162"/>
      <c r="CS53" s="162"/>
      <c r="CT53" s="162"/>
      <c r="CU53" s="162"/>
      <c r="CV53" s="162"/>
      <c r="CW53" s="162"/>
      <c r="CX53" s="162"/>
      <c r="CY53" s="162"/>
      <c r="CZ53" s="162"/>
      <c r="DA53" s="162"/>
      <c r="DB53" s="162"/>
      <c r="DC53" s="162"/>
      <c r="DD53" s="162"/>
      <c r="DE53" s="162"/>
      <c r="DF53" s="162"/>
      <c r="DG53" s="162"/>
      <c r="DH53" s="162"/>
      <c r="DI53" s="162"/>
      <c r="DJ53" s="162"/>
      <c r="DK53" s="162"/>
      <c r="DL53" s="162"/>
      <c r="DM53" s="162"/>
      <c r="DN53" s="162"/>
      <c r="DO53" s="162"/>
      <c r="DP53" s="162"/>
      <c r="DQ53" s="162"/>
      <c r="DR53" s="162"/>
      <c r="DS53" s="162"/>
      <c r="DT53" s="162"/>
      <c r="DU53" s="162"/>
      <c r="DV53" s="162"/>
      <c r="DW53" s="162"/>
      <c r="DX53" s="162"/>
      <c r="DY53" s="162"/>
      <c r="DZ53" s="162"/>
      <c r="EA53" s="162"/>
      <c r="EB53" s="162"/>
      <c r="EC53" s="162"/>
      <c r="ED53" s="162"/>
      <c r="EE53" s="162"/>
      <c r="EF53" s="162"/>
      <c r="EG53" s="162"/>
      <c r="EH53" s="162"/>
      <c r="EI53" s="162"/>
      <c r="EJ53" s="162"/>
      <c r="EK53" s="162"/>
      <c r="EL53" s="162"/>
      <c r="EM53" s="162"/>
      <c r="EN53" s="162"/>
      <c r="EO53" s="162"/>
      <c r="EP53" s="162"/>
      <c r="EQ53" s="162"/>
      <c r="ER53" s="162"/>
      <c r="ES53" s="162"/>
      <c r="ET53" s="162"/>
      <c r="EU53" s="162"/>
      <c r="EV53" s="162"/>
      <c r="EW53" s="162"/>
      <c r="EX53" s="162"/>
      <c r="EY53" s="162"/>
      <c r="EZ53" s="162"/>
      <c r="FA53" s="162"/>
      <c r="FB53" s="162"/>
      <c r="FC53" s="162"/>
      <c r="FD53" s="162"/>
      <c r="FE53" s="162"/>
      <c r="FF53" s="162"/>
      <c r="FG53" s="162"/>
      <c r="FH53" s="162"/>
      <c r="FI53" s="162"/>
      <c r="FJ53" s="162"/>
      <c r="FK53" s="162"/>
      <c r="FL53" s="162"/>
      <c r="FM53" s="162"/>
      <c r="FN53" s="162"/>
      <c r="FO53" s="162"/>
      <c r="FP53" s="162"/>
      <c r="FQ53" s="162"/>
      <c r="FR53" s="162"/>
      <c r="FS53" s="162"/>
      <c r="FT53" s="162"/>
      <c r="FU53" s="162"/>
      <c r="FV53" s="162"/>
      <c r="FW53" s="162"/>
      <c r="FX53" s="162"/>
      <c r="FY53" s="162"/>
      <c r="FZ53" s="162"/>
      <c r="GA53" s="162"/>
      <c r="GB53" s="162"/>
      <c r="GC53" s="162"/>
      <c r="GD53" s="162"/>
      <c r="GE53" s="162"/>
      <c r="GF53" s="162"/>
      <c r="GG53" s="162"/>
      <c r="GH53" s="162"/>
      <c r="GI53" s="162"/>
      <c r="GJ53" s="162"/>
      <c r="GK53" s="162"/>
      <c r="GL53" s="162"/>
      <c r="GM53" s="162"/>
      <c r="GN53" s="162"/>
      <c r="GO53" s="162"/>
      <c r="GP53" s="162"/>
      <c r="GQ53" s="162"/>
      <c r="GR53" s="162"/>
      <c r="GS53" s="162"/>
      <c r="GT53" s="162"/>
      <c r="GU53" s="162"/>
      <c r="GV53" s="162"/>
      <c r="GW53" s="162"/>
      <c r="GX53" s="162"/>
      <c r="GY53" s="162"/>
      <c r="GZ53" s="162"/>
      <c r="HA53" s="162"/>
      <c r="HB53" s="162"/>
      <c r="HC53" s="162"/>
      <c r="HD53" s="162"/>
      <c r="HE53" s="162"/>
      <c r="HF53" s="162"/>
      <c r="HG53" s="162"/>
      <c r="HH53" s="162"/>
      <c r="HI53" s="162"/>
      <c r="HJ53" s="162"/>
      <c r="HK53" s="162"/>
      <c r="HL53" s="162"/>
      <c r="HM53" s="162"/>
      <c r="HN53" s="162"/>
      <c r="HO53" s="162"/>
      <c r="HP53" s="162"/>
      <c r="HQ53" s="162"/>
      <c r="HR53" s="162"/>
      <c r="HS53" s="162"/>
      <c r="HT53" s="162"/>
      <c r="HU53" s="162"/>
      <c r="HV53" s="162"/>
      <c r="HW53" s="162"/>
      <c r="HX53" s="162"/>
      <c r="HY53" s="162"/>
      <c r="HZ53" s="162"/>
      <c r="IA53" s="162"/>
      <c r="IB53" s="162"/>
      <c r="IC53" s="162"/>
      <c r="ID53" s="162"/>
      <c r="IE53" s="162"/>
      <c r="IF53" s="162"/>
      <c r="IG53" s="162"/>
      <c r="IH53" s="162"/>
      <c r="II53" s="162"/>
      <c r="IJ53" s="162"/>
      <c r="IK53" s="162"/>
      <c r="IL53" s="162"/>
      <c r="IM53" s="162"/>
      <c r="IN53" s="162"/>
      <c r="IO53" s="162"/>
      <c r="IP53" s="162"/>
      <c r="IQ53" s="163"/>
    </row>
    <row r="54" spans="1:251" ht="15" customHeight="1" x14ac:dyDescent="0.15">
      <c r="A54" s="156">
        <f>A53+1</f>
        <v>15</v>
      </c>
      <c r="B54" s="152"/>
      <c r="C54" s="152"/>
      <c r="D54" s="152"/>
      <c r="E54" s="156">
        <f t="shared" si="5"/>
        <v>15</v>
      </c>
      <c r="F54" s="259" t="s">
        <v>177</v>
      </c>
      <c r="G54" s="260">
        <v>17</v>
      </c>
      <c r="H54" s="152"/>
      <c r="I54" s="156">
        <f t="shared" si="6"/>
        <v>15</v>
      </c>
      <c r="J54" s="13" t="s">
        <v>125</v>
      </c>
      <c r="K54" s="156">
        <v>20</v>
      </c>
      <c r="L54" s="152"/>
      <c r="M54" s="177"/>
      <c r="N54" s="178"/>
      <c r="O54" s="178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BW54" s="162"/>
      <c r="BX54" s="162"/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2"/>
      <c r="CJ54" s="162"/>
      <c r="CK54" s="162"/>
      <c r="CL54" s="162"/>
      <c r="CM54" s="162"/>
      <c r="CN54" s="162"/>
      <c r="CO54" s="162"/>
      <c r="CP54" s="162"/>
      <c r="CQ54" s="162"/>
      <c r="CR54" s="162"/>
      <c r="CS54" s="162"/>
      <c r="CT54" s="162"/>
      <c r="CU54" s="162"/>
      <c r="CV54" s="162"/>
      <c r="CW54" s="162"/>
      <c r="CX54" s="162"/>
      <c r="CY54" s="162"/>
      <c r="CZ54" s="162"/>
      <c r="DA54" s="162"/>
      <c r="DB54" s="162"/>
      <c r="DC54" s="162"/>
      <c r="DD54" s="162"/>
      <c r="DE54" s="162"/>
      <c r="DF54" s="162"/>
      <c r="DG54" s="162"/>
      <c r="DH54" s="162"/>
      <c r="DI54" s="162"/>
      <c r="DJ54" s="162"/>
      <c r="DK54" s="162"/>
      <c r="DL54" s="162"/>
      <c r="DM54" s="162"/>
      <c r="DN54" s="162"/>
      <c r="DO54" s="162"/>
      <c r="DP54" s="162"/>
      <c r="DQ54" s="162"/>
      <c r="DR54" s="162"/>
      <c r="DS54" s="162"/>
      <c r="DT54" s="162"/>
      <c r="DU54" s="162"/>
      <c r="DV54" s="162"/>
      <c r="DW54" s="162"/>
      <c r="DX54" s="162"/>
      <c r="DY54" s="162"/>
      <c r="DZ54" s="162"/>
      <c r="EA54" s="162"/>
      <c r="EB54" s="162"/>
      <c r="EC54" s="162"/>
      <c r="ED54" s="162"/>
      <c r="EE54" s="162"/>
      <c r="EF54" s="162"/>
      <c r="EG54" s="162"/>
      <c r="EH54" s="162"/>
      <c r="EI54" s="162"/>
      <c r="EJ54" s="162"/>
      <c r="EK54" s="162"/>
      <c r="EL54" s="162"/>
      <c r="EM54" s="162"/>
      <c r="EN54" s="162"/>
      <c r="EO54" s="162"/>
      <c r="EP54" s="162"/>
      <c r="EQ54" s="162"/>
      <c r="ER54" s="162"/>
      <c r="ES54" s="162"/>
      <c r="ET54" s="162"/>
      <c r="EU54" s="162"/>
      <c r="EV54" s="162"/>
      <c r="EW54" s="162"/>
      <c r="EX54" s="162"/>
      <c r="EY54" s="162"/>
      <c r="EZ54" s="162"/>
      <c r="FA54" s="162"/>
      <c r="FB54" s="162"/>
      <c r="FC54" s="162"/>
      <c r="FD54" s="162"/>
      <c r="FE54" s="162"/>
      <c r="FF54" s="162"/>
      <c r="FG54" s="162"/>
      <c r="FH54" s="162"/>
      <c r="FI54" s="162"/>
      <c r="FJ54" s="162"/>
      <c r="FK54" s="162"/>
      <c r="FL54" s="162"/>
      <c r="FM54" s="162"/>
      <c r="FN54" s="162"/>
      <c r="FO54" s="162"/>
      <c r="FP54" s="162"/>
      <c r="FQ54" s="162"/>
      <c r="FR54" s="162"/>
      <c r="FS54" s="162"/>
      <c r="FT54" s="162"/>
      <c r="FU54" s="162"/>
      <c r="FV54" s="162"/>
      <c r="FW54" s="162"/>
      <c r="FX54" s="162"/>
      <c r="FY54" s="162"/>
      <c r="FZ54" s="162"/>
      <c r="GA54" s="162"/>
      <c r="GB54" s="162"/>
      <c r="GC54" s="162"/>
      <c r="GD54" s="162"/>
      <c r="GE54" s="162"/>
      <c r="GF54" s="162"/>
      <c r="GG54" s="162"/>
      <c r="GH54" s="162"/>
      <c r="GI54" s="162"/>
      <c r="GJ54" s="162"/>
      <c r="GK54" s="162"/>
      <c r="GL54" s="162"/>
      <c r="GM54" s="162"/>
      <c r="GN54" s="162"/>
      <c r="GO54" s="162"/>
      <c r="GP54" s="162"/>
      <c r="GQ54" s="162"/>
      <c r="GR54" s="162"/>
      <c r="GS54" s="162"/>
      <c r="GT54" s="162"/>
      <c r="GU54" s="162"/>
      <c r="GV54" s="162"/>
      <c r="GW54" s="162"/>
      <c r="GX54" s="162"/>
      <c r="GY54" s="162"/>
      <c r="GZ54" s="162"/>
      <c r="HA54" s="162"/>
      <c r="HB54" s="162"/>
      <c r="HC54" s="162"/>
      <c r="HD54" s="162"/>
      <c r="HE54" s="162"/>
      <c r="HF54" s="162"/>
      <c r="HG54" s="162"/>
      <c r="HH54" s="162"/>
      <c r="HI54" s="162"/>
      <c r="HJ54" s="162"/>
      <c r="HK54" s="162"/>
      <c r="HL54" s="162"/>
      <c r="HM54" s="162"/>
      <c r="HN54" s="162"/>
      <c r="HO54" s="162"/>
      <c r="HP54" s="162"/>
      <c r="HQ54" s="162"/>
      <c r="HR54" s="162"/>
      <c r="HS54" s="162"/>
      <c r="HT54" s="162"/>
      <c r="HU54" s="162"/>
      <c r="HV54" s="162"/>
      <c r="HW54" s="162"/>
      <c r="HX54" s="162"/>
      <c r="HY54" s="162"/>
      <c r="HZ54" s="162"/>
      <c r="IA54" s="162"/>
      <c r="IB54" s="162"/>
      <c r="IC54" s="162"/>
      <c r="ID54" s="162"/>
      <c r="IE54" s="162"/>
      <c r="IF54" s="162"/>
      <c r="IG54" s="162"/>
      <c r="IH54" s="162"/>
      <c r="II54" s="162"/>
      <c r="IJ54" s="162"/>
      <c r="IK54" s="162"/>
      <c r="IL54" s="162"/>
      <c r="IM54" s="162"/>
      <c r="IN54" s="162"/>
      <c r="IO54" s="162"/>
      <c r="IP54" s="162"/>
      <c r="IQ54" s="163"/>
    </row>
    <row r="55" spans="1:251" ht="15" customHeight="1" x14ac:dyDescent="0.15">
      <c r="A55" s="156">
        <v>16</v>
      </c>
      <c r="B55" s="152"/>
      <c r="C55" s="152"/>
      <c r="D55" s="152"/>
      <c r="E55" s="156">
        <f t="shared" si="5"/>
        <v>16</v>
      </c>
      <c r="F55" s="170" t="s">
        <v>213</v>
      </c>
      <c r="G55" s="171">
        <v>15</v>
      </c>
      <c r="H55" s="152"/>
      <c r="I55" s="156">
        <f t="shared" si="6"/>
        <v>16</v>
      </c>
      <c r="J55" s="13" t="s">
        <v>118</v>
      </c>
      <c r="K55" s="156">
        <v>20</v>
      </c>
      <c r="L55" s="152"/>
      <c r="M55" s="177"/>
      <c r="N55" s="178"/>
      <c r="O55" s="178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J55" s="162"/>
      <c r="CK55" s="162"/>
      <c r="CL55" s="162"/>
      <c r="CM55" s="162"/>
      <c r="CN55" s="162"/>
      <c r="CO55" s="162"/>
      <c r="CP55" s="162"/>
      <c r="CQ55" s="162"/>
      <c r="CR55" s="162"/>
      <c r="CS55" s="162"/>
      <c r="CT55" s="162"/>
      <c r="CU55" s="162"/>
      <c r="CV55" s="162"/>
      <c r="CW55" s="162"/>
      <c r="CX55" s="162"/>
      <c r="CY55" s="162"/>
      <c r="CZ55" s="162"/>
      <c r="DA55" s="162"/>
      <c r="DB55" s="162"/>
      <c r="DC55" s="162"/>
      <c r="DD55" s="162"/>
      <c r="DE55" s="162"/>
      <c r="DF55" s="162"/>
      <c r="DG55" s="162"/>
      <c r="DH55" s="162"/>
      <c r="DI55" s="162"/>
      <c r="DJ55" s="162"/>
      <c r="DK55" s="162"/>
      <c r="DL55" s="162"/>
      <c r="DM55" s="162"/>
      <c r="DN55" s="162"/>
      <c r="DO55" s="162"/>
      <c r="DP55" s="162"/>
      <c r="DQ55" s="162"/>
      <c r="DR55" s="162"/>
      <c r="DS55" s="162"/>
      <c r="DT55" s="162"/>
      <c r="DU55" s="162"/>
      <c r="DV55" s="162"/>
      <c r="DW55" s="162"/>
      <c r="DX55" s="162"/>
      <c r="DY55" s="162"/>
      <c r="DZ55" s="162"/>
      <c r="EA55" s="162"/>
      <c r="EB55" s="162"/>
      <c r="EC55" s="162"/>
      <c r="ED55" s="162"/>
      <c r="EE55" s="162"/>
      <c r="EF55" s="162"/>
      <c r="EG55" s="162"/>
      <c r="EH55" s="162"/>
      <c r="EI55" s="162"/>
      <c r="EJ55" s="162"/>
      <c r="EK55" s="162"/>
      <c r="EL55" s="162"/>
      <c r="EM55" s="162"/>
      <c r="EN55" s="162"/>
      <c r="EO55" s="162"/>
      <c r="EP55" s="162"/>
      <c r="EQ55" s="162"/>
      <c r="ER55" s="162"/>
      <c r="ES55" s="162"/>
      <c r="ET55" s="162"/>
      <c r="EU55" s="162"/>
      <c r="EV55" s="162"/>
      <c r="EW55" s="162"/>
      <c r="EX55" s="162"/>
      <c r="EY55" s="162"/>
      <c r="EZ55" s="162"/>
      <c r="FA55" s="162"/>
      <c r="FB55" s="162"/>
      <c r="FC55" s="162"/>
      <c r="FD55" s="162"/>
      <c r="FE55" s="162"/>
      <c r="FF55" s="162"/>
      <c r="FG55" s="162"/>
      <c r="FH55" s="162"/>
      <c r="FI55" s="162"/>
      <c r="FJ55" s="162"/>
      <c r="FK55" s="162"/>
      <c r="FL55" s="162"/>
      <c r="FM55" s="162"/>
      <c r="FN55" s="162"/>
      <c r="FO55" s="162"/>
      <c r="FP55" s="162"/>
      <c r="FQ55" s="162"/>
      <c r="FR55" s="162"/>
      <c r="FS55" s="162"/>
      <c r="FT55" s="162"/>
      <c r="FU55" s="162"/>
      <c r="FV55" s="162"/>
      <c r="FW55" s="162"/>
      <c r="FX55" s="162"/>
      <c r="FY55" s="162"/>
      <c r="FZ55" s="162"/>
      <c r="GA55" s="162"/>
      <c r="GB55" s="162"/>
      <c r="GC55" s="162"/>
      <c r="GD55" s="162"/>
      <c r="GE55" s="162"/>
      <c r="GF55" s="162"/>
      <c r="GG55" s="162"/>
      <c r="GH55" s="162"/>
      <c r="GI55" s="162"/>
      <c r="GJ55" s="162"/>
      <c r="GK55" s="162"/>
      <c r="GL55" s="162"/>
      <c r="GM55" s="162"/>
      <c r="GN55" s="162"/>
      <c r="GO55" s="162"/>
      <c r="GP55" s="162"/>
      <c r="GQ55" s="162"/>
      <c r="GR55" s="162"/>
      <c r="GS55" s="162"/>
      <c r="GT55" s="162"/>
      <c r="GU55" s="162"/>
      <c r="GV55" s="162"/>
      <c r="GW55" s="162"/>
      <c r="GX55" s="162"/>
      <c r="GY55" s="162"/>
      <c r="GZ55" s="162"/>
      <c r="HA55" s="162"/>
      <c r="HB55" s="162"/>
      <c r="HC55" s="162"/>
      <c r="HD55" s="162"/>
      <c r="HE55" s="162"/>
      <c r="HF55" s="162"/>
      <c r="HG55" s="162"/>
      <c r="HH55" s="162"/>
      <c r="HI55" s="162"/>
      <c r="HJ55" s="162"/>
      <c r="HK55" s="162"/>
      <c r="HL55" s="162"/>
      <c r="HM55" s="162"/>
      <c r="HN55" s="162"/>
      <c r="HO55" s="162"/>
      <c r="HP55" s="162"/>
      <c r="HQ55" s="162"/>
      <c r="HR55" s="162"/>
      <c r="HS55" s="162"/>
      <c r="HT55" s="162"/>
      <c r="HU55" s="162"/>
      <c r="HV55" s="162"/>
      <c r="HW55" s="162"/>
      <c r="HX55" s="162"/>
      <c r="HY55" s="162"/>
      <c r="HZ55" s="162"/>
      <c r="IA55" s="162"/>
      <c r="IB55" s="162"/>
      <c r="IC55" s="162"/>
      <c r="ID55" s="162"/>
      <c r="IE55" s="162"/>
      <c r="IF55" s="162"/>
      <c r="IG55" s="162"/>
      <c r="IH55" s="162"/>
      <c r="II55" s="162"/>
      <c r="IJ55" s="162"/>
      <c r="IK55" s="162"/>
      <c r="IL55" s="162"/>
      <c r="IM55" s="162"/>
      <c r="IN55" s="162"/>
      <c r="IO55" s="162"/>
      <c r="IP55" s="162"/>
      <c r="IQ55" s="163"/>
    </row>
    <row r="56" spans="1:251" ht="15" customHeight="1" x14ac:dyDescent="0.15">
      <c r="A56" s="156">
        <v>17</v>
      </c>
      <c r="B56" s="152"/>
      <c r="C56" s="152"/>
      <c r="D56" s="152"/>
      <c r="E56" s="156">
        <f t="shared" si="5"/>
        <v>17</v>
      </c>
      <c r="F56" s="13" t="s">
        <v>68</v>
      </c>
      <c r="G56" s="156">
        <v>15</v>
      </c>
      <c r="H56" s="152"/>
      <c r="I56" s="156">
        <f t="shared" si="6"/>
        <v>17</v>
      </c>
      <c r="J56" s="170" t="s">
        <v>60</v>
      </c>
      <c r="K56" s="171">
        <v>16</v>
      </c>
      <c r="L56" s="152"/>
      <c r="M56" s="177"/>
      <c r="N56" s="178"/>
      <c r="O56" s="178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162"/>
      <c r="BU56" s="162"/>
      <c r="BV56" s="162"/>
      <c r="BW56" s="162"/>
      <c r="BX56" s="162"/>
      <c r="BY56" s="162"/>
      <c r="BZ56" s="162"/>
      <c r="CA56" s="162"/>
      <c r="CB56" s="162"/>
      <c r="CC56" s="162"/>
      <c r="CD56" s="162"/>
      <c r="CE56" s="162"/>
      <c r="CF56" s="162"/>
      <c r="CG56" s="162"/>
      <c r="CH56" s="162"/>
      <c r="CI56" s="162"/>
      <c r="CJ56" s="162"/>
      <c r="CK56" s="162"/>
      <c r="CL56" s="162"/>
      <c r="CM56" s="162"/>
      <c r="CN56" s="162"/>
      <c r="CO56" s="162"/>
      <c r="CP56" s="162"/>
      <c r="CQ56" s="162"/>
      <c r="CR56" s="162"/>
      <c r="CS56" s="162"/>
      <c r="CT56" s="162"/>
      <c r="CU56" s="162"/>
      <c r="CV56" s="162"/>
      <c r="CW56" s="162"/>
      <c r="CX56" s="162"/>
      <c r="CY56" s="162"/>
      <c r="CZ56" s="162"/>
      <c r="DA56" s="162"/>
      <c r="DB56" s="162"/>
      <c r="DC56" s="162"/>
      <c r="DD56" s="162"/>
      <c r="DE56" s="162"/>
      <c r="DF56" s="162"/>
      <c r="DG56" s="162"/>
      <c r="DH56" s="162"/>
      <c r="DI56" s="162"/>
      <c r="DJ56" s="162"/>
      <c r="DK56" s="162"/>
      <c r="DL56" s="162"/>
      <c r="DM56" s="162"/>
      <c r="DN56" s="162"/>
      <c r="DO56" s="162"/>
      <c r="DP56" s="162"/>
      <c r="DQ56" s="162"/>
      <c r="DR56" s="162"/>
      <c r="DS56" s="162"/>
      <c r="DT56" s="162"/>
      <c r="DU56" s="162"/>
      <c r="DV56" s="162"/>
      <c r="DW56" s="162"/>
      <c r="DX56" s="162"/>
      <c r="DY56" s="162"/>
      <c r="DZ56" s="162"/>
      <c r="EA56" s="162"/>
      <c r="EB56" s="162"/>
      <c r="EC56" s="162"/>
      <c r="ED56" s="162"/>
      <c r="EE56" s="162"/>
      <c r="EF56" s="162"/>
      <c r="EG56" s="162"/>
      <c r="EH56" s="162"/>
      <c r="EI56" s="162"/>
      <c r="EJ56" s="162"/>
      <c r="EK56" s="162"/>
      <c r="EL56" s="162"/>
      <c r="EM56" s="162"/>
      <c r="EN56" s="162"/>
      <c r="EO56" s="162"/>
      <c r="EP56" s="162"/>
      <c r="EQ56" s="162"/>
      <c r="ER56" s="162"/>
      <c r="ES56" s="162"/>
      <c r="ET56" s="162"/>
      <c r="EU56" s="162"/>
      <c r="EV56" s="162"/>
      <c r="EW56" s="162"/>
      <c r="EX56" s="162"/>
      <c r="EY56" s="162"/>
      <c r="EZ56" s="162"/>
      <c r="FA56" s="162"/>
      <c r="FB56" s="162"/>
      <c r="FC56" s="162"/>
      <c r="FD56" s="162"/>
      <c r="FE56" s="162"/>
      <c r="FF56" s="162"/>
      <c r="FG56" s="162"/>
      <c r="FH56" s="162"/>
      <c r="FI56" s="162"/>
      <c r="FJ56" s="162"/>
      <c r="FK56" s="162"/>
      <c r="FL56" s="162"/>
      <c r="FM56" s="162"/>
      <c r="FN56" s="162"/>
      <c r="FO56" s="162"/>
      <c r="FP56" s="162"/>
      <c r="FQ56" s="162"/>
      <c r="FR56" s="162"/>
      <c r="FS56" s="162"/>
      <c r="FT56" s="162"/>
      <c r="FU56" s="162"/>
      <c r="FV56" s="162"/>
      <c r="FW56" s="162"/>
      <c r="FX56" s="162"/>
      <c r="FY56" s="162"/>
      <c r="FZ56" s="162"/>
      <c r="GA56" s="162"/>
      <c r="GB56" s="162"/>
      <c r="GC56" s="162"/>
      <c r="GD56" s="162"/>
      <c r="GE56" s="162"/>
      <c r="GF56" s="162"/>
      <c r="GG56" s="162"/>
      <c r="GH56" s="162"/>
      <c r="GI56" s="162"/>
      <c r="GJ56" s="162"/>
      <c r="GK56" s="162"/>
      <c r="GL56" s="162"/>
      <c r="GM56" s="162"/>
      <c r="GN56" s="162"/>
      <c r="GO56" s="162"/>
      <c r="GP56" s="162"/>
      <c r="GQ56" s="162"/>
      <c r="GR56" s="162"/>
      <c r="GS56" s="162"/>
      <c r="GT56" s="162"/>
      <c r="GU56" s="162"/>
      <c r="GV56" s="162"/>
      <c r="GW56" s="162"/>
      <c r="GX56" s="162"/>
      <c r="GY56" s="162"/>
      <c r="GZ56" s="162"/>
      <c r="HA56" s="162"/>
      <c r="HB56" s="162"/>
      <c r="HC56" s="162"/>
      <c r="HD56" s="162"/>
      <c r="HE56" s="162"/>
      <c r="HF56" s="162"/>
      <c r="HG56" s="162"/>
      <c r="HH56" s="162"/>
      <c r="HI56" s="162"/>
      <c r="HJ56" s="162"/>
      <c r="HK56" s="162"/>
      <c r="HL56" s="162"/>
      <c r="HM56" s="162"/>
      <c r="HN56" s="162"/>
      <c r="HO56" s="162"/>
      <c r="HP56" s="162"/>
      <c r="HQ56" s="162"/>
      <c r="HR56" s="162"/>
      <c r="HS56" s="162"/>
      <c r="HT56" s="162"/>
      <c r="HU56" s="162"/>
      <c r="HV56" s="162"/>
      <c r="HW56" s="162"/>
      <c r="HX56" s="162"/>
      <c r="HY56" s="162"/>
      <c r="HZ56" s="162"/>
      <c r="IA56" s="162"/>
      <c r="IB56" s="162"/>
      <c r="IC56" s="162"/>
      <c r="ID56" s="162"/>
      <c r="IE56" s="162"/>
      <c r="IF56" s="162"/>
      <c r="IG56" s="162"/>
      <c r="IH56" s="162"/>
      <c r="II56" s="162"/>
      <c r="IJ56" s="162"/>
      <c r="IK56" s="162"/>
      <c r="IL56" s="162"/>
      <c r="IM56" s="162"/>
      <c r="IN56" s="162"/>
      <c r="IO56" s="162"/>
      <c r="IP56" s="162"/>
      <c r="IQ56" s="163"/>
    </row>
    <row r="57" spans="1:251" ht="15" customHeight="1" x14ac:dyDescent="0.15">
      <c r="A57" s="156">
        <v>18</v>
      </c>
      <c r="B57" s="152"/>
      <c r="C57" s="152"/>
      <c r="D57" s="152"/>
      <c r="E57" s="156">
        <f t="shared" si="5"/>
        <v>18</v>
      </c>
      <c r="F57" s="170" t="s">
        <v>74</v>
      </c>
      <c r="G57" s="171">
        <v>13</v>
      </c>
      <c r="H57" s="152"/>
      <c r="I57" s="156">
        <f t="shared" si="6"/>
        <v>18</v>
      </c>
      <c r="J57" s="259" t="s">
        <v>120</v>
      </c>
      <c r="K57" s="260">
        <v>16</v>
      </c>
      <c r="L57" s="152"/>
      <c r="M57" s="177"/>
      <c r="N57" s="178"/>
      <c r="O57" s="178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2"/>
      <c r="BZ57" s="162"/>
      <c r="CA57" s="162"/>
      <c r="CB57" s="162"/>
      <c r="CC57" s="162"/>
      <c r="CD57" s="162"/>
      <c r="CE57" s="162"/>
      <c r="CF57" s="162"/>
      <c r="CG57" s="162"/>
      <c r="CH57" s="162"/>
      <c r="CI57" s="162"/>
      <c r="CJ57" s="162"/>
      <c r="CK57" s="162"/>
      <c r="CL57" s="162"/>
      <c r="CM57" s="162"/>
      <c r="CN57" s="162"/>
      <c r="CO57" s="162"/>
      <c r="CP57" s="162"/>
      <c r="CQ57" s="162"/>
      <c r="CR57" s="162"/>
      <c r="CS57" s="162"/>
      <c r="CT57" s="162"/>
      <c r="CU57" s="162"/>
      <c r="CV57" s="162"/>
      <c r="CW57" s="162"/>
      <c r="CX57" s="162"/>
      <c r="CY57" s="162"/>
      <c r="CZ57" s="162"/>
      <c r="DA57" s="162"/>
      <c r="DB57" s="162"/>
      <c r="DC57" s="162"/>
      <c r="DD57" s="162"/>
      <c r="DE57" s="162"/>
      <c r="DF57" s="162"/>
      <c r="DG57" s="162"/>
      <c r="DH57" s="162"/>
      <c r="DI57" s="162"/>
      <c r="DJ57" s="162"/>
      <c r="DK57" s="162"/>
      <c r="DL57" s="162"/>
      <c r="DM57" s="162"/>
      <c r="DN57" s="162"/>
      <c r="DO57" s="162"/>
      <c r="DP57" s="162"/>
      <c r="DQ57" s="162"/>
      <c r="DR57" s="162"/>
      <c r="DS57" s="162"/>
      <c r="DT57" s="162"/>
      <c r="DU57" s="162"/>
      <c r="DV57" s="162"/>
      <c r="DW57" s="162"/>
      <c r="DX57" s="162"/>
      <c r="DY57" s="162"/>
      <c r="DZ57" s="162"/>
      <c r="EA57" s="162"/>
      <c r="EB57" s="162"/>
      <c r="EC57" s="162"/>
      <c r="ED57" s="162"/>
      <c r="EE57" s="162"/>
      <c r="EF57" s="162"/>
      <c r="EG57" s="162"/>
      <c r="EH57" s="162"/>
      <c r="EI57" s="162"/>
      <c r="EJ57" s="162"/>
      <c r="EK57" s="162"/>
      <c r="EL57" s="162"/>
      <c r="EM57" s="162"/>
      <c r="EN57" s="162"/>
      <c r="EO57" s="162"/>
      <c r="EP57" s="162"/>
      <c r="EQ57" s="162"/>
      <c r="ER57" s="162"/>
      <c r="ES57" s="162"/>
      <c r="ET57" s="162"/>
      <c r="EU57" s="162"/>
      <c r="EV57" s="162"/>
      <c r="EW57" s="162"/>
      <c r="EX57" s="162"/>
      <c r="EY57" s="162"/>
      <c r="EZ57" s="162"/>
      <c r="FA57" s="162"/>
      <c r="FB57" s="162"/>
      <c r="FC57" s="162"/>
      <c r="FD57" s="162"/>
      <c r="FE57" s="162"/>
      <c r="FF57" s="162"/>
      <c r="FG57" s="162"/>
      <c r="FH57" s="162"/>
      <c r="FI57" s="162"/>
      <c r="FJ57" s="162"/>
      <c r="FK57" s="162"/>
      <c r="FL57" s="162"/>
      <c r="FM57" s="162"/>
      <c r="FN57" s="162"/>
      <c r="FO57" s="162"/>
      <c r="FP57" s="162"/>
      <c r="FQ57" s="162"/>
      <c r="FR57" s="162"/>
      <c r="FS57" s="162"/>
      <c r="FT57" s="162"/>
      <c r="FU57" s="162"/>
      <c r="FV57" s="162"/>
      <c r="FW57" s="162"/>
      <c r="FX57" s="162"/>
      <c r="FY57" s="162"/>
      <c r="FZ57" s="162"/>
      <c r="GA57" s="162"/>
      <c r="GB57" s="162"/>
      <c r="GC57" s="162"/>
      <c r="GD57" s="162"/>
      <c r="GE57" s="162"/>
      <c r="GF57" s="162"/>
      <c r="GG57" s="162"/>
      <c r="GH57" s="162"/>
      <c r="GI57" s="162"/>
      <c r="GJ57" s="162"/>
      <c r="GK57" s="162"/>
      <c r="GL57" s="162"/>
      <c r="GM57" s="162"/>
      <c r="GN57" s="162"/>
      <c r="GO57" s="162"/>
      <c r="GP57" s="162"/>
      <c r="GQ57" s="162"/>
      <c r="GR57" s="162"/>
      <c r="GS57" s="162"/>
      <c r="GT57" s="162"/>
      <c r="GU57" s="162"/>
      <c r="GV57" s="162"/>
      <c r="GW57" s="162"/>
      <c r="GX57" s="162"/>
      <c r="GY57" s="162"/>
      <c r="GZ57" s="162"/>
      <c r="HA57" s="162"/>
      <c r="HB57" s="162"/>
      <c r="HC57" s="162"/>
      <c r="HD57" s="162"/>
      <c r="HE57" s="162"/>
      <c r="HF57" s="162"/>
      <c r="HG57" s="162"/>
      <c r="HH57" s="162"/>
      <c r="HI57" s="162"/>
      <c r="HJ57" s="162"/>
      <c r="HK57" s="162"/>
      <c r="HL57" s="162"/>
      <c r="HM57" s="162"/>
      <c r="HN57" s="162"/>
      <c r="HO57" s="162"/>
      <c r="HP57" s="162"/>
      <c r="HQ57" s="162"/>
      <c r="HR57" s="162"/>
      <c r="HS57" s="162"/>
      <c r="HT57" s="162"/>
      <c r="HU57" s="162"/>
      <c r="HV57" s="162"/>
      <c r="HW57" s="162"/>
      <c r="HX57" s="162"/>
      <c r="HY57" s="162"/>
      <c r="HZ57" s="162"/>
      <c r="IA57" s="162"/>
      <c r="IB57" s="162"/>
      <c r="IC57" s="162"/>
      <c r="ID57" s="162"/>
      <c r="IE57" s="162"/>
      <c r="IF57" s="162"/>
      <c r="IG57" s="162"/>
      <c r="IH57" s="162"/>
      <c r="II57" s="162"/>
      <c r="IJ57" s="162"/>
      <c r="IK57" s="162"/>
      <c r="IL57" s="162"/>
      <c r="IM57" s="162"/>
      <c r="IN57" s="162"/>
      <c r="IO57" s="162"/>
      <c r="IP57" s="162"/>
      <c r="IQ57" s="163"/>
    </row>
    <row r="58" spans="1:251" ht="15" customHeight="1" x14ac:dyDescent="0.15">
      <c r="A58" s="156">
        <v>19</v>
      </c>
      <c r="B58" s="152"/>
      <c r="C58" s="152"/>
      <c r="D58" s="152"/>
      <c r="E58" s="156">
        <f t="shared" si="5"/>
        <v>19</v>
      </c>
      <c r="F58" s="13" t="s">
        <v>65</v>
      </c>
      <c r="G58" s="156">
        <v>12</v>
      </c>
      <c r="H58" s="152"/>
      <c r="I58" s="156">
        <f t="shared" si="6"/>
        <v>19</v>
      </c>
      <c r="J58" s="13" t="s">
        <v>288</v>
      </c>
      <c r="K58" s="156">
        <v>15</v>
      </c>
      <c r="L58" s="152"/>
      <c r="M58" s="177"/>
      <c r="N58" s="178"/>
      <c r="O58" s="178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62"/>
      <c r="CJ58" s="162"/>
      <c r="CK58" s="162"/>
      <c r="CL58" s="162"/>
      <c r="CM58" s="162"/>
      <c r="CN58" s="162"/>
      <c r="CO58" s="162"/>
      <c r="CP58" s="162"/>
      <c r="CQ58" s="162"/>
      <c r="CR58" s="162"/>
      <c r="CS58" s="162"/>
      <c r="CT58" s="162"/>
      <c r="CU58" s="162"/>
      <c r="CV58" s="162"/>
      <c r="CW58" s="162"/>
      <c r="CX58" s="162"/>
      <c r="CY58" s="162"/>
      <c r="CZ58" s="162"/>
      <c r="DA58" s="162"/>
      <c r="DB58" s="162"/>
      <c r="DC58" s="162"/>
      <c r="DD58" s="162"/>
      <c r="DE58" s="162"/>
      <c r="DF58" s="162"/>
      <c r="DG58" s="162"/>
      <c r="DH58" s="162"/>
      <c r="DI58" s="162"/>
      <c r="DJ58" s="162"/>
      <c r="DK58" s="162"/>
      <c r="DL58" s="162"/>
      <c r="DM58" s="162"/>
      <c r="DN58" s="162"/>
      <c r="DO58" s="162"/>
      <c r="DP58" s="162"/>
      <c r="DQ58" s="162"/>
      <c r="DR58" s="162"/>
      <c r="DS58" s="162"/>
      <c r="DT58" s="162"/>
      <c r="DU58" s="162"/>
      <c r="DV58" s="162"/>
      <c r="DW58" s="162"/>
      <c r="DX58" s="162"/>
      <c r="DY58" s="162"/>
      <c r="DZ58" s="162"/>
      <c r="EA58" s="162"/>
      <c r="EB58" s="162"/>
      <c r="EC58" s="162"/>
      <c r="ED58" s="162"/>
      <c r="EE58" s="162"/>
      <c r="EF58" s="162"/>
      <c r="EG58" s="162"/>
      <c r="EH58" s="162"/>
      <c r="EI58" s="162"/>
      <c r="EJ58" s="162"/>
      <c r="EK58" s="162"/>
      <c r="EL58" s="162"/>
      <c r="EM58" s="162"/>
      <c r="EN58" s="162"/>
      <c r="EO58" s="162"/>
      <c r="EP58" s="162"/>
      <c r="EQ58" s="162"/>
      <c r="ER58" s="162"/>
      <c r="ES58" s="162"/>
      <c r="ET58" s="162"/>
      <c r="EU58" s="162"/>
      <c r="EV58" s="162"/>
      <c r="EW58" s="162"/>
      <c r="EX58" s="162"/>
      <c r="EY58" s="162"/>
      <c r="EZ58" s="162"/>
      <c r="FA58" s="162"/>
      <c r="FB58" s="162"/>
      <c r="FC58" s="162"/>
      <c r="FD58" s="162"/>
      <c r="FE58" s="162"/>
      <c r="FF58" s="162"/>
      <c r="FG58" s="162"/>
      <c r="FH58" s="162"/>
      <c r="FI58" s="162"/>
      <c r="FJ58" s="162"/>
      <c r="FK58" s="162"/>
      <c r="FL58" s="162"/>
      <c r="FM58" s="162"/>
      <c r="FN58" s="162"/>
      <c r="FO58" s="162"/>
      <c r="FP58" s="162"/>
      <c r="FQ58" s="162"/>
      <c r="FR58" s="162"/>
      <c r="FS58" s="162"/>
      <c r="FT58" s="162"/>
      <c r="FU58" s="162"/>
      <c r="FV58" s="162"/>
      <c r="FW58" s="162"/>
      <c r="FX58" s="162"/>
      <c r="FY58" s="162"/>
      <c r="FZ58" s="162"/>
      <c r="GA58" s="162"/>
      <c r="GB58" s="162"/>
      <c r="GC58" s="162"/>
      <c r="GD58" s="162"/>
      <c r="GE58" s="162"/>
      <c r="GF58" s="162"/>
      <c r="GG58" s="162"/>
      <c r="GH58" s="162"/>
      <c r="GI58" s="162"/>
      <c r="GJ58" s="162"/>
      <c r="GK58" s="162"/>
      <c r="GL58" s="162"/>
      <c r="GM58" s="162"/>
      <c r="GN58" s="162"/>
      <c r="GO58" s="162"/>
      <c r="GP58" s="162"/>
      <c r="GQ58" s="162"/>
      <c r="GR58" s="162"/>
      <c r="GS58" s="162"/>
      <c r="GT58" s="162"/>
      <c r="GU58" s="162"/>
      <c r="GV58" s="162"/>
      <c r="GW58" s="162"/>
      <c r="GX58" s="162"/>
      <c r="GY58" s="162"/>
      <c r="GZ58" s="162"/>
      <c r="HA58" s="162"/>
      <c r="HB58" s="162"/>
      <c r="HC58" s="162"/>
      <c r="HD58" s="162"/>
      <c r="HE58" s="162"/>
      <c r="HF58" s="162"/>
      <c r="HG58" s="162"/>
      <c r="HH58" s="162"/>
      <c r="HI58" s="162"/>
      <c r="HJ58" s="162"/>
      <c r="HK58" s="162"/>
      <c r="HL58" s="162"/>
      <c r="HM58" s="162"/>
      <c r="HN58" s="162"/>
      <c r="HO58" s="162"/>
      <c r="HP58" s="162"/>
      <c r="HQ58" s="162"/>
      <c r="HR58" s="162"/>
      <c r="HS58" s="162"/>
      <c r="HT58" s="162"/>
      <c r="HU58" s="162"/>
      <c r="HV58" s="162"/>
      <c r="HW58" s="162"/>
      <c r="HX58" s="162"/>
      <c r="HY58" s="162"/>
      <c r="HZ58" s="162"/>
      <c r="IA58" s="162"/>
      <c r="IB58" s="162"/>
      <c r="IC58" s="162"/>
      <c r="ID58" s="162"/>
      <c r="IE58" s="162"/>
      <c r="IF58" s="162"/>
      <c r="IG58" s="162"/>
      <c r="IH58" s="162"/>
      <c r="II58" s="162"/>
      <c r="IJ58" s="162"/>
      <c r="IK58" s="162"/>
      <c r="IL58" s="162"/>
      <c r="IM58" s="162"/>
      <c r="IN58" s="162"/>
      <c r="IO58" s="162"/>
      <c r="IP58" s="162"/>
      <c r="IQ58" s="163"/>
    </row>
    <row r="59" spans="1:251" ht="15" customHeight="1" x14ac:dyDescent="0.15">
      <c r="A59" s="156">
        <v>20</v>
      </c>
      <c r="B59" s="152"/>
      <c r="C59" s="152"/>
      <c r="D59" s="152"/>
      <c r="E59" s="156">
        <f t="shared" si="5"/>
        <v>20</v>
      </c>
      <c r="F59" s="170" t="s">
        <v>60</v>
      </c>
      <c r="G59" s="171">
        <v>10</v>
      </c>
      <c r="H59" s="152"/>
      <c r="I59" s="156">
        <f t="shared" si="6"/>
        <v>20</v>
      </c>
      <c r="J59" s="13" t="s">
        <v>176</v>
      </c>
      <c r="K59" s="156">
        <v>14</v>
      </c>
      <c r="L59" s="152"/>
      <c r="M59" s="181"/>
      <c r="N59" s="178"/>
      <c r="O59" s="178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162"/>
      <c r="CB59" s="162"/>
      <c r="CC59" s="162"/>
      <c r="CD59" s="162"/>
      <c r="CE59" s="162"/>
      <c r="CF59" s="162"/>
      <c r="CG59" s="162"/>
      <c r="CH59" s="162"/>
      <c r="CI59" s="162"/>
      <c r="CJ59" s="162"/>
      <c r="CK59" s="162"/>
      <c r="CL59" s="162"/>
      <c r="CM59" s="162"/>
      <c r="CN59" s="162"/>
      <c r="CO59" s="162"/>
      <c r="CP59" s="162"/>
      <c r="CQ59" s="162"/>
      <c r="CR59" s="162"/>
      <c r="CS59" s="162"/>
      <c r="CT59" s="162"/>
      <c r="CU59" s="162"/>
      <c r="CV59" s="162"/>
      <c r="CW59" s="162"/>
      <c r="CX59" s="162"/>
      <c r="CY59" s="162"/>
      <c r="CZ59" s="162"/>
      <c r="DA59" s="162"/>
      <c r="DB59" s="162"/>
      <c r="DC59" s="162"/>
      <c r="DD59" s="162"/>
      <c r="DE59" s="162"/>
      <c r="DF59" s="162"/>
      <c r="DG59" s="162"/>
      <c r="DH59" s="162"/>
      <c r="DI59" s="162"/>
      <c r="DJ59" s="162"/>
      <c r="DK59" s="162"/>
      <c r="DL59" s="162"/>
      <c r="DM59" s="162"/>
      <c r="DN59" s="162"/>
      <c r="DO59" s="162"/>
      <c r="DP59" s="162"/>
      <c r="DQ59" s="162"/>
      <c r="DR59" s="162"/>
      <c r="DS59" s="162"/>
      <c r="DT59" s="162"/>
      <c r="DU59" s="162"/>
      <c r="DV59" s="162"/>
      <c r="DW59" s="162"/>
      <c r="DX59" s="162"/>
      <c r="DY59" s="162"/>
      <c r="DZ59" s="162"/>
      <c r="EA59" s="162"/>
      <c r="EB59" s="162"/>
      <c r="EC59" s="162"/>
      <c r="ED59" s="162"/>
      <c r="EE59" s="162"/>
      <c r="EF59" s="162"/>
      <c r="EG59" s="162"/>
      <c r="EH59" s="162"/>
      <c r="EI59" s="162"/>
      <c r="EJ59" s="162"/>
      <c r="EK59" s="162"/>
      <c r="EL59" s="162"/>
      <c r="EM59" s="162"/>
      <c r="EN59" s="162"/>
      <c r="EO59" s="162"/>
      <c r="EP59" s="162"/>
      <c r="EQ59" s="162"/>
      <c r="ER59" s="162"/>
      <c r="ES59" s="162"/>
      <c r="ET59" s="162"/>
      <c r="EU59" s="162"/>
      <c r="EV59" s="162"/>
      <c r="EW59" s="162"/>
      <c r="EX59" s="162"/>
      <c r="EY59" s="162"/>
      <c r="EZ59" s="162"/>
      <c r="FA59" s="162"/>
      <c r="FB59" s="162"/>
      <c r="FC59" s="162"/>
      <c r="FD59" s="162"/>
      <c r="FE59" s="162"/>
      <c r="FF59" s="162"/>
      <c r="FG59" s="162"/>
      <c r="FH59" s="162"/>
      <c r="FI59" s="162"/>
      <c r="FJ59" s="162"/>
      <c r="FK59" s="162"/>
      <c r="FL59" s="162"/>
      <c r="FM59" s="162"/>
      <c r="FN59" s="162"/>
      <c r="FO59" s="162"/>
      <c r="FP59" s="162"/>
      <c r="FQ59" s="162"/>
      <c r="FR59" s="162"/>
      <c r="FS59" s="162"/>
      <c r="FT59" s="162"/>
      <c r="FU59" s="162"/>
      <c r="FV59" s="162"/>
      <c r="FW59" s="162"/>
      <c r="FX59" s="162"/>
      <c r="FY59" s="162"/>
      <c r="FZ59" s="162"/>
      <c r="GA59" s="162"/>
      <c r="GB59" s="162"/>
      <c r="GC59" s="162"/>
      <c r="GD59" s="162"/>
      <c r="GE59" s="162"/>
      <c r="GF59" s="162"/>
      <c r="GG59" s="162"/>
      <c r="GH59" s="162"/>
      <c r="GI59" s="162"/>
      <c r="GJ59" s="162"/>
      <c r="GK59" s="162"/>
      <c r="GL59" s="162"/>
      <c r="GM59" s="162"/>
      <c r="GN59" s="162"/>
      <c r="GO59" s="162"/>
      <c r="GP59" s="162"/>
      <c r="GQ59" s="162"/>
      <c r="GR59" s="162"/>
      <c r="GS59" s="162"/>
      <c r="GT59" s="162"/>
      <c r="GU59" s="162"/>
      <c r="GV59" s="162"/>
      <c r="GW59" s="162"/>
      <c r="GX59" s="162"/>
      <c r="GY59" s="162"/>
      <c r="GZ59" s="162"/>
      <c r="HA59" s="162"/>
      <c r="HB59" s="162"/>
      <c r="HC59" s="162"/>
      <c r="HD59" s="162"/>
      <c r="HE59" s="162"/>
      <c r="HF59" s="162"/>
      <c r="HG59" s="162"/>
      <c r="HH59" s="162"/>
      <c r="HI59" s="162"/>
      <c r="HJ59" s="162"/>
      <c r="HK59" s="162"/>
      <c r="HL59" s="162"/>
      <c r="HM59" s="162"/>
      <c r="HN59" s="162"/>
      <c r="HO59" s="162"/>
      <c r="HP59" s="162"/>
      <c r="HQ59" s="162"/>
      <c r="HR59" s="162"/>
      <c r="HS59" s="162"/>
      <c r="HT59" s="162"/>
      <c r="HU59" s="162"/>
      <c r="HV59" s="162"/>
      <c r="HW59" s="162"/>
      <c r="HX59" s="162"/>
      <c r="HY59" s="162"/>
      <c r="HZ59" s="162"/>
      <c r="IA59" s="162"/>
      <c r="IB59" s="162"/>
      <c r="IC59" s="162"/>
      <c r="ID59" s="162"/>
      <c r="IE59" s="162"/>
      <c r="IF59" s="162"/>
      <c r="IG59" s="162"/>
      <c r="IH59" s="162"/>
      <c r="II59" s="162"/>
      <c r="IJ59" s="162"/>
      <c r="IK59" s="162"/>
      <c r="IL59" s="162"/>
      <c r="IM59" s="162"/>
      <c r="IN59" s="162"/>
      <c r="IO59" s="162"/>
      <c r="IP59" s="162"/>
      <c r="IQ59" s="163"/>
    </row>
    <row r="60" spans="1:251" ht="15" customHeight="1" x14ac:dyDescent="0.15">
      <c r="A60" s="156">
        <v>21</v>
      </c>
      <c r="B60" s="152"/>
      <c r="C60" s="152"/>
      <c r="D60" s="152"/>
      <c r="E60" s="156">
        <v>21</v>
      </c>
      <c r="F60" s="170" t="s">
        <v>216</v>
      </c>
      <c r="G60" s="171">
        <v>9</v>
      </c>
      <c r="H60" s="152"/>
      <c r="I60" s="156">
        <v>21</v>
      </c>
      <c r="J60" s="170" t="s">
        <v>216</v>
      </c>
      <c r="K60" s="171">
        <v>13</v>
      </c>
      <c r="L60" s="152"/>
      <c r="M60" s="152"/>
      <c r="N60" s="177"/>
      <c r="O60" s="178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162"/>
      <c r="BU60" s="162"/>
      <c r="BV60" s="162"/>
      <c r="BW60" s="162"/>
      <c r="BX60" s="162"/>
      <c r="BY60" s="162"/>
      <c r="BZ60" s="162"/>
      <c r="CA60" s="162"/>
      <c r="CB60" s="162"/>
      <c r="CC60" s="162"/>
      <c r="CD60" s="162"/>
      <c r="CE60" s="162"/>
      <c r="CF60" s="162"/>
      <c r="CG60" s="162"/>
      <c r="CH60" s="162"/>
      <c r="CI60" s="162"/>
      <c r="CJ60" s="162"/>
      <c r="CK60" s="162"/>
      <c r="CL60" s="162"/>
      <c r="CM60" s="162"/>
      <c r="CN60" s="162"/>
      <c r="CO60" s="162"/>
      <c r="CP60" s="162"/>
      <c r="CQ60" s="162"/>
      <c r="CR60" s="162"/>
      <c r="CS60" s="162"/>
      <c r="CT60" s="162"/>
      <c r="CU60" s="162"/>
      <c r="CV60" s="162"/>
      <c r="CW60" s="162"/>
      <c r="CX60" s="162"/>
      <c r="CY60" s="162"/>
      <c r="CZ60" s="162"/>
      <c r="DA60" s="162"/>
      <c r="DB60" s="162"/>
      <c r="DC60" s="162"/>
      <c r="DD60" s="162"/>
      <c r="DE60" s="162"/>
      <c r="DF60" s="162"/>
      <c r="DG60" s="162"/>
      <c r="DH60" s="162"/>
      <c r="DI60" s="162"/>
      <c r="DJ60" s="162"/>
      <c r="DK60" s="162"/>
      <c r="DL60" s="162"/>
      <c r="DM60" s="162"/>
      <c r="DN60" s="162"/>
      <c r="DO60" s="162"/>
      <c r="DP60" s="162"/>
      <c r="DQ60" s="162"/>
      <c r="DR60" s="162"/>
      <c r="DS60" s="162"/>
      <c r="DT60" s="162"/>
      <c r="DU60" s="162"/>
      <c r="DV60" s="162"/>
      <c r="DW60" s="162"/>
      <c r="DX60" s="162"/>
      <c r="DY60" s="162"/>
      <c r="DZ60" s="162"/>
      <c r="EA60" s="162"/>
      <c r="EB60" s="162"/>
      <c r="EC60" s="162"/>
      <c r="ED60" s="162"/>
      <c r="EE60" s="162"/>
      <c r="EF60" s="162"/>
      <c r="EG60" s="162"/>
      <c r="EH60" s="162"/>
      <c r="EI60" s="162"/>
      <c r="EJ60" s="162"/>
      <c r="EK60" s="162"/>
      <c r="EL60" s="162"/>
      <c r="EM60" s="162"/>
      <c r="EN60" s="162"/>
      <c r="EO60" s="162"/>
      <c r="EP60" s="162"/>
      <c r="EQ60" s="162"/>
      <c r="ER60" s="162"/>
      <c r="ES60" s="162"/>
      <c r="ET60" s="162"/>
      <c r="EU60" s="162"/>
      <c r="EV60" s="162"/>
      <c r="EW60" s="162"/>
      <c r="EX60" s="162"/>
      <c r="EY60" s="162"/>
      <c r="EZ60" s="162"/>
      <c r="FA60" s="162"/>
      <c r="FB60" s="162"/>
      <c r="FC60" s="162"/>
      <c r="FD60" s="162"/>
      <c r="FE60" s="162"/>
      <c r="FF60" s="162"/>
      <c r="FG60" s="162"/>
      <c r="FH60" s="162"/>
      <c r="FI60" s="162"/>
      <c r="FJ60" s="162"/>
      <c r="FK60" s="162"/>
      <c r="FL60" s="162"/>
      <c r="FM60" s="162"/>
      <c r="FN60" s="162"/>
      <c r="FO60" s="162"/>
      <c r="FP60" s="162"/>
      <c r="FQ60" s="162"/>
      <c r="FR60" s="162"/>
      <c r="FS60" s="162"/>
      <c r="FT60" s="162"/>
      <c r="FU60" s="162"/>
      <c r="FV60" s="162"/>
      <c r="FW60" s="162"/>
      <c r="FX60" s="162"/>
      <c r="FY60" s="162"/>
      <c r="FZ60" s="162"/>
      <c r="GA60" s="162"/>
      <c r="GB60" s="162"/>
      <c r="GC60" s="162"/>
      <c r="GD60" s="162"/>
      <c r="GE60" s="162"/>
      <c r="GF60" s="162"/>
      <c r="GG60" s="162"/>
      <c r="GH60" s="162"/>
      <c r="GI60" s="162"/>
      <c r="GJ60" s="162"/>
      <c r="GK60" s="162"/>
      <c r="GL60" s="162"/>
      <c r="GM60" s="162"/>
      <c r="GN60" s="162"/>
      <c r="GO60" s="162"/>
      <c r="GP60" s="162"/>
      <c r="GQ60" s="162"/>
      <c r="GR60" s="162"/>
      <c r="GS60" s="162"/>
      <c r="GT60" s="162"/>
      <c r="GU60" s="162"/>
      <c r="GV60" s="162"/>
      <c r="GW60" s="162"/>
      <c r="GX60" s="162"/>
      <c r="GY60" s="162"/>
      <c r="GZ60" s="162"/>
      <c r="HA60" s="162"/>
      <c r="HB60" s="162"/>
      <c r="HC60" s="162"/>
      <c r="HD60" s="162"/>
      <c r="HE60" s="162"/>
      <c r="HF60" s="162"/>
      <c r="HG60" s="162"/>
      <c r="HH60" s="162"/>
      <c r="HI60" s="162"/>
      <c r="HJ60" s="162"/>
      <c r="HK60" s="162"/>
      <c r="HL60" s="162"/>
      <c r="HM60" s="162"/>
      <c r="HN60" s="162"/>
      <c r="HO60" s="162"/>
      <c r="HP60" s="162"/>
      <c r="HQ60" s="162"/>
      <c r="HR60" s="162"/>
      <c r="HS60" s="162"/>
      <c r="HT60" s="162"/>
      <c r="HU60" s="162"/>
      <c r="HV60" s="162"/>
      <c r="HW60" s="162"/>
      <c r="HX60" s="162"/>
      <c r="HY60" s="162"/>
      <c r="HZ60" s="162"/>
      <c r="IA60" s="162"/>
      <c r="IB60" s="162"/>
      <c r="IC60" s="162"/>
      <c r="ID60" s="162"/>
      <c r="IE60" s="162"/>
      <c r="IF60" s="162"/>
      <c r="IG60" s="162"/>
      <c r="IH60" s="162"/>
      <c r="II60" s="162"/>
      <c r="IJ60" s="162"/>
      <c r="IK60" s="162"/>
      <c r="IL60" s="162"/>
      <c r="IM60" s="162"/>
      <c r="IN60" s="162"/>
      <c r="IO60" s="162"/>
      <c r="IP60" s="162"/>
      <c r="IQ60" s="163"/>
    </row>
    <row r="61" spans="1:251" ht="15" customHeight="1" x14ac:dyDescent="0.15">
      <c r="A61" s="156">
        <v>22</v>
      </c>
      <c r="B61" s="152"/>
      <c r="C61" s="152"/>
      <c r="D61" s="152"/>
      <c r="E61" s="156">
        <v>22</v>
      </c>
      <c r="F61" s="13" t="s">
        <v>117</v>
      </c>
      <c r="G61" s="156">
        <v>9</v>
      </c>
      <c r="H61" s="152"/>
      <c r="I61" s="156">
        <v>22</v>
      </c>
      <c r="J61" s="259" t="s">
        <v>65</v>
      </c>
      <c r="K61" s="260">
        <v>13</v>
      </c>
      <c r="L61" s="152"/>
      <c r="M61" s="152"/>
      <c r="N61" s="177"/>
      <c r="O61" s="178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  <c r="BZ61" s="162"/>
      <c r="CA61" s="162"/>
      <c r="CB61" s="162"/>
      <c r="CC61" s="162"/>
      <c r="CD61" s="162"/>
      <c r="CE61" s="162"/>
      <c r="CF61" s="162"/>
      <c r="CG61" s="162"/>
      <c r="CH61" s="162"/>
      <c r="CI61" s="162"/>
      <c r="CJ61" s="162"/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2"/>
      <c r="CV61" s="162"/>
      <c r="CW61" s="162"/>
      <c r="CX61" s="162"/>
      <c r="CY61" s="162"/>
      <c r="CZ61" s="162"/>
      <c r="DA61" s="162"/>
      <c r="DB61" s="162"/>
      <c r="DC61" s="162"/>
      <c r="DD61" s="162"/>
      <c r="DE61" s="162"/>
      <c r="DF61" s="162"/>
      <c r="DG61" s="162"/>
      <c r="DH61" s="162"/>
      <c r="DI61" s="162"/>
      <c r="DJ61" s="162"/>
      <c r="DK61" s="162"/>
      <c r="DL61" s="162"/>
      <c r="DM61" s="162"/>
      <c r="DN61" s="162"/>
      <c r="DO61" s="162"/>
      <c r="DP61" s="162"/>
      <c r="DQ61" s="162"/>
      <c r="DR61" s="162"/>
      <c r="DS61" s="162"/>
      <c r="DT61" s="162"/>
      <c r="DU61" s="162"/>
      <c r="DV61" s="162"/>
      <c r="DW61" s="162"/>
      <c r="DX61" s="162"/>
      <c r="DY61" s="162"/>
      <c r="DZ61" s="162"/>
      <c r="EA61" s="162"/>
      <c r="EB61" s="162"/>
      <c r="EC61" s="162"/>
      <c r="ED61" s="162"/>
      <c r="EE61" s="162"/>
      <c r="EF61" s="162"/>
      <c r="EG61" s="162"/>
      <c r="EH61" s="162"/>
      <c r="EI61" s="162"/>
      <c r="EJ61" s="162"/>
      <c r="EK61" s="162"/>
      <c r="EL61" s="162"/>
      <c r="EM61" s="162"/>
      <c r="EN61" s="162"/>
      <c r="EO61" s="162"/>
      <c r="EP61" s="162"/>
      <c r="EQ61" s="162"/>
      <c r="ER61" s="162"/>
      <c r="ES61" s="162"/>
      <c r="ET61" s="162"/>
      <c r="EU61" s="162"/>
      <c r="EV61" s="162"/>
      <c r="EW61" s="162"/>
      <c r="EX61" s="162"/>
      <c r="EY61" s="162"/>
      <c r="EZ61" s="162"/>
      <c r="FA61" s="162"/>
      <c r="FB61" s="162"/>
      <c r="FC61" s="162"/>
      <c r="FD61" s="162"/>
      <c r="FE61" s="162"/>
      <c r="FF61" s="162"/>
      <c r="FG61" s="162"/>
      <c r="FH61" s="162"/>
      <c r="FI61" s="162"/>
      <c r="FJ61" s="162"/>
      <c r="FK61" s="162"/>
      <c r="FL61" s="162"/>
      <c r="FM61" s="162"/>
      <c r="FN61" s="162"/>
      <c r="FO61" s="162"/>
      <c r="FP61" s="162"/>
      <c r="FQ61" s="162"/>
      <c r="FR61" s="162"/>
      <c r="FS61" s="162"/>
      <c r="FT61" s="162"/>
      <c r="FU61" s="162"/>
      <c r="FV61" s="162"/>
      <c r="FW61" s="162"/>
      <c r="FX61" s="162"/>
      <c r="FY61" s="162"/>
      <c r="FZ61" s="162"/>
      <c r="GA61" s="162"/>
      <c r="GB61" s="162"/>
      <c r="GC61" s="162"/>
      <c r="GD61" s="162"/>
      <c r="GE61" s="162"/>
      <c r="GF61" s="162"/>
      <c r="GG61" s="162"/>
      <c r="GH61" s="162"/>
      <c r="GI61" s="162"/>
      <c r="GJ61" s="162"/>
      <c r="GK61" s="162"/>
      <c r="GL61" s="162"/>
      <c r="GM61" s="162"/>
      <c r="GN61" s="162"/>
      <c r="GO61" s="162"/>
      <c r="GP61" s="162"/>
      <c r="GQ61" s="162"/>
      <c r="GR61" s="162"/>
      <c r="GS61" s="162"/>
      <c r="GT61" s="162"/>
      <c r="GU61" s="162"/>
      <c r="GV61" s="162"/>
      <c r="GW61" s="162"/>
      <c r="GX61" s="162"/>
      <c r="GY61" s="162"/>
      <c r="GZ61" s="162"/>
      <c r="HA61" s="162"/>
      <c r="HB61" s="162"/>
      <c r="HC61" s="162"/>
      <c r="HD61" s="162"/>
      <c r="HE61" s="162"/>
      <c r="HF61" s="162"/>
      <c r="HG61" s="162"/>
      <c r="HH61" s="162"/>
      <c r="HI61" s="162"/>
      <c r="HJ61" s="162"/>
      <c r="HK61" s="162"/>
      <c r="HL61" s="162"/>
      <c r="HM61" s="162"/>
      <c r="HN61" s="162"/>
      <c r="HO61" s="162"/>
      <c r="HP61" s="162"/>
      <c r="HQ61" s="162"/>
      <c r="HR61" s="162"/>
      <c r="HS61" s="162"/>
      <c r="HT61" s="162"/>
      <c r="HU61" s="162"/>
      <c r="HV61" s="162"/>
      <c r="HW61" s="162"/>
      <c r="HX61" s="162"/>
      <c r="HY61" s="162"/>
      <c r="HZ61" s="162"/>
      <c r="IA61" s="162"/>
      <c r="IB61" s="162"/>
      <c r="IC61" s="162"/>
      <c r="ID61" s="162"/>
      <c r="IE61" s="162"/>
      <c r="IF61" s="162"/>
      <c r="IG61" s="162"/>
      <c r="IH61" s="162"/>
      <c r="II61" s="162"/>
      <c r="IJ61" s="162"/>
      <c r="IK61" s="162"/>
      <c r="IL61" s="162"/>
      <c r="IM61" s="162"/>
      <c r="IN61" s="162"/>
      <c r="IO61" s="162"/>
      <c r="IP61" s="162"/>
      <c r="IQ61" s="163"/>
    </row>
    <row r="62" spans="1:251" ht="15" customHeight="1" x14ac:dyDescent="0.15">
      <c r="A62" s="152"/>
      <c r="B62" s="175"/>
      <c r="C62" s="190"/>
      <c r="D62" s="152"/>
      <c r="E62" s="156">
        <v>23</v>
      </c>
      <c r="F62" s="13" t="s">
        <v>127</v>
      </c>
      <c r="G62" s="156">
        <v>9</v>
      </c>
      <c r="H62" s="152"/>
      <c r="I62" s="156">
        <v>23</v>
      </c>
      <c r="J62" s="13" t="s">
        <v>117</v>
      </c>
      <c r="K62" s="156">
        <v>12</v>
      </c>
      <c r="L62" s="152"/>
      <c r="M62" s="152"/>
      <c r="N62" s="177"/>
      <c r="O62" s="178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62"/>
      <c r="CG62" s="162"/>
      <c r="CH62" s="162"/>
      <c r="CI62" s="162"/>
      <c r="CJ62" s="162"/>
      <c r="CK62" s="162"/>
      <c r="CL62" s="162"/>
      <c r="CM62" s="162"/>
      <c r="CN62" s="162"/>
      <c r="CO62" s="162"/>
      <c r="CP62" s="162"/>
      <c r="CQ62" s="162"/>
      <c r="CR62" s="162"/>
      <c r="CS62" s="162"/>
      <c r="CT62" s="162"/>
      <c r="CU62" s="162"/>
      <c r="CV62" s="162"/>
      <c r="CW62" s="162"/>
      <c r="CX62" s="162"/>
      <c r="CY62" s="162"/>
      <c r="CZ62" s="162"/>
      <c r="DA62" s="162"/>
      <c r="DB62" s="162"/>
      <c r="DC62" s="162"/>
      <c r="DD62" s="162"/>
      <c r="DE62" s="162"/>
      <c r="DF62" s="162"/>
      <c r="DG62" s="162"/>
      <c r="DH62" s="162"/>
      <c r="DI62" s="162"/>
      <c r="DJ62" s="162"/>
      <c r="DK62" s="162"/>
      <c r="DL62" s="162"/>
      <c r="DM62" s="162"/>
      <c r="DN62" s="162"/>
      <c r="DO62" s="162"/>
      <c r="DP62" s="162"/>
      <c r="DQ62" s="162"/>
      <c r="DR62" s="162"/>
      <c r="DS62" s="162"/>
      <c r="DT62" s="162"/>
      <c r="DU62" s="162"/>
      <c r="DV62" s="162"/>
      <c r="DW62" s="162"/>
      <c r="DX62" s="162"/>
      <c r="DY62" s="162"/>
      <c r="DZ62" s="162"/>
      <c r="EA62" s="162"/>
      <c r="EB62" s="162"/>
      <c r="EC62" s="162"/>
      <c r="ED62" s="162"/>
      <c r="EE62" s="162"/>
      <c r="EF62" s="162"/>
      <c r="EG62" s="162"/>
      <c r="EH62" s="162"/>
      <c r="EI62" s="162"/>
      <c r="EJ62" s="162"/>
      <c r="EK62" s="162"/>
      <c r="EL62" s="162"/>
      <c r="EM62" s="162"/>
      <c r="EN62" s="162"/>
      <c r="EO62" s="162"/>
      <c r="EP62" s="162"/>
      <c r="EQ62" s="162"/>
      <c r="ER62" s="162"/>
      <c r="ES62" s="162"/>
      <c r="ET62" s="162"/>
      <c r="EU62" s="162"/>
      <c r="EV62" s="162"/>
      <c r="EW62" s="162"/>
      <c r="EX62" s="162"/>
      <c r="EY62" s="162"/>
      <c r="EZ62" s="162"/>
      <c r="FA62" s="162"/>
      <c r="FB62" s="162"/>
      <c r="FC62" s="162"/>
      <c r="FD62" s="162"/>
      <c r="FE62" s="162"/>
      <c r="FF62" s="162"/>
      <c r="FG62" s="162"/>
      <c r="FH62" s="162"/>
      <c r="FI62" s="162"/>
      <c r="FJ62" s="162"/>
      <c r="FK62" s="162"/>
      <c r="FL62" s="162"/>
      <c r="FM62" s="162"/>
      <c r="FN62" s="162"/>
      <c r="FO62" s="162"/>
      <c r="FP62" s="162"/>
      <c r="FQ62" s="162"/>
      <c r="FR62" s="162"/>
      <c r="FS62" s="162"/>
      <c r="FT62" s="162"/>
      <c r="FU62" s="162"/>
      <c r="FV62" s="162"/>
      <c r="FW62" s="162"/>
      <c r="FX62" s="162"/>
      <c r="FY62" s="162"/>
      <c r="FZ62" s="162"/>
      <c r="GA62" s="162"/>
      <c r="GB62" s="162"/>
      <c r="GC62" s="162"/>
      <c r="GD62" s="162"/>
      <c r="GE62" s="162"/>
      <c r="GF62" s="162"/>
      <c r="GG62" s="162"/>
      <c r="GH62" s="162"/>
      <c r="GI62" s="162"/>
      <c r="GJ62" s="162"/>
      <c r="GK62" s="162"/>
      <c r="GL62" s="162"/>
      <c r="GM62" s="162"/>
      <c r="GN62" s="162"/>
      <c r="GO62" s="162"/>
      <c r="GP62" s="162"/>
      <c r="GQ62" s="162"/>
      <c r="GR62" s="162"/>
      <c r="GS62" s="162"/>
      <c r="GT62" s="162"/>
      <c r="GU62" s="162"/>
      <c r="GV62" s="162"/>
      <c r="GW62" s="162"/>
      <c r="GX62" s="162"/>
      <c r="GY62" s="162"/>
      <c r="GZ62" s="162"/>
      <c r="HA62" s="162"/>
      <c r="HB62" s="162"/>
      <c r="HC62" s="162"/>
      <c r="HD62" s="162"/>
      <c r="HE62" s="162"/>
      <c r="HF62" s="162"/>
      <c r="HG62" s="162"/>
      <c r="HH62" s="162"/>
      <c r="HI62" s="162"/>
      <c r="HJ62" s="162"/>
      <c r="HK62" s="162"/>
      <c r="HL62" s="162"/>
      <c r="HM62" s="162"/>
      <c r="HN62" s="162"/>
      <c r="HO62" s="162"/>
      <c r="HP62" s="162"/>
      <c r="HQ62" s="162"/>
      <c r="HR62" s="162"/>
      <c r="HS62" s="162"/>
      <c r="HT62" s="162"/>
      <c r="HU62" s="162"/>
      <c r="HV62" s="162"/>
      <c r="HW62" s="162"/>
      <c r="HX62" s="162"/>
      <c r="HY62" s="162"/>
      <c r="HZ62" s="162"/>
      <c r="IA62" s="162"/>
      <c r="IB62" s="162"/>
      <c r="IC62" s="162"/>
      <c r="ID62" s="162"/>
      <c r="IE62" s="162"/>
      <c r="IF62" s="162"/>
      <c r="IG62" s="162"/>
      <c r="IH62" s="162"/>
      <c r="II62" s="162"/>
      <c r="IJ62" s="162"/>
      <c r="IK62" s="162"/>
      <c r="IL62" s="162"/>
      <c r="IM62" s="162"/>
      <c r="IN62" s="162"/>
      <c r="IO62" s="162"/>
      <c r="IP62" s="162"/>
      <c r="IQ62" s="163"/>
    </row>
    <row r="63" spans="1:251" ht="15" customHeight="1" x14ac:dyDescent="0.15">
      <c r="A63" s="152"/>
      <c r="B63" s="177"/>
      <c r="C63" s="185"/>
      <c r="D63" s="152"/>
      <c r="E63" s="156">
        <v>24</v>
      </c>
      <c r="F63" s="170" t="s">
        <v>215</v>
      </c>
      <c r="G63" s="171">
        <v>8</v>
      </c>
      <c r="H63" s="152"/>
      <c r="I63" s="156">
        <v>24</v>
      </c>
      <c r="J63" s="170" t="s">
        <v>213</v>
      </c>
      <c r="K63" s="171">
        <v>11</v>
      </c>
      <c r="L63" s="152"/>
      <c r="M63" s="152"/>
      <c r="N63" s="177"/>
      <c r="O63" s="178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  <c r="CH63" s="162"/>
      <c r="CI63" s="162"/>
      <c r="CJ63" s="162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  <c r="CW63" s="162"/>
      <c r="CX63" s="162"/>
      <c r="CY63" s="162"/>
      <c r="CZ63" s="162"/>
      <c r="DA63" s="162"/>
      <c r="DB63" s="162"/>
      <c r="DC63" s="162"/>
      <c r="DD63" s="162"/>
      <c r="DE63" s="162"/>
      <c r="DF63" s="162"/>
      <c r="DG63" s="162"/>
      <c r="DH63" s="162"/>
      <c r="DI63" s="162"/>
      <c r="DJ63" s="162"/>
      <c r="DK63" s="162"/>
      <c r="DL63" s="162"/>
      <c r="DM63" s="162"/>
      <c r="DN63" s="162"/>
      <c r="DO63" s="162"/>
      <c r="DP63" s="162"/>
      <c r="DQ63" s="162"/>
      <c r="DR63" s="162"/>
      <c r="DS63" s="162"/>
      <c r="DT63" s="162"/>
      <c r="DU63" s="162"/>
      <c r="DV63" s="162"/>
      <c r="DW63" s="162"/>
      <c r="DX63" s="162"/>
      <c r="DY63" s="162"/>
      <c r="DZ63" s="162"/>
      <c r="EA63" s="162"/>
      <c r="EB63" s="162"/>
      <c r="EC63" s="162"/>
      <c r="ED63" s="162"/>
      <c r="EE63" s="162"/>
      <c r="EF63" s="162"/>
      <c r="EG63" s="162"/>
      <c r="EH63" s="162"/>
      <c r="EI63" s="162"/>
      <c r="EJ63" s="162"/>
      <c r="EK63" s="162"/>
      <c r="EL63" s="162"/>
      <c r="EM63" s="162"/>
      <c r="EN63" s="162"/>
      <c r="EO63" s="162"/>
      <c r="EP63" s="162"/>
      <c r="EQ63" s="162"/>
      <c r="ER63" s="162"/>
      <c r="ES63" s="162"/>
      <c r="ET63" s="162"/>
      <c r="EU63" s="162"/>
      <c r="EV63" s="162"/>
      <c r="EW63" s="162"/>
      <c r="EX63" s="162"/>
      <c r="EY63" s="162"/>
      <c r="EZ63" s="162"/>
      <c r="FA63" s="162"/>
      <c r="FB63" s="162"/>
      <c r="FC63" s="162"/>
      <c r="FD63" s="162"/>
      <c r="FE63" s="162"/>
      <c r="FF63" s="162"/>
      <c r="FG63" s="162"/>
      <c r="FH63" s="162"/>
      <c r="FI63" s="162"/>
      <c r="FJ63" s="162"/>
      <c r="FK63" s="162"/>
      <c r="FL63" s="162"/>
      <c r="FM63" s="162"/>
      <c r="FN63" s="162"/>
      <c r="FO63" s="162"/>
      <c r="FP63" s="162"/>
      <c r="FQ63" s="162"/>
      <c r="FR63" s="162"/>
      <c r="FS63" s="162"/>
      <c r="FT63" s="162"/>
      <c r="FU63" s="162"/>
      <c r="FV63" s="162"/>
      <c r="FW63" s="162"/>
      <c r="FX63" s="162"/>
      <c r="FY63" s="162"/>
      <c r="FZ63" s="162"/>
      <c r="GA63" s="162"/>
      <c r="GB63" s="162"/>
      <c r="GC63" s="162"/>
      <c r="GD63" s="162"/>
      <c r="GE63" s="162"/>
      <c r="GF63" s="162"/>
      <c r="GG63" s="162"/>
      <c r="GH63" s="162"/>
      <c r="GI63" s="162"/>
      <c r="GJ63" s="162"/>
      <c r="GK63" s="162"/>
      <c r="GL63" s="162"/>
      <c r="GM63" s="162"/>
      <c r="GN63" s="162"/>
      <c r="GO63" s="162"/>
      <c r="GP63" s="162"/>
      <c r="GQ63" s="162"/>
      <c r="GR63" s="162"/>
      <c r="GS63" s="162"/>
      <c r="GT63" s="162"/>
      <c r="GU63" s="162"/>
      <c r="GV63" s="162"/>
      <c r="GW63" s="162"/>
      <c r="GX63" s="162"/>
      <c r="GY63" s="162"/>
      <c r="GZ63" s="162"/>
      <c r="HA63" s="162"/>
      <c r="HB63" s="162"/>
      <c r="HC63" s="162"/>
      <c r="HD63" s="162"/>
      <c r="HE63" s="162"/>
      <c r="HF63" s="162"/>
      <c r="HG63" s="162"/>
      <c r="HH63" s="162"/>
      <c r="HI63" s="162"/>
      <c r="HJ63" s="162"/>
      <c r="HK63" s="162"/>
      <c r="HL63" s="162"/>
      <c r="HM63" s="162"/>
      <c r="HN63" s="162"/>
      <c r="HO63" s="162"/>
      <c r="HP63" s="162"/>
      <c r="HQ63" s="162"/>
      <c r="HR63" s="162"/>
      <c r="HS63" s="162"/>
      <c r="HT63" s="162"/>
      <c r="HU63" s="162"/>
      <c r="HV63" s="162"/>
      <c r="HW63" s="162"/>
      <c r="HX63" s="162"/>
      <c r="HY63" s="162"/>
      <c r="HZ63" s="162"/>
      <c r="IA63" s="162"/>
      <c r="IB63" s="162"/>
      <c r="IC63" s="162"/>
      <c r="ID63" s="162"/>
      <c r="IE63" s="162"/>
      <c r="IF63" s="162"/>
      <c r="IG63" s="162"/>
      <c r="IH63" s="162"/>
      <c r="II63" s="162"/>
      <c r="IJ63" s="162"/>
      <c r="IK63" s="162"/>
      <c r="IL63" s="162"/>
      <c r="IM63" s="162"/>
      <c r="IN63" s="162"/>
      <c r="IO63" s="162"/>
      <c r="IP63" s="162"/>
      <c r="IQ63" s="163"/>
    </row>
    <row r="64" spans="1:251" ht="15" customHeight="1" x14ac:dyDescent="0.15">
      <c r="A64" s="152"/>
      <c r="B64" s="177"/>
      <c r="C64" s="185"/>
      <c r="D64" s="152"/>
      <c r="E64" s="156">
        <v>25</v>
      </c>
      <c r="F64" s="13" t="s">
        <v>179</v>
      </c>
      <c r="G64" s="156">
        <v>8</v>
      </c>
      <c r="H64" s="152"/>
      <c r="I64" s="156">
        <v>25</v>
      </c>
      <c r="J64" s="170" t="s">
        <v>74</v>
      </c>
      <c r="K64" s="171">
        <v>11</v>
      </c>
      <c r="L64" s="152"/>
      <c r="M64" s="152"/>
      <c r="N64" s="177"/>
      <c r="O64" s="178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162"/>
      <c r="BR64" s="162"/>
      <c r="BS64" s="162"/>
      <c r="BT64" s="162"/>
      <c r="BU64" s="162"/>
      <c r="BV64" s="162"/>
      <c r="BW64" s="162"/>
      <c r="BX64" s="162"/>
      <c r="BY64" s="162"/>
      <c r="BZ64" s="162"/>
      <c r="CA64" s="162"/>
      <c r="CB64" s="162"/>
      <c r="CC64" s="162"/>
      <c r="CD64" s="162"/>
      <c r="CE64" s="162"/>
      <c r="CF64" s="162"/>
      <c r="CG64" s="162"/>
      <c r="CH64" s="162"/>
      <c r="CI64" s="162"/>
      <c r="CJ64" s="162"/>
      <c r="CK64" s="162"/>
      <c r="CL64" s="162"/>
      <c r="CM64" s="162"/>
      <c r="CN64" s="162"/>
      <c r="CO64" s="162"/>
      <c r="CP64" s="162"/>
      <c r="CQ64" s="162"/>
      <c r="CR64" s="162"/>
      <c r="CS64" s="162"/>
      <c r="CT64" s="162"/>
      <c r="CU64" s="162"/>
      <c r="CV64" s="162"/>
      <c r="CW64" s="162"/>
      <c r="CX64" s="162"/>
      <c r="CY64" s="162"/>
      <c r="CZ64" s="162"/>
      <c r="DA64" s="162"/>
      <c r="DB64" s="162"/>
      <c r="DC64" s="162"/>
      <c r="DD64" s="162"/>
      <c r="DE64" s="162"/>
      <c r="DF64" s="162"/>
      <c r="DG64" s="162"/>
      <c r="DH64" s="162"/>
      <c r="DI64" s="162"/>
      <c r="DJ64" s="162"/>
      <c r="DK64" s="162"/>
      <c r="DL64" s="162"/>
      <c r="DM64" s="162"/>
      <c r="DN64" s="162"/>
      <c r="DO64" s="162"/>
      <c r="DP64" s="162"/>
      <c r="DQ64" s="162"/>
      <c r="DR64" s="162"/>
      <c r="DS64" s="162"/>
      <c r="DT64" s="162"/>
      <c r="DU64" s="162"/>
      <c r="DV64" s="162"/>
      <c r="DW64" s="162"/>
      <c r="DX64" s="162"/>
      <c r="DY64" s="162"/>
      <c r="DZ64" s="162"/>
      <c r="EA64" s="162"/>
      <c r="EB64" s="162"/>
      <c r="EC64" s="162"/>
      <c r="ED64" s="162"/>
      <c r="EE64" s="162"/>
      <c r="EF64" s="162"/>
      <c r="EG64" s="162"/>
      <c r="EH64" s="162"/>
      <c r="EI64" s="162"/>
      <c r="EJ64" s="162"/>
      <c r="EK64" s="162"/>
      <c r="EL64" s="162"/>
      <c r="EM64" s="162"/>
      <c r="EN64" s="162"/>
      <c r="EO64" s="162"/>
      <c r="EP64" s="162"/>
      <c r="EQ64" s="162"/>
      <c r="ER64" s="162"/>
      <c r="ES64" s="162"/>
      <c r="ET64" s="162"/>
      <c r="EU64" s="162"/>
      <c r="EV64" s="162"/>
      <c r="EW64" s="162"/>
      <c r="EX64" s="162"/>
      <c r="EY64" s="162"/>
      <c r="EZ64" s="162"/>
      <c r="FA64" s="162"/>
      <c r="FB64" s="162"/>
      <c r="FC64" s="162"/>
      <c r="FD64" s="162"/>
      <c r="FE64" s="162"/>
      <c r="FF64" s="162"/>
      <c r="FG64" s="162"/>
      <c r="FH64" s="162"/>
      <c r="FI64" s="162"/>
      <c r="FJ64" s="162"/>
      <c r="FK64" s="162"/>
      <c r="FL64" s="162"/>
      <c r="FM64" s="162"/>
      <c r="FN64" s="162"/>
      <c r="FO64" s="162"/>
      <c r="FP64" s="162"/>
      <c r="FQ64" s="162"/>
      <c r="FR64" s="162"/>
      <c r="FS64" s="162"/>
      <c r="FT64" s="162"/>
      <c r="FU64" s="162"/>
      <c r="FV64" s="162"/>
      <c r="FW64" s="162"/>
      <c r="FX64" s="162"/>
      <c r="FY64" s="162"/>
      <c r="FZ64" s="162"/>
      <c r="GA64" s="162"/>
      <c r="GB64" s="162"/>
      <c r="GC64" s="162"/>
      <c r="GD64" s="162"/>
      <c r="GE64" s="162"/>
      <c r="GF64" s="162"/>
      <c r="GG64" s="162"/>
      <c r="GH64" s="162"/>
      <c r="GI64" s="162"/>
      <c r="GJ64" s="162"/>
      <c r="GK64" s="162"/>
      <c r="GL64" s="162"/>
      <c r="GM64" s="162"/>
      <c r="GN64" s="162"/>
      <c r="GO64" s="162"/>
      <c r="GP64" s="162"/>
      <c r="GQ64" s="162"/>
      <c r="GR64" s="162"/>
      <c r="GS64" s="162"/>
      <c r="GT64" s="162"/>
      <c r="GU64" s="162"/>
      <c r="GV64" s="162"/>
      <c r="GW64" s="162"/>
      <c r="GX64" s="162"/>
      <c r="GY64" s="162"/>
      <c r="GZ64" s="162"/>
      <c r="HA64" s="162"/>
      <c r="HB64" s="162"/>
      <c r="HC64" s="162"/>
      <c r="HD64" s="162"/>
      <c r="HE64" s="162"/>
      <c r="HF64" s="162"/>
      <c r="HG64" s="162"/>
      <c r="HH64" s="162"/>
      <c r="HI64" s="162"/>
      <c r="HJ64" s="162"/>
      <c r="HK64" s="162"/>
      <c r="HL64" s="162"/>
      <c r="HM64" s="162"/>
      <c r="HN64" s="162"/>
      <c r="HO64" s="162"/>
      <c r="HP64" s="162"/>
      <c r="HQ64" s="162"/>
      <c r="HR64" s="162"/>
      <c r="HS64" s="162"/>
      <c r="HT64" s="162"/>
      <c r="HU64" s="162"/>
      <c r="HV64" s="162"/>
      <c r="HW64" s="162"/>
      <c r="HX64" s="162"/>
      <c r="HY64" s="162"/>
      <c r="HZ64" s="162"/>
      <c r="IA64" s="162"/>
      <c r="IB64" s="162"/>
      <c r="IC64" s="162"/>
      <c r="ID64" s="162"/>
      <c r="IE64" s="162"/>
      <c r="IF64" s="162"/>
      <c r="IG64" s="162"/>
      <c r="IH64" s="162"/>
      <c r="II64" s="162"/>
      <c r="IJ64" s="162"/>
      <c r="IK64" s="162"/>
      <c r="IL64" s="162"/>
      <c r="IM64" s="162"/>
      <c r="IN64" s="162"/>
      <c r="IO64" s="162"/>
      <c r="IP64" s="162"/>
      <c r="IQ64" s="163"/>
    </row>
    <row r="65" spans="1:251" ht="15" customHeight="1" x14ac:dyDescent="0.15">
      <c r="A65" s="152"/>
      <c r="B65" s="177"/>
      <c r="C65" s="185"/>
      <c r="D65" s="152"/>
      <c r="E65" s="156">
        <v>26</v>
      </c>
      <c r="F65" s="13" t="s">
        <v>125</v>
      </c>
      <c r="G65" s="156">
        <v>8</v>
      </c>
      <c r="H65" s="152"/>
      <c r="I65" s="156">
        <v>26</v>
      </c>
      <c r="J65" s="13" t="s">
        <v>179</v>
      </c>
      <c r="K65" s="156">
        <v>11</v>
      </c>
      <c r="L65" s="152"/>
      <c r="M65" s="152"/>
      <c r="N65" s="177"/>
      <c r="O65" s="178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  <c r="BI65" s="162"/>
      <c r="BJ65" s="162"/>
      <c r="BK65" s="162"/>
      <c r="BL65" s="162"/>
      <c r="BM65" s="162"/>
      <c r="BN65" s="162"/>
      <c r="BO65" s="162"/>
      <c r="BP65" s="162"/>
      <c r="BQ65" s="162"/>
      <c r="BR65" s="162"/>
      <c r="BS65" s="162"/>
      <c r="BT65" s="162"/>
      <c r="BU65" s="162"/>
      <c r="BV65" s="162"/>
      <c r="BW65" s="162"/>
      <c r="BX65" s="162"/>
      <c r="BY65" s="162"/>
      <c r="BZ65" s="162"/>
      <c r="CA65" s="162"/>
      <c r="CB65" s="162"/>
      <c r="CC65" s="162"/>
      <c r="CD65" s="162"/>
      <c r="CE65" s="162"/>
      <c r="CF65" s="162"/>
      <c r="CG65" s="162"/>
      <c r="CH65" s="162"/>
      <c r="CI65" s="162"/>
      <c r="CJ65" s="162"/>
      <c r="CK65" s="162"/>
      <c r="CL65" s="162"/>
      <c r="CM65" s="162"/>
      <c r="CN65" s="162"/>
      <c r="CO65" s="162"/>
      <c r="CP65" s="162"/>
      <c r="CQ65" s="162"/>
      <c r="CR65" s="162"/>
      <c r="CS65" s="162"/>
      <c r="CT65" s="162"/>
      <c r="CU65" s="162"/>
      <c r="CV65" s="162"/>
      <c r="CW65" s="162"/>
      <c r="CX65" s="162"/>
      <c r="CY65" s="162"/>
      <c r="CZ65" s="162"/>
      <c r="DA65" s="162"/>
      <c r="DB65" s="162"/>
      <c r="DC65" s="162"/>
      <c r="DD65" s="162"/>
      <c r="DE65" s="162"/>
      <c r="DF65" s="162"/>
      <c r="DG65" s="162"/>
      <c r="DH65" s="162"/>
      <c r="DI65" s="162"/>
      <c r="DJ65" s="162"/>
      <c r="DK65" s="162"/>
      <c r="DL65" s="162"/>
      <c r="DM65" s="162"/>
      <c r="DN65" s="162"/>
      <c r="DO65" s="162"/>
      <c r="DP65" s="162"/>
      <c r="DQ65" s="162"/>
      <c r="DR65" s="162"/>
      <c r="DS65" s="162"/>
      <c r="DT65" s="162"/>
      <c r="DU65" s="162"/>
      <c r="DV65" s="162"/>
      <c r="DW65" s="162"/>
      <c r="DX65" s="162"/>
      <c r="DY65" s="162"/>
      <c r="DZ65" s="162"/>
      <c r="EA65" s="162"/>
      <c r="EB65" s="162"/>
      <c r="EC65" s="162"/>
      <c r="ED65" s="162"/>
      <c r="EE65" s="162"/>
      <c r="EF65" s="162"/>
      <c r="EG65" s="162"/>
      <c r="EH65" s="162"/>
      <c r="EI65" s="162"/>
      <c r="EJ65" s="162"/>
      <c r="EK65" s="162"/>
      <c r="EL65" s="162"/>
      <c r="EM65" s="162"/>
      <c r="EN65" s="162"/>
      <c r="EO65" s="162"/>
      <c r="EP65" s="162"/>
      <c r="EQ65" s="162"/>
      <c r="ER65" s="162"/>
      <c r="ES65" s="162"/>
      <c r="ET65" s="162"/>
      <c r="EU65" s="162"/>
      <c r="EV65" s="162"/>
      <c r="EW65" s="162"/>
      <c r="EX65" s="162"/>
      <c r="EY65" s="162"/>
      <c r="EZ65" s="162"/>
      <c r="FA65" s="162"/>
      <c r="FB65" s="162"/>
      <c r="FC65" s="162"/>
      <c r="FD65" s="162"/>
      <c r="FE65" s="162"/>
      <c r="FF65" s="162"/>
      <c r="FG65" s="162"/>
      <c r="FH65" s="162"/>
      <c r="FI65" s="162"/>
      <c r="FJ65" s="162"/>
      <c r="FK65" s="162"/>
      <c r="FL65" s="162"/>
      <c r="FM65" s="162"/>
      <c r="FN65" s="162"/>
      <c r="FO65" s="162"/>
      <c r="FP65" s="162"/>
      <c r="FQ65" s="162"/>
      <c r="FR65" s="162"/>
      <c r="FS65" s="162"/>
      <c r="FT65" s="162"/>
      <c r="FU65" s="162"/>
      <c r="FV65" s="162"/>
      <c r="FW65" s="162"/>
      <c r="FX65" s="162"/>
      <c r="FY65" s="162"/>
      <c r="FZ65" s="162"/>
      <c r="GA65" s="162"/>
      <c r="GB65" s="162"/>
      <c r="GC65" s="162"/>
      <c r="GD65" s="162"/>
      <c r="GE65" s="162"/>
      <c r="GF65" s="162"/>
      <c r="GG65" s="162"/>
      <c r="GH65" s="162"/>
      <c r="GI65" s="162"/>
      <c r="GJ65" s="162"/>
      <c r="GK65" s="162"/>
      <c r="GL65" s="162"/>
      <c r="GM65" s="162"/>
      <c r="GN65" s="162"/>
      <c r="GO65" s="162"/>
      <c r="GP65" s="162"/>
      <c r="GQ65" s="162"/>
      <c r="GR65" s="162"/>
      <c r="GS65" s="162"/>
      <c r="GT65" s="162"/>
      <c r="GU65" s="162"/>
      <c r="GV65" s="162"/>
      <c r="GW65" s="162"/>
      <c r="GX65" s="162"/>
      <c r="GY65" s="162"/>
      <c r="GZ65" s="162"/>
      <c r="HA65" s="162"/>
      <c r="HB65" s="162"/>
      <c r="HC65" s="162"/>
      <c r="HD65" s="162"/>
      <c r="HE65" s="162"/>
      <c r="HF65" s="162"/>
      <c r="HG65" s="162"/>
      <c r="HH65" s="162"/>
      <c r="HI65" s="162"/>
      <c r="HJ65" s="162"/>
      <c r="HK65" s="162"/>
      <c r="HL65" s="162"/>
      <c r="HM65" s="162"/>
      <c r="HN65" s="162"/>
      <c r="HO65" s="162"/>
      <c r="HP65" s="162"/>
      <c r="HQ65" s="162"/>
      <c r="HR65" s="162"/>
      <c r="HS65" s="162"/>
      <c r="HT65" s="162"/>
      <c r="HU65" s="162"/>
      <c r="HV65" s="162"/>
      <c r="HW65" s="162"/>
      <c r="HX65" s="162"/>
      <c r="HY65" s="162"/>
      <c r="HZ65" s="162"/>
      <c r="IA65" s="162"/>
      <c r="IB65" s="162"/>
      <c r="IC65" s="162"/>
      <c r="ID65" s="162"/>
      <c r="IE65" s="162"/>
      <c r="IF65" s="162"/>
      <c r="IG65" s="162"/>
      <c r="IH65" s="162"/>
      <c r="II65" s="162"/>
      <c r="IJ65" s="162"/>
      <c r="IK65" s="162"/>
      <c r="IL65" s="162"/>
      <c r="IM65" s="162"/>
      <c r="IN65" s="162"/>
      <c r="IO65" s="162"/>
      <c r="IP65" s="162"/>
      <c r="IQ65" s="163"/>
    </row>
    <row r="66" spans="1:251" ht="15" customHeight="1" x14ac:dyDescent="0.15">
      <c r="A66" s="152"/>
      <c r="B66" s="177"/>
      <c r="C66" s="185"/>
      <c r="D66" s="152"/>
      <c r="E66" s="156">
        <v>27</v>
      </c>
      <c r="F66" s="170" t="s">
        <v>113</v>
      </c>
      <c r="G66" s="171">
        <v>7</v>
      </c>
      <c r="H66" s="152"/>
      <c r="I66" s="156">
        <v>27</v>
      </c>
      <c r="J66" s="170" t="s">
        <v>96</v>
      </c>
      <c r="K66" s="171">
        <v>9</v>
      </c>
      <c r="L66" s="152"/>
      <c r="M66" s="152"/>
      <c r="N66" s="177"/>
      <c r="O66" s="178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  <c r="BI66" s="162"/>
      <c r="BJ66" s="162"/>
      <c r="BK66" s="162"/>
      <c r="BL66" s="162"/>
      <c r="BM66" s="162"/>
      <c r="BN66" s="162"/>
      <c r="BO66" s="162"/>
      <c r="BP66" s="162"/>
      <c r="BQ66" s="162"/>
      <c r="BR66" s="162"/>
      <c r="BS66" s="162"/>
      <c r="BT66" s="162"/>
      <c r="BU66" s="162"/>
      <c r="BV66" s="162"/>
      <c r="BW66" s="162"/>
      <c r="BX66" s="162"/>
      <c r="BY66" s="162"/>
      <c r="BZ66" s="162"/>
      <c r="CA66" s="162"/>
      <c r="CB66" s="162"/>
      <c r="CC66" s="162"/>
      <c r="CD66" s="162"/>
      <c r="CE66" s="162"/>
      <c r="CF66" s="162"/>
      <c r="CG66" s="162"/>
      <c r="CH66" s="162"/>
      <c r="CI66" s="162"/>
      <c r="CJ66" s="162"/>
      <c r="CK66" s="162"/>
      <c r="CL66" s="162"/>
      <c r="CM66" s="162"/>
      <c r="CN66" s="162"/>
      <c r="CO66" s="162"/>
      <c r="CP66" s="162"/>
      <c r="CQ66" s="162"/>
      <c r="CR66" s="162"/>
      <c r="CS66" s="162"/>
      <c r="CT66" s="162"/>
      <c r="CU66" s="162"/>
      <c r="CV66" s="162"/>
      <c r="CW66" s="162"/>
      <c r="CX66" s="162"/>
      <c r="CY66" s="162"/>
      <c r="CZ66" s="162"/>
      <c r="DA66" s="162"/>
      <c r="DB66" s="162"/>
      <c r="DC66" s="162"/>
      <c r="DD66" s="162"/>
      <c r="DE66" s="162"/>
      <c r="DF66" s="162"/>
      <c r="DG66" s="162"/>
      <c r="DH66" s="162"/>
      <c r="DI66" s="162"/>
      <c r="DJ66" s="162"/>
      <c r="DK66" s="162"/>
      <c r="DL66" s="162"/>
      <c r="DM66" s="162"/>
      <c r="DN66" s="162"/>
      <c r="DO66" s="162"/>
      <c r="DP66" s="162"/>
      <c r="DQ66" s="162"/>
      <c r="DR66" s="162"/>
      <c r="DS66" s="162"/>
      <c r="DT66" s="162"/>
      <c r="DU66" s="162"/>
      <c r="DV66" s="162"/>
      <c r="DW66" s="162"/>
      <c r="DX66" s="162"/>
      <c r="DY66" s="162"/>
      <c r="DZ66" s="162"/>
      <c r="EA66" s="162"/>
      <c r="EB66" s="162"/>
      <c r="EC66" s="162"/>
      <c r="ED66" s="162"/>
      <c r="EE66" s="162"/>
      <c r="EF66" s="162"/>
      <c r="EG66" s="162"/>
      <c r="EH66" s="162"/>
      <c r="EI66" s="162"/>
      <c r="EJ66" s="162"/>
      <c r="EK66" s="162"/>
      <c r="EL66" s="162"/>
      <c r="EM66" s="162"/>
      <c r="EN66" s="162"/>
      <c r="EO66" s="162"/>
      <c r="EP66" s="162"/>
      <c r="EQ66" s="162"/>
      <c r="ER66" s="162"/>
      <c r="ES66" s="162"/>
      <c r="ET66" s="162"/>
      <c r="EU66" s="162"/>
      <c r="EV66" s="162"/>
      <c r="EW66" s="162"/>
      <c r="EX66" s="162"/>
      <c r="EY66" s="162"/>
      <c r="EZ66" s="162"/>
      <c r="FA66" s="162"/>
      <c r="FB66" s="162"/>
      <c r="FC66" s="162"/>
      <c r="FD66" s="162"/>
      <c r="FE66" s="162"/>
      <c r="FF66" s="162"/>
      <c r="FG66" s="162"/>
      <c r="FH66" s="162"/>
      <c r="FI66" s="162"/>
      <c r="FJ66" s="162"/>
      <c r="FK66" s="162"/>
      <c r="FL66" s="162"/>
      <c r="FM66" s="162"/>
      <c r="FN66" s="162"/>
      <c r="FO66" s="162"/>
      <c r="FP66" s="162"/>
      <c r="FQ66" s="162"/>
      <c r="FR66" s="162"/>
      <c r="FS66" s="162"/>
      <c r="FT66" s="162"/>
      <c r="FU66" s="162"/>
      <c r="FV66" s="162"/>
      <c r="FW66" s="162"/>
      <c r="FX66" s="162"/>
      <c r="FY66" s="162"/>
      <c r="FZ66" s="162"/>
      <c r="GA66" s="162"/>
      <c r="GB66" s="162"/>
      <c r="GC66" s="162"/>
      <c r="GD66" s="162"/>
      <c r="GE66" s="162"/>
      <c r="GF66" s="162"/>
      <c r="GG66" s="162"/>
      <c r="GH66" s="162"/>
      <c r="GI66" s="162"/>
      <c r="GJ66" s="162"/>
      <c r="GK66" s="162"/>
      <c r="GL66" s="162"/>
      <c r="GM66" s="162"/>
      <c r="GN66" s="162"/>
      <c r="GO66" s="162"/>
      <c r="GP66" s="162"/>
      <c r="GQ66" s="162"/>
      <c r="GR66" s="162"/>
      <c r="GS66" s="162"/>
      <c r="GT66" s="162"/>
      <c r="GU66" s="162"/>
      <c r="GV66" s="162"/>
      <c r="GW66" s="162"/>
      <c r="GX66" s="162"/>
      <c r="GY66" s="162"/>
      <c r="GZ66" s="162"/>
      <c r="HA66" s="162"/>
      <c r="HB66" s="162"/>
      <c r="HC66" s="162"/>
      <c r="HD66" s="162"/>
      <c r="HE66" s="162"/>
      <c r="HF66" s="162"/>
      <c r="HG66" s="162"/>
      <c r="HH66" s="162"/>
      <c r="HI66" s="162"/>
      <c r="HJ66" s="162"/>
      <c r="HK66" s="162"/>
      <c r="HL66" s="162"/>
      <c r="HM66" s="162"/>
      <c r="HN66" s="162"/>
      <c r="HO66" s="162"/>
      <c r="HP66" s="162"/>
      <c r="HQ66" s="162"/>
      <c r="HR66" s="162"/>
      <c r="HS66" s="162"/>
      <c r="HT66" s="162"/>
      <c r="HU66" s="162"/>
      <c r="HV66" s="162"/>
      <c r="HW66" s="162"/>
      <c r="HX66" s="162"/>
      <c r="HY66" s="162"/>
      <c r="HZ66" s="162"/>
      <c r="IA66" s="162"/>
      <c r="IB66" s="162"/>
      <c r="IC66" s="162"/>
      <c r="ID66" s="162"/>
      <c r="IE66" s="162"/>
      <c r="IF66" s="162"/>
      <c r="IG66" s="162"/>
      <c r="IH66" s="162"/>
      <c r="II66" s="162"/>
      <c r="IJ66" s="162"/>
      <c r="IK66" s="162"/>
      <c r="IL66" s="162"/>
      <c r="IM66" s="162"/>
      <c r="IN66" s="162"/>
      <c r="IO66" s="162"/>
      <c r="IP66" s="162"/>
      <c r="IQ66" s="163"/>
    </row>
    <row r="67" spans="1:251" ht="15" customHeight="1" x14ac:dyDescent="0.15">
      <c r="A67" s="152"/>
      <c r="B67" s="177"/>
      <c r="C67" s="185"/>
      <c r="D67" s="152"/>
      <c r="E67" s="156">
        <v>28</v>
      </c>
      <c r="F67" s="13" t="s">
        <v>124</v>
      </c>
      <c r="G67" s="156">
        <v>7</v>
      </c>
      <c r="H67" s="152"/>
      <c r="I67" s="156">
        <v>28</v>
      </c>
      <c r="J67" s="13" t="s">
        <v>128</v>
      </c>
      <c r="K67" s="156">
        <v>9</v>
      </c>
      <c r="L67" s="152"/>
      <c r="M67" s="152"/>
      <c r="N67" s="177"/>
      <c r="O67" s="178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  <c r="BI67" s="162"/>
      <c r="BJ67" s="162"/>
      <c r="BK67" s="162"/>
      <c r="BL67" s="162"/>
      <c r="BM67" s="162"/>
      <c r="BN67" s="162"/>
      <c r="BO67" s="162"/>
      <c r="BP67" s="162"/>
      <c r="BQ67" s="162"/>
      <c r="BR67" s="162"/>
      <c r="BS67" s="162"/>
      <c r="BT67" s="162"/>
      <c r="BU67" s="162"/>
      <c r="BV67" s="162"/>
      <c r="BW67" s="162"/>
      <c r="BX67" s="162"/>
      <c r="BY67" s="162"/>
      <c r="BZ67" s="162"/>
      <c r="CA67" s="162"/>
      <c r="CB67" s="162"/>
      <c r="CC67" s="162"/>
      <c r="CD67" s="162"/>
      <c r="CE67" s="162"/>
      <c r="CF67" s="162"/>
      <c r="CG67" s="162"/>
      <c r="CH67" s="162"/>
      <c r="CI67" s="162"/>
      <c r="CJ67" s="162"/>
      <c r="CK67" s="162"/>
      <c r="CL67" s="162"/>
      <c r="CM67" s="162"/>
      <c r="CN67" s="162"/>
      <c r="CO67" s="162"/>
      <c r="CP67" s="162"/>
      <c r="CQ67" s="162"/>
      <c r="CR67" s="162"/>
      <c r="CS67" s="162"/>
      <c r="CT67" s="162"/>
      <c r="CU67" s="162"/>
      <c r="CV67" s="162"/>
      <c r="CW67" s="162"/>
      <c r="CX67" s="162"/>
      <c r="CY67" s="162"/>
      <c r="CZ67" s="162"/>
      <c r="DA67" s="162"/>
      <c r="DB67" s="162"/>
      <c r="DC67" s="162"/>
      <c r="DD67" s="162"/>
      <c r="DE67" s="162"/>
      <c r="DF67" s="162"/>
      <c r="DG67" s="162"/>
      <c r="DH67" s="162"/>
      <c r="DI67" s="162"/>
      <c r="DJ67" s="162"/>
      <c r="DK67" s="162"/>
      <c r="DL67" s="162"/>
      <c r="DM67" s="162"/>
      <c r="DN67" s="162"/>
      <c r="DO67" s="162"/>
      <c r="DP67" s="162"/>
      <c r="DQ67" s="162"/>
      <c r="DR67" s="162"/>
      <c r="DS67" s="162"/>
      <c r="DT67" s="162"/>
      <c r="DU67" s="162"/>
      <c r="DV67" s="162"/>
      <c r="DW67" s="162"/>
      <c r="DX67" s="162"/>
      <c r="DY67" s="162"/>
      <c r="DZ67" s="162"/>
      <c r="EA67" s="162"/>
      <c r="EB67" s="162"/>
      <c r="EC67" s="162"/>
      <c r="ED67" s="162"/>
      <c r="EE67" s="162"/>
      <c r="EF67" s="162"/>
      <c r="EG67" s="162"/>
      <c r="EH67" s="162"/>
      <c r="EI67" s="162"/>
      <c r="EJ67" s="162"/>
      <c r="EK67" s="162"/>
      <c r="EL67" s="162"/>
      <c r="EM67" s="162"/>
      <c r="EN67" s="162"/>
      <c r="EO67" s="162"/>
      <c r="EP67" s="162"/>
      <c r="EQ67" s="162"/>
      <c r="ER67" s="162"/>
      <c r="ES67" s="162"/>
      <c r="ET67" s="162"/>
      <c r="EU67" s="162"/>
      <c r="EV67" s="162"/>
      <c r="EW67" s="162"/>
      <c r="EX67" s="162"/>
      <c r="EY67" s="162"/>
      <c r="EZ67" s="162"/>
      <c r="FA67" s="162"/>
      <c r="FB67" s="162"/>
      <c r="FC67" s="162"/>
      <c r="FD67" s="162"/>
      <c r="FE67" s="162"/>
      <c r="FF67" s="162"/>
      <c r="FG67" s="162"/>
      <c r="FH67" s="162"/>
      <c r="FI67" s="162"/>
      <c r="FJ67" s="162"/>
      <c r="FK67" s="162"/>
      <c r="FL67" s="162"/>
      <c r="FM67" s="162"/>
      <c r="FN67" s="162"/>
      <c r="FO67" s="162"/>
      <c r="FP67" s="162"/>
      <c r="FQ67" s="162"/>
      <c r="FR67" s="162"/>
      <c r="FS67" s="162"/>
      <c r="FT67" s="162"/>
      <c r="FU67" s="162"/>
      <c r="FV67" s="162"/>
      <c r="FW67" s="162"/>
      <c r="FX67" s="162"/>
      <c r="FY67" s="162"/>
      <c r="FZ67" s="162"/>
      <c r="GA67" s="162"/>
      <c r="GB67" s="162"/>
      <c r="GC67" s="162"/>
      <c r="GD67" s="162"/>
      <c r="GE67" s="162"/>
      <c r="GF67" s="162"/>
      <c r="GG67" s="162"/>
      <c r="GH67" s="162"/>
      <c r="GI67" s="162"/>
      <c r="GJ67" s="162"/>
      <c r="GK67" s="162"/>
      <c r="GL67" s="162"/>
      <c r="GM67" s="162"/>
      <c r="GN67" s="162"/>
      <c r="GO67" s="162"/>
      <c r="GP67" s="162"/>
      <c r="GQ67" s="162"/>
      <c r="GR67" s="162"/>
      <c r="GS67" s="162"/>
      <c r="GT67" s="162"/>
      <c r="GU67" s="162"/>
      <c r="GV67" s="162"/>
      <c r="GW67" s="162"/>
      <c r="GX67" s="162"/>
      <c r="GY67" s="162"/>
      <c r="GZ67" s="162"/>
      <c r="HA67" s="162"/>
      <c r="HB67" s="162"/>
      <c r="HC67" s="162"/>
      <c r="HD67" s="162"/>
      <c r="HE67" s="162"/>
      <c r="HF67" s="162"/>
      <c r="HG67" s="162"/>
      <c r="HH67" s="162"/>
      <c r="HI67" s="162"/>
      <c r="HJ67" s="162"/>
      <c r="HK67" s="162"/>
      <c r="HL67" s="162"/>
      <c r="HM67" s="162"/>
      <c r="HN67" s="162"/>
      <c r="HO67" s="162"/>
      <c r="HP67" s="162"/>
      <c r="HQ67" s="162"/>
      <c r="HR67" s="162"/>
      <c r="HS67" s="162"/>
      <c r="HT67" s="162"/>
      <c r="HU67" s="162"/>
      <c r="HV67" s="162"/>
      <c r="HW67" s="162"/>
      <c r="HX67" s="162"/>
      <c r="HY67" s="162"/>
      <c r="HZ67" s="162"/>
      <c r="IA67" s="162"/>
      <c r="IB67" s="162"/>
      <c r="IC67" s="162"/>
      <c r="ID67" s="162"/>
      <c r="IE67" s="162"/>
      <c r="IF67" s="162"/>
      <c r="IG67" s="162"/>
      <c r="IH67" s="162"/>
      <c r="II67" s="162"/>
      <c r="IJ67" s="162"/>
      <c r="IK67" s="162"/>
      <c r="IL67" s="162"/>
      <c r="IM67" s="162"/>
      <c r="IN67" s="162"/>
      <c r="IO67" s="162"/>
      <c r="IP67" s="162"/>
      <c r="IQ67" s="163"/>
    </row>
    <row r="68" spans="1:251" ht="15" customHeight="1" x14ac:dyDescent="0.15">
      <c r="A68" s="152"/>
      <c r="B68" s="177"/>
      <c r="C68" s="185"/>
      <c r="D68" s="152"/>
      <c r="E68" s="156">
        <v>29</v>
      </c>
      <c r="F68" s="13" t="s">
        <v>128</v>
      </c>
      <c r="G68" s="156">
        <v>6</v>
      </c>
      <c r="H68" s="152"/>
      <c r="I68" s="156">
        <v>29</v>
      </c>
      <c r="J68" s="13" t="s">
        <v>127</v>
      </c>
      <c r="K68" s="156">
        <v>9</v>
      </c>
      <c r="L68" s="152"/>
      <c r="M68" s="152"/>
      <c r="N68" s="177"/>
      <c r="O68" s="178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2"/>
      <c r="BH68" s="162"/>
      <c r="BI68" s="162"/>
      <c r="BJ68" s="162"/>
      <c r="BK68" s="162"/>
      <c r="BL68" s="162"/>
      <c r="BM68" s="162"/>
      <c r="BN68" s="162"/>
      <c r="BO68" s="162"/>
      <c r="BP68" s="162"/>
      <c r="BQ68" s="162"/>
      <c r="BR68" s="162"/>
      <c r="BS68" s="162"/>
      <c r="BT68" s="162"/>
      <c r="BU68" s="162"/>
      <c r="BV68" s="162"/>
      <c r="BW68" s="162"/>
      <c r="BX68" s="162"/>
      <c r="BY68" s="162"/>
      <c r="BZ68" s="162"/>
      <c r="CA68" s="162"/>
      <c r="CB68" s="162"/>
      <c r="CC68" s="162"/>
      <c r="CD68" s="162"/>
      <c r="CE68" s="162"/>
      <c r="CF68" s="162"/>
      <c r="CG68" s="162"/>
      <c r="CH68" s="162"/>
      <c r="CI68" s="162"/>
      <c r="CJ68" s="162"/>
      <c r="CK68" s="162"/>
      <c r="CL68" s="162"/>
      <c r="CM68" s="162"/>
      <c r="CN68" s="162"/>
      <c r="CO68" s="162"/>
      <c r="CP68" s="162"/>
      <c r="CQ68" s="162"/>
      <c r="CR68" s="162"/>
      <c r="CS68" s="162"/>
      <c r="CT68" s="162"/>
      <c r="CU68" s="162"/>
      <c r="CV68" s="162"/>
      <c r="CW68" s="162"/>
      <c r="CX68" s="162"/>
      <c r="CY68" s="162"/>
      <c r="CZ68" s="162"/>
      <c r="DA68" s="162"/>
      <c r="DB68" s="162"/>
      <c r="DC68" s="162"/>
      <c r="DD68" s="162"/>
      <c r="DE68" s="162"/>
      <c r="DF68" s="162"/>
      <c r="DG68" s="162"/>
      <c r="DH68" s="162"/>
      <c r="DI68" s="162"/>
      <c r="DJ68" s="162"/>
      <c r="DK68" s="162"/>
      <c r="DL68" s="162"/>
      <c r="DM68" s="162"/>
      <c r="DN68" s="162"/>
      <c r="DO68" s="162"/>
      <c r="DP68" s="162"/>
      <c r="DQ68" s="162"/>
      <c r="DR68" s="162"/>
      <c r="DS68" s="162"/>
      <c r="DT68" s="162"/>
      <c r="DU68" s="162"/>
      <c r="DV68" s="162"/>
      <c r="DW68" s="162"/>
      <c r="DX68" s="162"/>
      <c r="DY68" s="162"/>
      <c r="DZ68" s="162"/>
      <c r="EA68" s="162"/>
      <c r="EB68" s="162"/>
      <c r="EC68" s="162"/>
      <c r="ED68" s="162"/>
      <c r="EE68" s="162"/>
      <c r="EF68" s="162"/>
      <c r="EG68" s="162"/>
      <c r="EH68" s="162"/>
      <c r="EI68" s="162"/>
      <c r="EJ68" s="162"/>
      <c r="EK68" s="162"/>
      <c r="EL68" s="162"/>
      <c r="EM68" s="162"/>
      <c r="EN68" s="162"/>
      <c r="EO68" s="162"/>
      <c r="EP68" s="162"/>
      <c r="EQ68" s="162"/>
      <c r="ER68" s="162"/>
      <c r="ES68" s="162"/>
      <c r="ET68" s="162"/>
      <c r="EU68" s="162"/>
      <c r="EV68" s="162"/>
      <c r="EW68" s="162"/>
      <c r="EX68" s="162"/>
      <c r="EY68" s="162"/>
      <c r="EZ68" s="162"/>
      <c r="FA68" s="162"/>
      <c r="FB68" s="162"/>
      <c r="FC68" s="162"/>
      <c r="FD68" s="162"/>
      <c r="FE68" s="162"/>
      <c r="FF68" s="162"/>
      <c r="FG68" s="162"/>
      <c r="FH68" s="162"/>
      <c r="FI68" s="162"/>
      <c r="FJ68" s="162"/>
      <c r="FK68" s="162"/>
      <c r="FL68" s="162"/>
      <c r="FM68" s="162"/>
      <c r="FN68" s="162"/>
      <c r="FO68" s="162"/>
      <c r="FP68" s="162"/>
      <c r="FQ68" s="162"/>
      <c r="FR68" s="162"/>
      <c r="FS68" s="162"/>
      <c r="FT68" s="162"/>
      <c r="FU68" s="162"/>
      <c r="FV68" s="162"/>
      <c r="FW68" s="162"/>
      <c r="FX68" s="162"/>
      <c r="FY68" s="162"/>
      <c r="FZ68" s="162"/>
      <c r="GA68" s="162"/>
      <c r="GB68" s="162"/>
      <c r="GC68" s="162"/>
      <c r="GD68" s="162"/>
      <c r="GE68" s="162"/>
      <c r="GF68" s="162"/>
      <c r="GG68" s="162"/>
      <c r="GH68" s="162"/>
      <c r="GI68" s="162"/>
      <c r="GJ68" s="162"/>
      <c r="GK68" s="162"/>
      <c r="GL68" s="162"/>
      <c r="GM68" s="162"/>
      <c r="GN68" s="162"/>
      <c r="GO68" s="162"/>
      <c r="GP68" s="162"/>
      <c r="GQ68" s="162"/>
      <c r="GR68" s="162"/>
      <c r="GS68" s="162"/>
      <c r="GT68" s="162"/>
      <c r="GU68" s="162"/>
      <c r="GV68" s="162"/>
      <c r="GW68" s="162"/>
      <c r="GX68" s="162"/>
      <c r="GY68" s="162"/>
      <c r="GZ68" s="162"/>
      <c r="HA68" s="162"/>
      <c r="HB68" s="162"/>
      <c r="HC68" s="162"/>
      <c r="HD68" s="162"/>
      <c r="HE68" s="162"/>
      <c r="HF68" s="162"/>
      <c r="HG68" s="162"/>
      <c r="HH68" s="162"/>
      <c r="HI68" s="162"/>
      <c r="HJ68" s="162"/>
      <c r="HK68" s="162"/>
      <c r="HL68" s="162"/>
      <c r="HM68" s="162"/>
      <c r="HN68" s="162"/>
      <c r="HO68" s="162"/>
      <c r="HP68" s="162"/>
      <c r="HQ68" s="162"/>
      <c r="HR68" s="162"/>
      <c r="HS68" s="162"/>
      <c r="HT68" s="162"/>
      <c r="HU68" s="162"/>
      <c r="HV68" s="162"/>
      <c r="HW68" s="162"/>
      <c r="HX68" s="162"/>
      <c r="HY68" s="162"/>
      <c r="HZ68" s="162"/>
      <c r="IA68" s="162"/>
      <c r="IB68" s="162"/>
      <c r="IC68" s="162"/>
      <c r="ID68" s="162"/>
      <c r="IE68" s="162"/>
      <c r="IF68" s="162"/>
      <c r="IG68" s="162"/>
      <c r="IH68" s="162"/>
      <c r="II68" s="162"/>
      <c r="IJ68" s="162"/>
      <c r="IK68" s="162"/>
      <c r="IL68" s="162"/>
      <c r="IM68" s="162"/>
      <c r="IN68" s="162"/>
      <c r="IO68" s="162"/>
      <c r="IP68" s="162"/>
      <c r="IQ68" s="163"/>
    </row>
    <row r="69" spans="1:251" ht="15" customHeight="1" x14ac:dyDescent="0.15">
      <c r="A69" s="152"/>
      <c r="B69" s="177"/>
      <c r="C69" s="185"/>
      <c r="D69" s="152"/>
      <c r="E69" s="156">
        <v>30</v>
      </c>
      <c r="F69" s="257" t="s">
        <v>172</v>
      </c>
      <c r="G69" s="258">
        <v>5</v>
      </c>
      <c r="H69" s="152"/>
      <c r="I69" s="156">
        <v>30</v>
      </c>
      <c r="J69" s="170" t="s">
        <v>215</v>
      </c>
      <c r="K69" s="171">
        <v>8</v>
      </c>
      <c r="L69" s="152"/>
      <c r="M69" s="152"/>
      <c r="N69" s="177"/>
      <c r="O69" s="178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  <c r="BY69" s="162"/>
      <c r="BZ69" s="162"/>
      <c r="CA69" s="162"/>
      <c r="CB69" s="162"/>
      <c r="CC69" s="162"/>
      <c r="CD69" s="162"/>
      <c r="CE69" s="162"/>
      <c r="CF69" s="162"/>
      <c r="CG69" s="162"/>
      <c r="CH69" s="162"/>
      <c r="CI69" s="162"/>
      <c r="CJ69" s="162"/>
      <c r="CK69" s="162"/>
      <c r="CL69" s="162"/>
      <c r="CM69" s="162"/>
      <c r="CN69" s="162"/>
      <c r="CO69" s="162"/>
      <c r="CP69" s="162"/>
      <c r="CQ69" s="162"/>
      <c r="CR69" s="162"/>
      <c r="CS69" s="162"/>
      <c r="CT69" s="162"/>
      <c r="CU69" s="162"/>
      <c r="CV69" s="162"/>
      <c r="CW69" s="162"/>
      <c r="CX69" s="162"/>
      <c r="CY69" s="162"/>
      <c r="CZ69" s="162"/>
      <c r="DA69" s="162"/>
      <c r="DB69" s="162"/>
      <c r="DC69" s="162"/>
      <c r="DD69" s="162"/>
      <c r="DE69" s="162"/>
      <c r="DF69" s="162"/>
      <c r="DG69" s="162"/>
      <c r="DH69" s="162"/>
      <c r="DI69" s="162"/>
      <c r="DJ69" s="162"/>
      <c r="DK69" s="162"/>
      <c r="DL69" s="162"/>
      <c r="DM69" s="162"/>
      <c r="DN69" s="162"/>
      <c r="DO69" s="162"/>
      <c r="DP69" s="162"/>
      <c r="DQ69" s="162"/>
      <c r="DR69" s="162"/>
      <c r="DS69" s="162"/>
      <c r="DT69" s="162"/>
      <c r="DU69" s="162"/>
      <c r="DV69" s="162"/>
      <c r="DW69" s="162"/>
      <c r="DX69" s="162"/>
      <c r="DY69" s="162"/>
      <c r="DZ69" s="162"/>
      <c r="EA69" s="162"/>
      <c r="EB69" s="162"/>
      <c r="EC69" s="162"/>
      <c r="ED69" s="162"/>
      <c r="EE69" s="162"/>
      <c r="EF69" s="162"/>
      <c r="EG69" s="162"/>
      <c r="EH69" s="162"/>
      <c r="EI69" s="162"/>
      <c r="EJ69" s="162"/>
      <c r="EK69" s="162"/>
      <c r="EL69" s="162"/>
      <c r="EM69" s="162"/>
      <c r="EN69" s="162"/>
      <c r="EO69" s="162"/>
      <c r="EP69" s="162"/>
      <c r="EQ69" s="162"/>
      <c r="ER69" s="162"/>
      <c r="ES69" s="162"/>
      <c r="ET69" s="162"/>
      <c r="EU69" s="162"/>
      <c r="EV69" s="162"/>
      <c r="EW69" s="162"/>
      <c r="EX69" s="162"/>
      <c r="EY69" s="162"/>
      <c r="EZ69" s="162"/>
      <c r="FA69" s="162"/>
      <c r="FB69" s="162"/>
      <c r="FC69" s="162"/>
      <c r="FD69" s="162"/>
      <c r="FE69" s="162"/>
      <c r="FF69" s="162"/>
      <c r="FG69" s="162"/>
      <c r="FH69" s="162"/>
      <c r="FI69" s="162"/>
      <c r="FJ69" s="162"/>
      <c r="FK69" s="162"/>
      <c r="FL69" s="162"/>
      <c r="FM69" s="162"/>
      <c r="FN69" s="162"/>
      <c r="FO69" s="162"/>
      <c r="FP69" s="162"/>
      <c r="FQ69" s="162"/>
      <c r="FR69" s="162"/>
      <c r="FS69" s="162"/>
      <c r="FT69" s="162"/>
      <c r="FU69" s="162"/>
      <c r="FV69" s="162"/>
      <c r="FW69" s="162"/>
      <c r="FX69" s="162"/>
      <c r="FY69" s="162"/>
      <c r="FZ69" s="162"/>
      <c r="GA69" s="162"/>
      <c r="GB69" s="162"/>
      <c r="GC69" s="162"/>
      <c r="GD69" s="162"/>
      <c r="GE69" s="162"/>
      <c r="GF69" s="162"/>
      <c r="GG69" s="162"/>
      <c r="GH69" s="162"/>
      <c r="GI69" s="162"/>
      <c r="GJ69" s="162"/>
      <c r="GK69" s="162"/>
      <c r="GL69" s="162"/>
      <c r="GM69" s="162"/>
      <c r="GN69" s="162"/>
      <c r="GO69" s="162"/>
      <c r="GP69" s="162"/>
      <c r="GQ69" s="162"/>
      <c r="GR69" s="162"/>
      <c r="GS69" s="162"/>
      <c r="GT69" s="162"/>
      <c r="GU69" s="162"/>
      <c r="GV69" s="162"/>
      <c r="GW69" s="162"/>
      <c r="GX69" s="162"/>
      <c r="GY69" s="162"/>
      <c r="GZ69" s="162"/>
      <c r="HA69" s="162"/>
      <c r="HB69" s="162"/>
      <c r="HC69" s="162"/>
      <c r="HD69" s="162"/>
      <c r="HE69" s="162"/>
      <c r="HF69" s="162"/>
      <c r="HG69" s="162"/>
      <c r="HH69" s="162"/>
      <c r="HI69" s="162"/>
      <c r="HJ69" s="162"/>
      <c r="HK69" s="162"/>
      <c r="HL69" s="162"/>
      <c r="HM69" s="162"/>
      <c r="HN69" s="162"/>
      <c r="HO69" s="162"/>
      <c r="HP69" s="162"/>
      <c r="HQ69" s="162"/>
      <c r="HR69" s="162"/>
      <c r="HS69" s="162"/>
      <c r="HT69" s="162"/>
      <c r="HU69" s="162"/>
      <c r="HV69" s="162"/>
      <c r="HW69" s="162"/>
      <c r="HX69" s="162"/>
      <c r="HY69" s="162"/>
      <c r="HZ69" s="162"/>
      <c r="IA69" s="162"/>
      <c r="IB69" s="162"/>
      <c r="IC69" s="162"/>
      <c r="ID69" s="162"/>
      <c r="IE69" s="162"/>
      <c r="IF69" s="162"/>
      <c r="IG69" s="162"/>
      <c r="IH69" s="162"/>
      <c r="II69" s="162"/>
      <c r="IJ69" s="162"/>
      <c r="IK69" s="162"/>
      <c r="IL69" s="162"/>
      <c r="IM69" s="162"/>
      <c r="IN69" s="162"/>
      <c r="IO69" s="162"/>
      <c r="IP69" s="162"/>
      <c r="IQ69" s="163"/>
    </row>
    <row r="70" spans="1:251" ht="15" customHeight="1" x14ac:dyDescent="0.15">
      <c r="A70" s="152"/>
      <c r="B70" s="177"/>
      <c r="C70" s="185"/>
      <c r="D70" s="152"/>
      <c r="E70" s="156">
        <v>31</v>
      </c>
      <c r="F70" s="13" t="s">
        <v>129</v>
      </c>
      <c r="G70" s="156">
        <v>5</v>
      </c>
      <c r="H70" s="152"/>
      <c r="I70" s="156">
        <v>31</v>
      </c>
      <c r="J70" s="257" t="s">
        <v>172</v>
      </c>
      <c r="K70" s="258">
        <v>7</v>
      </c>
      <c r="L70" s="152"/>
      <c r="M70" s="152"/>
      <c r="N70" s="177"/>
      <c r="O70" s="178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  <c r="BI70" s="162"/>
      <c r="BJ70" s="162"/>
      <c r="BK70" s="162"/>
      <c r="BL70" s="162"/>
      <c r="BM70" s="162"/>
      <c r="BN70" s="162"/>
      <c r="BO70" s="162"/>
      <c r="BP70" s="162"/>
      <c r="BQ70" s="162"/>
      <c r="BR70" s="162"/>
      <c r="BS70" s="162"/>
      <c r="BT70" s="162"/>
      <c r="BU70" s="162"/>
      <c r="BV70" s="162"/>
      <c r="BW70" s="162"/>
      <c r="BX70" s="162"/>
      <c r="BY70" s="162"/>
      <c r="BZ70" s="162"/>
      <c r="CA70" s="162"/>
      <c r="CB70" s="162"/>
      <c r="CC70" s="162"/>
      <c r="CD70" s="162"/>
      <c r="CE70" s="162"/>
      <c r="CF70" s="162"/>
      <c r="CG70" s="162"/>
      <c r="CH70" s="162"/>
      <c r="CI70" s="162"/>
      <c r="CJ70" s="162"/>
      <c r="CK70" s="162"/>
      <c r="CL70" s="162"/>
      <c r="CM70" s="162"/>
      <c r="CN70" s="162"/>
      <c r="CO70" s="162"/>
      <c r="CP70" s="162"/>
      <c r="CQ70" s="162"/>
      <c r="CR70" s="162"/>
      <c r="CS70" s="162"/>
      <c r="CT70" s="162"/>
      <c r="CU70" s="162"/>
      <c r="CV70" s="162"/>
      <c r="CW70" s="162"/>
      <c r="CX70" s="162"/>
      <c r="CY70" s="162"/>
      <c r="CZ70" s="162"/>
      <c r="DA70" s="162"/>
      <c r="DB70" s="162"/>
      <c r="DC70" s="162"/>
      <c r="DD70" s="162"/>
      <c r="DE70" s="162"/>
      <c r="DF70" s="162"/>
      <c r="DG70" s="162"/>
      <c r="DH70" s="162"/>
      <c r="DI70" s="162"/>
      <c r="DJ70" s="162"/>
      <c r="DK70" s="162"/>
      <c r="DL70" s="162"/>
      <c r="DM70" s="162"/>
      <c r="DN70" s="162"/>
      <c r="DO70" s="162"/>
      <c r="DP70" s="162"/>
      <c r="DQ70" s="162"/>
      <c r="DR70" s="162"/>
      <c r="DS70" s="162"/>
      <c r="DT70" s="162"/>
      <c r="DU70" s="162"/>
      <c r="DV70" s="162"/>
      <c r="DW70" s="162"/>
      <c r="DX70" s="162"/>
      <c r="DY70" s="162"/>
      <c r="DZ70" s="162"/>
      <c r="EA70" s="162"/>
      <c r="EB70" s="162"/>
      <c r="EC70" s="162"/>
      <c r="ED70" s="162"/>
      <c r="EE70" s="162"/>
      <c r="EF70" s="162"/>
      <c r="EG70" s="162"/>
      <c r="EH70" s="162"/>
      <c r="EI70" s="162"/>
      <c r="EJ70" s="162"/>
      <c r="EK70" s="162"/>
      <c r="EL70" s="162"/>
      <c r="EM70" s="162"/>
      <c r="EN70" s="162"/>
      <c r="EO70" s="162"/>
      <c r="EP70" s="162"/>
      <c r="EQ70" s="162"/>
      <c r="ER70" s="162"/>
      <c r="ES70" s="162"/>
      <c r="ET70" s="162"/>
      <c r="EU70" s="162"/>
      <c r="EV70" s="162"/>
      <c r="EW70" s="162"/>
      <c r="EX70" s="162"/>
      <c r="EY70" s="162"/>
      <c r="EZ70" s="162"/>
      <c r="FA70" s="162"/>
      <c r="FB70" s="162"/>
      <c r="FC70" s="162"/>
      <c r="FD70" s="162"/>
      <c r="FE70" s="162"/>
      <c r="FF70" s="162"/>
      <c r="FG70" s="162"/>
      <c r="FH70" s="162"/>
      <c r="FI70" s="162"/>
      <c r="FJ70" s="162"/>
      <c r="FK70" s="162"/>
      <c r="FL70" s="162"/>
      <c r="FM70" s="162"/>
      <c r="FN70" s="162"/>
      <c r="FO70" s="162"/>
      <c r="FP70" s="162"/>
      <c r="FQ70" s="162"/>
      <c r="FR70" s="162"/>
      <c r="FS70" s="162"/>
      <c r="FT70" s="162"/>
      <c r="FU70" s="162"/>
      <c r="FV70" s="162"/>
      <c r="FW70" s="162"/>
      <c r="FX70" s="162"/>
      <c r="FY70" s="162"/>
      <c r="FZ70" s="162"/>
      <c r="GA70" s="162"/>
      <c r="GB70" s="162"/>
      <c r="GC70" s="162"/>
      <c r="GD70" s="162"/>
      <c r="GE70" s="162"/>
      <c r="GF70" s="162"/>
      <c r="GG70" s="162"/>
      <c r="GH70" s="162"/>
      <c r="GI70" s="162"/>
      <c r="GJ70" s="162"/>
      <c r="GK70" s="162"/>
      <c r="GL70" s="162"/>
      <c r="GM70" s="162"/>
      <c r="GN70" s="162"/>
      <c r="GO70" s="162"/>
      <c r="GP70" s="162"/>
      <c r="GQ70" s="162"/>
      <c r="GR70" s="162"/>
      <c r="GS70" s="162"/>
      <c r="GT70" s="162"/>
      <c r="GU70" s="162"/>
      <c r="GV70" s="162"/>
      <c r="GW70" s="162"/>
      <c r="GX70" s="162"/>
      <c r="GY70" s="162"/>
      <c r="GZ70" s="162"/>
      <c r="HA70" s="162"/>
      <c r="HB70" s="162"/>
      <c r="HC70" s="162"/>
      <c r="HD70" s="162"/>
      <c r="HE70" s="162"/>
      <c r="HF70" s="162"/>
      <c r="HG70" s="162"/>
      <c r="HH70" s="162"/>
      <c r="HI70" s="162"/>
      <c r="HJ70" s="162"/>
      <c r="HK70" s="162"/>
      <c r="HL70" s="162"/>
      <c r="HM70" s="162"/>
      <c r="HN70" s="162"/>
      <c r="HO70" s="162"/>
      <c r="HP70" s="162"/>
      <c r="HQ70" s="162"/>
      <c r="HR70" s="162"/>
      <c r="HS70" s="162"/>
      <c r="HT70" s="162"/>
      <c r="HU70" s="162"/>
      <c r="HV70" s="162"/>
      <c r="HW70" s="162"/>
      <c r="HX70" s="162"/>
      <c r="HY70" s="162"/>
      <c r="HZ70" s="162"/>
      <c r="IA70" s="162"/>
      <c r="IB70" s="162"/>
      <c r="IC70" s="162"/>
      <c r="ID70" s="162"/>
      <c r="IE70" s="162"/>
      <c r="IF70" s="162"/>
      <c r="IG70" s="162"/>
      <c r="IH70" s="162"/>
      <c r="II70" s="162"/>
      <c r="IJ70" s="162"/>
      <c r="IK70" s="162"/>
      <c r="IL70" s="162"/>
      <c r="IM70" s="162"/>
      <c r="IN70" s="162"/>
      <c r="IO70" s="162"/>
      <c r="IP70" s="162"/>
      <c r="IQ70" s="163"/>
    </row>
    <row r="71" spans="1:251" ht="15" customHeight="1" x14ac:dyDescent="0.15">
      <c r="A71" s="152"/>
      <c r="B71" s="177"/>
      <c r="C71" s="185"/>
      <c r="D71" s="152"/>
      <c r="E71" s="156">
        <v>32</v>
      </c>
      <c r="F71" s="170" t="s">
        <v>96</v>
      </c>
      <c r="G71" s="171">
        <v>4</v>
      </c>
      <c r="H71" s="152"/>
      <c r="I71" s="156">
        <v>32</v>
      </c>
      <c r="J71" s="170" t="s">
        <v>113</v>
      </c>
      <c r="K71" s="171">
        <v>5</v>
      </c>
      <c r="L71" s="152"/>
      <c r="M71" s="152"/>
      <c r="N71" s="177"/>
      <c r="O71" s="178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162"/>
      <c r="BR71" s="162"/>
      <c r="BS71" s="162"/>
      <c r="BT71" s="162"/>
      <c r="BU71" s="162"/>
      <c r="BV71" s="162"/>
      <c r="BW71" s="162"/>
      <c r="BX71" s="162"/>
      <c r="BY71" s="162"/>
      <c r="BZ71" s="162"/>
      <c r="CA71" s="162"/>
      <c r="CB71" s="162"/>
      <c r="CC71" s="162"/>
      <c r="CD71" s="162"/>
      <c r="CE71" s="162"/>
      <c r="CF71" s="162"/>
      <c r="CG71" s="162"/>
      <c r="CH71" s="162"/>
      <c r="CI71" s="162"/>
      <c r="CJ71" s="162"/>
      <c r="CK71" s="162"/>
      <c r="CL71" s="162"/>
      <c r="CM71" s="162"/>
      <c r="CN71" s="162"/>
      <c r="CO71" s="162"/>
      <c r="CP71" s="162"/>
      <c r="CQ71" s="162"/>
      <c r="CR71" s="162"/>
      <c r="CS71" s="162"/>
      <c r="CT71" s="162"/>
      <c r="CU71" s="162"/>
      <c r="CV71" s="162"/>
      <c r="CW71" s="162"/>
      <c r="CX71" s="162"/>
      <c r="CY71" s="162"/>
      <c r="CZ71" s="162"/>
      <c r="DA71" s="162"/>
      <c r="DB71" s="162"/>
      <c r="DC71" s="162"/>
      <c r="DD71" s="162"/>
      <c r="DE71" s="162"/>
      <c r="DF71" s="162"/>
      <c r="DG71" s="162"/>
      <c r="DH71" s="162"/>
      <c r="DI71" s="162"/>
      <c r="DJ71" s="162"/>
      <c r="DK71" s="162"/>
      <c r="DL71" s="162"/>
      <c r="DM71" s="162"/>
      <c r="DN71" s="162"/>
      <c r="DO71" s="162"/>
      <c r="DP71" s="162"/>
      <c r="DQ71" s="162"/>
      <c r="DR71" s="162"/>
      <c r="DS71" s="162"/>
      <c r="DT71" s="162"/>
      <c r="DU71" s="162"/>
      <c r="DV71" s="162"/>
      <c r="DW71" s="162"/>
      <c r="DX71" s="162"/>
      <c r="DY71" s="162"/>
      <c r="DZ71" s="162"/>
      <c r="EA71" s="162"/>
      <c r="EB71" s="162"/>
      <c r="EC71" s="162"/>
      <c r="ED71" s="162"/>
      <c r="EE71" s="162"/>
      <c r="EF71" s="162"/>
      <c r="EG71" s="162"/>
      <c r="EH71" s="162"/>
      <c r="EI71" s="162"/>
      <c r="EJ71" s="162"/>
      <c r="EK71" s="162"/>
      <c r="EL71" s="162"/>
      <c r="EM71" s="162"/>
      <c r="EN71" s="162"/>
      <c r="EO71" s="162"/>
      <c r="EP71" s="162"/>
      <c r="EQ71" s="162"/>
      <c r="ER71" s="162"/>
      <c r="ES71" s="162"/>
      <c r="ET71" s="162"/>
      <c r="EU71" s="162"/>
      <c r="EV71" s="162"/>
      <c r="EW71" s="162"/>
      <c r="EX71" s="162"/>
      <c r="EY71" s="162"/>
      <c r="EZ71" s="162"/>
      <c r="FA71" s="162"/>
      <c r="FB71" s="162"/>
      <c r="FC71" s="162"/>
      <c r="FD71" s="162"/>
      <c r="FE71" s="162"/>
      <c r="FF71" s="162"/>
      <c r="FG71" s="162"/>
      <c r="FH71" s="162"/>
      <c r="FI71" s="162"/>
      <c r="FJ71" s="162"/>
      <c r="FK71" s="162"/>
      <c r="FL71" s="162"/>
      <c r="FM71" s="162"/>
      <c r="FN71" s="162"/>
      <c r="FO71" s="162"/>
      <c r="FP71" s="162"/>
      <c r="FQ71" s="162"/>
      <c r="FR71" s="162"/>
      <c r="FS71" s="162"/>
      <c r="FT71" s="162"/>
      <c r="FU71" s="162"/>
      <c r="FV71" s="162"/>
      <c r="FW71" s="162"/>
      <c r="FX71" s="162"/>
      <c r="FY71" s="162"/>
      <c r="FZ71" s="162"/>
      <c r="GA71" s="162"/>
      <c r="GB71" s="162"/>
      <c r="GC71" s="162"/>
      <c r="GD71" s="162"/>
      <c r="GE71" s="162"/>
      <c r="GF71" s="162"/>
      <c r="GG71" s="162"/>
      <c r="GH71" s="162"/>
      <c r="GI71" s="162"/>
      <c r="GJ71" s="162"/>
      <c r="GK71" s="162"/>
      <c r="GL71" s="162"/>
      <c r="GM71" s="162"/>
      <c r="GN71" s="162"/>
      <c r="GO71" s="162"/>
      <c r="GP71" s="162"/>
      <c r="GQ71" s="162"/>
      <c r="GR71" s="162"/>
      <c r="GS71" s="162"/>
      <c r="GT71" s="162"/>
      <c r="GU71" s="162"/>
      <c r="GV71" s="162"/>
      <c r="GW71" s="162"/>
      <c r="GX71" s="162"/>
      <c r="GY71" s="162"/>
      <c r="GZ71" s="162"/>
      <c r="HA71" s="162"/>
      <c r="HB71" s="162"/>
      <c r="HC71" s="162"/>
      <c r="HD71" s="162"/>
      <c r="HE71" s="162"/>
      <c r="HF71" s="162"/>
      <c r="HG71" s="162"/>
      <c r="HH71" s="162"/>
      <c r="HI71" s="162"/>
      <c r="HJ71" s="162"/>
      <c r="HK71" s="162"/>
      <c r="HL71" s="162"/>
      <c r="HM71" s="162"/>
      <c r="HN71" s="162"/>
      <c r="HO71" s="162"/>
      <c r="HP71" s="162"/>
      <c r="HQ71" s="162"/>
      <c r="HR71" s="162"/>
      <c r="HS71" s="162"/>
      <c r="HT71" s="162"/>
      <c r="HU71" s="162"/>
      <c r="HV71" s="162"/>
      <c r="HW71" s="162"/>
      <c r="HX71" s="162"/>
      <c r="HY71" s="162"/>
      <c r="HZ71" s="162"/>
      <c r="IA71" s="162"/>
      <c r="IB71" s="162"/>
      <c r="IC71" s="162"/>
      <c r="ID71" s="162"/>
      <c r="IE71" s="162"/>
      <c r="IF71" s="162"/>
      <c r="IG71" s="162"/>
      <c r="IH71" s="162"/>
      <c r="II71" s="162"/>
      <c r="IJ71" s="162"/>
      <c r="IK71" s="162"/>
      <c r="IL71" s="162"/>
      <c r="IM71" s="162"/>
      <c r="IN71" s="162"/>
      <c r="IO71" s="162"/>
      <c r="IP71" s="162"/>
      <c r="IQ71" s="163"/>
    </row>
    <row r="72" spans="1:251" ht="15" customHeight="1" x14ac:dyDescent="0.15">
      <c r="A72" s="152"/>
      <c r="B72" s="177"/>
      <c r="C72" s="185"/>
      <c r="D72" s="152"/>
      <c r="E72" s="156">
        <v>33</v>
      </c>
      <c r="F72" s="263" t="s">
        <v>176</v>
      </c>
      <c r="G72" s="264">
        <v>4</v>
      </c>
      <c r="H72" s="152"/>
      <c r="I72" s="156">
        <v>33</v>
      </c>
      <c r="J72" s="13" t="s">
        <v>129</v>
      </c>
      <c r="K72" s="156">
        <v>4</v>
      </c>
      <c r="L72" s="152"/>
      <c r="M72" s="152"/>
      <c r="N72" s="177"/>
      <c r="O72" s="178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2"/>
      <c r="BH72" s="162"/>
      <c r="BI72" s="162"/>
      <c r="BJ72" s="162"/>
      <c r="BK72" s="162"/>
      <c r="BL72" s="162"/>
      <c r="BM72" s="162"/>
      <c r="BN72" s="162"/>
      <c r="BO72" s="162"/>
      <c r="BP72" s="162"/>
      <c r="BQ72" s="162"/>
      <c r="BR72" s="162"/>
      <c r="BS72" s="162"/>
      <c r="BT72" s="162"/>
      <c r="BU72" s="162"/>
      <c r="BV72" s="162"/>
      <c r="BW72" s="162"/>
      <c r="BX72" s="162"/>
      <c r="BY72" s="162"/>
      <c r="BZ72" s="162"/>
      <c r="CA72" s="162"/>
      <c r="CB72" s="162"/>
      <c r="CC72" s="162"/>
      <c r="CD72" s="162"/>
      <c r="CE72" s="162"/>
      <c r="CF72" s="162"/>
      <c r="CG72" s="162"/>
      <c r="CH72" s="162"/>
      <c r="CI72" s="162"/>
      <c r="CJ72" s="162"/>
      <c r="CK72" s="162"/>
      <c r="CL72" s="162"/>
      <c r="CM72" s="162"/>
      <c r="CN72" s="162"/>
      <c r="CO72" s="162"/>
      <c r="CP72" s="162"/>
      <c r="CQ72" s="162"/>
      <c r="CR72" s="162"/>
      <c r="CS72" s="162"/>
      <c r="CT72" s="162"/>
      <c r="CU72" s="162"/>
      <c r="CV72" s="162"/>
      <c r="CW72" s="162"/>
      <c r="CX72" s="162"/>
      <c r="CY72" s="162"/>
      <c r="CZ72" s="162"/>
      <c r="DA72" s="162"/>
      <c r="DB72" s="162"/>
      <c r="DC72" s="162"/>
      <c r="DD72" s="162"/>
      <c r="DE72" s="162"/>
      <c r="DF72" s="162"/>
      <c r="DG72" s="162"/>
      <c r="DH72" s="162"/>
      <c r="DI72" s="162"/>
      <c r="DJ72" s="162"/>
      <c r="DK72" s="162"/>
      <c r="DL72" s="162"/>
      <c r="DM72" s="162"/>
      <c r="DN72" s="162"/>
      <c r="DO72" s="162"/>
      <c r="DP72" s="162"/>
      <c r="DQ72" s="162"/>
      <c r="DR72" s="162"/>
      <c r="DS72" s="162"/>
      <c r="DT72" s="162"/>
      <c r="DU72" s="162"/>
      <c r="DV72" s="162"/>
      <c r="DW72" s="162"/>
      <c r="DX72" s="162"/>
      <c r="DY72" s="162"/>
      <c r="DZ72" s="162"/>
      <c r="EA72" s="162"/>
      <c r="EB72" s="162"/>
      <c r="EC72" s="162"/>
      <c r="ED72" s="162"/>
      <c r="EE72" s="162"/>
      <c r="EF72" s="162"/>
      <c r="EG72" s="162"/>
      <c r="EH72" s="162"/>
      <c r="EI72" s="162"/>
      <c r="EJ72" s="162"/>
      <c r="EK72" s="162"/>
      <c r="EL72" s="162"/>
      <c r="EM72" s="162"/>
      <c r="EN72" s="162"/>
      <c r="EO72" s="162"/>
      <c r="EP72" s="162"/>
      <c r="EQ72" s="162"/>
      <c r="ER72" s="162"/>
      <c r="ES72" s="162"/>
      <c r="ET72" s="162"/>
      <c r="EU72" s="162"/>
      <c r="EV72" s="162"/>
      <c r="EW72" s="162"/>
      <c r="EX72" s="162"/>
      <c r="EY72" s="162"/>
      <c r="EZ72" s="162"/>
      <c r="FA72" s="162"/>
      <c r="FB72" s="162"/>
      <c r="FC72" s="162"/>
      <c r="FD72" s="162"/>
      <c r="FE72" s="162"/>
      <c r="FF72" s="162"/>
      <c r="FG72" s="162"/>
      <c r="FH72" s="162"/>
      <c r="FI72" s="162"/>
      <c r="FJ72" s="162"/>
      <c r="FK72" s="162"/>
      <c r="FL72" s="162"/>
      <c r="FM72" s="162"/>
      <c r="FN72" s="162"/>
      <c r="FO72" s="162"/>
      <c r="FP72" s="162"/>
      <c r="FQ72" s="162"/>
      <c r="FR72" s="162"/>
      <c r="FS72" s="162"/>
      <c r="FT72" s="162"/>
      <c r="FU72" s="162"/>
      <c r="FV72" s="162"/>
      <c r="FW72" s="162"/>
      <c r="FX72" s="162"/>
      <c r="FY72" s="162"/>
      <c r="FZ72" s="162"/>
      <c r="GA72" s="162"/>
      <c r="GB72" s="162"/>
      <c r="GC72" s="162"/>
      <c r="GD72" s="162"/>
      <c r="GE72" s="162"/>
      <c r="GF72" s="162"/>
      <c r="GG72" s="162"/>
      <c r="GH72" s="162"/>
      <c r="GI72" s="162"/>
      <c r="GJ72" s="162"/>
      <c r="GK72" s="162"/>
      <c r="GL72" s="162"/>
      <c r="GM72" s="162"/>
      <c r="GN72" s="162"/>
      <c r="GO72" s="162"/>
      <c r="GP72" s="162"/>
      <c r="GQ72" s="162"/>
      <c r="GR72" s="162"/>
      <c r="GS72" s="162"/>
      <c r="GT72" s="162"/>
      <c r="GU72" s="162"/>
      <c r="GV72" s="162"/>
      <c r="GW72" s="162"/>
      <c r="GX72" s="162"/>
      <c r="GY72" s="162"/>
      <c r="GZ72" s="162"/>
      <c r="HA72" s="162"/>
      <c r="HB72" s="162"/>
      <c r="HC72" s="162"/>
      <c r="HD72" s="162"/>
      <c r="HE72" s="162"/>
      <c r="HF72" s="162"/>
      <c r="HG72" s="162"/>
      <c r="HH72" s="162"/>
      <c r="HI72" s="162"/>
      <c r="HJ72" s="162"/>
      <c r="HK72" s="162"/>
      <c r="HL72" s="162"/>
      <c r="HM72" s="162"/>
      <c r="HN72" s="162"/>
      <c r="HO72" s="162"/>
      <c r="HP72" s="162"/>
      <c r="HQ72" s="162"/>
      <c r="HR72" s="162"/>
      <c r="HS72" s="162"/>
      <c r="HT72" s="162"/>
      <c r="HU72" s="162"/>
      <c r="HV72" s="162"/>
      <c r="HW72" s="162"/>
      <c r="HX72" s="162"/>
      <c r="HY72" s="162"/>
      <c r="HZ72" s="162"/>
      <c r="IA72" s="162"/>
      <c r="IB72" s="162"/>
      <c r="IC72" s="162"/>
      <c r="ID72" s="162"/>
      <c r="IE72" s="162"/>
      <c r="IF72" s="162"/>
      <c r="IG72" s="162"/>
      <c r="IH72" s="162"/>
      <c r="II72" s="162"/>
      <c r="IJ72" s="162"/>
      <c r="IK72" s="162"/>
      <c r="IL72" s="162"/>
      <c r="IM72" s="162"/>
      <c r="IN72" s="162"/>
      <c r="IO72" s="162"/>
      <c r="IP72" s="162"/>
      <c r="IQ72" s="163"/>
    </row>
    <row r="73" spans="1:251" ht="15" customHeight="1" x14ac:dyDescent="0.15">
      <c r="A73" s="152"/>
      <c r="B73" s="177"/>
      <c r="C73" s="185"/>
      <c r="D73" s="152"/>
      <c r="E73" s="156">
        <v>34</v>
      </c>
      <c r="F73" s="265" t="s">
        <v>142</v>
      </c>
      <c r="G73" s="266">
        <v>3</v>
      </c>
      <c r="H73" s="152"/>
      <c r="I73" s="156">
        <v>34</v>
      </c>
      <c r="J73" s="13" t="s">
        <v>142</v>
      </c>
      <c r="K73" s="156">
        <v>1</v>
      </c>
      <c r="L73" s="152"/>
      <c r="M73" s="152"/>
      <c r="N73" s="177"/>
      <c r="O73" s="178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62"/>
      <c r="BG73" s="162"/>
      <c r="BH73" s="162"/>
      <c r="BI73" s="162"/>
      <c r="BJ73" s="162"/>
      <c r="BK73" s="162"/>
      <c r="BL73" s="162"/>
      <c r="BM73" s="162"/>
      <c r="BN73" s="162"/>
      <c r="BO73" s="162"/>
      <c r="BP73" s="162"/>
      <c r="BQ73" s="162"/>
      <c r="BR73" s="162"/>
      <c r="BS73" s="162"/>
      <c r="BT73" s="162"/>
      <c r="BU73" s="162"/>
      <c r="BV73" s="162"/>
      <c r="BW73" s="162"/>
      <c r="BX73" s="162"/>
      <c r="BY73" s="162"/>
      <c r="BZ73" s="162"/>
      <c r="CA73" s="162"/>
      <c r="CB73" s="162"/>
      <c r="CC73" s="162"/>
      <c r="CD73" s="162"/>
      <c r="CE73" s="162"/>
      <c r="CF73" s="162"/>
      <c r="CG73" s="162"/>
      <c r="CH73" s="162"/>
      <c r="CI73" s="162"/>
      <c r="CJ73" s="162"/>
      <c r="CK73" s="162"/>
      <c r="CL73" s="162"/>
      <c r="CM73" s="162"/>
      <c r="CN73" s="162"/>
      <c r="CO73" s="162"/>
      <c r="CP73" s="162"/>
      <c r="CQ73" s="162"/>
      <c r="CR73" s="162"/>
      <c r="CS73" s="162"/>
      <c r="CT73" s="162"/>
      <c r="CU73" s="162"/>
      <c r="CV73" s="162"/>
      <c r="CW73" s="162"/>
      <c r="CX73" s="162"/>
      <c r="CY73" s="162"/>
      <c r="CZ73" s="162"/>
      <c r="DA73" s="162"/>
      <c r="DB73" s="162"/>
      <c r="DC73" s="162"/>
      <c r="DD73" s="162"/>
      <c r="DE73" s="162"/>
      <c r="DF73" s="162"/>
      <c r="DG73" s="162"/>
      <c r="DH73" s="162"/>
      <c r="DI73" s="162"/>
      <c r="DJ73" s="162"/>
      <c r="DK73" s="162"/>
      <c r="DL73" s="162"/>
      <c r="DM73" s="162"/>
      <c r="DN73" s="162"/>
      <c r="DO73" s="162"/>
      <c r="DP73" s="162"/>
      <c r="DQ73" s="162"/>
      <c r="DR73" s="162"/>
      <c r="DS73" s="162"/>
      <c r="DT73" s="162"/>
      <c r="DU73" s="162"/>
      <c r="DV73" s="162"/>
      <c r="DW73" s="162"/>
      <c r="DX73" s="162"/>
      <c r="DY73" s="162"/>
      <c r="DZ73" s="162"/>
      <c r="EA73" s="162"/>
      <c r="EB73" s="162"/>
      <c r="EC73" s="162"/>
      <c r="ED73" s="162"/>
      <c r="EE73" s="162"/>
      <c r="EF73" s="162"/>
      <c r="EG73" s="162"/>
      <c r="EH73" s="162"/>
      <c r="EI73" s="162"/>
      <c r="EJ73" s="162"/>
      <c r="EK73" s="162"/>
      <c r="EL73" s="162"/>
      <c r="EM73" s="162"/>
      <c r="EN73" s="162"/>
      <c r="EO73" s="162"/>
      <c r="EP73" s="162"/>
      <c r="EQ73" s="162"/>
      <c r="ER73" s="162"/>
      <c r="ES73" s="162"/>
      <c r="ET73" s="162"/>
      <c r="EU73" s="162"/>
      <c r="EV73" s="162"/>
      <c r="EW73" s="162"/>
      <c r="EX73" s="162"/>
      <c r="EY73" s="162"/>
      <c r="EZ73" s="162"/>
      <c r="FA73" s="162"/>
      <c r="FB73" s="162"/>
      <c r="FC73" s="162"/>
      <c r="FD73" s="162"/>
      <c r="FE73" s="162"/>
      <c r="FF73" s="162"/>
      <c r="FG73" s="162"/>
      <c r="FH73" s="162"/>
      <c r="FI73" s="162"/>
      <c r="FJ73" s="162"/>
      <c r="FK73" s="162"/>
      <c r="FL73" s="162"/>
      <c r="FM73" s="162"/>
      <c r="FN73" s="162"/>
      <c r="FO73" s="162"/>
      <c r="FP73" s="162"/>
      <c r="FQ73" s="162"/>
      <c r="FR73" s="162"/>
      <c r="FS73" s="162"/>
      <c r="FT73" s="162"/>
      <c r="FU73" s="162"/>
      <c r="FV73" s="162"/>
      <c r="FW73" s="162"/>
      <c r="FX73" s="162"/>
      <c r="FY73" s="162"/>
      <c r="FZ73" s="162"/>
      <c r="GA73" s="162"/>
      <c r="GB73" s="162"/>
      <c r="GC73" s="162"/>
      <c r="GD73" s="162"/>
      <c r="GE73" s="162"/>
      <c r="GF73" s="162"/>
      <c r="GG73" s="162"/>
      <c r="GH73" s="162"/>
      <c r="GI73" s="162"/>
      <c r="GJ73" s="162"/>
      <c r="GK73" s="162"/>
      <c r="GL73" s="162"/>
      <c r="GM73" s="162"/>
      <c r="GN73" s="162"/>
      <c r="GO73" s="162"/>
      <c r="GP73" s="162"/>
      <c r="GQ73" s="162"/>
      <c r="GR73" s="162"/>
      <c r="GS73" s="162"/>
      <c r="GT73" s="162"/>
      <c r="GU73" s="162"/>
      <c r="GV73" s="162"/>
      <c r="GW73" s="162"/>
      <c r="GX73" s="162"/>
      <c r="GY73" s="162"/>
      <c r="GZ73" s="162"/>
      <c r="HA73" s="162"/>
      <c r="HB73" s="162"/>
      <c r="HC73" s="162"/>
      <c r="HD73" s="162"/>
      <c r="HE73" s="162"/>
      <c r="HF73" s="162"/>
      <c r="HG73" s="162"/>
      <c r="HH73" s="162"/>
      <c r="HI73" s="162"/>
      <c r="HJ73" s="162"/>
      <c r="HK73" s="162"/>
      <c r="HL73" s="162"/>
      <c r="HM73" s="162"/>
      <c r="HN73" s="162"/>
      <c r="HO73" s="162"/>
      <c r="HP73" s="162"/>
      <c r="HQ73" s="162"/>
      <c r="HR73" s="162"/>
      <c r="HS73" s="162"/>
      <c r="HT73" s="162"/>
      <c r="HU73" s="162"/>
      <c r="HV73" s="162"/>
      <c r="HW73" s="162"/>
      <c r="HX73" s="162"/>
      <c r="HY73" s="162"/>
      <c r="HZ73" s="162"/>
      <c r="IA73" s="162"/>
      <c r="IB73" s="162"/>
      <c r="IC73" s="162"/>
      <c r="ID73" s="162"/>
      <c r="IE73" s="162"/>
      <c r="IF73" s="162"/>
      <c r="IG73" s="162"/>
      <c r="IH73" s="162"/>
      <c r="II73" s="162"/>
      <c r="IJ73" s="162"/>
      <c r="IK73" s="162"/>
      <c r="IL73" s="162"/>
      <c r="IM73" s="162"/>
      <c r="IN73" s="162"/>
      <c r="IO73" s="162"/>
      <c r="IP73" s="162"/>
      <c r="IQ73" s="163"/>
    </row>
    <row r="74" spans="1:251" ht="15" customHeight="1" x14ac:dyDescent="0.15">
      <c r="A74" s="152"/>
      <c r="B74" s="177"/>
      <c r="C74" s="185"/>
      <c r="D74" s="152"/>
      <c r="E74" s="156">
        <v>35</v>
      </c>
      <c r="F74" s="170" t="s">
        <v>217</v>
      </c>
      <c r="G74" s="171">
        <v>1</v>
      </c>
      <c r="H74" s="152"/>
      <c r="I74" s="152"/>
      <c r="J74" s="175"/>
      <c r="K74" s="190"/>
      <c r="L74" s="152"/>
      <c r="M74" s="152"/>
      <c r="N74" s="177"/>
      <c r="O74" s="178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62"/>
      <c r="BC74" s="162"/>
      <c r="BD74" s="162"/>
      <c r="BE74" s="162"/>
      <c r="BF74" s="162"/>
      <c r="BG74" s="162"/>
      <c r="BH74" s="162"/>
      <c r="BI74" s="162"/>
      <c r="BJ74" s="162"/>
      <c r="BK74" s="162"/>
      <c r="BL74" s="162"/>
      <c r="BM74" s="162"/>
      <c r="BN74" s="162"/>
      <c r="BO74" s="162"/>
      <c r="BP74" s="162"/>
      <c r="BQ74" s="162"/>
      <c r="BR74" s="162"/>
      <c r="BS74" s="162"/>
      <c r="BT74" s="162"/>
      <c r="BU74" s="162"/>
      <c r="BV74" s="162"/>
      <c r="BW74" s="162"/>
      <c r="BX74" s="162"/>
      <c r="BY74" s="162"/>
      <c r="BZ74" s="162"/>
      <c r="CA74" s="162"/>
      <c r="CB74" s="162"/>
      <c r="CC74" s="162"/>
      <c r="CD74" s="162"/>
      <c r="CE74" s="162"/>
      <c r="CF74" s="162"/>
      <c r="CG74" s="162"/>
      <c r="CH74" s="162"/>
      <c r="CI74" s="162"/>
      <c r="CJ74" s="162"/>
      <c r="CK74" s="162"/>
      <c r="CL74" s="162"/>
      <c r="CM74" s="162"/>
      <c r="CN74" s="162"/>
      <c r="CO74" s="162"/>
      <c r="CP74" s="162"/>
      <c r="CQ74" s="162"/>
      <c r="CR74" s="162"/>
      <c r="CS74" s="162"/>
      <c r="CT74" s="162"/>
      <c r="CU74" s="162"/>
      <c r="CV74" s="162"/>
      <c r="CW74" s="162"/>
      <c r="CX74" s="162"/>
      <c r="CY74" s="162"/>
      <c r="CZ74" s="162"/>
      <c r="DA74" s="162"/>
      <c r="DB74" s="162"/>
      <c r="DC74" s="162"/>
      <c r="DD74" s="162"/>
      <c r="DE74" s="162"/>
      <c r="DF74" s="162"/>
      <c r="DG74" s="162"/>
      <c r="DH74" s="162"/>
      <c r="DI74" s="162"/>
      <c r="DJ74" s="162"/>
      <c r="DK74" s="162"/>
      <c r="DL74" s="162"/>
      <c r="DM74" s="162"/>
      <c r="DN74" s="162"/>
      <c r="DO74" s="162"/>
      <c r="DP74" s="162"/>
      <c r="DQ74" s="162"/>
      <c r="DR74" s="162"/>
      <c r="DS74" s="162"/>
      <c r="DT74" s="162"/>
      <c r="DU74" s="162"/>
      <c r="DV74" s="162"/>
      <c r="DW74" s="162"/>
      <c r="DX74" s="162"/>
      <c r="DY74" s="162"/>
      <c r="DZ74" s="162"/>
      <c r="EA74" s="162"/>
      <c r="EB74" s="162"/>
      <c r="EC74" s="162"/>
      <c r="ED74" s="162"/>
      <c r="EE74" s="162"/>
      <c r="EF74" s="162"/>
      <c r="EG74" s="162"/>
      <c r="EH74" s="162"/>
      <c r="EI74" s="162"/>
      <c r="EJ74" s="162"/>
      <c r="EK74" s="162"/>
      <c r="EL74" s="162"/>
      <c r="EM74" s="162"/>
      <c r="EN74" s="162"/>
      <c r="EO74" s="162"/>
      <c r="EP74" s="162"/>
      <c r="EQ74" s="162"/>
      <c r="ER74" s="162"/>
      <c r="ES74" s="162"/>
      <c r="ET74" s="162"/>
      <c r="EU74" s="162"/>
      <c r="EV74" s="162"/>
      <c r="EW74" s="162"/>
      <c r="EX74" s="162"/>
      <c r="EY74" s="162"/>
      <c r="EZ74" s="162"/>
      <c r="FA74" s="162"/>
      <c r="FB74" s="162"/>
      <c r="FC74" s="162"/>
      <c r="FD74" s="162"/>
      <c r="FE74" s="162"/>
      <c r="FF74" s="162"/>
      <c r="FG74" s="162"/>
      <c r="FH74" s="162"/>
      <c r="FI74" s="162"/>
      <c r="FJ74" s="162"/>
      <c r="FK74" s="162"/>
      <c r="FL74" s="162"/>
      <c r="FM74" s="162"/>
      <c r="FN74" s="162"/>
      <c r="FO74" s="162"/>
      <c r="FP74" s="162"/>
      <c r="FQ74" s="162"/>
      <c r="FR74" s="162"/>
      <c r="FS74" s="162"/>
      <c r="FT74" s="162"/>
      <c r="FU74" s="162"/>
      <c r="FV74" s="162"/>
      <c r="FW74" s="162"/>
      <c r="FX74" s="162"/>
      <c r="FY74" s="162"/>
      <c r="FZ74" s="162"/>
      <c r="GA74" s="162"/>
      <c r="GB74" s="162"/>
      <c r="GC74" s="162"/>
      <c r="GD74" s="162"/>
      <c r="GE74" s="162"/>
      <c r="GF74" s="162"/>
      <c r="GG74" s="162"/>
      <c r="GH74" s="162"/>
      <c r="GI74" s="162"/>
      <c r="GJ74" s="162"/>
      <c r="GK74" s="162"/>
      <c r="GL74" s="162"/>
      <c r="GM74" s="162"/>
      <c r="GN74" s="162"/>
      <c r="GO74" s="162"/>
      <c r="GP74" s="162"/>
      <c r="GQ74" s="162"/>
      <c r="GR74" s="162"/>
      <c r="GS74" s="162"/>
      <c r="GT74" s="162"/>
      <c r="GU74" s="162"/>
      <c r="GV74" s="162"/>
      <c r="GW74" s="162"/>
      <c r="GX74" s="162"/>
      <c r="GY74" s="162"/>
      <c r="GZ74" s="162"/>
      <c r="HA74" s="162"/>
      <c r="HB74" s="162"/>
      <c r="HC74" s="162"/>
      <c r="HD74" s="162"/>
      <c r="HE74" s="162"/>
      <c r="HF74" s="162"/>
      <c r="HG74" s="162"/>
      <c r="HH74" s="162"/>
      <c r="HI74" s="162"/>
      <c r="HJ74" s="162"/>
      <c r="HK74" s="162"/>
      <c r="HL74" s="162"/>
      <c r="HM74" s="162"/>
      <c r="HN74" s="162"/>
      <c r="HO74" s="162"/>
      <c r="HP74" s="162"/>
      <c r="HQ74" s="162"/>
      <c r="HR74" s="162"/>
      <c r="HS74" s="162"/>
      <c r="HT74" s="162"/>
      <c r="HU74" s="162"/>
      <c r="HV74" s="162"/>
      <c r="HW74" s="162"/>
      <c r="HX74" s="162"/>
      <c r="HY74" s="162"/>
      <c r="HZ74" s="162"/>
      <c r="IA74" s="162"/>
      <c r="IB74" s="162"/>
      <c r="IC74" s="162"/>
      <c r="ID74" s="162"/>
      <c r="IE74" s="162"/>
      <c r="IF74" s="162"/>
      <c r="IG74" s="162"/>
      <c r="IH74" s="162"/>
      <c r="II74" s="162"/>
      <c r="IJ74" s="162"/>
      <c r="IK74" s="162"/>
      <c r="IL74" s="162"/>
      <c r="IM74" s="162"/>
      <c r="IN74" s="162"/>
      <c r="IO74" s="162"/>
      <c r="IP74" s="162"/>
      <c r="IQ74" s="163"/>
    </row>
    <row r="75" spans="1:251" ht="15" customHeight="1" x14ac:dyDescent="0.15">
      <c r="A75" s="152"/>
      <c r="B75" s="181"/>
      <c r="C75" s="191"/>
      <c r="D75" s="152"/>
      <c r="E75" s="152"/>
      <c r="F75" s="172"/>
      <c r="G75" s="174"/>
      <c r="H75" s="152"/>
      <c r="I75" s="152"/>
      <c r="J75" s="181"/>
      <c r="K75" s="191"/>
      <c r="L75" s="152"/>
      <c r="M75" s="152"/>
      <c r="N75" s="181"/>
      <c r="O75" s="182"/>
      <c r="P75" s="267"/>
      <c r="Q75" s="267"/>
      <c r="R75" s="267"/>
      <c r="S75" s="267"/>
      <c r="T75" s="267"/>
      <c r="U75" s="267"/>
      <c r="V75" s="267"/>
      <c r="W75" s="267"/>
      <c r="X75" s="267"/>
      <c r="Y75" s="267"/>
      <c r="Z75" s="267"/>
      <c r="AA75" s="267"/>
      <c r="AB75" s="267"/>
      <c r="AC75" s="267"/>
      <c r="AD75" s="267"/>
      <c r="AE75" s="267"/>
      <c r="AF75" s="267"/>
      <c r="AG75" s="267"/>
      <c r="AH75" s="267"/>
      <c r="AI75" s="267"/>
      <c r="AJ75" s="267"/>
      <c r="AK75" s="267"/>
      <c r="AL75" s="267"/>
      <c r="AM75" s="267"/>
      <c r="AN75" s="267"/>
      <c r="AO75" s="267"/>
      <c r="AP75" s="267"/>
      <c r="AQ75" s="267"/>
      <c r="AR75" s="267"/>
      <c r="AS75" s="267"/>
      <c r="AT75" s="267"/>
      <c r="AU75" s="267"/>
      <c r="AV75" s="267"/>
      <c r="AW75" s="267"/>
      <c r="AX75" s="267"/>
      <c r="AY75" s="267"/>
      <c r="AZ75" s="267"/>
      <c r="BA75" s="267"/>
      <c r="BB75" s="267"/>
      <c r="BC75" s="267"/>
      <c r="BD75" s="267"/>
      <c r="BE75" s="267"/>
      <c r="BF75" s="267"/>
      <c r="BG75" s="267"/>
      <c r="BH75" s="267"/>
      <c r="BI75" s="267"/>
      <c r="BJ75" s="267"/>
      <c r="BK75" s="267"/>
      <c r="BL75" s="267"/>
      <c r="BM75" s="267"/>
      <c r="BN75" s="267"/>
      <c r="BO75" s="267"/>
      <c r="BP75" s="267"/>
      <c r="BQ75" s="267"/>
      <c r="BR75" s="267"/>
      <c r="BS75" s="267"/>
      <c r="BT75" s="267"/>
      <c r="BU75" s="267"/>
      <c r="BV75" s="267"/>
      <c r="BW75" s="267"/>
      <c r="BX75" s="267"/>
      <c r="BY75" s="267"/>
      <c r="BZ75" s="267"/>
      <c r="CA75" s="267"/>
      <c r="CB75" s="267"/>
      <c r="CC75" s="267"/>
      <c r="CD75" s="267"/>
      <c r="CE75" s="267"/>
      <c r="CF75" s="267"/>
      <c r="CG75" s="267"/>
      <c r="CH75" s="267"/>
      <c r="CI75" s="267"/>
      <c r="CJ75" s="267"/>
      <c r="CK75" s="267"/>
      <c r="CL75" s="267"/>
      <c r="CM75" s="267"/>
      <c r="CN75" s="267"/>
      <c r="CO75" s="267"/>
      <c r="CP75" s="267"/>
      <c r="CQ75" s="267"/>
      <c r="CR75" s="267"/>
      <c r="CS75" s="267"/>
      <c r="CT75" s="267"/>
      <c r="CU75" s="267"/>
      <c r="CV75" s="267"/>
      <c r="CW75" s="267"/>
      <c r="CX75" s="267"/>
      <c r="CY75" s="267"/>
      <c r="CZ75" s="267"/>
      <c r="DA75" s="267"/>
      <c r="DB75" s="267"/>
      <c r="DC75" s="267"/>
      <c r="DD75" s="267"/>
      <c r="DE75" s="267"/>
      <c r="DF75" s="267"/>
      <c r="DG75" s="267"/>
      <c r="DH75" s="267"/>
      <c r="DI75" s="267"/>
      <c r="DJ75" s="267"/>
      <c r="DK75" s="267"/>
      <c r="DL75" s="267"/>
      <c r="DM75" s="267"/>
      <c r="DN75" s="267"/>
      <c r="DO75" s="267"/>
      <c r="DP75" s="267"/>
      <c r="DQ75" s="267"/>
      <c r="DR75" s="267"/>
      <c r="DS75" s="267"/>
      <c r="DT75" s="267"/>
      <c r="DU75" s="267"/>
      <c r="DV75" s="267"/>
      <c r="DW75" s="267"/>
      <c r="DX75" s="267"/>
      <c r="DY75" s="267"/>
      <c r="DZ75" s="267"/>
      <c r="EA75" s="267"/>
      <c r="EB75" s="267"/>
      <c r="EC75" s="267"/>
      <c r="ED75" s="267"/>
      <c r="EE75" s="267"/>
      <c r="EF75" s="267"/>
      <c r="EG75" s="267"/>
      <c r="EH75" s="267"/>
      <c r="EI75" s="267"/>
      <c r="EJ75" s="267"/>
      <c r="EK75" s="267"/>
      <c r="EL75" s="267"/>
      <c r="EM75" s="267"/>
      <c r="EN75" s="267"/>
      <c r="EO75" s="267"/>
      <c r="EP75" s="267"/>
      <c r="EQ75" s="267"/>
      <c r="ER75" s="267"/>
      <c r="ES75" s="267"/>
      <c r="ET75" s="267"/>
      <c r="EU75" s="267"/>
      <c r="EV75" s="267"/>
      <c r="EW75" s="267"/>
      <c r="EX75" s="267"/>
      <c r="EY75" s="267"/>
      <c r="EZ75" s="267"/>
      <c r="FA75" s="267"/>
      <c r="FB75" s="267"/>
      <c r="FC75" s="267"/>
      <c r="FD75" s="267"/>
      <c r="FE75" s="267"/>
      <c r="FF75" s="267"/>
      <c r="FG75" s="267"/>
      <c r="FH75" s="267"/>
      <c r="FI75" s="267"/>
      <c r="FJ75" s="267"/>
      <c r="FK75" s="267"/>
      <c r="FL75" s="267"/>
      <c r="FM75" s="267"/>
      <c r="FN75" s="267"/>
      <c r="FO75" s="267"/>
      <c r="FP75" s="267"/>
      <c r="FQ75" s="267"/>
      <c r="FR75" s="267"/>
      <c r="FS75" s="267"/>
      <c r="FT75" s="267"/>
      <c r="FU75" s="267"/>
      <c r="FV75" s="267"/>
      <c r="FW75" s="267"/>
      <c r="FX75" s="267"/>
      <c r="FY75" s="267"/>
      <c r="FZ75" s="267"/>
      <c r="GA75" s="267"/>
      <c r="GB75" s="267"/>
      <c r="GC75" s="267"/>
      <c r="GD75" s="267"/>
      <c r="GE75" s="267"/>
      <c r="GF75" s="267"/>
      <c r="GG75" s="267"/>
      <c r="GH75" s="267"/>
      <c r="GI75" s="267"/>
      <c r="GJ75" s="267"/>
      <c r="GK75" s="267"/>
      <c r="GL75" s="267"/>
      <c r="GM75" s="267"/>
      <c r="GN75" s="267"/>
      <c r="GO75" s="267"/>
      <c r="GP75" s="267"/>
      <c r="GQ75" s="267"/>
      <c r="GR75" s="267"/>
      <c r="GS75" s="267"/>
      <c r="GT75" s="267"/>
      <c r="GU75" s="267"/>
      <c r="GV75" s="267"/>
      <c r="GW75" s="267"/>
      <c r="GX75" s="267"/>
      <c r="GY75" s="267"/>
      <c r="GZ75" s="267"/>
      <c r="HA75" s="267"/>
      <c r="HB75" s="267"/>
      <c r="HC75" s="267"/>
      <c r="HD75" s="267"/>
      <c r="HE75" s="267"/>
      <c r="HF75" s="267"/>
      <c r="HG75" s="267"/>
      <c r="HH75" s="267"/>
      <c r="HI75" s="267"/>
      <c r="HJ75" s="267"/>
      <c r="HK75" s="267"/>
      <c r="HL75" s="267"/>
      <c r="HM75" s="267"/>
      <c r="HN75" s="267"/>
      <c r="HO75" s="267"/>
      <c r="HP75" s="267"/>
      <c r="HQ75" s="267"/>
      <c r="HR75" s="267"/>
      <c r="HS75" s="267"/>
      <c r="HT75" s="267"/>
      <c r="HU75" s="267"/>
      <c r="HV75" s="267"/>
      <c r="HW75" s="267"/>
      <c r="HX75" s="267"/>
      <c r="HY75" s="267"/>
      <c r="HZ75" s="267"/>
      <c r="IA75" s="267"/>
      <c r="IB75" s="267"/>
      <c r="IC75" s="267"/>
      <c r="ID75" s="267"/>
      <c r="IE75" s="267"/>
      <c r="IF75" s="267"/>
      <c r="IG75" s="267"/>
      <c r="IH75" s="267"/>
      <c r="II75" s="267"/>
      <c r="IJ75" s="267"/>
      <c r="IK75" s="267"/>
      <c r="IL75" s="267"/>
      <c r="IM75" s="267"/>
      <c r="IN75" s="267"/>
      <c r="IO75" s="267"/>
      <c r="IP75" s="267"/>
      <c r="IQ75" s="268"/>
    </row>
  </sheetData>
  <mergeCells count="8">
    <mergeCell ref="A39:C39"/>
    <mergeCell ref="E39:G39"/>
    <mergeCell ref="I39:K39"/>
    <mergeCell ref="I1:K1"/>
    <mergeCell ref="M1:O1"/>
    <mergeCell ref="A1:C1"/>
    <mergeCell ref="E1:G1"/>
    <mergeCell ref="Q1:S1"/>
  </mergeCells>
  <pageMargins left="0.75" right="0.75" top="1" bottom="1" header="0.5" footer="0.5"/>
  <pageSetup orientation="portrait"/>
  <headerFooter>
    <oddFooter>&amp;C&amp;"Helvetica,Regular"&amp;12&amp;K000000&amp;P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IV119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baseColWidth="10" defaultColWidth="16.33203125" defaultRowHeight="14.25" customHeight="1" x14ac:dyDescent="0.15"/>
  <cols>
    <col min="1" max="1" width="22.83203125" style="269" customWidth="1"/>
    <col min="2" max="2" width="12.6640625" style="269" customWidth="1"/>
    <col min="3" max="3" width="18.1640625" style="269" customWidth="1"/>
    <col min="4" max="4" width="12.6640625" style="269" customWidth="1"/>
    <col min="5" max="5" width="7" style="269" customWidth="1"/>
    <col min="6" max="6" width="6.5" style="269" customWidth="1"/>
    <col min="7" max="7" width="6.83203125" style="269" customWidth="1"/>
    <col min="8" max="8" width="6" style="269" customWidth="1"/>
    <col min="9" max="9" width="5.1640625" style="269" customWidth="1"/>
    <col min="10" max="10" width="7.1640625" style="269" customWidth="1"/>
    <col min="11" max="11" width="5.83203125" style="269" customWidth="1"/>
    <col min="12" max="12" width="7.6640625" style="269" customWidth="1"/>
    <col min="13" max="13" width="8.83203125" style="269" customWidth="1"/>
    <col min="14" max="14" width="8.1640625" style="269" customWidth="1"/>
    <col min="15" max="256" width="16.33203125" style="269" customWidth="1"/>
  </cols>
  <sheetData>
    <row r="1" spans="1:14" ht="16" customHeight="1" x14ac:dyDescent="0.15">
      <c r="A1" s="369" t="s">
        <v>260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</row>
    <row r="2" spans="1:14" ht="14.5" customHeight="1" x14ac:dyDescent="0.15">
      <c r="A2" s="219" t="s">
        <v>1</v>
      </c>
      <c r="B2" s="211" t="s">
        <v>106</v>
      </c>
      <c r="C2" s="212" t="s">
        <v>262</v>
      </c>
      <c r="D2" s="211" t="s">
        <v>2</v>
      </c>
      <c r="E2" s="211" t="s">
        <v>3</v>
      </c>
      <c r="F2" s="211" t="s">
        <v>4</v>
      </c>
      <c r="G2" s="211" t="s">
        <v>5</v>
      </c>
      <c r="H2" s="211" t="s">
        <v>6</v>
      </c>
      <c r="I2" s="211" t="s">
        <v>7</v>
      </c>
      <c r="J2" s="211" t="s">
        <v>8</v>
      </c>
      <c r="K2" s="211" t="s">
        <v>9</v>
      </c>
      <c r="L2" s="211" t="s">
        <v>10</v>
      </c>
      <c r="M2" s="211" t="s">
        <v>11</v>
      </c>
      <c r="N2" s="211" t="s">
        <v>12</v>
      </c>
    </row>
    <row r="3" spans="1:14" ht="14.5" customHeight="1" x14ac:dyDescent="0.15">
      <c r="A3" s="213"/>
      <c r="B3" s="214"/>
      <c r="C3" s="215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</row>
    <row r="4" spans="1:14" ht="14.5" customHeight="1" x14ac:dyDescent="0.15">
      <c r="A4" s="224" t="s">
        <v>111</v>
      </c>
      <c r="B4" s="216">
        <v>2018</v>
      </c>
      <c r="C4" s="217" t="s">
        <v>271</v>
      </c>
      <c r="D4" s="216">
        <f>'Baseball Card Page - All Season'!D35</f>
        <v>41</v>
      </c>
      <c r="E4" s="216">
        <f>'Baseball Card Page - All Season'!E35</f>
        <v>33</v>
      </c>
      <c r="F4" s="216">
        <f>'Baseball Card Page - All Season'!F35</f>
        <v>0.80487804878048785</v>
      </c>
      <c r="G4" s="216">
        <f>'Baseball Card Page - All Season'!G35</f>
        <v>11</v>
      </c>
      <c r="H4" s="216">
        <f>'Baseball Card Page - All Season'!H35</f>
        <v>18</v>
      </c>
      <c r="I4" s="216">
        <f>'Baseball Card Page - All Season'!I35</f>
        <v>1</v>
      </c>
      <c r="J4" s="216">
        <f>'Baseball Card Page - All Season'!J35</f>
        <v>3</v>
      </c>
      <c r="K4" s="216">
        <f>'Baseball Card Page - All Season'!K35</f>
        <v>24</v>
      </c>
      <c r="L4" s="216">
        <f>'Baseball Card Page - All Season'!L35</f>
        <v>16</v>
      </c>
      <c r="M4" s="216">
        <f>'Baseball Card Page - All Season'!M35</f>
        <v>0.95942424242424251</v>
      </c>
      <c r="N4" s="216">
        <f>'Baseball Card Page - All Season'!N35</f>
        <v>1.7643022912047304</v>
      </c>
    </row>
    <row r="5" spans="1:14" ht="14.5" customHeight="1" x14ac:dyDescent="0.15">
      <c r="A5" s="219" t="s">
        <v>264</v>
      </c>
      <c r="B5" s="220"/>
      <c r="C5" s="221"/>
      <c r="D5" s="270">
        <f>SUM(D3:D4)</f>
        <v>41</v>
      </c>
      <c r="E5" s="222">
        <f>SUM(E3:E4)</f>
        <v>33</v>
      </c>
      <c r="F5" s="223">
        <f>E5/D5</f>
        <v>0.80487804878048785</v>
      </c>
      <c r="G5" s="222">
        <f t="shared" ref="G5:L5" si="0">SUM(G3:G4)</f>
        <v>11</v>
      </c>
      <c r="H5" s="222">
        <f t="shared" si="0"/>
        <v>18</v>
      </c>
      <c r="I5" s="222">
        <f t="shared" si="0"/>
        <v>1</v>
      </c>
      <c r="J5" s="222">
        <f t="shared" si="0"/>
        <v>3</v>
      </c>
      <c r="K5" s="222">
        <f t="shared" si="0"/>
        <v>24</v>
      </c>
      <c r="L5" s="222">
        <f t="shared" si="0"/>
        <v>16</v>
      </c>
      <c r="M5" s="223">
        <f>(H5*1.33+I5*1.67+J5*2)/E5</f>
        <v>0.95787878787878789</v>
      </c>
      <c r="N5" s="222">
        <f>M5+F5</f>
        <v>1.7627568366592756</v>
      </c>
    </row>
    <row r="6" spans="1:14" ht="14.5" customHeight="1" x14ac:dyDescent="0.15">
      <c r="A6" s="213"/>
      <c r="B6" s="214"/>
      <c r="C6" s="215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</row>
    <row r="7" spans="1:14" ht="14.5" customHeight="1" x14ac:dyDescent="0.15">
      <c r="A7" s="224" t="s">
        <v>90</v>
      </c>
      <c r="B7" s="216">
        <v>2018</v>
      </c>
      <c r="C7" s="217" t="s">
        <v>271</v>
      </c>
      <c r="D7" s="216">
        <f>'Baseball Card Page - All Season'!D40</f>
        <v>47</v>
      </c>
      <c r="E7" s="216">
        <f>'Baseball Card Page - All Season'!E40</f>
        <v>26</v>
      </c>
      <c r="F7" s="216">
        <f>'Baseball Card Page - All Season'!F40</f>
        <v>0.55319148936170215</v>
      </c>
      <c r="G7" s="216">
        <f>'Baseball Card Page - All Season'!G40</f>
        <v>19</v>
      </c>
      <c r="H7" s="216">
        <f>'Baseball Card Page - All Season'!H40</f>
        <v>5</v>
      </c>
      <c r="I7" s="216">
        <f>'Baseball Card Page - All Season'!I40</f>
        <v>2</v>
      </c>
      <c r="J7" s="216">
        <f>'Baseball Card Page - All Season'!J40</f>
        <v>1</v>
      </c>
      <c r="K7" s="216">
        <f>'Baseball Card Page - All Season'!K40</f>
        <v>24</v>
      </c>
      <c r="L7" s="216">
        <f>'Baseball Card Page - All Season'!L40</f>
        <v>19</v>
      </c>
      <c r="M7" s="216">
        <f>'Baseball Card Page - All Season'!M40</f>
        <v>0.46150000000000002</v>
      </c>
      <c r="N7" s="216">
        <f>'Baseball Card Page - All Season'!N40</f>
        <v>1.0146914893617023</v>
      </c>
    </row>
    <row r="8" spans="1:14" ht="14.5" customHeight="1" x14ac:dyDescent="0.15">
      <c r="A8" s="219" t="s">
        <v>264</v>
      </c>
      <c r="B8" s="220"/>
      <c r="C8" s="221"/>
      <c r="D8" s="271">
        <f>SUM(D7:D7)</f>
        <v>47</v>
      </c>
      <c r="E8" s="240">
        <f>SUM(E7:E7)</f>
        <v>26</v>
      </c>
      <c r="F8" s="223">
        <f>E8/D8</f>
        <v>0.55319148936170215</v>
      </c>
      <c r="G8" s="241">
        <f t="shared" ref="G8:L8" si="1">SUM(G7:G7)</f>
        <v>19</v>
      </c>
      <c r="H8" s="242">
        <f t="shared" si="1"/>
        <v>5</v>
      </c>
      <c r="I8" s="243">
        <f t="shared" si="1"/>
        <v>2</v>
      </c>
      <c r="J8" s="222">
        <f t="shared" si="1"/>
        <v>1</v>
      </c>
      <c r="K8" s="240">
        <f t="shared" si="1"/>
        <v>24</v>
      </c>
      <c r="L8" s="242">
        <f t="shared" si="1"/>
        <v>19</v>
      </c>
      <c r="M8" s="223">
        <f>(H8*1.33+I8*1.67+J8*2)/E8</f>
        <v>0.46115384615384614</v>
      </c>
      <c r="N8" s="222">
        <f>M8+F8</f>
        <v>1.0143453355155483</v>
      </c>
    </row>
    <row r="9" spans="1:14" ht="14.5" customHeight="1" x14ac:dyDescent="0.15">
      <c r="A9" s="213"/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</row>
    <row r="10" spans="1:14" ht="14.5" customHeight="1" x14ac:dyDescent="0.15">
      <c r="A10" s="224" t="s">
        <v>84</v>
      </c>
      <c r="B10" s="216">
        <v>2017</v>
      </c>
      <c r="C10" s="217" t="s">
        <v>271</v>
      </c>
      <c r="D10" s="216">
        <f>'Baseball Card Page - All Season'!D63</f>
        <v>56</v>
      </c>
      <c r="E10" s="216">
        <f>'Baseball Card Page - All Season'!E63</f>
        <v>48</v>
      </c>
      <c r="F10" s="216">
        <f>'Baseball Card Page - All Season'!F63</f>
        <v>0.8571428571428571</v>
      </c>
      <c r="G10" s="216">
        <f>'Baseball Card Page - All Season'!G63</f>
        <v>46</v>
      </c>
      <c r="H10" s="216">
        <f>'Baseball Card Page - All Season'!H63</f>
        <v>2</v>
      </c>
      <c r="I10" s="216">
        <f>'Baseball Card Page - All Season'!I63</f>
        <v>0</v>
      </c>
      <c r="J10" s="216">
        <f>'Baseball Card Page - All Season'!J63</f>
        <v>0</v>
      </c>
      <c r="K10" s="216">
        <f>'Baseball Card Page - All Season'!K63</f>
        <v>15</v>
      </c>
      <c r="L10" s="216">
        <f>'Baseball Card Page - All Season'!L63</f>
        <v>28</v>
      </c>
      <c r="M10" s="216">
        <f>'Baseball Card Page - All Season'!M63</f>
        <v>5.5541666666666663E-2</v>
      </c>
      <c r="N10" s="216">
        <f>'Baseball Card Page - All Season'!N63</f>
        <v>0.91268452380952381</v>
      </c>
    </row>
    <row r="11" spans="1:14" ht="14.5" customHeight="1" x14ac:dyDescent="0.15">
      <c r="A11" s="219" t="s">
        <v>264</v>
      </c>
      <c r="B11" s="220"/>
      <c r="C11" s="221"/>
      <c r="D11" s="271">
        <f>SUM(D10:D10)</f>
        <v>56</v>
      </c>
      <c r="E11" s="240">
        <f>SUM(E10:E10)</f>
        <v>48</v>
      </c>
      <c r="F11" s="223">
        <f>E11/D11</f>
        <v>0.8571428571428571</v>
      </c>
      <c r="G11" s="241">
        <f t="shared" ref="G11:L11" si="2">SUM(G10:G10)</f>
        <v>46</v>
      </c>
      <c r="H11" s="242">
        <f t="shared" si="2"/>
        <v>2</v>
      </c>
      <c r="I11" s="243">
        <f t="shared" si="2"/>
        <v>0</v>
      </c>
      <c r="J11" s="222">
        <f t="shared" si="2"/>
        <v>0</v>
      </c>
      <c r="K11" s="240">
        <f t="shared" si="2"/>
        <v>15</v>
      </c>
      <c r="L11" s="242">
        <f t="shared" si="2"/>
        <v>28</v>
      </c>
      <c r="M11" s="223">
        <f>(H11*1.33+I11*1.67+J11*2)/E11</f>
        <v>5.541666666666667E-2</v>
      </c>
      <c r="N11" s="222">
        <f>M11+F11</f>
        <v>0.91255952380952376</v>
      </c>
    </row>
    <row r="12" spans="1:14" ht="14.5" customHeight="1" x14ac:dyDescent="0.15">
      <c r="A12" s="213"/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</row>
    <row r="13" spans="1:14" ht="14.5" customHeight="1" x14ac:dyDescent="0.15">
      <c r="A13" s="224" t="s">
        <v>131</v>
      </c>
      <c r="B13" s="216">
        <v>2017</v>
      </c>
      <c r="C13" s="217" t="s">
        <v>271</v>
      </c>
      <c r="D13" s="216">
        <f>'Baseball Card Page - All Season'!D76</f>
        <v>41</v>
      </c>
      <c r="E13" s="216">
        <f>'Baseball Card Page - All Season'!E76</f>
        <v>26</v>
      </c>
      <c r="F13" s="216">
        <f>'Baseball Card Page - All Season'!F76</f>
        <v>0.63414634146341464</v>
      </c>
      <c r="G13" s="216">
        <f>'Baseball Card Page - All Season'!G76</f>
        <v>25</v>
      </c>
      <c r="H13" s="216">
        <f>'Baseball Card Page - All Season'!H76</f>
        <v>1</v>
      </c>
      <c r="I13" s="216">
        <f>'Baseball Card Page - All Season'!I76</f>
        <v>0</v>
      </c>
      <c r="J13" s="216">
        <f>'Baseball Card Page - All Season'!J76</f>
        <v>0</v>
      </c>
      <c r="K13" s="216">
        <f>'Baseball Card Page - All Season'!K76</f>
        <v>9</v>
      </c>
      <c r="L13" s="216">
        <f>'Baseball Card Page - All Season'!L76</f>
        <v>13</v>
      </c>
      <c r="M13" s="216">
        <f>'Baseball Card Page - All Season'!M76</f>
        <v>0</v>
      </c>
      <c r="N13" s="216">
        <f>'Baseball Card Page - All Season'!N76</f>
        <v>0.63414634146341464</v>
      </c>
    </row>
    <row r="14" spans="1:14" ht="14.5" customHeight="1" x14ac:dyDescent="0.15">
      <c r="A14" s="219" t="s">
        <v>264</v>
      </c>
      <c r="B14" s="220"/>
      <c r="C14" s="221"/>
      <c r="D14" s="271">
        <f>D13</f>
        <v>41</v>
      </c>
      <c r="E14" s="240">
        <f>E13</f>
        <v>26</v>
      </c>
      <c r="F14" s="223">
        <f>E14/D14</f>
        <v>0.63414634146341464</v>
      </c>
      <c r="G14" s="241">
        <f t="shared" ref="G14:L14" si="3">G13</f>
        <v>25</v>
      </c>
      <c r="H14" s="222">
        <f t="shared" si="3"/>
        <v>1</v>
      </c>
      <c r="I14" s="222">
        <f t="shared" si="3"/>
        <v>0</v>
      </c>
      <c r="J14" s="222">
        <f t="shared" si="3"/>
        <v>0</v>
      </c>
      <c r="K14" s="222">
        <f t="shared" si="3"/>
        <v>9</v>
      </c>
      <c r="L14" s="242">
        <f t="shared" si="3"/>
        <v>13</v>
      </c>
      <c r="M14" s="223">
        <f>(H14*1.33+I14*1.67+J14*2)/E14</f>
        <v>5.1153846153846154E-2</v>
      </c>
      <c r="N14" s="222">
        <f>M14+F14</f>
        <v>0.68530018761726075</v>
      </c>
    </row>
    <row r="15" spans="1:14" ht="14.5" customHeight="1" x14ac:dyDescent="0.15">
      <c r="A15" s="213"/>
      <c r="B15" s="214"/>
      <c r="C15" s="215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</row>
    <row r="16" spans="1:14" ht="14.5" customHeight="1" x14ac:dyDescent="0.15">
      <c r="A16" s="224" t="s">
        <v>181</v>
      </c>
      <c r="B16" s="216">
        <v>2018</v>
      </c>
      <c r="C16" s="217" t="s">
        <v>271</v>
      </c>
      <c r="D16" s="216">
        <f>'Baseball Card Page - All Season'!D87</f>
        <v>39</v>
      </c>
      <c r="E16" s="216">
        <f>'Baseball Card Page - All Season'!E87</f>
        <v>18</v>
      </c>
      <c r="F16" s="216">
        <f>'Baseball Card Page - All Season'!F87</f>
        <v>0.46153846153846156</v>
      </c>
      <c r="G16" s="216">
        <f>'Baseball Card Page - All Season'!G87</f>
        <v>18</v>
      </c>
      <c r="H16" s="216">
        <f>'Baseball Card Page - All Season'!H87</f>
        <v>0</v>
      </c>
      <c r="I16" s="216">
        <f>'Baseball Card Page - All Season'!I87</f>
        <v>0</v>
      </c>
      <c r="J16" s="216">
        <f>'Baseball Card Page - All Season'!J87</f>
        <v>0</v>
      </c>
      <c r="K16" s="216">
        <f>'Baseball Card Page - All Season'!K87</f>
        <v>7</v>
      </c>
      <c r="L16" s="216">
        <f>'Baseball Card Page - All Season'!L87</f>
        <v>9</v>
      </c>
      <c r="M16" s="216">
        <f>'Baseball Card Page - All Season'!M87</f>
        <v>0</v>
      </c>
      <c r="N16" s="216">
        <f>'Baseball Card Page - All Season'!N87</f>
        <v>0.46153846153846156</v>
      </c>
    </row>
    <row r="17" spans="1:14" ht="14.5" customHeight="1" x14ac:dyDescent="0.15">
      <c r="A17" s="219" t="s">
        <v>264</v>
      </c>
      <c r="B17" s="220"/>
      <c r="C17" s="221"/>
      <c r="D17" s="271">
        <f>SUM(D16:D16)</f>
        <v>39</v>
      </c>
      <c r="E17" s="240">
        <f>SUM(E16:E16)</f>
        <v>18</v>
      </c>
      <c r="F17" s="223">
        <f>E17/D17</f>
        <v>0.46153846153846156</v>
      </c>
      <c r="G17" s="241">
        <f t="shared" ref="G17:L17" si="4">SUM(G16:G16)</f>
        <v>18</v>
      </c>
      <c r="H17" s="242">
        <f t="shared" si="4"/>
        <v>0</v>
      </c>
      <c r="I17" s="243">
        <f t="shared" si="4"/>
        <v>0</v>
      </c>
      <c r="J17" s="239">
        <f t="shared" si="4"/>
        <v>0</v>
      </c>
      <c r="K17" s="240">
        <f t="shared" si="4"/>
        <v>7</v>
      </c>
      <c r="L17" s="242">
        <f t="shared" si="4"/>
        <v>9</v>
      </c>
      <c r="M17" s="223">
        <f>(H17*1.33+I17*1.67+J17*2)/E17</f>
        <v>0</v>
      </c>
      <c r="N17" s="222">
        <f>M17+F17</f>
        <v>0.46153846153846156</v>
      </c>
    </row>
    <row r="18" spans="1:14" ht="14.5" customHeight="1" x14ac:dyDescent="0.15">
      <c r="A18" s="213"/>
      <c r="B18" s="214"/>
      <c r="C18" s="215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</row>
    <row r="19" spans="1:14" ht="14.5" customHeight="1" x14ac:dyDescent="0.15">
      <c r="A19" s="224" t="s">
        <v>224</v>
      </c>
      <c r="B19" s="216">
        <v>2019</v>
      </c>
      <c r="C19" s="217" t="s">
        <v>271</v>
      </c>
      <c r="D19" s="216">
        <f>'2019 Field of Dreamers - 2019 -'!C57</f>
        <v>2</v>
      </c>
      <c r="E19" s="216">
        <f>'2019 Field of Dreamers - 2019 -'!D57</f>
        <v>0</v>
      </c>
      <c r="F19" s="216">
        <f>'2019 Field of Dreamers - 2019 -'!E57</f>
        <v>0</v>
      </c>
      <c r="G19" s="216">
        <f>'2019 Field of Dreamers - 2019 -'!F57</f>
        <v>0</v>
      </c>
      <c r="H19" s="216">
        <f>'2019 Field of Dreamers - 2019 -'!G57</f>
        <v>0</v>
      </c>
      <c r="I19" s="216">
        <f>'2019 Field of Dreamers - 2019 -'!H57</f>
        <v>0</v>
      </c>
      <c r="J19" s="216">
        <f>'2019 Field of Dreamers - 2019 -'!I57</f>
        <v>0</v>
      </c>
      <c r="K19" s="216">
        <f>'2019 Field of Dreamers - 2019 -'!J57</f>
        <v>0</v>
      </c>
      <c r="L19" s="216">
        <f>'2019 Field of Dreamers - 2019 -'!K57</f>
        <v>0</v>
      </c>
      <c r="M19" s="214" t="e">
        <f>'2019 Field of Dreamers - 2019 -'!L57</f>
        <v>#DIV/0!</v>
      </c>
      <c r="N19" s="214" t="e">
        <f>'2019 Field of Dreamers - 2019 -'!M57</f>
        <v>#DIV/0!</v>
      </c>
    </row>
    <row r="20" spans="1:14" ht="14.5" customHeight="1" x14ac:dyDescent="0.15">
      <c r="A20" s="219" t="s">
        <v>264</v>
      </c>
      <c r="B20" s="220"/>
      <c r="C20" s="221"/>
      <c r="D20" s="271">
        <f>SUM(D19:D19)</f>
        <v>2</v>
      </c>
      <c r="E20" s="240">
        <f>SUM(E19:E19)</f>
        <v>0</v>
      </c>
      <c r="F20" s="223">
        <f>E20/D20</f>
        <v>0</v>
      </c>
      <c r="G20" s="241">
        <f t="shared" ref="G20:L20" si="5">SUM(G19:G19)</f>
        <v>0</v>
      </c>
      <c r="H20" s="222">
        <f t="shared" si="5"/>
        <v>0</v>
      </c>
      <c r="I20" s="222">
        <f t="shared" si="5"/>
        <v>0</v>
      </c>
      <c r="J20" s="222">
        <f t="shared" si="5"/>
        <v>0</v>
      </c>
      <c r="K20" s="222">
        <f t="shared" si="5"/>
        <v>0</v>
      </c>
      <c r="L20" s="222">
        <f t="shared" si="5"/>
        <v>0</v>
      </c>
      <c r="M20" s="223" t="e">
        <f>(H20*1.33+I20*1.67+J20*2)/E20</f>
        <v>#DIV/0!</v>
      </c>
      <c r="N20" s="220" t="e">
        <f>M20+F20</f>
        <v>#DIV/0!</v>
      </c>
    </row>
    <row r="21" spans="1:14" ht="14.5" customHeight="1" x14ac:dyDescent="0.15">
      <c r="A21" s="213"/>
      <c r="B21" s="214"/>
      <c r="C21" s="215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</row>
    <row r="22" spans="1:14" ht="14.5" customHeight="1" x14ac:dyDescent="0.15">
      <c r="A22" s="198" t="s">
        <v>108</v>
      </c>
      <c r="B22" s="216">
        <v>2017</v>
      </c>
      <c r="C22" s="217" t="s">
        <v>271</v>
      </c>
      <c r="D22" s="216">
        <f>'Baseball Card Page - All Season'!D137</f>
        <v>85</v>
      </c>
      <c r="E22" s="216">
        <f>'Baseball Card Page - All Season'!E137</f>
        <v>67</v>
      </c>
      <c r="F22" s="216">
        <f>'Baseball Card Page - All Season'!F137</f>
        <v>0.78823529411764703</v>
      </c>
      <c r="G22" s="216">
        <f>'Baseball Card Page - All Season'!G137</f>
        <v>27</v>
      </c>
      <c r="H22" s="216">
        <f>'Baseball Card Page - All Season'!H137</f>
        <v>21</v>
      </c>
      <c r="I22" s="216">
        <f>'Baseball Card Page - All Season'!I137</f>
        <v>12</v>
      </c>
      <c r="J22" s="216">
        <f>'Baseball Card Page - All Season'!J137</f>
        <v>7</v>
      </c>
      <c r="K22" s="216">
        <f>'Baseball Card Page - All Season'!K137</f>
        <v>73</v>
      </c>
      <c r="L22" s="216">
        <f>'Baseball Card Page - All Season'!L137</f>
        <v>42</v>
      </c>
      <c r="M22" s="216">
        <f>'Baseball Card Page - All Season'!M137</f>
        <v>0.9253283582089552</v>
      </c>
      <c r="N22" s="216">
        <f>'Baseball Card Page - All Season'!N137</f>
        <v>1.7135636523266022</v>
      </c>
    </row>
    <row r="23" spans="1:14" ht="14.5" customHeight="1" x14ac:dyDescent="0.15">
      <c r="A23" s="219" t="s">
        <v>264</v>
      </c>
      <c r="B23" s="220"/>
      <c r="C23" s="221"/>
      <c r="D23" s="271">
        <f>SUM(D22:D22)</f>
        <v>85</v>
      </c>
      <c r="E23" s="240">
        <f>SUM(E22:E22)</f>
        <v>67</v>
      </c>
      <c r="F23" s="223">
        <f>E23/D23</f>
        <v>0.78823529411764703</v>
      </c>
      <c r="G23" s="241">
        <f t="shared" ref="G23:L23" si="6">SUM(G22:G22)</f>
        <v>27</v>
      </c>
      <c r="H23" s="242">
        <f t="shared" si="6"/>
        <v>21</v>
      </c>
      <c r="I23" s="243">
        <f t="shared" si="6"/>
        <v>12</v>
      </c>
      <c r="J23" s="222">
        <f t="shared" si="6"/>
        <v>7</v>
      </c>
      <c r="K23" s="240">
        <f t="shared" si="6"/>
        <v>73</v>
      </c>
      <c r="L23" s="242">
        <f t="shared" si="6"/>
        <v>42</v>
      </c>
      <c r="M23" s="223">
        <f>(H23*1.33+I23*1.67+J23*2)/E23</f>
        <v>0.92492537313432832</v>
      </c>
      <c r="N23" s="222">
        <f>M23+F23</f>
        <v>1.7131606672519752</v>
      </c>
    </row>
    <row r="24" spans="1:14" ht="14.5" customHeight="1" x14ac:dyDescent="0.15">
      <c r="A24" s="213"/>
      <c r="B24" s="214"/>
      <c r="C24" s="215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</row>
    <row r="25" spans="1:14" ht="14.5" customHeight="1" x14ac:dyDescent="0.15">
      <c r="A25" s="224" t="s">
        <v>83</v>
      </c>
      <c r="B25" s="216">
        <v>2017</v>
      </c>
      <c r="C25" s="217" t="s">
        <v>271</v>
      </c>
      <c r="D25" s="216">
        <f>'Baseball Card Page - All Season'!D148</f>
        <v>56</v>
      </c>
      <c r="E25" s="216">
        <f>'Baseball Card Page - All Season'!E148</f>
        <v>35</v>
      </c>
      <c r="F25" s="216">
        <f>'Baseball Card Page - All Season'!F148</f>
        <v>0.625</v>
      </c>
      <c r="G25" s="216">
        <f>'Baseball Card Page - All Season'!G148</f>
        <v>29</v>
      </c>
      <c r="H25" s="216">
        <f>'Baseball Card Page - All Season'!H148</f>
        <v>5</v>
      </c>
      <c r="I25" s="216">
        <f>'Baseball Card Page - All Season'!I148</f>
        <v>1</v>
      </c>
      <c r="J25" s="216">
        <f>'Baseball Card Page - All Season'!J148</f>
        <v>0</v>
      </c>
      <c r="K25" s="216">
        <f>'Baseball Card Page - All Season'!K148</f>
        <v>9</v>
      </c>
      <c r="L25" s="216">
        <f>'Baseball Card Page - All Season'!L148</f>
        <v>20</v>
      </c>
      <c r="M25" s="216">
        <f>'Baseball Card Page - All Season'!M148</f>
        <v>0.23805714285714288</v>
      </c>
      <c r="N25" s="216">
        <f>'Baseball Card Page - All Season'!N148</f>
        <v>0.86305714285714286</v>
      </c>
    </row>
    <row r="26" spans="1:14" ht="14.5" customHeight="1" x14ac:dyDescent="0.15">
      <c r="A26" s="219" t="s">
        <v>264</v>
      </c>
      <c r="B26" s="220"/>
      <c r="C26" s="221"/>
      <c r="D26" s="271">
        <f>D25</f>
        <v>56</v>
      </c>
      <c r="E26" s="240">
        <f>E25</f>
        <v>35</v>
      </c>
      <c r="F26" s="223">
        <f>E26/D26</f>
        <v>0.625</v>
      </c>
      <c r="G26" s="241">
        <f t="shared" ref="G26:L26" si="7">G25</f>
        <v>29</v>
      </c>
      <c r="H26" s="222">
        <f t="shared" si="7"/>
        <v>5</v>
      </c>
      <c r="I26" s="222">
        <f t="shared" si="7"/>
        <v>1</v>
      </c>
      <c r="J26" s="222">
        <f t="shared" si="7"/>
        <v>0</v>
      </c>
      <c r="K26" s="240">
        <f t="shared" si="7"/>
        <v>9</v>
      </c>
      <c r="L26" s="242">
        <f t="shared" si="7"/>
        <v>20</v>
      </c>
      <c r="M26" s="223">
        <f>(H26*1.33+I26*1.67+J26*2)/E26</f>
        <v>0.23771428571428571</v>
      </c>
      <c r="N26" s="222">
        <f>M26+F26</f>
        <v>0.86271428571428577</v>
      </c>
    </row>
    <row r="27" spans="1:14" ht="14.5" customHeight="1" x14ac:dyDescent="0.15">
      <c r="A27" s="213"/>
      <c r="B27" s="214"/>
      <c r="C27" s="215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</row>
    <row r="28" spans="1:14" ht="14.5" customHeight="1" x14ac:dyDescent="0.15">
      <c r="A28" s="198" t="s">
        <v>115</v>
      </c>
      <c r="B28" s="216">
        <v>2017</v>
      </c>
      <c r="C28" s="217" t="s">
        <v>271</v>
      </c>
      <c r="D28" s="216">
        <f>'Baseball Card Page - All Season'!D153</f>
        <v>22</v>
      </c>
      <c r="E28" s="216">
        <f>'Baseball Card Page - All Season'!E153</f>
        <v>12</v>
      </c>
      <c r="F28" s="216">
        <f>'Baseball Card Page - All Season'!F153</f>
        <v>0.54545454545454541</v>
      </c>
      <c r="G28" s="216">
        <f>'Baseball Card Page - All Season'!G153</f>
        <v>12</v>
      </c>
      <c r="H28" s="216">
        <f>'Baseball Card Page - All Season'!H153</f>
        <v>0</v>
      </c>
      <c r="I28" s="216">
        <f>'Baseball Card Page - All Season'!I153</f>
        <v>0</v>
      </c>
      <c r="J28" s="216">
        <f>'Baseball Card Page - All Season'!J153</f>
        <v>0</v>
      </c>
      <c r="K28" s="216">
        <f>'Baseball Card Page - All Season'!K153</f>
        <v>5</v>
      </c>
      <c r="L28" s="216">
        <f>'Baseball Card Page - All Season'!L153</f>
        <v>11</v>
      </c>
      <c r="M28" s="216">
        <f>'Baseball Card Page - All Season'!M153</f>
        <v>0</v>
      </c>
      <c r="N28" s="216">
        <f>'Baseball Card Page - All Season'!N153</f>
        <v>0.54545454545454541</v>
      </c>
    </row>
    <row r="29" spans="1:14" ht="14.5" customHeight="1" x14ac:dyDescent="0.15">
      <c r="A29" s="219" t="s">
        <v>264</v>
      </c>
      <c r="B29" s="220"/>
      <c r="C29" s="221"/>
      <c r="D29" s="271">
        <f>SUM(D28:D28)</f>
        <v>22</v>
      </c>
      <c r="E29" s="240">
        <f>SUM(E28:E28)</f>
        <v>12</v>
      </c>
      <c r="F29" s="223">
        <f>E29/D29</f>
        <v>0.54545454545454541</v>
      </c>
      <c r="G29" s="241">
        <f t="shared" ref="G29:L29" si="8">SUM(G28:G28)</f>
        <v>12</v>
      </c>
      <c r="H29" s="242">
        <f t="shared" si="8"/>
        <v>0</v>
      </c>
      <c r="I29" s="243">
        <f t="shared" si="8"/>
        <v>0</v>
      </c>
      <c r="J29" s="239">
        <f t="shared" si="8"/>
        <v>0</v>
      </c>
      <c r="K29" s="240">
        <f t="shared" si="8"/>
        <v>5</v>
      </c>
      <c r="L29" s="242">
        <f t="shared" si="8"/>
        <v>11</v>
      </c>
      <c r="M29" s="223">
        <f>(H29*1.33+I29*1.67+J29*2)/E29</f>
        <v>0</v>
      </c>
      <c r="N29" s="222">
        <f>M29+F29</f>
        <v>0.54545454545454541</v>
      </c>
    </row>
    <row r="30" spans="1:14" ht="14.5" customHeight="1" x14ac:dyDescent="0.15">
      <c r="A30" s="213"/>
      <c r="B30" s="214"/>
      <c r="C30" s="215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</row>
    <row r="31" spans="1:14" ht="14.5" customHeight="1" x14ac:dyDescent="0.15">
      <c r="A31" s="224" t="s">
        <v>88</v>
      </c>
      <c r="B31" s="216">
        <v>2018</v>
      </c>
      <c r="C31" s="217" t="s">
        <v>271</v>
      </c>
      <c r="D31" s="216">
        <f>'Baseball Card Page - All Season'!D203</f>
        <v>29</v>
      </c>
      <c r="E31" s="216">
        <f>'Baseball Card Page - All Season'!E203</f>
        <v>18</v>
      </c>
      <c r="F31" s="216">
        <f>'Baseball Card Page - All Season'!F203</f>
        <v>0.62068965517241381</v>
      </c>
      <c r="G31" s="216">
        <f>'Baseball Card Page - All Season'!G203</f>
        <v>18</v>
      </c>
      <c r="H31" s="216">
        <f>'Baseball Card Page - All Season'!H203</f>
        <v>0</v>
      </c>
      <c r="I31" s="216">
        <f>'Baseball Card Page - All Season'!I203</f>
        <v>0</v>
      </c>
      <c r="J31" s="216">
        <f>'Baseball Card Page - All Season'!J203</f>
        <v>0</v>
      </c>
      <c r="K31" s="216">
        <f>'Baseball Card Page - All Season'!K203</f>
        <v>8</v>
      </c>
      <c r="L31" s="216">
        <f>'Baseball Card Page - All Season'!L203</f>
        <v>8</v>
      </c>
      <c r="M31" s="216">
        <f>'Baseball Card Page - All Season'!M203</f>
        <v>0</v>
      </c>
      <c r="N31" s="216">
        <f>'Baseball Card Page - All Season'!N203</f>
        <v>0.62068965517241381</v>
      </c>
    </row>
    <row r="32" spans="1:14" ht="14.5" customHeight="1" x14ac:dyDescent="0.15">
      <c r="A32" s="219" t="s">
        <v>264</v>
      </c>
      <c r="B32" s="220"/>
      <c r="C32" s="221"/>
      <c r="D32" s="271">
        <f>SUM(D31:D31)</f>
        <v>29</v>
      </c>
      <c r="E32" s="240">
        <f>SUM(E31:E31)</f>
        <v>18</v>
      </c>
      <c r="F32" s="223">
        <f>E32/D32</f>
        <v>0.62068965517241381</v>
      </c>
      <c r="G32" s="241">
        <f t="shared" ref="G32:L32" si="9">SUM(G31:G31)</f>
        <v>18</v>
      </c>
      <c r="H32" s="222">
        <f t="shared" si="9"/>
        <v>0</v>
      </c>
      <c r="I32" s="222">
        <f t="shared" si="9"/>
        <v>0</v>
      </c>
      <c r="J32" s="222">
        <f t="shared" si="9"/>
        <v>0</v>
      </c>
      <c r="K32" s="222">
        <f t="shared" si="9"/>
        <v>8</v>
      </c>
      <c r="L32" s="222">
        <f t="shared" si="9"/>
        <v>8</v>
      </c>
      <c r="M32" s="223">
        <f>(H32*1.33+I32*1.67+J32*2)/E32</f>
        <v>0</v>
      </c>
      <c r="N32" s="222">
        <f>M32+F32</f>
        <v>0.62068965517241381</v>
      </c>
    </row>
    <row r="33" spans="1:14" ht="14.5" customHeight="1" x14ac:dyDescent="0.15">
      <c r="A33" s="213"/>
      <c r="B33" s="214"/>
      <c r="C33" s="215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</row>
    <row r="34" spans="1:14" ht="14.5" customHeight="1" x14ac:dyDescent="0.15">
      <c r="A34" s="224" t="s">
        <v>123</v>
      </c>
      <c r="B34" s="216">
        <v>2017</v>
      </c>
      <c r="C34" s="217" t="s">
        <v>271</v>
      </c>
      <c r="D34" s="216">
        <f>'Baseball Card Page - All Season'!D215</f>
        <v>60</v>
      </c>
      <c r="E34" s="216">
        <f>'Baseball Card Page - All Season'!E215</f>
        <v>29</v>
      </c>
      <c r="F34" s="216">
        <f>'Baseball Card Page - All Season'!F215</f>
        <v>0.48333333333333334</v>
      </c>
      <c r="G34" s="216">
        <f>'Baseball Card Page - All Season'!G215</f>
        <v>28</v>
      </c>
      <c r="H34" s="216">
        <f>'Baseball Card Page - All Season'!H215</f>
        <v>1</v>
      </c>
      <c r="I34" s="216">
        <f>'Baseball Card Page - All Season'!I215</f>
        <v>0</v>
      </c>
      <c r="J34" s="216">
        <f>'Baseball Card Page - All Season'!J215</f>
        <v>0</v>
      </c>
      <c r="K34" s="216">
        <f>'Baseball Card Page - All Season'!K215</f>
        <v>19</v>
      </c>
      <c r="L34" s="216">
        <f>'Baseball Card Page - All Season'!L215</f>
        <v>18</v>
      </c>
      <c r="M34" s="216">
        <f>'Baseball Card Page - All Season'!M215</f>
        <v>4.596551724137931E-2</v>
      </c>
      <c r="N34" s="216">
        <f>'Baseball Card Page - All Season'!N215</f>
        <v>0.5292988505747126</v>
      </c>
    </row>
    <row r="35" spans="1:14" ht="14.5" customHeight="1" x14ac:dyDescent="0.15">
      <c r="A35" s="219" t="s">
        <v>264</v>
      </c>
      <c r="B35" s="220"/>
      <c r="C35" s="221"/>
      <c r="D35" s="271">
        <f>D34</f>
        <v>60</v>
      </c>
      <c r="E35" s="240">
        <f>E34</f>
        <v>29</v>
      </c>
      <c r="F35" s="223">
        <f>E35/D35</f>
        <v>0.48333333333333334</v>
      </c>
      <c r="G35" s="241">
        <f t="shared" ref="G35:L35" si="10">G34</f>
        <v>28</v>
      </c>
      <c r="H35" s="222">
        <f t="shared" si="10"/>
        <v>1</v>
      </c>
      <c r="I35" s="222">
        <f t="shared" si="10"/>
        <v>0</v>
      </c>
      <c r="J35" s="222">
        <f t="shared" si="10"/>
        <v>0</v>
      </c>
      <c r="K35" s="240">
        <f t="shared" si="10"/>
        <v>19</v>
      </c>
      <c r="L35" s="242">
        <f t="shared" si="10"/>
        <v>18</v>
      </c>
      <c r="M35" s="223">
        <f>(H35*1.33+I35*1.67+J35*2)/E35</f>
        <v>4.5862068965517241E-2</v>
      </c>
      <c r="N35" s="222">
        <f>M35+F35</f>
        <v>0.52919540229885054</v>
      </c>
    </row>
    <row r="36" spans="1:14" ht="14.5" customHeight="1" x14ac:dyDescent="0.15">
      <c r="A36" s="213"/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</row>
    <row r="37" spans="1:14" ht="14.5" customHeight="1" x14ac:dyDescent="0.15">
      <c r="A37" s="224" t="s">
        <v>110</v>
      </c>
      <c r="B37" s="216">
        <v>2017</v>
      </c>
      <c r="C37" s="217" t="s">
        <v>271</v>
      </c>
      <c r="D37" s="216">
        <v>57</v>
      </c>
      <c r="E37" s="216">
        <v>34</v>
      </c>
      <c r="F37" s="216">
        <v>0.59649122807017496</v>
      </c>
      <c r="G37" s="216">
        <v>34</v>
      </c>
      <c r="H37" s="216">
        <v>0</v>
      </c>
      <c r="I37" s="216">
        <v>0</v>
      </c>
      <c r="J37" s="216">
        <v>0</v>
      </c>
      <c r="K37" s="216">
        <v>12</v>
      </c>
      <c r="L37" s="216">
        <v>27</v>
      </c>
      <c r="M37" s="216">
        <v>0</v>
      </c>
      <c r="N37" s="216">
        <v>0.59649122807017496</v>
      </c>
    </row>
    <row r="38" spans="1:14" ht="14.5" customHeight="1" x14ac:dyDescent="0.15">
      <c r="A38" s="219" t="s">
        <v>264</v>
      </c>
      <c r="B38" s="220"/>
      <c r="C38" s="221"/>
      <c r="D38" s="271">
        <f>SUM(D37:D37)</f>
        <v>57</v>
      </c>
      <c r="E38" s="240">
        <f>SUM(E37:E37)</f>
        <v>34</v>
      </c>
      <c r="F38" s="223">
        <f>E38/D38</f>
        <v>0.59649122807017541</v>
      </c>
      <c r="G38" s="241">
        <f t="shared" ref="G38:L38" si="11">SUM(G37:G37)</f>
        <v>34</v>
      </c>
      <c r="H38" s="242">
        <f t="shared" si="11"/>
        <v>0</v>
      </c>
      <c r="I38" s="222">
        <f t="shared" si="11"/>
        <v>0</v>
      </c>
      <c r="J38" s="222">
        <f t="shared" si="11"/>
        <v>0</v>
      </c>
      <c r="K38" s="240">
        <f t="shared" si="11"/>
        <v>12</v>
      </c>
      <c r="L38" s="242">
        <f t="shared" si="11"/>
        <v>27</v>
      </c>
      <c r="M38" s="223">
        <f>(H38*1.33+I38*1.67+J38*2)/E38</f>
        <v>0</v>
      </c>
      <c r="N38" s="222">
        <f>M38+F38</f>
        <v>0.59649122807017541</v>
      </c>
    </row>
    <row r="39" spans="1:14" ht="14.5" customHeight="1" x14ac:dyDescent="0.15">
      <c r="A39" s="213"/>
      <c r="B39" s="214"/>
      <c r="C39" s="215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</row>
    <row r="40" spans="1:14" ht="14.5" customHeight="1" x14ac:dyDescent="0.15">
      <c r="A40" s="224" t="s">
        <v>79</v>
      </c>
      <c r="B40" s="216">
        <v>2019</v>
      </c>
      <c r="C40" s="217" t="s">
        <v>271</v>
      </c>
      <c r="D40" s="216">
        <f>'2019 Field of Dreamers - 2019 -'!C58</f>
        <v>45</v>
      </c>
      <c r="E40" s="216">
        <f>'2019 Field of Dreamers - 2019 -'!D58</f>
        <v>26</v>
      </c>
      <c r="F40" s="216">
        <f>'2019 Field of Dreamers - 2019 -'!E58</f>
        <v>0.57777777777777772</v>
      </c>
      <c r="G40" s="216">
        <f>'2019 Field of Dreamers - 2019 -'!F58</f>
        <v>24</v>
      </c>
      <c r="H40" s="216">
        <f>'2019 Field of Dreamers - 2019 -'!G58</f>
        <v>2</v>
      </c>
      <c r="I40" s="216">
        <f>'2019 Field of Dreamers - 2019 -'!H58</f>
        <v>0</v>
      </c>
      <c r="J40" s="216">
        <f>'2019 Field of Dreamers - 2019 -'!I58</f>
        <v>0</v>
      </c>
      <c r="K40" s="216">
        <f>'2019 Field of Dreamers - 2019 -'!J58</f>
        <v>16</v>
      </c>
      <c r="L40" s="216">
        <f>'2019 Field of Dreamers - 2019 -'!K58</f>
        <v>8</v>
      </c>
      <c r="M40" s="216">
        <f>'2019 Field of Dreamers - 2019 -'!L58</f>
        <v>0.10253846153846154</v>
      </c>
      <c r="N40" s="216">
        <f>'2019 Field of Dreamers - 2019 -'!M58</f>
        <v>0.6803162393162393</v>
      </c>
    </row>
    <row r="41" spans="1:14" ht="14.5" customHeight="1" x14ac:dyDescent="0.15">
      <c r="A41" s="219" t="s">
        <v>264</v>
      </c>
      <c r="B41" s="220"/>
      <c r="C41" s="221"/>
      <c r="D41" s="271">
        <f>SUM(D40:D40)</f>
        <v>45</v>
      </c>
      <c r="E41" s="240">
        <f>SUM(E40:E40)</f>
        <v>26</v>
      </c>
      <c r="F41" s="223">
        <f>E41/D41</f>
        <v>0.57777777777777772</v>
      </c>
      <c r="G41" s="241">
        <f t="shared" ref="G41:L41" si="12">SUM(G40:G40)</f>
        <v>24</v>
      </c>
      <c r="H41" s="222">
        <f t="shared" si="12"/>
        <v>2</v>
      </c>
      <c r="I41" s="222">
        <f t="shared" si="12"/>
        <v>0</v>
      </c>
      <c r="J41" s="222">
        <f t="shared" si="12"/>
        <v>0</v>
      </c>
      <c r="K41" s="222">
        <f t="shared" si="12"/>
        <v>16</v>
      </c>
      <c r="L41" s="222">
        <f t="shared" si="12"/>
        <v>8</v>
      </c>
      <c r="M41" s="223">
        <f>(H41*1.33+I41*1.67+J41*2)/E41</f>
        <v>0.10230769230769231</v>
      </c>
      <c r="N41" s="222">
        <f>M41+F41</f>
        <v>0.68008547008547005</v>
      </c>
    </row>
    <row r="42" spans="1:14" ht="14.5" customHeight="1" x14ac:dyDescent="0.15">
      <c r="A42" s="213"/>
      <c r="B42" s="214"/>
      <c r="C42" s="215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</row>
    <row r="43" spans="1:14" ht="14.5" customHeight="1" x14ac:dyDescent="0.15">
      <c r="A43" s="224" t="s">
        <v>293</v>
      </c>
      <c r="B43" s="216">
        <v>2019</v>
      </c>
      <c r="C43" s="217" t="s">
        <v>271</v>
      </c>
      <c r="D43" s="216">
        <f>'2019 Field of Dreamers - 2019 -'!C60</f>
        <v>15</v>
      </c>
      <c r="E43" s="216">
        <f>'2019 Field of Dreamers - 2019 -'!D60</f>
        <v>12</v>
      </c>
      <c r="F43" s="216">
        <f>'2019 Field of Dreamers - 2019 -'!E60</f>
        <v>0.8</v>
      </c>
      <c r="G43" s="216">
        <f>'2019 Field of Dreamers - 2019 -'!F60</f>
        <v>10</v>
      </c>
      <c r="H43" s="216">
        <f>'2019 Field of Dreamers - 2019 -'!G60</f>
        <v>0</v>
      </c>
      <c r="I43" s="216">
        <f>'2019 Field of Dreamers - 2019 -'!H60</f>
        <v>1</v>
      </c>
      <c r="J43" s="216">
        <f>'2019 Field of Dreamers - 2019 -'!I60</f>
        <v>1</v>
      </c>
      <c r="K43" s="216">
        <f>'2019 Field of Dreamers - 2019 -'!J60</f>
        <v>6</v>
      </c>
      <c r="L43" s="216">
        <f>'2019 Field of Dreamers - 2019 -'!K60</f>
        <v>5</v>
      </c>
      <c r="M43" s="216">
        <f>'2019 Field of Dreamers - 2019 -'!L60</f>
        <v>0.30558333333333332</v>
      </c>
      <c r="N43" s="216">
        <f>'2019 Field of Dreamers - 2019 -'!M60</f>
        <v>1.1055833333333334</v>
      </c>
    </row>
    <row r="44" spans="1:14" ht="14.5" customHeight="1" x14ac:dyDescent="0.15">
      <c r="A44" s="219" t="s">
        <v>264</v>
      </c>
      <c r="B44" s="220"/>
      <c r="C44" s="221"/>
      <c r="D44" s="271">
        <f>SUM(D43:D43)</f>
        <v>15</v>
      </c>
      <c r="E44" s="240">
        <f>SUM(E43:E43)</f>
        <v>12</v>
      </c>
      <c r="F44" s="223">
        <f>E44/D44</f>
        <v>0.8</v>
      </c>
      <c r="G44" s="241">
        <f t="shared" ref="G44:L44" si="13">SUM(G43:G43)</f>
        <v>10</v>
      </c>
      <c r="H44" s="222">
        <f t="shared" si="13"/>
        <v>0</v>
      </c>
      <c r="I44" s="222">
        <f t="shared" si="13"/>
        <v>1</v>
      </c>
      <c r="J44" s="222">
        <f t="shared" si="13"/>
        <v>1</v>
      </c>
      <c r="K44" s="222">
        <f t="shared" si="13"/>
        <v>6</v>
      </c>
      <c r="L44" s="222">
        <f t="shared" si="13"/>
        <v>5</v>
      </c>
      <c r="M44" s="223">
        <f>(H44*1.33+I44*1.67+J44*2)/E44</f>
        <v>0.30583333333333335</v>
      </c>
      <c r="N44" s="222">
        <f>M44+F44</f>
        <v>1.1058333333333334</v>
      </c>
    </row>
    <row r="45" spans="1:14" ht="14.5" customHeight="1" x14ac:dyDescent="0.15">
      <c r="A45" s="213"/>
      <c r="B45" s="214"/>
      <c r="C45" s="215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</row>
    <row r="46" spans="1:14" ht="14.5" customHeight="1" x14ac:dyDescent="0.15">
      <c r="A46" s="224" t="s">
        <v>58</v>
      </c>
      <c r="B46" s="216">
        <v>2019</v>
      </c>
      <c r="C46" s="217" t="s">
        <v>271</v>
      </c>
      <c r="D46" s="216">
        <f>'2019 Field of Dreamers - 2019 -'!C51</f>
        <v>78</v>
      </c>
      <c r="E46" s="216">
        <f>'2019 Field of Dreamers - 2019 -'!D51</f>
        <v>49</v>
      </c>
      <c r="F46" s="216">
        <f>'2019 Field of Dreamers - 2019 -'!E51</f>
        <v>0.62820512820512819</v>
      </c>
      <c r="G46" s="216">
        <f>'2019 Field of Dreamers - 2019 -'!F51</f>
        <v>39</v>
      </c>
      <c r="H46" s="216">
        <f>'2019 Field of Dreamers - 2019 -'!G51</f>
        <v>7</v>
      </c>
      <c r="I46" s="216">
        <f>'2019 Field of Dreamers - 2019 -'!H51</f>
        <v>2</v>
      </c>
      <c r="J46" s="216">
        <f>'2019 Field of Dreamers - 2019 -'!I51</f>
        <v>1</v>
      </c>
      <c r="K46" s="216">
        <f>'2019 Field of Dreamers - 2019 -'!J51</f>
        <v>23</v>
      </c>
      <c r="L46" s="216">
        <f>'2019 Field of Dreamers - 2019 -'!K51</f>
        <v>25</v>
      </c>
      <c r="M46" s="216">
        <f>'2019 Field of Dreamers - 2019 -'!L51</f>
        <v>0.29928571428571427</v>
      </c>
      <c r="N46" s="216">
        <f>'2019 Field of Dreamers - 2019 -'!M51</f>
        <v>0.92749084249084246</v>
      </c>
    </row>
    <row r="47" spans="1:14" ht="14.5" customHeight="1" x14ac:dyDescent="0.15">
      <c r="A47" s="219" t="s">
        <v>264</v>
      </c>
      <c r="B47" s="220"/>
      <c r="C47" s="221"/>
      <c r="D47" s="271">
        <f>SUM(D46:D46)</f>
        <v>78</v>
      </c>
      <c r="E47" s="240">
        <f>SUM(E46:E46)</f>
        <v>49</v>
      </c>
      <c r="F47" s="223">
        <f>E47/D47</f>
        <v>0.62820512820512819</v>
      </c>
      <c r="G47" s="241">
        <f t="shared" ref="G47:L47" si="14">SUM(G46:G46)</f>
        <v>39</v>
      </c>
      <c r="H47" s="222">
        <f t="shared" si="14"/>
        <v>7</v>
      </c>
      <c r="I47" s="222">
        <f t="shared" si="14"/>
        <v>2</v>
      </c>
      <c r="J47" s="222">
        <f t="shared" si="14"/>
        <v>1</v>
      </c>
      <c r="K47" s="222">
        <f t="shared" si="14"/>
        <v>23</v>
      </c>
      <c r="L47" s="222">
        <f t="shared" si="14"/>
        <v>25</v>
      </c>
      <c r="M47" s="223">
        <f>(H47*1.33+I47*1.67+J47*2)/E47</f>
        <v>0.29897959183673473</v>
      </c>
      <c r="N47" s="222">
        <f>M47+F47</f>
        <v>0.92718472004186292</v>
      </c>
    </row>
    <row r="48" spans="1:14" ht="14.5" customHeight="1" x14ac:dyDescent="0.15">
      <c r="A48" s="213"/>
      <c r="B48" s="214"/>
      <c r="C48" s="215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</row>
    <row r="49" spans="1:14" ht="14.5" customHeight="1" x14ac:dyDescent="0.15">
      <c r="A49" s="224" t="s">
        <v>114</v>
      </c>
      <c r="B49" s="216">
        <v>2017</v>
      </c>
      <c r="C49" s="217" t="s">
        <v>271</v>
      </c>
      <c r="D49" s="216">
        <v>64</v>
      </c>
      <c r="E49" s="216">
        <v>38</v>
      </c>
      <c r="F49" s="216">
        <v>0.59375</v>
      </c>
      <c r="G49" s="216">
        <v>36</v>
      </c>
      <c r="H49" s="216">
        <v>2</v>
      </c>
      <c r="I49" s="216">
        <v>0</v>
      </c>
      <c r="J49" s="216">
        <v>0</v>
      </c>
      <c r="K49" s="216">
        <v>20</v>
      </c>
      <c r="L49" s="216">
        <v>19</v>
      </c>
      <c r="M49" s="216">
        <v>7.01578947368421E-2</v>
      </c>
      <c r="N49" s="216">
        <v>0.66390789473684197</v>
      </c>
    </row>
    <row r="50" spans="1:14" ht="14.5" customHeight="1" x14ac:dyDescent="0.15">
      <c r="A50" s="219" t="s">
        <v>264</v>
      </c>
      <c r="B50" s="220"/>
      <c r="C50" s="221"/>
      <c r="D50" s="271">
        <f>SUM(D49:D49)</f>
        <v>64</v>
      </c>
      <c r="E50" s="222">
        <f>SUM(E49:E49)</f>
        <v>38</v>
      </c>
      <c r="F50" s="223">
        <f>E50/D50</f>
        <v>0.59375</v>
      </c>
      <c r="G50" s="241">
        <f t="shared" ref="G50:L50" si="15">SUM(G49:G49)</f>
        <v>36</v>
      </c>
      <c r="H50" s="242">
        <f t="shared" si="15"/>
        <v>2</v>
      </c>
      <c r="I50" s="222">
        <f t="shared" si="15"/>
        <v>0</v>
      </c>
      <c r="J50" s="222">
        <f t="shared" si="15"/>
        <v>0</v>
      </c>
      <c r="K50" s="240">
        <f t="shared" si="15"/>
        <v>20</v>
      </c>
      <c r="L50" s="222">
        <f t="shared" si="15"/>
        <v>19</v>
      </c>
      <c r="M50" s="223">
        <f>(H50*1.33+I50*1.67+J50*2)/E50</f>
        <v>7.0000000000000007E-2</v>
      </c>
      <c r="N50" s="222">
        <f>M50+F50</f>
        <v>0.66375000000000006</v>
      </c>
    </row>
    <row r="51" spans="1:14" ht="14.5" customHeight="1" x14ac:dyDescent="0.15">
      <c r="A51" s="213"/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</row>
    <row r="52" spans="1:14" ht="14.5" customHeight="1" x14ac:dyDescent="0.15">
      <c r="A52" s="224" t="s">
        <v>121</v>
      </c>
      <c r="B52" s="216">
        <v>2018</v>
      </c>
      <c r="C52" s="217" t="s">
        <v>271</v>
      </c>
      <c r="D52" s="216">
        <v>30</v>
      </c>
      <c r="E52" s="216">
        <v>18</v>
      </c>
      <c r="F52" s="216">
        <v>0.6</v>
      </c>
      <c r="G52" s="216">
        <v>17</v>
      </c>
      <c r="H52" s="216">
        <v>1</v>
      </c>
      <c r="I52" s="216">
        <v>0</v>
      </c>
      <c r="J52" s="216">
        <v>0</v>
      </c>
      <c r="K52" s="216">
        <v>7</v>
      </c>
      <c r="L52" s="216">
        <v>6</v>
      </c>
      <c r="M52" s="216">
        <v>7.4055555555555597E-2</v>
      </c>
      <c r="N52" s="216">
        <v>0.67405555555555596</v>
      </c>
    </row>
    <row r="53" spans="1:14" ht="14.5" customHeight="1" x14ac:dyDescent="0.15">
      <c r="A53" s="219" t="s">
        <v>264</v>
      </c>
      <c r="B53" s="220"/>
      <c r="C53" s="221"/>
      <c r="D53" s="271">
        <f>SUM(D52:D52)</f>
        <v>30</v>
      </c>
      <c r="E53" s="240">
        <f>SUM(E52:E52)</f>
        <v>18</v>
      </c>
      <c r="F53" s="223">
        <f>E53/D53</f>
        <v>0.6</v>
      </c>
      <c r="G53" s="241">
        <f t="shared" ref="G53:L53" si="16">SUM(G52:G52)</f>
        <v>17</v>
      </c>
      <c r="H53" s="242">
        <f t="shared" si="16"/>
        <v>1</v>
      </c>
      <c r="I53" s="222">
        <f t="shared" si="16"/>
        <v>0</v>
      </c>
      <c r="J53" s="222">
        <f t="shared" si="16"/>
        <v>0</v>
      </c>
      <c r="K53" s="240">
        <f t="shared" si="16"/>
        <v>7</v>
      </c>
      <c r="L53" s="242">
        <f t="shared" si="16"/>
        <v>6</v>
      </c>
      <c r="M53" s="223">
        <f>(H53*1.33+I53*1.67+J53*2)/E53</f>
        <v>7.3888888888888893E-2</v>
      </c>
      <c r="N53" s="222">
        <f>M53+F53</f>
        <v>0.67388888888888887</v>
      </c>
    </row>
    <row r="54" spans="1:14" ht="14.5" customHeight="1" x14ac:dyDescent="0.15">
      <c r="A54" s="213"/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</row>
    <row r="55" spans="1:14" ht="14.5" customHeight="1" x14ac:dyDescent="0.15">
      <c r="A55" s="224" t="s">
        <v>112</v>
      </c>
      <c r="B55" s="216">
        <v>2018</v>
      </c>
      <c r="C55" s="217" t="s">
        <v>271</v>
      </c>
      <c r="D55" s="216">
        <v>47</v>
      </c>
      <c r="E55" s="216">
        <v>29</v>
      </c>
      <c r="F55" s="216">
        <v>0.61702127659574502</v>
      </c>
      <c r="G55" s="216">
        <v>28</v>
      </c>
      <c r="H55" s="216">
        <v>1</v>
      </c>
      <c r="I55" s="216">
        <v>0</v>
      </c>
      <c r="J55" s="216">
        <v>0</v>
      </c>
      <c r="K55" s="216">
        <v>15</v>
      </c>
      <c r="L55" s="216">
        <v>14</v>
      </c>
      <c r="M55" s="216">
        <v>4.5965517241379303E-2</v>
      </c>
      <c r="N55" s="216">
        <v>0.662986793837124</v>
      </c>
    </row>
    <row r="56" spans="1:14" ht="14.5" customHeight="1" x14ac:dyDescent="0.15">
      <c r="A56" s="219" t="s">
        <v>264</v>
      </c>
      <c r="B56" s="220"/>
      <c r="C56" s="221"/>
      <c r="D56" s="271">
        <f>SUM(D55:D55)</f>
        <v>47</v>
      </c>
      <c r="E56" s="240">
        <f>SUM(E55:E55)</f>
        <v>29</v>
      </c>
      <c r="F56" s="223">
        <f>E56/D56</f>
        <v>0.61702127659574468</v>
      </c>
      <c r="G56" s="241">
        <f t="shared" ref="G56:L56" si="17">SUM(G55:G55)</f>
        <v>28</v>
      </c>
      <c r="H56" s="242">
        <f t="shared" si="17"/>
        <v>1</v>
      </c>
      <c r="I56" s="243">
        <f t="shared" si="17"/>
        <v>0</v>
      </c>
      <c r="J56" s="239">
        <f t="shared" si="17"/>
        <v>0</v>
      </c>
      <c r="K56" s="240">
        <f t="shared" si="17"/>
        <v>15</v>
      </c>
      <c r="L56" s="242">
        <f t="shared" si="17"/>
        <v>14</v>
      </c>
      <c r="M56" s="223">
        <f>(H56*1.33+I56*1.67+J56*2)/E56</f>
        <v>4.5862068965517241E-2</v>
      </c>
      <c r="N56" s="222">
        <f>M56+F56</f>
        <v>0.66288334556126194</v>
      </c>
    </row>
    <row r="57" spans="1:14" ht="14.5" customHeight="1" x14ac:dyDescent="0.15">
      <c r="A57" s="213"/>
      <c r="B57" s="214"/>
      <c r="C57" s="226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</row>
    <row r="58" spans="1:14" ht="14.5" customHeight="1" x14ac:dyDescent="0.15">
      <c r="A58" s="224" t="s">
        <v>96</v>
      </c>
      <c r="B58" s="216">
        <v>2018</v>
      </c>
      <c r="C58" s="217" t="s">
        <v>271</v>
      </c>
      <c r="D58" s="216">
        <v>32</v>
      </c>
      <c r="E58" s="216">
        <v>17</v>
      </c>
      <c r="F58" s="216">
        <v>0.53125</v>
      </c>
      <c r="G58" s="216">
        <v>17</v>
      </c>
      <c r="H58" s="216">
        <v>0</v>
      </c>
      <c r="I58" s="216">
        <v>0</v>
      </c>
      <c r="J58" s="216">
        <v>0</v>
      </c>
      <c r="K58" s="216">
        <v>7</v>
      </c>
      <c r="L58" s="216">
        <v>4</v>
      </c>
      <c r="M58" s="216">
        <v>0</v>
      </c>
      <c r="N58" s="216">
        <v>0.53125</v>
      </c>
    </row>
    <row r="59" spans="1:14" ht="14.5" customHeight="1" x14ac:dyDescent="0.15">
      <c r="A59" s="219" t="s">
        <v>264</v>
      </c>
      <c r="B59" s="220"/>
      <c r="C59" s="221"/>
      <c r="D59" s="271">
        <f>SUM(D58:D58)</f>
        <v>32</v>
      </c>
      <c r="E59" s="240">
        <f>SUM(E58:E58)</f>
        <v>17</v>
      </c>
      <c r="F59" s="223">
        <f>E59/D59</f>
        <v>0.53125</v>
      </c>
      <c r="G59" s="241">
        <f t="shared" ref="G59:L59" si="18">SUM(G58:G58)</f>
        <v>17</v>
      </c>
      <c r="H59" s="242">
        <f t="shared" si="18"/>
        <v>0</v>
      </c>
      <c r="I59" s="222">
        <f t="shared" si="18"/>
        <v>0</v>
      </c>
      <c r="J59" s="239">
        <f t="shared" si="18"/>
        <v>0</v>
      </c>
      <c r="K59" s="240">
        <f t="shared" si="18"/>
        <v>7</v>
      </c>
      <c r="L59" s="242">
        <f t="shared" si="18"/>
        <v>4</v>
      </c>
      <c r="M59" s="223">
        <f>(H59*1.33+I59*1.67+J59*2)/E59</f>
        <v>0</v>
      </c>
      <c r="N59" s="222">
        <f>M59+F59</f>
        <v>0.53125</v>
      </c>
    </row>
    <row r="60" spans="1:14" ht="14.5" customHeight="1" x14ac:dyDescent="0.15">
      <c r="A60" s="213"/>
      <c r="B60" s="214"/>
      <c r="C60" s="226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</row>
    <row r="61" spans="1:14" ht="14.5" customHeight="1" x14ac:dyDescent="0.15">
      <c r="A61" s="224" t="s">
        <v>222</v>
      </c>
      <c r="B61" s="216">
        <v>2019</v>
      </c>
      <c r="C61" s="217" t="s">
        <v>271</v>
      </c>
      <c r="D61" s="216">
        <f>'2019 Field of Dreamers - 2019 -'!C54</f>
        <v>19</v>
      </c>
      <c r="E61" s="216">
        <f>'2019 Field of Dreamers - 2019 -'!D54</f>
        <v>11</v>
      </c>
      <c r="F61" s="216">
        <f>'2019 Field of Dreamers - 2019 -'!E54</f>
        <v>0.57894736842105265</v>
      </c>
      <c r="G61" s="216">
        <f>'2019 Field of Dreamers - 2019 -'!F54</f>
        <v>11</v>
      </c>
      <c r="H61" s="216">
        <f>'2019 Field of Dreamers - 2019 -'!G54</f>
        <v>0</v>
      </c>
      <c r="I61" s="216">
        <f>'2019 Field of Dreamers - 2019 -'!H54</f>
        <v>0</v>
      </c>
      <c r="J61" s="216">
        <f>'2019 Field of Dreamers - 2019 -'!I54</f>
        <v>0</v>
      </c>
      <c r="K61" s="216">
        <f>'2019 Field of Dreamers - 2019 -'!J54</f>
        <v>4</v>
      </c>
      <c r="L61" s="216">
        <f>'2019 Field of Dreamers - 2019 -'!K54</f>
        <v>6</v>
      </c>
      <c r="M61" s="216">
        <f>'2019 Field of Dreamers - 2019 -'!L54</f>
        <v>0</v>
      </c>
      <c r="N61" s="216">
        <f>'2019 Field of Dreamers - 2019 -'!M54</f>
        <v>0.57894736842105265</v>
      </c>
    </row>
    <row r="62" spans="1:14" ht="14.5" customHeight="1" x14ac:dyDescent="0.15">
      <c r="A62" s="219" t="s">
        <v>264</v>
      </c>
      <c r="B62" s="220"/>
      <c r="C62" s="221"/>
      <c r="D62" s="271">
        <f>SUM(D61:D61)</f>
        <v>19</v>
      </c>
      <c r="E62" s="240">
        <f>SUM(E61:E61)</f>
        <v>11</v>
      </c>
      <c r="F62" s="223">
        <f>E62/D62</f>
        <v>0.57894736842105265</v>
      </c>
      <c r="G62" s="241">
        <f t="shared" ref="G62:L62" si="19">SUM(G61:G61)</f>
        <v>11</v>
      </c>
      <c r="H62" s="222">
        <f t="shared" si="19"/>
        <v>0</v>
      </c>
      <c r="I62" s="222">
        <f t="shared" si="19"/>
        <v>0</v>
      </c>
      <c r="J62" s="222">
        <f t="shared" si="19"/>
        <v>0</v>
      </c>
      <c r="K62" s="222">
        <f t="shared" si="19"/>
        <v>4</v>
      </c>
      <c r="L62" s="222">
        <f t="shared" si="19"/>
        <v>6</v>
      </c>
      <c r="M62" s="223">
        <f>(H62*1.33+I62*1.67+J62*2)/E62</f>
        <v>0</v>
      </c>
      <c r="N62" s="222">
        <f>M62+F62</f>
        <v>0.57894736842105265</v>
      </c>
    </row>
    <row r="63" spans="1:14" ht="14.5" customHeight="1" x14ac:dyDescent="0.15">
      <c r="A63" s="213"/>
      <c r="B63" s="214"/>
      <c r="C63" s="226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</row>
    <row r="64" spans="1:14" ht="14.5" customHeight="1" x14ac:dyDescent="0.15">
      <c r="A64" s="198" t="s">
        <v>109</v>
      </c>
      <c r="B64" s="216">
        <v>2017</v>
      </c>
      <c r="C64" s="217" t="s">
        <v>271</v>
      </c>
      <c r="D64" s="216">
        <v>64</v>
      </c>
      <c r="E64" s="216">
        <v>44</v>
      </c>
      <c r="F64" s="216">
        <v>0.6875</v>
      </c>
      <c r="G64" s="216">
        <v>33</v>
      </c>
      <c r="H64" s="216">
        <v>10</v>
      </c>
      <c r="I64" s="216">
        <v>0</v>
      </c>
      <c r="J64" s="216">
        <v>1</v>
      </c>
      <c r="K64" s="216">
        <v>33</v>
      </c>
      <c r="L64" s="216">
        <v>26</v>
      </c>
      <c r="M64" s="216">
        <v>0.348409090909091</v>
      </c>
      <c r="N64" s="216">
        <v>1.03590909090909</v>
      </c>
    </row>
    <row r="65" spans="1:14" ht="14.5" customHeight="1" x14ac:dyDescent="0.15">
      <c r="A65" s="219" t="s">
        <v>264</v>
      </c>
      <c r="B65" s="220"/>
      <c r="C65" s="221"/>
      <c r="D65" s="271">
        <f>SUM(D64:D64)</f>
        <v>64</v>
      </c>
      <c r="E65" s="240">
        <f>SUM(E64:E64)</f>
        <v>44</v>
      </c>
      <c r="F65" s="223">
        <f>E65/D65</f>
        <v>0.6875</v>
      </c>
      <c r="G65" s="241">
        <f t="shared" ref="G65:L65" si="20">SUM(G64:G64)</f>
        <v>33</v>
      </c>
      <c r="H65" s="222">
        <f t="shared" si="20"/>
        <v>10</v>
      </c>
      <c r="I65" s="222">
        <f t="shared" si="20"/>
        <v>0</v>
      </c>
      <c r="J65" s="222">
        <f t="shared" si="20"/>
        <v>1</v>
      </c>
      <c r="K65" s="240">
        <f t="shared" si="20"/>
        <v>33</v>
      </c>
      <c r="L65" s="242">
        <f t="shared" si="20"/>
        <v>26</v>
      </c>
      <c r="M65" s="223">
        <f>(H65*1.33+I65*1.67+J65*2)/E65</f>
        <v>0.34772727272727272</v>
      </c>
      <c r="N65" s="222">
        <f>M65+F65</f>
        <v>1.0352272727272727</v>
      </c>
    </row>
    <row r="66" spans="1:14" ht="14.5" customHeight="1" x14ac:dyDescent="0.15">
      <c r="A66" s="213"/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</row>
    <row r="67" spans="1:14" ht="14.5" customHeight="1" x14ac:dyDescent="0.15">
      <c r="A67" s="224" t="s">
        <v>220</v>
      </c>
      <c r="B67" s="216">
        <v>2019</v>
      </c>
      <c r="C67" s="217" t="s">
        <v>271</v>
      </c>
      <c r="D67" s="216">
        <f>'2019 Field of Dreamers - 2019 -'!C50</f>
        <v>21</v>
      </c>
      <c r="E67" s="216">
        <f>'2019 Field of Dreamers - 2019 -'!D50</f>
        <v>12</v>
      </c>
      <c r="F67" s="216">
        <f>'2019 Field of Dreamers - 2019 -'!E50</f>
        <v>0.5714285714285714</v>
      </c>
      <c r="G67" s="216">
        <f>'2019 Field of Dreamers - 2019 -'!F50</f>
        <v>10</v>
      </c>
      <c r="H67" s="216">
        <f>'2019 Field of Dreamers - 2019 -'!G50</f>
        <v>1</v>
      </c>
      <c r="I67" s="216">
        <f>'2019 Field of Dreamers - 2019 -'!H50</f>
        <v>1</v>
      </c>
      <c r="J67" s="216">
        <f>'2019 Field of Dreamers - 2019 -'!I50</f>
        <v>0</v>
      </c>
      <c r="K67" s="216">
        <f>'2019 Field of Dreamers - 2019 -'!J50</f>
        <v>6</v>
      </c>
      <c r="L67" s="216">
        <f>'2019 Field of Dreamers - 2019 -'!K50</f>
        <v>8</v>
      </c>
      <c r="M67" s="216">
        <f>'2019 Field of Dreamers - 2019 -'!L50</f>
        <v>0.25</v>
      </c>
      <c r="N67" s="216">
        <f>'2019 Field of Dreamers - 2019 -'!M50</f>
        <v>0.8214285714285714</v>
      </c>
    </row>
    <row r="68" spans="1:14" ht="14.5" customHeight="1" x14ac:dyDescent="0.15">
      <c r="A68" s="219" t="s">
        <v>264</v>
      </c>
      <c r="B68" s="220"/>
      <c r="C68" s="221"/>
      <c r="D68" s="271">
        <f>SUM(D67:D67)</f>
        <v>21</v>
      </c>
      <c r="E68" s="240">
        <f>SUM(E67:E67)</f>
        <v>12</v>
      </c>
      <c r="F68" s="223">
        <f>E68/D68</f>
        <v>0.5714285714285714</v>
      </c>
      <c r="G68" s="241">
        <f t="shared" ref="G68:L68" si="21">SUM(G67:G67)</f>
        <v>10</v>
      </c>
      <c r="H68" s="222">
        <f t="shared" si="21"/>
        <v>1</v>
      </c>
      <c r="I68" s="222">
        <f t="shared" si="21"/>
        <v>1</v>
      </c>
      <c r="J68" s="222">
        <f t="shared" si="21"/>
        <v>0</v>
      </c>
      <c r="K68" s="222">
        <f t="shared" si="21"/>
        <v>6</v>
      </c>
      <c r="L68" s="222">
        <f t="shared" si="21"/>
        <v>8</v>
      </c>
      <c r="M68" s="223">
        <f>(H68*1.33+I68*1.67+J68*2)/E68</f>
        <v>0.25</v>
      </c>
      <c r="N68" s="222">
        <f>M68+F68</f>
        <v>0.8214285714285714</v>
      </c>
    </row>
    <row r="69" spans="1:14" ht="14.5" customHeight="1" x14ac:dyDescent="0.15">
      <c r="A69" s="213"/>
      <c r="B69" s="226"/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</row>
    <row r="70" spans="1:14" ht="14.5" customHeight="1" x14ac:dyDescent="0.15">
      <c r="A70" s="198" t="s">
        <v>125</v>
      </c>
      <c r="B70" s="216">
        <v>2018</v>
      </c>
      <c r="C70" s="217" t="s">
        <v>271</v>
      </c>
      <c r="D70" s="216">
        <v>38</v>
      </c>
      <c r="E70" s="216">
        <v>27</v>
      </c>
      <c r="F70" s="216">
        <v>0.71052631578947401</v>
      </c>
      <c r="G70" s="216">
        <v>26</v>
      </c>
      <c r="H70" s="216">
        <v>1</v>
      </c>
      <c r="I70" s="216">
        <v>0</v>
      </c>
      <c r="J70" s="216">
        <v>0</v>
      </c>
      <c r="K70" s="216">
        <v>12</v>
      </c>
      <c r="L70" s="216">
        <v>13</v>
      </c>
      <c r="M70" s="216">
        <v>0</v>
      </c>
      <c r="N70" s="216">
        <v>0.71052631578947401</v>
      </c>
    </row>
    <row r="71" spans="1:14" ht="14.5" customHeight="1" x14ac:dyDescent="0.15">
      <c r="A71" s="219" t="s">
        <v>264</v>
      </c>
      <c r="B71" s="220"/>
      <c r="C71" s="221"/>
      <c r="D71" s="271">
        <f>SUM(D70:D70)</f>
        <v>38</v>
      </c>
      <c r="E71" s="240">
        <f>SUM(E70:E70)</f>
        <v>27</v>
      </c>
      <c r="F71" s="223">
        <f>E71/D71</f>
        <v>0.71052631578947367</v>
      </c>
      <c r="G71" s="241">
        <f t="shared" ref="G71:L71" si="22">SUM(G70:G70)</f>
        <v>26</v>
      </c>
      <c r="H71" s="242">
        <f t="shared" si="22"/>
        <v>1</v>
      </c>
      <c r="I71" s="222">
        <f t="shared" si="22"/>
        <v>0</v>
      </c>
      <c r="J71" s="222">
        <f t="shared" si="22"/>
        <v>0</v>
      </c>
      <c r="K71" s="240">
        <f t="shared" si="22"/>
        <v>12</v>
      </c>
      <c r="L71" s="242">
        <f t="shared" si="22"/>
        <v>13</v>
      </c>
      <c r="M71" s="223">
        <f>(H71*1.33+I71*1.67+J71*2)/E71</f>
        <v>4.925925925925926E-2</v>
      </c>
      <c r="N71" s="222">
        <f>M71+F71</f>
        <v>0.7597855750487329</v>
      </c>
    </row>
    <row r="72" spans="1:14" ht="14.5" customHeight="1" x14ac:dyDescent="0.15">
      <c r="A72" s="213"/>
      <c r="B72" s="226"/>
      <c r="C72" s="226"/>
      <c r="D72" s="226"/>
      <c r="E72" s="226"/>
      <c r="F72" s="226"/>
      <c r="G72" s="226"/>
      <c r="H72" s="226"/>
      <c r="I72" s="226"/>
      <c r="J72" s="226"/>
      <c r="K72" s="226"/>
      <c r="L72" s="226"/>
      <c r="M72" s="226"/>
      <c r="N72" s="226"/>
    </row>
    <row r="73" spans="1:14" ht="14.5" customHeight="1" x14ac:dyDescent="0.15">
      <c r="A73" s="224" t="s">
        <v>67</v>
      </c>
      <c r="B73" s="216">
        <v>2017</v>
      </c>
      <c r="C73" s="217" t="s">
        <v>271</v>
      </c>
      <c r="D73" s="216">
        <v>46</v>
      </c>
      <c r="E73" s="216">
        <v>27</v>
      </c>
      <c r="F73" s="216">
        <v>0.58695652173913004</v>
      </c>
      <c r="G73" s="216">
        <v>27</v>
      </c>
      <c r="H73" s="216">
        <v>0</v>
      </c>
      <c r="I73" s="216">
        <v>0</v>
      </c>
      <c r="J73" s="216">
        <v>0</v>
      </c>
      <c r="K73" s="216">
        <v>15</v>
      </c>
      <c r="L73" s="216">
        <v>6</v>
      </c>
      <c r="M73" s="216">
        <v>0</v>
      </c>
      <c r="N73" s="216">
        <v>0.58695652173913004</v>
      </c>
    </row>
    <row r="74" spans="1:14" ht="14.5" customHeight="1" x14ac:dyDescent="0.15">
      <c r="A74" s="219" t="s">
        <v>264</v>
      </c>
      <c r="B74" s="220"/>
      <c r="C74" s="221"/>
      <c r="D74" s="271">
        <f>SUM(D73:D73)</f>
        <v>46</v>
      </c>
      <c r="E74" s="240">
        <f>SUM(E73:E73)</f>
        <v>27</v>
      </c>
      <c r="F74" s="223">
        <f>E74/D74</f>
        <v>0.58695652173913049</v>
      </c>
      <c r="G74" s="241">
        <f t="shared" ref="G74:L74" si="23">SUM(G73:G73)</f>
        <v>27</v>
      </c>
      <c r="H74" s="242">
        <f t="shared" si="23"/>
        <v>0</v>
      </c>
      <c r="I74" s="222">
        <f t="shared" si="23"/>
        <v>0</v>
      </c>
      <c r="J74" s="222">
        <f t="shared" si="23"/>
        <v>0</v>
      </c>
      <c r="K74" s="240">
        <f t="shared" si="23"/>
        <v>15</v>
      </c>
      <c r="L74" s="242">
        <f t="shared" si="23"/>
        <v>6</v>
      </c>
      <c r="M74" s="223">
        <f>(H74*1.33+I74*1.67+J74*2)/E74</f>
        <v>0</v>
      </c>
      <c r="N74" s="222">
        <f>M74+F74</f>
        <v>0.58695652173913049</v>
      </c>
    </row>
    <row r="75" spans="1:14" ht="14.5" customHeight="1" x14ac:dyDescent="0.15">
      <c r="A75" s="213"/>
      <c r="B75" s="214"/>
      <c r="C75" s="226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</row>
    <row r="76" spans="1:14" ht="14.5" customHeight="1" x14ac:dyDescent="0.15">
      <c r="A76" s="224" t="s">
        <v>92</v>
      </c>
      <c r="B76" s="216">
        <v>2019</v>
      </c>
      <c r="C76" s="217" t="s">
        <v>271</v>
      </c>
      <c r="D76" s="216">
        <f>'2019 Field of Dreamers - 2019 -'!C55</f>
        <v>38</v>
      </c>
      <c r="E76" s="216">
        <f>'2019 Field of Dreamers - 2019 -'!D55</f>
        <v>23</v>
      </c>
      <c r="F76" s="216">
        <f>'2019 Field of Dreamers - 2019 -'!E55</f>
        <v>0.60526315789473684</v>
      </c>
      <c r="G76" s="216">
        <f>'2019 Field of Dreamers - 2019 -'!F55</f>
        <v>15</v>
      </c>
      <c r="H76" s="216">
        <f>'2019 Field of Dreamers - 2019 -'!G55</f>
        <v>5</v>
      </c>
      <c r="I76" s="216">
        <f>'2019 Field of Dreamers - 2019 -'!H55</f>
        <v>1</v>
      </c>
      <c r="J76" s="216">
        <f>'2019 Field of Dreamers - 2019 -'!I55</f>
        <v>2</v>
      </c>
      <c r="K76" s="216">
        <f>'2019 Field of Dreamers - 2019 -'!J55</f>
        <v>22</v>
      </c>
      <c r="L76" s="216">
        <f>'2019 Field of Dreamers - 2019 -'!K55</f>
        <v>16</v>
      </c>
      <c r="M76" s="216">
        <f>'2019 Field of Dreamers - 2019 -'!L55</f>
        <v>0.53617391304347828</v>
      </c>
      <c r="N76" s="216">
        <f>'2019 Field of Dreamers - 2019 -'!M55</f>
        <v>1.1414370709382151</v>
      </c>
    </row>
    <row r="77" spans="1:14" ht="14.5" customHeight="1" x14ac:dyDescent="0.15">
      <c r="A77" s="219" t="s">
        <v>264</v>
      </c>
      <c r="B77" s="220"/>
      <c r="C77" s="221"/>
      <c r="D77" s="271">
        <f>SUM(D76:D76)</f>
        <v>38</v>
      </c>
      <c r="E77" s="240">
        <f>SUM(E76:E76)</f>
        <v>23</v>
      </c>
      <c r="F77" s="223">
        <f>E77/D77</f>
        <v>0.60526315789473684</v>
      </c>
      <c r="G77" s="241">
        <f t="shared" ref="G77:L77" si="24">SUM(G76:G76)</f>
        <v>15</v>
      </c>
      <c r="H77" s="222">
        <f t="shared" si="24"/>
        <v>5</v>
      </c>
      <c r="I77" s="222">
        <f t="shared" si="24"/>
        <v>1</v>
      </c>
      <c r="J77" s="222">
        <f t="shared" si="24"/>
        <v>2</v>
      </c>
      <c r="K77" s="222">
        <f t="shared" si="24"/>
        <v>22</v>
      </c>
      <c r="L77" s="222">
        <f t="shared" si="24"/>
        <v>16</v>
      </c>
      <c r="M77" s="223">
        <f>(H77*1.33+I77*1.67+J77*2)/E77</f>
        <v>0.53565217391304354</v>
      </c>
      <c r="N77" s="222">
        <f>M77+F77</f>
        <v>1.1409153318077805</v>
      </c>
    </row>
    <row r="78" spans="1:14" ht="14.5" customHeight="1" x14ac:dyDescent="0.15">
      <c r="A78" s="213"/>
      <c r="B78" s="214"/>
      <c r="C78" s="226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</row>
    <row r="79" spans="1:14" ht="14.5" customHeight="1" x14ac:dyDescent="0.15">
      <c r="A79" s="224" t="s">
        <v>184</v>
      </c>
      <c r="B79" s="216">
        <v>2018</v>
      </c>
      <c r="C79" s="217" t="s">
        <v>271</v>
      </c>
      <c r="D79" s="216">
        <v>50</v>
      </c>
      <c r="E79" s="216">
        <v>33</v>
      </c>
      <c r="F79" s="216">
        <v>0.66</v>
      </c>
      <c r="G79" s="216">
        <v>22</v>
      </c>
      <c r="H79" s="216">
        <v>9</v>
      </c>
      <c r="I79" s="216">
        <v>0</v>
      </c>
      <c r="J79" s="216">
        <v>2</v>
      </c>
      <c r="K79" s="216">
        <v>11</v>
      </c>
      <c r="L79" s="216">
        <v>18</v>
      </c>
      <c r="M79" s="216">
        <v>0.484757575757576</v>
      </c>
      <c r="N79" s="216">
        <v>1.1447575757575801</v>
      </c>
    </row>
    <row r="80" spans="1:14" ht="14.5" customHeight="1" x14ac:dyDescent="0.15">
      <c r="A80" s="219" t="s">
        <v>264</v>
      </c>
      <c r="B80" s="220"/>
      <c r="C80" s="221"/>
      <c r="D80" s="271">
        <f>D79</f>
        <v>50</v>
      </c>
      <c r="E80" s="240">
        <f>E79</f>
        <v>33</v>
      </c>
      <c r="F80" s="223">
        <f>E80/D80</f>
        <v>0.66</v>
      </c>
      <c r="G80" s="241">
        <f t="shared" ref="G80:L80" si="25">G79</f>
        <v>22</v>
      </c>
      <c r="H80" s="242">
        <f t="shared" si="25"/>
        <v>9</v>
      </c>
      <c r="I80" s="222">
        <f t="shared" si="25"/>
        <v>0</v>
      </c>
      <c r="J80" s="222">
        <f t="shared" si="25"/>
        <v>2</v>
      </c>
      <c r="K80" s="240">
        <f t="shared" si="25"/>
        <v>11</v>
      </c>
      <c r="L80" s="242">
        <f t="shared" si="25"/>
        <v>18</v>
      </c>
      <c r="M80" s="223">
        <f>(H80*1.33+I80*1.67+J80*2)/E80</f>
        <v>0.48393939393939395</v>
      </c>
      <c r="N80" s="222">
        <f>M80+F80</f>
        <v>1.143939393939394</v>
      </c>
    </row>
    <row r="81" spans="1:14" ht="14.5" customHeight="1" x14ac:dyDescent="0.15">
      <c r="A81" s="213"/>
      <c r="B81" s="214"/>
      <c r="C81" s="226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</row>
    <row r="82" spans="1:14" ht="14.5" customHeight="1" x14ac:dyDescent="0.15">
      <c r="A82" s="224" t="s">
        <v>68</v>
      </c>
      <c r="B82" s="216">
        <v>2019</v>
      </c>
      <c r="C82" s="217" t="s">
        <v>271</v>
      </c>
      <c r="D82" s="216">
        <f>'2019 Field of Dreamers - 2019 -'!C52</f>
        <v>40</v>
      </c>
      <c r="E82" s="216">
        <f>'2019 Field of Dreamers - 2019 -'!D52</f>
        <v>24</v>
      </c>
      <c r="F82" s="216">
        <f>'2019 Field of Dreamers - 2019 -'!E52</f>
        <v>0.6</v>
      </c>
      <c r="G82" s="216">
        <f>'2019 Field of Dreamers - 2019 -'!F52</f>
        <v>19</v>
      </c>
      <c r="H82" s="216">
        <f>'2019 Field of Dreamers - 2019 -'!G52</f>
        <v>5</v>
      </c>
      <c r="I82" s="216">
        <f>'2019 Field of Dreamers - 2019 -'!H52</f>
        <v>0</v>
      </c>
      <c r="J82" s="216">
        <f>'2019 Field of Dreamers - 2019 -'!I52</f>
        <v>0</v>
      </c>
      <c r="K82" s="216">
        <f>'2019 Field of Dreamers - 2019 -'!J52</f>
        <v>11</v>
      </c>
      <c r="L82" s="216">
        <f>'2019 Field of Dreamers - 2019 -'!K52</f>
        <v>11</v>
      </c>
      <c r="M82" s="216">
        <f>'2019 Field of Dreamers - 2019 -'!L52</f>
        <v>0.27770833333333333</v>
      </c>
      <c r="N82" s="216">
        <f>'2019 Field of Dreamers - 2019 -'!M52</f>
        <v>0.87770833333333331</v>
      </c>
    </row>
    <row r="83" spans="1:14" ht="14.5" customHeight="1" x14ac:dyDescent="0.15">
      <c r="A83" s="219" t="s">
        <v>264</v>
      </c>
      <c r="B83" s="220"/>
      <c r="C83" s="221"/>
      <c r="D83" s="271">
        <f>SUM(D82:D82)</f>
        <v>40</v>
      </c>
      <c r="E83" s="240">
        <f>SUM(E82:E82)</f>
        <v>24</v>
      </c>
      <c r="F83" s="223">
        <f>E83/D83</f>
        <v>0.6</v>
      </c>
      <c r="G83" s="241">
        <f t="shared" ref="G83:L83" si="26">SUM(G82:G82)</f>
        <v>19</v>
      </c>
      <c r="H83" s="222">
        <f t="shared" si="26"/>
        <v>5</v>
      </c>
      <c r="I83" s="222">
        <f t="shared" si="26"/>
        <v>0</v>
      </c>
      <c r="J83" s="222">
        <f t="shared" si="26"/>
        <v>0</v>
      </c>
      <c r="K83" s="222">
        <f t="shared" si="26"/>
        <v>11</v>
      </c>
      <c r="L83" s="222">
        <f t="shared" si="26"/>
        <v>11</v>
      </c>
      <c r="M83" s="223">
        <f>(H83*1.33+I83*1.67+J83*2)/E83</f>
        <v>0.27708333333333335</v>
      </c>
      <c r="N83" s="222">
        <f>M83+F83</f>
        <v>0.87708333333333333</v>
      </c>
    </row>
    <row r="84" spans="1:14" ht="14.5" customHeight="1" x14ac:dyDescent="0.15">
      <c r="A84" s="213"/>
      <c r="B84" s="214"/>
      <c r="C84" s="226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</row>
    <row r="85" spans="1:14" ht="14.5" customHeight="1" x14ac:dyDescent="0.15">
      <c r="A85" s="224" t="s">
        <v>179</v>
      </c>
      <c r="B85" s="216">
        <v>2019</v>
      </c>
      <c r="C85" s="217" t="s">
        <v>271</v>
      </c>
      <c r="D85" s="216">
        <f>'2019 Field of Dreamers - 2019 -'!C48</f>
        <v>64</v>
      </c>
      <c r="E85" s="216">
        <f>'2019 Field of Dreamers - 2019 -'!D48</f>
        <v>28</v>
      </c>
      <c r="F85" s="216">
        <f>'2019 Field of Dreamers - 2019 -'!E48</f>
        <v>0.4375</v>
      </c>
      <c r="G85" s="216">
        <f>'2019 Field of Dreamers - 2019 -'!F48</f>
        <v>22</v>
      </c>
      <c r="H85" s="216">
        <f>'2019 Field of Dreamers - 2019 -'!G48</f>
        <v>1</v>
      </c>
      <c r="I85" s="216">
        <f>'2019 Field of Dreamers - 2019 -'!H48</f>
        <v>4</v>
      </c>
      <c r="J85" s="216">
        <f>'2019 Field of Dreamers - 2019 -'!I48</f>
        <v>1</v>
      </c>
      <c r="K85" s="216">
        <f>'2019 Field of Dreamers - 2019 -'!J48</f>
        <v>15</v>
      </c>
      <c r="L85" s="216">
        <f>'2019 Field of Dreamers - 2019 -'!K48</f>
        <v>18</v>
      </c>
      <c r="M85" s="216">
        <f>'2019 Field of Dreamers - 2019 -'!L48</f>
        <v>0.3571785714285714</v>
      </c>
      <c r="N85" s="216">
        <f>'2019 Field of Dreamers - 2019 -'!M48</f>
        <v>0.79467857142857135</v>
      </c>
    </row>
    <row r="86" spans="1:14" ht="14.5" customHeight="1" x14ac:dyDescent="0.15">
      <c r="A86" s="219" t="s">
        <v>264</v>
      </c>
      <c r="B86" s="220"/>
      <c r="C86" s="221"/>
      <c r="D86" s="271">
        <f>SUM(D85:D85)</f>
        <v>64</v>
      </c>
      <c r="E86" s="240">
        <f>SUM(E85:E85)</f>
        <v>28</v>
      </c>
      <c r="F86" s="223">
        <f>E86/D86</f>
        <v>0.4375</v>
      </c>
      <c r="G86" s="241">
        <f t="shared" ref="G86:L86" si="27">SUM(G85:G85)</f>
        <v>22</v>
      </c>
      <c r="H86" s="222">
        <f t="shared" si="27"/>
        <v>1</v>
      </c>
      <c r="I86" s="222">
        <f t="shared" si="27"/>
        <v>4</v>
      </c>
      <c r="J86" s="222">
        <f t="shared" si="27"/>
        <v>1</v>
      </c>
      <c r="K86" s="222">
        <f t="shared" si="27"/>
        <v>15</v>
      </c>
      <c r="L86" s="222">
        <f t="shared" si="27"/>
        <v>18</v>
      </c>
      <c r="M86" s="223">
        <f>(H86*1.33+I86*1.67+J86*2)/E86</f>
        <v>0.35749999999999998</v>
      </c>
      <c r="N86" s="222">
        <f>M86+F86</f>
        <v>0.79499999999999993</v>
      </c>
    </row>
    <row r="87" spans="1:14" ht="14.5" customHeight="1" x14ac:dyDescent="0.15">
      <c r="A87" s="213"/>
      <c r="B87" s="214"/>
      <c r="C87" s="226"/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4"/>
    </row>
    <row r="88" spans="1:14" ht="14.5" customHeight="1" x14ac:dyDescent="0.15">
      <c r="A88" s="224" t="s">
        <v>80</v>
      </c>
      <c r="B88" s="216">
        <v>2017</v>
      </c>
      <c r="C88" s="217" t="s">
        <v>271</v>
      </c>
      <c r="D88" s="216">
        <v>30</v>
      </c>
      <c r="E88" s="216">
        <v>17</v>
      </c>
      <c r="F88" s="216">
        <v>0.56666666666666698</v>
      </c>
      <c r="G88" s="216">
        <v>15</v>
      </c>
      <c r="H88" s="216">
        <v>2</v>
      </c>
      <c r="I88" s="216">
        <v>0</v>
      </c>
      <c r="J88" s="216">
        <v>0</v>
      </c>
      <c r="K88" s="216">
        <v>7</v>
      </c>
      <c r="L88" s="216">
        <v>7</v>
      </c>
      <c r="M88" s="216">
        <v>0</v>
      </c>
      <c r="N88" s="216">
        <v>0.56666666666666698</v>
      </c>
    </row>
    <row r="89" spans="1:14" ht="14.5" customHeight="1" x14ac:dyDescent="0.15">
      <c r="A89" s="219" t="s">
        <v>264</v>
      </c>
      <c r="B89" s="220"/>
      <c r="C89" s="221"/>
      <c r="D89" s="271">
        <f>SUM(D88:D88)</f>
        <v>30</v>
      </c>
      <c r="E89" s="240">
        <f>SUM(E88:E88)</f>
        <v>17</v>
      </c>
      <c r="F89" s="223">
        <f>E89/D89</f>
        <v>0.56666666666666665</v>
      </c>
      <c r="G89" s="241">
        <f t="shared" ref="G89:L89" si="28">SUM(G88:G88)</f>
        <v>15</v>
      </c>
      <c r="H89" s="222">
        <f t="shared" si="28"/>
        <v>2</v>
      </c>
      <c r="I89" s="222">
        <f t="shared" si="28"/>
        <v>0</v>
      </c>
      <c r="J89" s="222">
        <f t="shared" si="28"/>
        <v>0</v>
      </c>
      <c r="K89" s="222">
        <f t="shared" si="28"/>
        <v>7</v>
      </c>
      <c r="L89" s="222">
        <f t="shared" si="28"/>
        <v>7</v>
      </c>
      <c r="M89" s="223">
        <f>(H89*1.33+I89*1.67+J89*2)/E89</f>
        <v>0.15647058823529414</v>
      </c>
      <c r="N89" s="222">
        <f>M89+F89</f>
        <v>0.72313725490196079</v>
      </c>
    </row>
    <row r="90" spans="1:14" ht="14.5" customHeight="1" x14ac:dyDescent="0.15">
      <c r="A90" s="213"/>
      <c r="B90" s="214"/>
      <c r="C90" s="226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</row>
    <row r="91" spans="1:14" ht="14.5" customHeight="1" x14ac:dyDescent="0.15">
      <c r="A91" s="224" t="s">
        <v>64</v>
      </c>
      <c r="B91" s="216">
        <v>2018</v>
      </c>
      <c r="C91" s="217" t="s">
        <v>271</v>
      </c>
      <c r="D91" s="216">
        <v>35</v>
      </c>
      <c r="E91" s="216">
        <v>28</v>
      </c>
      <c r="F91" s="216">
        <v>0.8</v>
      </c>
      <c r="G91" s="216">
        <v>15</v>
      </c>
      <c r="H91" s="216">
        <v>6</v>
      </c>
      <c r="I91" s="216">
        <v>5</v>
      </c>
      <c r="J91" s="216">
        <v>2</v>
      </c>
      <c r="K91" s="216">
        <v>19</v>
      </c>
      <c r="L91" s="216">
        <v>16</v>
      </c>
      <c r="M91" s="216">
        <v>0.72617857142857101</v>
      </c>
      <c r="N91" s="216">
        <v>1.5261785714285701</v>
      </c>
    </row>
    <row r="92" spans="1:14" ht="14.5" customHeight="1" x14ac:dyDescent="0.15">
      <c r="A92" s="219" t="s">
        <v>264</v>
      </c>
      <c r="B92" s="220"/>
      <c r="C92" s="221"/>
      <c r="D92" s="271">
        <f>SUM(D91:D91)</f>
        <v>35</v>
      </c>
      <c r="E92" s="240">
        <f>SUM(E91:E91)</f>
        <v>28</v>
      </c>
      <c r="F92" s="223">
        <f>E92/D92</f>
        <v>0.8</v>
      </c>
      <c r="G92" s="241">
        <f t="shared" ref="G92:L92" si="29">SUM(G91:G91)</f>
        <v>15</v>
      </c>
      <c r="H92" s="242">
        <f t="shared" si="29"/>
        <v>6</v>
      </c>
      <c r="I92" s="222">
        <f t="shared" si="29"/>
        <v>5</v>
      </c>
      <c r="J92" s="239">
        <f t="shared" si="29"/>
        <v>2</v>
      </c>
      <c r="K92" s="240">
        <f t="shared" si="29"/>
        <v>19</v>
      </c>
      <c r="L92" s="242">
        <f t="shared" si="29"/>
        <v>16</v>
      </c>
      <c r="M92" s="223">
        <f>(H92*1.33+I92*1.67+J92*2)/E92</f>
        <v>0.72607142857142848</v>
      </c>
      <c r="N92" s="222">
        <f>M92+F92</f>
        <v>1.5260714285714285</v>
      </c>
    </row>
    <row r="93" spans="1:14" ht="14.5" customHeight="1" x14ac:dyDescent="0.15">
      <c r="A93" s="272"/>
      <c r="B93" s="214"/>
      <c r="C93" s="215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</row>
    <row r="94" spans="1:14" ht="14.5" customHeight="1" x14ac:dyDescent="0.15">
      <c r="A94" s="224" t="s">
        <v>40</v>
      </c>
      <c r="B94" s="216">
        <v>2019</v>
      </c>
      <c r="C94" s="217" t="s">
        <v>271</v>
      </c>
      <c r="D94" s="216">
        <f>'2019 Field of Dreamers - 2019 -'!C59</f>
        <v>26</v>
      </c>
      <c r="E94" s="216">
        <f>'2019 Field of Dreamers - 2019 -'!D59</f>
        <v>12</v>
      </c>
      <c r="F94" s="216">
        <f>'2019 Field of Dreamers - 2019 -'!E59</f>
        <v>0.46153846153846156</v>
      </c>
      <c r="G94" s="216">
        <f>'2019 Field of Dreamers - 2019 -'!F59</f>
        <v>12</v>
      </c>
      <c r="H94" s="216">
        <f>'2019 Field of Dreamers - 2019 -'!G59</f>
        <v>0</v>
      </c>
      <c r="I94" s="216">
        <f>'2019 Field of Dreamers - 2019 -'!H59</f>
        <v>0</v>
      </c>
      <c r="J94" s="216">
        <f>'2019 Field of Dreamers - 2019 -'!I59</f>
        <v>0</v>
      </c>
      <c r="K94" s="216">
        <f>'2019 Field of Dreamers - 2019 -'!J59</f>
        <v>9</v>
      </c>
      <c r="L94" s="216">
        <f>'2019 Field of Dreamers - 2019 -'!K59</f>
        <v>1</v>
      </c>
      <c r="M94" s="216">
        <f>'2019 Field of Dreamers - 2019 -'!L59</f>
        <v>0</v>
      </c>
      <c r="N94" s="216">
        <f>'2019 Field of Dreamers - 2019 -'!M59</f>
        <v>0.46153846153846156</v>
      </c>
    </row>
    <row r="95" spans="1:14" ht="14.5" customHeight="1" x14ac:dyDescent="0.15">
      <c r="A95" s="219" t="s">
        <v>264</v>
      </c>
      <c r="B95" s="220"/>
      <c r="C95" s="221"/>
      <c r="D95" s="271">
        <f>SUM(D94:D94)</f>
        <v>26</v>
      </c>
      <c r="E95" s="240">
        <f>SUM(E94:E94)</f>
        <v>12</v>
      </c>
      <c r="F95" s="223">
        <f>E95/D95</f>
        <v>0.46153846153846156</v>
      </c>
      <c r="G95" s="241">
        <f t="shared" ref="G95:L95" si="30">SUM(G94:G94)</f>
        <v>12</v>
      </c>
      <c r="H95" s="222">
        <f t="shared" si="30"/>
        <v>0</v>
      </c>
      <c r="I95" s="222">
        <f t="shared" si="30"/>
        <v>0</v>
      </c>
      <c r="J95" s="222">
        <f t="shared" si="30"/>
        <v>0</v>
      </c>
      <c r="K95" s="222">
        <f t="shared" si="30"/>
        <v>9</v>
      </c>
      <c r="L95" s="222">
        <f t="shared" si="30"/>
        <v>1</v>
      </c>
      <c r="M95" s="223">
        <f>(H95*1.33+I95*1.67+J95*2)/E95</f>
        <v>0</v>
      </c>
      <c r="N95" s="222">
        <f>M95+F95</f>
        <v>0.46153846153846156</v>
      </c>
    </row>
    <row r="96" spans="1:14" ht="14.5" customHeight="1" x14ac:dyDescent="0.15">
      <c r="A96" s="272"/>
      <c r="B96" s="214"/>
      <c r="C96" s="215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4"/>
    </row>
    <row r="97" spans="1:14" ht="14.5" customHeight="1" x14ac:dyDescent="0.15">
      <c r="A97" s="224" t="s">
        <v>21</v>
      </c>
      <c r="B97" s="216">
        <v>2017</v>
      </c>
      <c r="C97" s="217" t="s">
        <v>271</v>
      </c>
      <c r="D97" s="216">
        <v>75</v>
      </c>
      <c r="E97" s="216">
        <v>54</v>
      </c>
      <c r="F97" s="216">
        <v>0.72</v>
      </c>
      <c r="G97" s="216">
        <v>22</v>
      </c>
      <c r="H97" s="216">
        <v>23</v>
      </c>
      <c r="I97" s="216">
        <v>3</v>
      </c>
      <c r="J97" s="216">
        <v>6</v>
      </c>
      <c r="K97" s="216">
        <v>46</v>
      </c>
      <c r="L97" s="216">
        <v>37</v>
      </c>
      <c r="M97" s="216">
        <v>0.88259259259259204</v>
      </c>
      <c r="N97" s="216">
        <v>1.6025925925925899</v>
      </c>
    </row>
    <row r="98" spans="1:14" ht="14.5" customHeight="1" x14ac:dyDescent="0.15">
      <c r="A98" s="219" t="s">
        <v>264</v>
      </c>
      <c r="B98" s="220"/>
      <c r="C98" s="221"/>
      <c r="D98" s="271">
        <f>SUM(D97)</f>
        <v>75</v>
      </c>
      <c r="E98" s="240">
        <f>SUM(E97)</f>
        <v>54</v>
      </c>
      <c r="F98" s="223">
        <f>E98/D98</f>
        <v>0.72</v>
      </c>
      <c r="G98" s="241">
        <f t="shared" ref="G98:L98" si="31">SUM(G97)</f>
        <v>22</v>
      </c>
      <c r="H98" s="242">
        <f t="shared" si="31"/>
        <v>23</v>
      </c>
      <c r="I98" s="222">
        <f t="shared" si="31"/>
        <v>3</v>
      </c>
      <c r="J98" s="239">
        <f t="shared" si="31"/>
        <v>6</v>
      </c>
      <c r="K98" s="240">
        <f t="shared" si="31"/>
        <v>46</v>
      </c>
      <c r="L98" s="242">
        <f t="shared" si="31"/>
        <v>37</v>
      </c>
      <c r="M98" s="223">
        <f>(H98*1.33+I98*1.67+J98*2)/E98</f>
        <v>0.88148148148148153</v>
      </c>
      <c r="N98" s="222">
        <f>M98+F98</f>
        <v>1.6014814814814815</v>
      </c>
    </row>
    <row r="99" spans="1:14" ht="14.5" customHeight="1" x14ac:dyDescent="0.15">
      <c r="A99" s="273"/>
      <c r="B99" s="274"/>
      <c r="C99" s="275"/>
      <c r="D99" s="276"/>
      <c r="E99" s="277"/>
      <c r="F99" s="278"/>
      <c r="G99" s="279"/>
      <c r="H99" s="280"/>
      <c r="I99" s="274"/>
      <c r="J99" s="276"/>
      <c r="K99" s="277"/>
      <c r="L99" s="280"/>
      <c r="M99" s="278"/>
      <c r="N99" s="274"/>
    </row>
    <row r="100" spans="1:14" ht="14.5" customHeight="1" x14ac:dyDescent="0.15">
      <c r="A100" s="224" t="s">
        <v>223</v>
      </c>
      <c r="B100" s="216">
        <v>2019</v>
      </c>
      <c r="C100" s="217" t="s">
        <v>271</v>
      </c>
      <c r="D100" s="216">
        <f>'2019 Field of Dreamers - 2019 -'!C56</f>
        <v>40</v>
      </c>
      <c r="E100" s="216">
        <f>'2019 Field of Dreamers - 2019 -'!D56</f>
        <v>28</v>
      </c>
      <c r="F100" s="216">
        <f>'2019 Field of Dreamers - 2019 -'!E56</f>
        <v>0.7</v>
      </c>
      <c r="G100" s="216">
        <f>'2019 Field of Dreamers - 2019 -'!F56</f>
        <v>25</v>
      </c>
      <c r="H100" s="216">
        <f>'2019 Field of Dreamers - 2019 -'!G56</f>
        <v>2</v>
      </c>
      <c r="I100" s="216">
        <f>'2019 Field of Dreamers - 2019 -'!H56</f>
        <v>1</v>
      </c>
      <c r="J100" s="216">
        <f>'2019 Field of Dreamers - 2019 -'!I56</f>
        <v>0</v>
      </c>
      <c r="K100" s="216">
        <f>'2019 Field of Dreamers - 2019 -'!J56</f>
        <v>10</v>
      </c>
      <c r="L100" s="216">
        <f>'2019 Field of Dreamers - 2019 -'!K56</f>
        <v>13</v>
      </c>
      <c r="M100" s="216">
        <f>'2019 Field of Dreamers - 2019 -'!L56</f>
        <v>0.15475</v>
      </c>
      <c r="N100" s="216">
        <f>'2019 Field of Dreamers - 2019 -'!M56</f>
        <v>0.8547499999999999</v>
      </c>
    </row>
    <row r="101" spans="1:14" ht="14.5" customHeight="1" x14ac:dyDescent="0.15">
      <c r="A101" s="219" t="s">
        <v>264</v>
      </c>
      <c r="B101" s="220"/>
      <c r="C101" s="221"/>
      <c r="D101" s="271">
        <f>SUM(D100:D100)</f>
        <v>40</v>
      </c>
      <c r="E101" s="240">
        <f>SUM(E100:E100)</f>
        <v>28</v>
      </c>
      <c r="F101" s="223">
        <f>E101/D101</f>
        <v>0.7</v>
      </c>
      <c r="G101" s="241">
        <f t="shared" ref="G101:L101" si="32">SUM(G100:G100)</f>
        <v>25</v>
      </c>
      <c r="H101" s="222">
        <f t="shared" si="32"/>
        <v>2</v>
      </c>
      <c r="I101" s="222">
        <f t="shared" si="32"/>
        <v>1</v>
      </c>
      <c r="J101" s="222">
        <f t="shared" si="32"/>
        <v>0</v>
      </c>
      <c r="K101" s="222">
        <f t="shared" si="32"/>
        <v>10</v>
      </c>
      <c r="L101" s="222">
        <f t="shared" si="32"/>
        <v>13</v>
      </c>
      <c r="M101" s="223">
        <f>(H101*1.33+I101*1.67+J101*2)/E101</f>
        <v>0.15464285714285714</v>
      </c>
      <c r="N101" s="222">
        <f>M101+F101</f>
        <v>0.85464285714285704</v>
      </c>
    </row>
    <row r="102" spans="1:14" ht="14.5" customHeight="1" x14ac:dyDescent="0.15">
      <c r="A102" s="273"/>
      <c r="B102" s="274"/>
      <c r="C102" s="275"/>
      <c r="D102" s="276"/>
      <c r="E102" s="277"/>
      <c r="F102" s="278"/>
      <c r="G102" s="279"/>
      <c r="H102" s="280"/>
      <c r="I102" s="274"/>
      <c r="J102" s="276"/>
      <c r="K102" s="277"/>
      <c r="L102" s="280"/>
      <c r="M102" s="278"/>
      <c r="N102" s="274"/>
    </row>
    <row r="103" spans="1:14" ht="14.5" customHeight="1" x14ac:dyDescent="0.15">
      <c r="A103" s="224" t="s">
        <v>126</v>
      </c>
      <c r="B103" s="216">
        <v>2018</v>
      </c>
      <c r="C103" s="217" t="s">
        <v>271</v>
      </c>
      <c r="D103" s="216">
        <v>33</v>
      </c>
      <c r="E103" s="216">
        <v>22</v>
      </c>
      <c r="F103" s="216">
        <v>0.66666666666666696</v>
      </c>
      <c r="G103" s="216">
        <v>21</v>
      </c>
      <c r="H103" s="216">
        <v>1</v>
      </c>
      <c r="I103" s="216">
        <v>0</v>
      </c>
      <c r="J103" s="216">
        <v>0</v>
      </c>
      <c r="K103" s="216">
        <v>8</v>
      </c>
      <c r="L103" s="216">
        <v>8</v>
      </c>
      <c r="M103" s="216">
        <v>6.0590909090909098E-2</v>
      </c>
      <c r="N103" s="216">
        <v>0.72725757575757599</v>
      </c>
    </row>
    <row r="104" spans="1:14" ht="14.5" customHeight="1" x14ac:dyDescent="0.15">
      <c r="A104" s="219" t="s">
        <v>264</v>
      </c>
      <c r="B104" s="220"/>
      <c r="C104" s="221"/>
      <c r="D104" s="271">
        <f>SUM(D103)</f>
        <v>33</v>
      </c>
      <c r="E104" s="240">
        <f>SUM(E103)</f>
        <v>22</v>
      </c>
      <c r="F104" s="223">
        <f>E104/D104</f>
        <v>0.66666666666666663</v>
      </c>
      <c r="G104" s="241">
        <f t="shared" ref="G104:L104" si="33">SUM(G103)</f>
        <v>21</v>
      </c>
      <c r="H104" s="242">
        <f t="shared" si="33"/>
        <v>1</v>
      </c>
      <c r="I104" s="222">
        <f t="shared" si="33"/>
        <v>0</v>
      </c>
      <c r="J104" s="239">
        <f t="shared" si="33"/>
        <v>0</v>
      </c>
      <c r="K104" s="240">
        <f t="shared" si="33"/>
        <v>8</v>
      </c>
      <c r="L104" s="242">
        <f t="shared" si="33"/>
        <v>8</v>
      </c>
      <c r="M104" s="223">
        <f>(H104*1.33+I104*1.67+J104*2)/E104</f>
        <v>6.0454545454545455E-2</v>
      </c>
      <c r="N104" s="222">
        <f>M104+F104</f>
        <v>0.72712121212121206</v>
      </c>
    </row>
    <row r="105" spans="1:14" ht="14.5" customHeight="1" x14ac:dyDescent="0.15">
      <c r="A105" s="213"/>
      <c r="B105" s="214"/>
      <c r="C105" s="215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</row>
    <row r="106" spans="1:14" ht="14.5" customHeight="1" x14ac:dyDescent="0.15">
      <c r="A106" s="224" t="s">
        <v>183</v>
      </c>
      <c r="B106" s="216">
        <v>2018</v>
      </c>
      <c r="C106" s="217" t="s">
        <v>271</v>
      </c>
      <c r="D106" s="216">
        <v>48</v>
      </c>
      <c r="E106" s="216">
        <v>33</v>
      </c>
      <c r="F106" s="216">
        <v>0.6875</v>
      </c>
      <c r="G106" s="216">
        <v>19</v>
      </c>
      <c r="H106" s="216">
        <v>8</v>
      </c>
      <c r="I106" s="216">
        <v>4</v>
      </c>
      <c r="J106" s="216">
        <v>2</v>
      </c>
      <c r="K106" s="216">
        <v>18</v>
      </c>
      <c r="L106" s="216">
        <v>16</v>
      </c>
      <c r="M106" s="216">
        <v>0.64642424242424201</v>
      </c>
      <c r="N106" s="216">
        <v>1.3339242424242399</v>
      </c>
    </row>
    <row r="107" spans="1:14" ht="14.5" customHeight="1" x14ac:dyDescent="0.15">
      <c r="A107" s="219" t="s">
        <v>264</v>
      </c>
      <c r="B107" s="220"/>
      <c r="C107" s="221"/>
      <c r="D107" s="271">
        <f>SUM(D106)</f>
        <v>48</v>
      </c>
      <c r="E107" s="240">
        <f>SUM(E106)</f>
        <v>33</v>
      </c>
      <c r="F107" s="223">
        <f>E107/D107</f>
        <v>0.6875</v>
      </c>
      <c r="G107" s="241">
        <f t="shared" ref="G107:L107" si="34">SUM(G106)</f>
        <v>19</v>
      </c>
      <c r="H107" s="242">
        <f t="shared" si="34"/>
        <v>8</v>
      </c>
      <c r="I107" s="222">
        <f t="shared" si="34"/>
        <v>4</v>
      </c>
      <c r="J107" s="239">
        <f t="shared" si="34"/>
        <v>2</v>
      </c>
      <c r="K107" s="240">
        <f t="shared" si="34"/>
        <v>18</v>
      </c>
      <c r="L107" s="242">
        <f t="shared" si="34"/>
        <v>16</v>
      </c>
      <c r="M107" s="223">
        <f>(H107*1.33+I107*1.67+J107*2)/E107</f>
        <v>0.64606060606060611</v>
      </c>
      <c r="N107" s="222">
        <f>M107+F107</f>
        <v>1.333560606060606</v>
      </c>
    </row>
    <row r="108" spans="1:14" ht="14.5" customHeight="1" x14ac:dyDescent="0.15">
      <c r="A108" s="281"/>
      <c r="B108" s="282"/>
      <c r="C108" s="283"/>
      <c r="D108" s="284"/>
      <c r="E108" s="285"/>
      <c r="F108" s="286"/>
      <c r="G108" s="287"/>
      <c r="H108" s="288"/>
      <c r="I108" s="282"/>
      <c r="J108" s="284"/>
      <c r="K108" s="285"/>
      <c r="L108" s="288"/>
      <c r="M108" s="286"/>
      <c r="N108" s="282"/>
    </row>
    <row r="109" spans="1:14" ht="14.5" customHeight="1" x14ac:dyDescent="0.15">
      <c r="A109" s="224" t="s">
        <v>182</v>
      </c>
      <c r="B109" s="216">
        <v>2018</v>
      </c>
      <c r="C109" s="217" t="s">
        <v>271</v>
      </c>
      <c r="D109" s="216">
        <v>12</v>
      </c>
      <c r="E109" s="216">
        <v>8</v>
      </c>
      <c r="F109" s="216">
        <v>0.66666666666666696</v>
      </c>
      <c r="G109" s="216">
        <v>8</v>
      </c>
      <c r="H109" s="216">
        <v>0</v>
      </c>
      <c r="I109" s="216">
        <v>0</v>
      </c>
      <c r="J109" s="216">
        <v>0</v>
      </c>
      <c r="K109" s="216">
        <v>1</v>
      </c>
      <c r="L109" s="216">
        <v>5</v>
      </c>
      <c r="M109" s="216">
        <v>0</v>
      </c>
      <c r="N109" s="216">
        <v>0.66666666666666696</v>
      </c>
    </row>
    <row r="110" spans="1:14" ht="14.5" customHeight="1" x14ac:dyDescent="0.15">
      <c r="A110" s="219" t="s">
        <v>264</v>
      </c>
      <c r="B110" s="220"/>
      <c r="C110" s="221"/>
      <c r="D110" s="271">
        <f>SUM(D109)</f>
        <v>12</v>
      </c>
      <c r="E110" s="240">
        <f>SUM(E109)</f>
        <v>8</v>
      </c>
      <c r="F110" s="223">
        <f>E110/D110</f>
        <v>0.66666666666666663</v>
      </c>
      <c r="G110" s="241">
        <f t="shared" ref="G110:L110" si="35">SUM(G109)</f>
        <v>8</v>
      </c>
      <c r="H110" s="242">
        <f t="shared" si="35"/>
        <v>0</v>
      </c>
      <c r="I110" s="222">
        <f t="shared" si="35"/>
        <v>0</v>
      </c>
      <c r="J110" s="239">
        <f t="shared" si="35"/>
        <v>0</v>
      </c>
      <c r="K110" s="240">
        <f t="shared" si="35"/>
        <v>1</v>
      </c>
      <c r="L110" s="242">
        <f t="shared" si="35"/>
        <v>5</v>
      </c>
      <c r="M110" s="223">
        <f>(H110*1.33+I110*1.67+J110*2)/E110</f>
        <v>0</v>
      </c>
      <c r="N110" s="222">
        <f>M110+F110</f>
        <v>0.66666666666666663</v>
      </c>
    </row>
    <row r="111" spans="1:14" ht="14.5" customHeight="1" x14ac:dyDescent="0.15">
      <c r="A111" s="213"/>
      <c r="B111" s="214"/>
      <c r="C111" s="215"/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</row>
    <row r="112" spans="1:14" ht="14.5" customHeight="1" x14ac:dyDescent="0.15">
      <c r="A112" s="224" t="s">
        <v>219</v>
      </c>
      <c r="B112" s="216">
        <v>2019</v>
      </c>
      <c r="C112" s="217" t="s">
        <v>271</v>
      </c>
      <c r="D112" s="216">
        <f>'2019 Field of Dreamers - 2019 -'!C49</f>
        <v>30</v>
      </c>
      <c r="E112" s="216">
        <f>'2019 Field of Dreamers - 2019 -'!D49</f>
        <v>20</v>
      </c>
      <c r="F112" s="216">
        <f>'2019 Field of Dreamers - 2019 -'!E49</f>
        <v>0.66666666666666663</v>
      </c>
      <c r="G112" s="216">
        <f>'2019 Field of Dreamers - 2019 -'!F49</f>
        <v>19</v>
      </c>
      <c r="H112" s="216">
        <f>'2019 Field of Dreamers - 2019 -'!G49</f>
        <v>0</v>
      </c>
      <c r="I112" s="216">
        <f>'2019 Field of Dreamers - 2019 -'!H49</f>
        <v>1</v>
      </c>
      <c r="J112" s="216">
        <f>'2019 Field of Dreamers - 2019 -'!I49</f>
        <v>0</v>
      </c>
      <c r="K112" s="216">
        <f>'2019 Field of Dreamers - 2019 -'!J49</f>
        <v>7</v>
      </c>
      <c r="L112" s="216">
        <f>'2019 Field of Dreamers - 2019 -'!K49</f>
        <v>11</v>
      </c>
      <c r="M112" s="216">
        <f>'2019 Field of Dreamers - 2019 -'!L49</f>
        <v>8.3350000000000007E-2</v>
      </c>
      <c r="N112" s="216">
        <f>'2019 Field of Dreamers - 2019 -'!M49</f>
        <v>0.75001666666666666</v>
      </c>
    </row>
    <row r="113" spans="1:14" ht="14.5" customHeight="1" x14ac:dyDescent="0.15">
      <c r="A113" s="219" t="s">
        <v>264</v>
      </c>
      <c r="B113" s="220"/>
      <c r="C113" s="221"/>
      <c r="D113" s="271">
        <f>SUM(D112:D112)</f>
        <v>30</v>
      </c>
      <c r="E113" s="240">
        <f>SUM(E112:E112)</f>
        <v>20</v>
      </c>
      <c r="F113" s="223">
        <f>E113/D113</f>
        <v>0.66666666666666663</v>
      </c>
      <c r="G113" s="241">
        <f t="shared" ref="G113:L113" si="36">SUM(G112:G112)</f>
        <v>19</v>
      </c>
      <c r="H113" s="222">
        <f t="shared" si="36"/>
        <v>0</v>
      </c>
      <c r="I113" s="222">
        <f t="shared" si="36"/>
        <v>1</v>
      </c>
      <c r="J113" s="222">
        <f t="shared" si="36"/>
        <v>0</v>
      </c>
      <c r="K113" s="222">
        <f t="shared" si="36"/>
        <v>7</v>
      </c>
      <c r="L113" s="222">
        <f t="shared" si="36"/>
        <v>11</v>
      </c>
      <c r="M113" s="223">
        <f>(H113*1.33+I113*1.67+J113*2)/E113</f>
        <v>8.3499999999999991E-2</v>
      </c>
      <c r="N113" s="222">
        <f>M113+F113</f>
        <v>0.75016666666666665</v>
      </c>
    </row>
    <row r="114" spans="1:14" ht="14.5" customHeight="1" x14ac:dyDescent="0.15">
      <c r="A114" s="213"/>
      <c r="B114" s="214"/>
      <c r="C114" s="215"/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</row>
    <row r="115" spans="1:14" ht="14.5" customHeight="1" x14ac:dyDescent="0.15">
      <c r="A115" s="224" t="s">
        <v>73</v>
      </c>
      <c r="B115" s="216">
        <v>2017</v>
      </c>
      <c r="C115" s="217" t="s">
        <v>271</v>
      </c>
      <c r="D115" s="216">
        <v>55</v>
      </c>
      <c r="E115" s="216">
        <v>39</v>
      </c>
      <c r="F115" s="216">
        <v>0.70909090909090899</v>
      </c>
      <c r="G115" s="216">
        <v>22</v>
      </c>
      <c r="H115" s="216">
        <v>10</v>
      </c>
      <c r="I115" s="216">
        <v>5</v>
      </c>
      <c r="J115" s="216">
        <v>2</v>
      </c>
      <c r="K115" s="216">
        <v>18</v>
      </c>
      <c r="L115" s="216">
        <v>28</v>
      </c>
      <c r="M115" s="216">
        <v>0.658076923076923</v>
      </c>
      <c r="N115" s="216">
        <v>1.36716783216783</v>
      </c>
    </row>
    <row r="116" spans="1:14" ht="14.5" customHeight="1" x14ac:dyDescent="0.15">
      <c r="A116" s="219" t="s">
        <v>264</v>
      </c>
      <c r="B116" s="220"/>
      <c r="C116" s="221"/>
      <c r="D116" s="271">
        <f>SUM(D115)</f>
        <v>55</v>
      </c>
      <c r="E116" s="240">
        <f>SUM(E115)</f>
        <v>39</v>
      </c>
      <c r="F116" s="223">
        <f>E116/D116</f>
        <v>0.70909090909090911</v>
      </c>
      <c r="G116" s="241">
        <f t="shared" ref="G116:L116" si="37">SUM(G115)</f>
        <v>22</v>
      </c>
      <c r="H116" s="242">
        <f t="shared" si="37"/>
        <v>10</v>
      </c>
      <c r="I116" s="222">
        <f t="shared" si="37"/>
        <v>5</v>
      </c>
      <c r="J116" s="239">
        <f t="shared" si="37"/>
        <v>2</v>
      </c>
      <c r="K116" s="240">
        <f t="shared" si="37"/>
        <v>18</v>
      </c>
      <c r="L116" s="242">
        <f t="shared" si="37"/>
        <v>28</v>
      </c>
      <c r="M116" s="223">
        <f>(H116*1.33+I116*1.67+J116*2)/E116</f>
        <v>0.65769230769230769</v>
      </c>
      <c r="N116" s="222">
        <f>M116+F116</f>
        <v>1.3667832167832168</v>
      </c>
    </row>
    <row r="117" spans="1:14" ht="14.5" customHeight="1" x14ac:dyDescent="0.15">
      <c r="A117" s="273"/>
      <c r="B117" s="274"/>
      <c r="C117" s="275"/>
      <c r="D117" s="276"/>
      <c r="E117" s="277"/>
      <c r="F117" s="278"/>
      <c r="G117" s="279"/>
      <c r="H117" s="280"/>
      <c r="I117" s="274"/>
      <c r="J117" s="276"/>
      <c r="K117" s="277"/>
      <c r="L117" s="280"/>
      <c r="M117" s="278"/>
      <c r="N117" s="274"/>
    </row>
    <row r="118" spans="1:14" ht="14.5" customHeight="1" x14ac:dyDescent="0.15">
      <c r="A118" s="224" t="s">
        <v>221</v>
      </c>
      <c r="B118" s="216">
        <v>2019</v>
      </c>
      <c r="C118" s="217" t="s">
        <v>271</v>
      </c>
      <c r="D118" s="216">
        <f>'2019 Field of Dreamers - 2019 -'!C53</f>
        <v>34</v>
      </c>
      <c r="E118" s="216">
        <f>'2019 Field of Dreamers - 2019 -'!D53</f>
        <v>21</v>
      </c>
      <c r="F118" s="216">
        <f>'2019 Field of Dreamers - 2019 -'!E53</f>
        <v>0.61764705882352944</v>
      </c>
      <c r="G118" s="216">
        <f>'2019 Field of Dreamers - 2019 -'!F53</f>
        <v>18</v>
      </c>
      <c r="H118" s="216">
        <f>'2019 Field of Dreamers - 2019 -'!G53</f>
        <v>3</v>
      </c>
      <c r="I118" s="216">
        <f>'2019 Field of Dreamers - 2019 -'!H53</f>
        <v>0</v>
      </c>
      <c r="J118" s="216">
        <f>'2019 Field of Dreamers - 2019 -'!I53</f>
        <v>0</v>
      </c>
      <c r="K118" s="216">
        <f>'2019 Field of Dreamers - 2019 -'!J53</f>
        <v>7</v>
      </c>
      <c r="L118" s="216">
        <f>'2019 Field of Dreamers - 2019 -'!K53</f>
        <v>9</v>
      </c>
      <c r="M118" s="216">
        <f>'2019 Field of Dreamers - 2019 -'!L53</f>
        <v>0.19042857142857142</v>
      </c>
      <c r="N118" s="216">
        <f>'2019 Field of Dreamers - 2019 -'!M53</f>
        <v>0.80807563025210083</v>
      </c>
    </row>
    <row r="119" spans="1:14" ht="14.5" customHeight="1" x14ac:dyDescent="0.15">
      <c r="A119" s="219" t="s">
        <v>264</v>
      </c>
      <c r="B119" s="220"/>
      <c r="C119" s="221"/>
      <c r="D119" s="271">
        <f>SUM(D118:D118)</f>
        <v>34</v>
      </c>
      <c r="E119" s="240">
        <f>SUM(E118:E118)</f>
        <v>21</v>
      </c>
      <c r="F119" s="223">
        <f>E119/D119</f>
        <v>0.61764705882352944</v>
      </c>
      <c r="G119" s="241">
        <f t="shared" ref="G119:L119" si="38">SUM(G118:G118)</f>
        <v>18</v>
      </c>
      <c r="H119" s="222">
        <f t="shared" si="38"/>
        <v>3</v>
      </c>
      <c r="I119" s="222">
        <f t="shared" si="38"/>
        <v>0</v>
      </c>
      <c r="J119" s="222">
        <f t="shared" si="38"/>
        <v>0</v>
      </c>
      <c r="K119" s="222">
        <f t="shared" si="38"/>
        <v>7</v>
      </c>
      <c r="L119" s="222">
        <f t="shared" si="38"/>
        <v>9</v>
      </c>
      <c r="M119" s="223">
        <f>(H119*1.33+I119*1.67+J119*2)/E119</f>
        <v>0.19</v>
      </c>
      <c r="N119" s="222">
        <f>M119+F119</f>
        <v>0.80764705882352938</v>
      </c>
    </row>
  </sheetData>
  <mergeCells count="1">
    <mergeCell ref="A1:N1"/>
  </mergeCells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U74"/>
  <sheetViews>
    <sheetView showGridLines="0" workbookViewId="0">
      <selection sqref="A1:D1"/>
    </sheetView>
  </sheetViews>
  <sheetFormatPr baseColWidth="10" defaultColWidth="10.83203125" defaultRowHeight="13" customHeight="1" x14ac:dyDescent="0.15"/>
  <cols>
    <col min="1" max="1" width="5.33203125" style="151" customWidth="1"/>
    <col min="2" max="2" width="20.83203125" style="151" customWidth="1"/>
    <col min="3" max="3" width="5" style="151" customWidth="1"/>
    <col min="4" max="4" width="9.1640625" style="151" customWidth="1"/>
    <col min="5" max="5" width="1.5" style="151" customWidth="1"/>
    <col min="6" max="6" width="4.33203125" style="151" customWidth="1"/>
    <col min="7" max="7" width="17" style="151" customWidth="1"/>
    <col min="8" max="8" width="5" style="151" customWidth="1"/>
    <col min="9" max="9" width="7.6640625" style="151" customWidth="1"/>
    <col min="10" max="10" width="1.33203125" style="151" customWidth="1"/>
    <col min="11" max="11" width="5.83203125" style="151" customWidth="1"/>
    <col min="12" max="12" width="20.83203125" style="151" customWidth="1"/>
    <col min="13" max="13" width="5" style="151" customWidth="1"/>
    <col min="14" max="14" width="6" style="151" customWidth="1"/>
    <col min="15" max="15" width="1.83203125" style="151" customWidth="1"/>
    <col min="16" max="16" width="6" style="151" customWidth="1"/>
    <col min="17" max="17" width="17" style="151" customWidth="1"/>
    <col min="18" max="18" width="5" style="151" customWidth="1"/>
    <col min="19" max="19" width="6.1640625" style="151" customWidth="1"/>
    <col min="20" max="255" width="10.83203125" style="151" customWidth="1"/>
  </cols>
  <sheetData>
    <row r="1" spans="1:255" ht="15" customHeight="1" x14ac:dyDescent="0.15">
      <c r="A1" s="372" t="s">
        <v>238</v>
      </c>
      <c r="B1" s="373"/>
      <c r="C1" s="373"/>
      <c r="D1" s="373"/>
      <c r="E1" s="152"/>
      <c r="F1" s="372" t="s">
        <v>239</v>
      </c>
      <c r="G1" s="373"/>
      <c r="H1" s="373"/>
      <c r="I1" s="373"/>
      <c r="J1" s="152"/>
      <c r="K1" s="370" t="s">
        <v>240</v>
      </c>
      <c r="L1" s="371"/>
      <c r="M1" s="371"/>
      <c r="N1" s="371"/>
      <c r="O1" s="152"/>
      <c r="P1" s="372" t="s">
        <v>241</v>
      </c>
      <c r="Q1" s="373"/>
      <c r="R1" s="373"/>
      <c r="S1" s="373"/>
      <c r="T1" s="153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  <c r="DT1" s="154"/>
      <c r="DU1" s="154"/>
      <c r="DV1" s="154"/>
      <c r="DW1" s="154"/>
      <c r="DX1" s="154"/>
      <c r="DY1" s="154"/>
      <c r="DZ1" s="154"/>
      <c r="EA1" s="154"/>
      <c r="EB1" s="154"/>
      <c r="EC1" s="154"/>
      <c r="ED1" s="154"/>
      <c r="EE1" s="154"/>
      <c r="EF1" s="154"/>
      <c r="EG1" s="154"/>
      <c r="EH1" s="154"/>
      <c r="EI1" s="154"/>
      <c r="EJ1" s="154"/>
      <c r="EK1" s="154"/>
      <c r="EL1" s="154"/>
      <c r="EM1" s="154"/>
      <c r="EN1" s="154"/>
      <c r="EO1" s="154"/>
      <c r="EP1" s="154"/>
      <c r="EQ1" s="154"/>
      <c r="ER1" s="154"/>
      <c r="ES1" s="154"/>
      <c r="ET1" s="154"/>
      <c r="EU1" s="154"/>
      <c r="EV1" s="154"/>
      <c r="EW1" s="154"/>
      <c r="EX1" s="154"/>
      <c r="EY1" s="154"/>
      <c r="EZ1" s="154"/>
      <c r="FA1" s="154"/>
      <c r="FB1" s="154"/>
      <c r="FC1" s="154"/>
      <c r="FD1" s="154"/>
      <c r="FE1" s="154"/>
      <c r="FF1" s="154"/>
      <c r="FG1" s="154"/>
      <c r="FH1" s="154"/>
      <c r="FI1" s="154"/>
      <c r="FJ1" s="154"/>
      <c r="FK1" s="154"/>
      <c r="FL1" s="154"/>
      <c r="FM1" s="154"/>
      <c r="FN1" s="154"/>
      <c r="FO1" s="154"/>
      <c r="FP1" s="154"/>
      <c r="FQ1" s="154"/>
      <c r="FR1" s="154"/>
      <c r="FS1" s="154"/>
      <c r="FT1" s="154"/>
      <c r="FU1" s="154"/>
      <c r="FV1" s="154"/>
      <c r="FW1" s="154"/>
      <c r="FX1" s="154"/>
      <c r="FY1" s="154"/>
      <c r="FZ1" s="154"/>
      <c r="GA1" s="154"/>
      <c r="GB1" s="154"/>
      <c r="GC1" s="154"/>
      <c r="GD1" s="154"/>
      <c r="GE1" s="154"/>
      <c r="GF1" s="154"/>
      <c r="GG1" s="154"/>
      <c r="GH1" s="154"/>
      <c r="GI1" s="154"/>
      <c r="GJ1" s="154"/>
      <c r="GK1" s="154"/>
      <c r="GL1" s="154"/>
      <c r="GM1" s="154"/>
      <c r="GN1" s="154"/>
      <c r="GO1" s="154"/>
      <c r="GP1" s="154"/>
      <c r="GQ1" s="154"/>
      <c r="GR1" s="154"/>
      <c r="GS1" s="154"/>
      <c r="GT1" s="154"/>
      <c r="GU1" s="154"/>
      <c r="GV1" s="154"/>
      <c r="GW1" s="154"/>
      <c r="GX1" s="154"/>
      <c r="GY1" s="154"/>
      <c r="GZ1" s="154"/>
      <c r="HA1" s="154"/>
      <c r="HB1" s="154"/>
      <c r="HC1" s="154"/>
      <c r="HD1" s="154"/>
      <c r="HE1" s="154"/>
      <c r="HF1" s="154"/>
      <c r="HG1" s="154"/>
      <c r="HH1" s="154"/>
      <c r="HI1" s="154"/>
      <c r="HJ1" s="154"/>
      <c r="HK1" s="154"/>
      <c r="HL1" s="154"/>
      <c r="HM1" s="154"/>
      <c r="HN1" s="154"/>
      <c r="HO1" s="154"/>
      <c r="HP1" s="154"/>
      <c r="HQ1" s="154"/>
      <c r="HR1" s="154"/>
      <c r="HS1" s="154"/>
      <c r="HT1" s="154"/>
      <c r="HU1" s="154"/>
      <c r="HV1" s="154"/>
      <c r="HW1" s="154"/>
      <c r="HX1" s="154"/>
      <c r="HY1" s="154"/>
      <c r="HZ1" s="154"/>
      <c r="IA1" s="154"/>
      <c r="IB1" s="154"/>
      <c r="IC1" s="154"/>
      <c r="ID1" s="154"/>
      <c r="IE1" s="154"/>
      <c r="IF1" s="154"/>
      <c r="IG1" s="154"/>
      <c r="IH1" s="154"/>
      <c r="II1" s="154"/>
      <c r="IJ1" s="154"/>
      <c r="IK1" s="154"/>
      <c r="IL1" s="154"/>
      <c r="IM1" s="154"/>
      <c r="IN1" s="154"/>
      <c r="IO1" s="154"/>
      <c r="IP1" s="154"/>
      <c r="IQ1" s="154"/>
      <c r="IR1" s="154"/>
      <c r="IS1" s="154"/>
      <c r="IT1" s="154"/>
      <c r="IU1" s="155"/>
    </row>
    <row r="2" spans="1:255" ht="15" customHeight="1" x14ac:dyDescent="0.15">
      <c r="A2" s="156">
        <v>1</v>
      </c>
      <c r="B2" s="157" t="s">
        <v>211</v>
      </c>
      <c r="C2" s="158">
        <v>2019</v>
      </c>
      <c r="D2" s="158">
        <v>87</v>
      </c>
      <c r="E2" s="152"/>
      <c r="F2" s="156">
        <v>1</v>
      </c>
      <c r="G2" s="159" t="s">
        <v>108</v>
      </c>
      <c r="H2" s="160">
        <v>2017</v>
      </c>
      <c r="I2" s="160">
        <v>67</v>
      </c>
      <c r="J2" s="152"/>
      <c r="K2" s="156">
        <v>1</v>
      </c>
      <c r="L2" s="159" t="s">
        <v>84</v>
      </c>
      <c r="M2" s="160">
        <v>2017</v>
      </c>
      <c r="N2" s="160">
        <v>46</v>
      </c>
      <c r="O2" s="152"/>
      <c r="P2" s="156">
        <v>1</v>
      </c>
      <c r="Q2" s="159" t="s">
        <v>17</v>
      </c>
      <c r="R2" s="160">
        <v>2017</v>
      </c>
      <c r="S2" s="160">
        <v>24</v>
      </c>
      <c r="T2" s="161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  <c r="DB2" s="162"/>
      <c r="DC2" s="162"/>
      <c r="DD2" s="162"/>
      <c r="DE2" s="162"/>
      <c r="DF2" s="162"/>
      <c r="DG2" s="162"/>
      <c r="DH2" s="162"/>
      <c r="DI2" s="162"/>
      <c r="DJ2" s="162"/>
      <c r="DK2" s="162"/>
      <c r="DL2" s="162"/>
      <c r="DM2" s="162"/>
      <c r="DN2" s="162"/>
      <c r="DO2" s="162"/>
      <c r="DP2" s="162"/>
      <c r="DQ2" s="162"/>
      <c r="DR2" s="162"/>
      <c r="DS2" s="162"/>
      <c r="DT2" s="162"/>
      <c r="DU2" s="162"/>
      <c r="DV2" s="162"/>
      <c r="DW2" s="162"/>
      <c r="DX2" s="162"/>
      <c r="DY2" s="162"/>
      <c r="DZ2" s="162"/>
      <c r="EA2" s="162"/>
      <c r="EB2" s="162"/>
      <c r="EC2" s="162"/>
      <c r="ED2" s="162"/>
      <c r="EE2" s="162"/>
      <c r="EF2" s="162"/>
      <c r="EG2" s="162"/>
      <c r="EH2" s="162"/>
      <c r="EI2" s="162"/>
      <c r="EJ2" s="162"/>
      <c r="EK2" s="162"/>
      <c r="EL2" s="162"/>
      <c r="EM2" s="162"/>
      <c r="EN2" s="162"/>
      <c r="EO2" s="162"/>
      <c r="EP2" s="162"/>
      <c r="EQ2" s="162"/>
      <c r="ER2" s="162"/>
      <c r="ES2" s="162"/>
      <c r="ET2" s="162"/>
      <c r="EU2" s="162"/>
      <c r="EV2" s="162"/>
      <c r="EW2" s="162"/>
      <c r="EX2" s="162"/>
      <c r="EY2" s="162"/>
      <c r="EZ2" s="162"/>
      <c r="FA2" s="162"/>
      <c r="FB2" s="162"/>
      <c r="FC2" s="162"/>
      <c r="FD2" s="162"/>
      <c r="FE2" s="162"/>
      <c r="FF2" s="162"/>
      <c r="FG2" s="162"/>
      <c r="FH2" s="162"/>
      <c r="FI2" s="162"/>
      <c r="FJ2" s="162"/>
      <c r="FK2" s="162"/>
      <c r="FL2" s="162"/>
      <c r="FM2" s="162"/>
      <c r="FN2" s="162"/>
      <c r="FO2" s="162"/>
      <c r="FP2" s="162"/>
      <c r="FQ2" s="162"/>
      <c r="FR2" s="162"/>
      <c r="FS2" s="162"/>
      <c r="FT2" s="162"/>
      <c r="FU2" s="162"/>
      <c r="FV2" s="162"/>
      <c r="FW2" s="162"/>
      <c r="FX2" s="162"/>
      <c r="FY2" s="162"/>
      <c r="FZ2" s="162"/>
      <c r="GA2" s="162"/>
      <c r="GB2" s="162"/>
      <c r="GC2" s="162"/>
      <c r="GD2" s="162"/>
      <c r="GE2" s="162"/>
      <c r="GF2" s="162"/>
      <c r="GG2" s="162"/>
      <c r="GH2" s="162"/>
      <c r="GI2" s="162"/>
      <c r="GJ2" s="162"/>
      <c r="GK2" s="162"/>
      <c r="GL2" s="162"/>
      <c r="GM2" s="162"/>
      <c r="GN2" s="162"/>
      <c r="GO2" s="162"/>
      <c r="GP2" s="162"/>
      <c r="GQ2" s="162"/>
      <c r="GR2" s="162"/>
      <c r="GS2" s="162"/>
      <c r="GT2" s="162"/>
      <c r="GU2" s="162"/>
      <c r="GV2" s="162"/>
      <c r="GW2" s="162"/>
      <c r="GX2" s="162"/>
      <c r="GY2" s="162"/>
      <c r="GZ2" s="162"/>
      <c r="HA2" s="162"/>
      <c r="HB2" s="162"/>
      <c r="HC2" s="162"/>
      <c r="HD2" s="162"/>
      <c r="HE2" s="162"/>
      <c r="HF2" s="162"/>
      <c r="HG2" s="162"/>
      <c r="HH2" s="162"/>
      <c r="HI2" s="162"/>
      <c r="HJ2" s="162"/>
      <c r="HK2" s="162"/>
      <c r="HL2" s="162"/>
      <c r="HM2" s="162"/>
      <c r="HN2" s="162"/>
      <c r="HO2" s="162"/>
      <c r="HP2" s="162"/>
      <c r="HQ2" s="162"/>
      <c r="HR2" s="162"/>
      <c r="HS2" s="162"/>
      <c r="HT2" s="162"/>
      <c r="HU2" s="162"/>
      <c r="HV2" s="162"/>
      <c r="HW2" s="162"/>
      <c r="HX2" s="162"/>
      <c r="HY2" s="162"/>
      <c r="HZ2" s="162"/>
      <c r="IA2" s="162"/>
      <c r="IB2" s="162"/>
      <c r="IC2" s="162"/>
      <c r="ID2" s="162"/>
      <c r="IE2" s="162"/>
      <c r="IF2" s="162"/>
      <c r="IG2" s="162"/>
      <c r="IH2" s="162"/>
      <c r="II2" s="162"/>
      <c r="IJ2" s="162"/>
      <c r="IK2" s="162"/>
      <c r="IL2" s="162"/>
      <c r="IM2" s="162"/>
      <c r="IN2" s="162"/>
      <c r="IO2" s="162"/>
      <c r="IP2" s="162"/>
      <c r="IQ2" s="162"/>
      <c r="IR2" s="162"/>
      <c r="IS2" s="162"/>
      <c r="IT2" s="162"/>
      <c r="IU2" s="163"/>
    </row>
    <row r="3" spans="1:255" ht="15" customHeight="1" x14ac:dyDescent="0.15">
      <c r="A3" s="156">
        <v>2</v>
      </c>
      <c r="B3" s="159" t="s">
        <v>108</v>
      </c>
      <c r="C3" s="160">
        <v>2017</v>
      </c>
      <c r="D3" s="160">
        <v>85</v>
      </c>
      <c r="E3" s="152"/>
      <c r="F3" s="156">
        <f t="shared" ref="F3:F21" si="0">F2+1</f>
        <v>2</v>
      </c>
      <c r="G3" s="159" t="s">
        <v>85</v>
      </c>
      <c r="H3" s="160">
        <v>2017</v>
      </c>
      <c r="I3" s="160">
        <v>59</v>
      </c>
      <c r="J3" s="152"/>
      <c r="K3" s="156">
        <v>2</v>
      </c>
      <c r="L3" s="164" t="s">
        <v>84</v>
      </c>
      <c r="M3" s="165">
        <v>2018</v>
      </c>
      <c r="N3" s="165">
        <v>44</v>
      </c>
      <c r="O3" s="152"/>
      <c r="P3" s="156">
        <v>2</v>
      </c>
      <c r="Q3" s="159" t="s">
        <v>242</v>
      </c>
      <c r="R3" s="160">
        <v>2017</v>
      </c>
      <c r="S3" s="160">
        <v>23</v>
      </c>
      <c r="T3" s="161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162"/>
      <c r="DH3" s="162"/>
      <c r="DI3" s="162"/>
      <c r="DJ3" s="162"/>
      <c r="DK3" s="162"/>
      <c r="DL3" s="162"/>
      <c r="DM3" s="162"/>
      <c r="DN3" s="162"/>
      <c r="DO3" s="162"/>
      <c r="DP3" s="162"/>
      <c r="DQ3" s="162"/>
      <c r="DR3" s="162"/>
      <c r="DS3" s="162"/>
      <c r="DT3" s="162"/>
      <c r="DU3" s="162"/>
      <c r="DV3" s="162"/>
      <c r="DW3" s="162"/>
      <c r="DX3" s="162"/>
      <c r="DY3" s="162"/>
      <c r="DZ3" s="162"/>
      <c r="EA3" s="162"/>
      <c r="EB3" s="162"/>
      <c r="EC3" s="162"/>
      <c r="ED3" s="162"/>
      <c r="EE3" s="162"/>
      <c r="EF3" s="162"/>
      <c r="EG3" s="162"/>
      <c r="EH3" s="162"/>
      <c r="EI3" s="162"/>
      <c r="EJ3" s="162"/>
      <c r="EK3" s="162"/>
      <c r="EL3" s="162"/>
      <c r="EM3" s="162"/>
      <c r="EN3" s="162"/>
      <c r="EO3" s="162"/>
      <c r="EP3" s="162"/>
      <c r="EQ3" s="162"/>
      <c r="ER3" s="162"/>
      <c r="ES3" s="162"/>
      <c r="ET3" s="162"/>
      <c r="EU3" s="162"/>
      <c r="EV3" s="162"/>
      <c r="EW3" s="162"/>
      <c r="EX3" s="162"/>
      <c r="EY3" s="162"/>
      <c r="EZ3" s="162"/>
      <c r="FA3" s="162"/>
      <c r="FB3" s="162"/>
      <c r="FC3" s="162"/>
      <c r="FD3" s="162"/>
      <c r="FE3" s="162"/>
      <c r="FF3" s="162"/>
      <c r="FG3" s="162"/>
      <c r="FH3" s="162"/>
      <c r="FI3" s="162"/>
      <c r="FJ3" s="162"/>
      <c r="FK3" s="162"/>
      <c r="FL3" s="162"/>
      <c r="FM3" s="162"/>
      <c r="FN3" s="162"/>
      <c r="FO3" s="162"/>
      <c r="FP3" s="162"/>
      <c r="FQ3" s="162"/>
      <c r="FR3" s="162"/>
      <c r="FS3" s="162"/>
      <c r="FT3" s="162"/>
      <c r="FU3" s="162"/>
      <c r="FV3" s="162"/>
      <c r="FW3" s="162"/>
      <c r="FX3" s="162"/>
      <c r="FY3" s="162"/>
      <c r="FZ3" s="162"/>
      <c r="GA3" s="162"/>
      <c r="GB3" s="162"/>
      <c r="GC3" s="162"/>
      <c r="GD3" s="162"/>
      <c r="GE3" s="162"/>
      <c r="GF3" s="162"/>
      <c r="GG3" s="162"/>
      <c r="GH3" s="162"/>
      <c r="GI3" s="162"/>
      <c r="GJ3" s="162"/>
      <c r="GK3" s="162"/>
      <c r="GL3" s="162"/>
      <c r="GM3" s="162"/>
      <c r="GN3" s="162"/>
      <c r="GO3" s="162"/>
      <c r="GP3" s="162"/>
      <c r="GQ3" s="162"/>
      <c r="GR3" s="162"/>
      <c r="GS3" s="162"/>
      <c r="GT3" s="162"/>
      <c r="GU3" s="162"/>
      <c r="GV3" s="162"/>
      <c r="GW3" s="162"/>
      <c r="GX3" s="162"/>
      <c r="GY3" s="162"/>
      <c r="GZ3" s="162"/>
      <c r="HA3" s="162"/>
      <c r="HB3" s="162"/>
      <c r="HC3" s="162"/>
      <c r="HD3" s="162"/>
      <c r="HE3" s="162"/>
      <c r="HF3" s="162"/>
      <c r="HG3" s="162"/>
      <c r="HH3" s="162"/>
      <c r="HI3" s="162"/>
      <c r="HJ3" s="162"/>
      <c r="HK3" s="162"/>
      <c r="HL3" s="162"/>
      <c r="HM3" s="162"/>
      <c r="HN3" s="162"/>
      <c r="HO3" s="162"/>
      <c r="HP3" s="162"/>
      <c r="HQ3" s="162"/>
      <c r="HR3" s="162"/>
      <c r="HS3" s="162"/>
      <c r="HT3" s="162"/>
      <c r="HU3" s="162"/>
      <c r="HV3" s="162"/>
      <c r="HW3" s="162"/>
      <c r="HX3" s="162"/>
      <c r="HY3" s="162"/>
      <c r="HZ3" s="162"/>
      <c r="IA3" s="162"/>
      <c r="IB3" s="162"/>
      <c r="IC3" s="162"/>
      <c r="ID3" s="162"/>
      <c r="IE3" s="162"/>
      <c r="IF3" s="162"/>
      <c r="IG3" s="162"/>
      <c r="IH3" s="162"/>
      <c r="II3" s="162"/>
      <c r="IJ3" s="162"/>
      <c r="IK3" s="162"/>
      <c r="IL3" s="162"/>
      <c r="IM3" s="162"/>
      <c r="IN3" s="162"/>
      <c r="IO3" s="162"/>
      <c r="IP3" s="162"/>
      <c r="IQ3" s="162"/>
      <c r="IR3" s="162"/>
      <c r="IS3" s="162"/>
      <c r="IT3" s="162"/>
      <c r="IU3" s="163"/>
    </row>
    <row r="4" spans="1:255" ht="15" customHeight="1" x14ac:dyDescent="0.15">
      <c r="A4" s="156">
        <v>3</v>
      </c>
      <c r="B4" s="159" t="s">
        <v>85</v>
      </c>
      <c r="C4" s="160">
        <v>2017</v>
      </c>
      <c r="D4" s="160">
        <v>80</v>
      </c>
      <c r="E4" s="152"/>
      <c r="F4" s="156">
        <f t="shared" si="0"/>
        <v>3</v>
      </c>
      <c r="G4" s="159" t="s">
        <v>17</v>
      </c>
      <c r="H4" s="160">
        <v>2017</v>
      </c>
      <c r="I4" s="160">
        <v>58</v>
      </c>
      <c r="J4" s="152"/>
      <c r="K4" s="156">
        <v>3</v>
      </c>
      <c r="L4" s="157" t="s">
        <v>211</v>
      </c>
      <c r="M4" s="158">
        <v>2019</v>
      </c>
      <c r="N4" s="158">
        <v>42</v>
      </c>
      <c r="O4" s="152"/>
      <c r="P4" s="156">
        <v>3</v>
      </c>
      <c r="Q4" s="159" t="s">
        <v>21</v>
      </c>
      <c r="R4" s="160">
        <v>2017</v>
      </c>
      <c r="S4" s="160">
        <v>23</v>
      </c>
      <c r="T4" s="161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  <c r="EJ4" s="162"/>
      <c r="EK4" s="162"/>
      <c r="EL4" s="162"/>
      <c r="EM4" s="162"/>
      <c r="EN4" s="162"/>
      <c r="EO4" s="162"/>
      <c r="EP4" s="162"/>
      <c r="EQ4" s="162"/>
      <c r="ER4" s="162"/>
      <c r="ES4" s="162"/>
      <c r="ET4" s="162"/>
      <c r="EU4" s="162"/>
      <c r="EV4" s="162"/>
      <c r="EW4" s="162"/>
      <c r="EX4" s="162"/>
      <c r="EY4" s="162"/>
      <c r="EZ4" s="162"/>
      <c r="FA4" s="162"/>
      <c r="FB4" s="162"/>
      <c r="FC4" s="162"/>
      <c r="FD4" s="162"/>
      <c r="FE4" s="162"/>
      <c r="FF4" s="162"/>
      <c r="FG4" s="162"/>
      <c r="FH4" s="162"/>
      <c r="FI4" s="162"/>
      <c r="FJ4" s="162"/>
      <c r="FK4" s="162"/>
      <c r="FL4" s="162"/>
      <c r="FM4" s="162"/>
      <c r="FN4" s="162"/>
      <c r="FO4" s="162"/>
      <c r="FP4" s="162"/>
      <c r="FQ4" s="162"/>
      <c r="FR4" s="162"/>
      <c r="FS4" s="162"/>
      <c r="FT4" s="162"/>
      <c r="FU4" s="162"/>
      <c r="FV4" s="162"/>
      <c r="FW4" s="162"/>
      <c r="FX4" s="162"/>
      <c r="FY4" s="162"/>
      <c r="FZ4" s="162"/>
      <c r="GA4" s="162"/>
      <c r="GB4" s="162"/>
      <c r="GC4" s="162"/>
      <c r="GD4" s="162"/>
      <c r="GE4" s="162"/>
      <c r="GF4" s="162"/>
      <c r="GG4" s="162"/>
      <c r="GH4" s="162"/>
      <c r="GI4" s="162"/>
      <c r="GJ4" s="162"/>
      <c r="GK4" s="162"/>
      <c r="GL4" s="162"/>
      <c r="GM4" s="162"/>
      <c r="GN4" s="162"/>
      <c r="GO4" s="162"/>
      <c r="GP4" s="162"/>
      <c r="GQ4" s="162"/>
      <c r="GR4" s="162"/>
      <c r="GS4" s="162"/>
      <c r="GT4" s="162"/>
      <c r="GU4" s="162"/>
      <c r="GV4" s="162"/>
      <c r="GW4" s="162"/>
      <c r="GX4" s="162"/>
      <c r="GY4" s="162"/>
      <c r="GZ4" s="162"/>
      <c r="HA4" s="162"/>
      <c r="HB4" s="162"/>
      <c r="HC4" s="162"/>
      <c r="HD4" s="162"/>
      <c r="HE4" s="162"/>
      <c r="HF4" s="162"/>
      <c r="HG4" s="162"/>
      <c r="HH4" s="162"/>
      <c r="HI4" s="162"/>
      <c r="HJ4" s="162"/>
      <c r="HK4" s="162"/>
      <c r="HL4" s="162"/>
      <c r="HM4" s="162"/>
      <c r="HN4" s="162"/>
      <c r="HO4" s="162"/>
      <c r="HP4" s="162"/>
      <c r="HQ4" s="162"/>
      <c r="HR4" s="162"/>
      <c r="HS4" s="162"/>
      <c r="HT4" s="162"/>
      <c r="HU4" s="162"/>
      <c r="HV4" s="162"/>
      <c r="HW4" s="162"/>
      <c r="HX4" s="162"/>
      <c r="HY4" s="162"/>
      <c r="HZ4" s="162"/>
      <c r="IA4" s="162"/>
      <c r="IB4" s="162"/>
      <c r="IC4" s="162"/>
      <c r="ID4" s="162"/>
      <c r="IE4" s="162"/>
      <c r="IF4" s="162"/>
      <c r="IG4" s="162"/>
      <c r="IH4" s="162"/>
      <c r="II4" s="162"/>
      <c r="IJ4" s="162"/>
      <c r="IK4" s="162"/>
      <c r="IL4" s="162"/>
      <c r="IM4" s="162"/>
      <c r="IN4" s="162"/>
      <c r="IO4" s="162"/>
      <c r="IP4" s="162"/>
      <c r="IQ4" s="162"/>
      <c r="IR4" s="162"/>
      <c r="IS4" s="162"/>
      <c r="IT4" s="162"/>
      <c r="IU4" s="163"/>
    </row>
    <row r="5" spans="1:255" ht="15" customHeight="1" x14ac:dyDescent="0.15">
      <c r="A5" s="156">
        <v>4</v>
      </c>
      <c r="B5" s="157" t="s">
        <v>58</v>
      </c>
      <c r="C5" s="158">
        <v>2019</v>
      </c>
      <c r="D5" s="158">
        <v>78</v>
      </c>
      <c r="E5" s="152"/>
      <c r="F5" s="156">
        <f t="shared" si="0"/>
        <v>4</v>
      </c>
      <c r="G5" s="159" t="s">
        <v>90</v>
      </c>
      <c r="H5" s="160">
        <v>2017</v>
      </c>
      <c r="I5" s="160">
        <v>57</v>
      </c>
      <c r="J5" s="152"/>
      <c r="K5" s="156">
        <v>4</v>
      </c>
      <c r="L5" s="157" t="s">
        <v>198</v>
      </c>
      <c r="M5" s="158">
        <v>2019</v>
      </c>
      <c r="N5" s="158">
        <v>42</v>
      </c>
      <c r="O5" s="152"/>
      <c r="P5" s="156">
        <v>4</v>
      </c>
      <c r="Q5" s="159" t="s">
        <v>108</v>
      </c>
      <c r="R5" s="160">
        <v>2017</v>
      </c>
      <c r="S5" s="160">
        <v>21</v>
      </c>
      <c r="T5" s="161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  <c r="FF5" s="162"/>
      <c r="FG5" s="162"/>
      <c r="FH5" s="162"/>
      <c r="FI5" s="162"/>
      <c r="FJ5" s="162"/>
      <c r="FK5" s="162"/>
      <c r="FL5" s="162"/>
      <c r="FM5" s="162"/>
      <c r="FN5" s="162"/>
      <c r="FO5" s="162"/>
      <c r="FP5" s="162"/>
      <c r="FQ5" s="162"/>
      <c r="FR5" s="162"/>
      <c r="FS5" s="162"/>
      <c r="FT5" s="162"/>
      <c r="FU5" s="162"/>
      <c r="FV5" s="162"/>
      <c r="FW5" s="162"/>
      <c r="FX5" s="162"/>
      <c r="FY5" s="162"/>
      <c r="FZ5" s="162"/>
      <c r="GA5" s="162"/>
      <c r="GB5" s="162"/>
      <c r="GC5" s="162"/>
      <c r="GD5" s="162"/>
      <c r="GE5" s="162"/>
      <c r="GF5" s="162"/>
      <c r="GG5" s="162"/>
      <c r="GH5" s="162"/>
      <c r="GI5" s="162"/>
      <c r="GJ5" s="162"/>
      <c r="GK5" s="162"/>
      <c r="GL5" s="162"/>
      <c r="GM5" s="162"/>
      <c r="GN5" s="162"/>
      <c r="GO5" s="162"/>
      <c r="GP5" s="162"/>
      <c r="GQ5" s="162"/>
      <c r="GR5" s="162"/>
      <c r="GS5" s="162"/>
      <c r="GT5" s="162"/>
      <c r="GU5" s="162"/>
      <c r="GV5" s="162"/>
      <c r="GW5" s="162"/>
      <c r="GX5" s="162"/>
      <c r="GY5" s="162"/>
      <c r="GZ5" s="162"/>
      <c r="HA5" s="162"/>
      <c r="HB5" s="162"/>
      <c r="HC5" s="162"/>
      <c r="HD5" s="162"/>
      <c r="HE5" s="162"/>
      <c r="HF5" s="162"/>
      <c r="HG5" s="162"/>
      <c r="HH5" s="162"/>
      <c r="HI5" s="162"/>
      <c r="HJ5" s="162"/>
      <c r="HK5" s="162"/>
      <c r="HL5" s="162"/>
      <c r="HM5" s="162"/>
      <c r="HN5" s="162"/>
      <c r="HO5" s="162"/>
      <c r="HP5" s="162"/>
      <c r="HQ5" s="162"/>
      <c r="HR5" s="162"/>
      <c r="HS5" s="162"/>
      <c r="HT5" s="162"/>
      <c r="HU5" s="162"/>
      <c r="HV5" s="162"/>
      <c r="HW5" s="162"/>
      <c r="HX5" s="162"/>
      <c r="HY5" s="162"/>
      <c r="HZ5" s="162"/>
      <c r="IA5" s="162"/>
      <c r="IB5" s="162"/>
      <c r="IC5" s="162"/>
      <c r="ID5" s="162"/>
      <c r="IE5" s="162"/>
      <c r="IF5" s="162"/>
      <c r="IG5" s="162"/>
      <c r="IH5" s="162"/>
      <c r="II5" s="162"/>
      <c r="IJ5" s="162"/>
      <c r="IK5" s="162"/>
      <c r="IL5" s="162"/>
      <c r="IM5" s="162"/>
      <c r="IN5" s="162"/>
      <c r="IO5" s="162"/>
      <c r="IP5" s="162"/>
      <c r="IQ5" s="162"/>
      <c r="IR5" s="162"/>
      <c r="IS5" s="162"/>
      <c r="IT5" s="162"/>
      <c r="IU5" s="163"/>
    </row>
    <row r="6" spans="1:255" ht="15" customHeight="1" x14ac:dyDescent="0.15">
      <c r="A6" s="166">
        <v>5</v>
      </c>
      <c r="B6" s="167" t="s">
        <v>17</v>
      </c>
      <c r="C6" s="160">
        <v>2017</v>
      </c>
      <c r="D6" s="168">
        <v>77</v>
      </c>
      <c r="E6" s="169"/>
      <c r="F6" s="156">
        <f t="shared" si="0"/>
        <v>5</v>
      </c>
      <c r="G6" s="159" t="s">
        <v>21</v>
      </c>
      <c r="H6" s="160">
        <v>2017</v>
      </c>
      <c r="I6" s="160">
        <v>54</v>
      </c>
      <c r="J6" s="152"/>
      <c r="K6" s="156">
        <v>5</v>
      </c>
      <c r="L6" s="157" t="s">
        <v>84</v>
      </c>
      <c r="M6" s="158">
        <v>2019</v>
      </c>
      <c r="N6" s="158">
        <v>40</v>
      </c>
      <c r="O6" s="152"/>
      <c r="P6" s="156">
        <v>5</v>
      </c>
      <c r="Q6" s="159" t="s">
        <v>85</v>
      </c>
      <c r="R6" s="160">
        <v>2017</v>
      </c>
      <c r="S6" s="160">
        <v>21</v>
      </c>
      <c r="T6" s="161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2"/>
      <c r="FF6" s="162"/>
      <c r="FG6" s="162"/>
      <c r="FH6" s="162"/>
      <c r="FI6" s="162"/>
      <c r="FJ6" s="162"/>
      <c r="FK6" s="162"/>
      <c r="FL6" s="162"/>
      <c r="FM6" s="162"/>
      <c r="FN6" s="162"/>
      <c r="FO6" s="162"/>
      <c r="FP6" s="162"/>
      <c r="FQ6" s="162"/>
      <c r="FR6" s="162"/>
      <c r="FS6" s="162"/>
      <c r="FT6" s="162"/>
      <c r="FU6" s="162"/>
      <c r="FV6" s="162"/>
      <c r="FW6" s="162"/>
      <c r="FX6" s="162"/>
      <c r="FY6" s="162"/>
      <c r="FZ6" s="162"/>
      <c r="GA6" s="162"/>
      <c r="GB6" s="162"/>
      <c r="GC6" s="162"/>
      <c r="GD6" s="162"/>
      <c r="GE6" s="162"/>
      <c r="GF6" s="162"/>
      <c r="GG6" s="162"/>
      <c r="GH6" s="162"/>
      <c r="GI6" s="162"/>
      <c r="GJ6" s="162"/>
      <c r="GK6" s="162"/>
      <c r="GL6" s="162"/>
      <c r="GM6" s="162"/>
      <c r="GN6" s="162"/>
      <c r="GO6" s="162"/>
      <c r="GP6" s="162"/>
      <c r="GQ6" s="162"/>
      <c r="GR6" s="162"/>
      <c r="GS6" s="162"/>
      <c r="GT6" s="162"/>
      <c r="GU6" s="162"/>
      <c r="GV6" s="162"/>
      <c r="GW6" s="162"/>
      <c r="GX6" s="162"/>
      <c r="GY6" s="162"/>
      <c r="GZ6" s="162"/>
      <c r="HA6" s="162"/>
      <c r="HB6" s="162"/>
      <c r="HC6" s="162"/>
      <c r="HD6" s="162"/>
      <c r="HE6" s="162"/>
      <c r="HF6" s="162"/>
      <c r="HG6" s="162"/>
      <c r="HH6" s="162"/>
      <c r="HI6" s="162"/>
      <c r="HJ6" s="162"/>
      <c r="HK6" s="162"/>
      <c r="HL6" s="162"/>
      <c r="HM6" s="162"/>
      <c r="HN6" s="162"/>
      <c r="HO6" s="162"/>
      <c r="HP6" s="162"/>
      <c r="HQ6" s="162"/>
      <c r="HR6" s="162"/>
      <c r="HS6" s="162"/>
      <c r="HT6" s="162"/>
      <c r="HU6" s="162"/>
      <c r="HV6" s="162"/>
      <c r="HW6" s="162"/>
      <c r="HX6" s="162"/>
      <c r="HY6" s="162"/>
      <c r="HZ6" s="162"/>
      <c r="IA6" s="162"/>
      <c r="IB6" s="162"/>
      <c r="IC6" s="162"/>
      <c r="ID6" s="162"/>
      <c r="IE6" s="162"/>
      <c r="IF6" s="162"/>
      <c r="IG6" s="162"/>
      <c r="IH6" s="162"/>
      <c r="II6" s="162"/>
      <c r="IJ6" s="162"/>
      <c r="IK6" s="162"/>
      <c r="IL6" s="162"/>
      <c r="IM6" s="162"/>
      <c r="IN6" s="162"/>
      <c r="IO6" s="162"/>
      <c r="IP6" s="162"/>
      <c r="IQ6" s="162"/>
      <c r="IR6" s="162"/>
      <c r="IS6" s="162"/>
      <c r="IT6" s="162"/>
      <c r="IU6" s="163"/>
    </row>
    <row r="7" spans="1:255" ht="15" customHeight="1" x14ac:dyDescent="0.15">
      <c r="A7" s="156">
        <v>6</v>
      </c>
      <c r="B7" s="159" t="s">
        <v>86</v>
      </c>
      <c r="C7" s="160">
        <v>2017</v>
      </c>
      <c r="D7" s="160">
        <v>76</v>
      </c>
      <c r="E7" s="152"/>
      <c r="F7" s="156">
        <f t="shared" si="0"/>
        <v>6</v>
      </c>
      <c r="G7" s="157" t="s">
        <v>53</v>
      </c>
      <c r="H7" s="158">
        <v>2019</v>
      </c>
      <c r="I7" s="158">
        <v>53</v>
      </c>
      <c r="J7" s="152"/>
      <c r="K7" s="156">
        <v>6</v>
      </c>
      <c r="L7" s="157" t="s">
        <v>243</v>
      </c>
      <c r="M7" s="158">
        <v>2019</v>
      </c>
      <c r="N7" s="158">
        <v>40</v>
      </c>
      <c r="O7" s="152"/>
      <c r="P7" s="156">
        <v>6</v>
      </c>
      <c r="Q7" s="159" t="s">
        <v>82</v>
      </c>
      <c r="R7" s="160">
        <v>2017</v>
      </c>
      <c r="S7" s="160">
        <v>18</v>
      </c>
      <c r="T7" s="161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  <c r="FG7" s="162"/>
      <c r="FH7" s="162"/>
      <c r="FI7" s="162"/>
      <c r="FJ7" s="162"/>
      <c r="FK7" s="162"/>
      <c r="FL7" s="162"/>
      <c r="FM7" s="162"/>
      <c r="FN7" s="162"/>
      <c r="FO7" s="162"/>
      <c r="FP7" s="162"/>
      <c r="FQ7" s="162"/>
      <c r="FR7" s="162"/>
      <c r="FS7" s="162"/>
      <c r="FT7" s="162"/>
      <c r="FU7" s="162"/>
      <c r="FV7" s="162"/>
      <c r="FW7" s="162"/>
      <c r="FX7" s="162"/>
      <c r="FY7" s="162"/>
      <c r="FZ7" s="162"/>
      <c r="GA7" s="162"/>
      <c r="GB7" s="162"/>
      <c r="GC7" s="162"/>
      <c r="GD7" s="162"/>
      <c r="GE7" s="162"/>
      <c r="GF7" s="162"/>
      <c r="GG7" s="162"/>
      <c r="GH7" s="162"/>
      <c r="GI7" s="162"/>
      <c r="GJ7" s="162"/>
      <c r="GK7" s="162"/>
      <c r="GL7" s="162"/>
      <c r="GM7" s="162"/>
      <c r="GN7" s="162"/>
      <c r="GO7" s="162"/>
      <c r="GP7" s="162"/>
      <c r="GQ7" s="162"/>
      <c r="GR7" s="162"/>
      <c r="GS7" s="162"/>
      <c r="GT7" s="162"/>
      <c r="GU7" s="162"/>
      <c r="GV7" s="162"/>
      <c r="GW7" s="162"/>
      <c r="GX7" s="162"/>
      <c r="GY7" s="162"/>
      <c r="GZ7" s="162"/>
      <c r="HA7" s="162"/>
      <c r="HB7" s="162"/>
      <c r="HC7" s="162"/>
      <c r="HD7" s="162"/>
      <c r="HE7" s="162"/>
      <c r="HF7" s="162"/>
      <c r="HG7" s="162"/>
      <c r="HH7" s="162"/>
      <c r="HI7" s="162"/>
      <c r="HJ7" s="162"/>
      <c r="HK7" s="162"/>
      <c r="HL7" s="162"/>
      <c r="HM7" s="162"/>
      <c r="HN7" s="162"/>
      <c r="HO7" s="162"/>
      <c r="HP7" s="162"/>
      <c r="HQ7" s="162"/>
      <c r="HR7" s="162"/>
      <c r="HS7" s="162"/>
      <c r="HT7" s="162"/>
      <c r="HU7" s="162"/>
      <c r="HV7" s="162"/>
      <c r="HW7" s="162"/>
      <c r="HX7" s="162"/>
      <c r="HY7" s="162"/>
      <c r="HZ7" s="162"/>
      <c r="IA7" s="162"/>
      <c r="IB7" s="162"/>
      <c r="IC7" s="162"/>
      <c r="ID7" s="162"/>
      <c r="IE7" s="162"/>
      <c r="IF7" s="162"/>
      <c r="IG7" s="162"/>
      <c r="IH7" s="162"/>
      <c r="II7" s="162"/>
      <c r="IJ7" s="162"/>
      <c r="IK7" s="162"/>
      <c r="IL7" s="162"/>
      <c r="IM7" s="162"/>
      <c r="IN7" s="162"/>
      <c r="IO7" s="162"/>
      <c r="IP7" s="162"/>
      <c r="IQ7" s="162"/>
      <c r="IR7" s="162"/>
      <c r="IS7" s="162"/>
      <c r="IT7" s="162"/>
      <c r="IU7" s="163"/>
    </row>
    <row r="8" spans="1:255" ht="15" customHeight="1" x14ac:dyDescent="0.15">
      <c r="A8" s="156">
        <v>7</v>
      </c>
      <c r="B8" s="159" t="s">
        <v>53</v>
      </c>
      <c r="C8" s="160">
        <v>2017</v>
      </c>
      <c r="D8" s="160">
        <v>75</v>
      </c>
      <c r="E8" s="152"/>
      <c r="F8" s="156">
        <f t="shared" si="0"/>
        <v>7</v>
      </c>
      <c r="G8" s="159" t="s">
        <v>53</v>
      </c>
      <c r="H8" s="160">
        <v>2017</v>
      </c>
      <c r="I8" s="160">
        <v>53</v>
      </c>
      <c r="J8" s="152"/>
      <c r="K8" s="156">
        <v>7</v>
      </c>
      <c r="L8" s="164" t="s">
        <v>83</v>
      </c>
      <c r="M8" s="165">
        <v>2018</v>
      </c>
      <c r="N8" s="165">
        <v>40</v>
      </c>
      <c r="O8" s="152"/>
      <c r="P8" s="156">
        <v>7</v>
      </c>
      <c r="Q8" s="170" t="s">
        <v>38</v>
      </c>
      <c r="R8" s="171">
        <v>2015</v>
      </c>
      <c r="S8" s="171">
        <v>18</v>
      </c>
      <c r="T8" s="161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162"/>
      <c r="EF8" s="162"/>
      <c r="EG8" s="162"/>
      <c r="EH8" s="162"/>
      <c r="EI8" s="162"/>
      <c r="EJ8" s="162"/>
      <c r="EK8" s="162"/>
      <c r="EL8" s="162"/>
      <c r="EM8" s="162"/>
      <c r="EN8" s="162"/>
      <c r="EO8" s="162"/>
      <c r="EP8" s="162"/>
      <c r="EQ8" s="162"/>
      <c r="ER8" s="162"/>
      <c r="ES8" s="162"/>
      <c r="ET8" s="162"/>
      <c r="EU8" s="162"/>
      <c r="EV8" s="162"/>
      <c r="EW8" s="162"/>
      <c r="EX8" s="162"/>
      <c r="EY8" s="162"/>
      <c r="EZ8" s="162"/>
      <c r="FA8" s="162"/>
      <c r="FB8" s="162"/>
      <c r="FC8" s="162"/>
      <c r="FD8" s="162"/>
      <c r="FE8" s="162"/>
      <c r="FF8" s="162"/>
      <c r="FG8" s="162"/>
      <c r="FH8" s="162"/>
      <c r="FI8" s="162"/>
      <c r="FJ8" s="162"/>
      <c r="FK8" s="162"/>
      <c r="FL8" s="162"/>
      <c r="FM8" s="162"/>
      <c r="FN8" s="162"/>
      <c r="FO8" s="162"/>
      <c r="FP8" s="162"/>
      <c r="FQ8" s="162"/>
      <c r="FR8" s="162"/>
      <c r="FS8" s="162"/>
      <c r="FT8" s="162"/>
      <c r="FU8" s="162"/>
      <c r="FV8" s="162"/>
      <c r="FW8" s="162"/>
      <c r="FX8" s="162"/>
      <c r="FY8" s="162"/>
      <c r="FZ8" s="162"/>
      <c r="GA8" s="162"/>
      <c r="GB8" s="162"/>
      <c r="GC8" s="162"/>
      <c r="GD8" s="162"/>
      <c r="GE8" s="162"/>
      <c r="GF8" s="162"/>
      <c r="GG8" s="162"/>
      <c r="GH8" s="162"/>
      <c r="GI8" s="162"/>
      <c r="GJ8" s="162"/>
      <c r="GK8" s="162"/>
      <c r="GL8" s="162"/>
      <c r="GM8" s="162"/>
      <c r="GN8" s="162"/>
      <c r="GO8" s="162"/>
      <c r="GP8" s="162"/>
      <c r="GQ8" s="162"/>
      <c r="GR8" s="162"/>
      <c r="GS8" s="162"/>
      <c r="GT8" s="162"/>
      <c r="GU8" s="162"/>
      <c r="GV8" s="162"/>
      <c r="GW8" s="162"/>
      <c r="GX8" s="162"/>
      <c r="GY8" s="162"/>
      <c r="GZ8" s="162"/>
      <c r="HA8" s="162"/>
      <c r="HB8" s="162"/>
      <c r="HC8" s="162"/>
      <c r="HD8" s="162"/>
      <c r="HE8" s="162"/>
      <c r="HF8" s="162"/>
      <c r="HG8" s="162"/>
      <c r="HH8" s="162"/>
      <c r="HI8" s="162"/>
      <c r="HJ8" s="162"/>
      <c r="HK8" s="162"/>
      <c r="HL8" s="162"/>
      <c r="HM8" s="162"/>
      <c r="HN8" s="162"/>
      <c r="HO8" s="162"/>
      <c r="HP8" s="162"/>
      <c r="HQ8" s="162"/>
      <c r="HR8" s="162"/>
      <c r="HS8" s="162"/>
      <c r="HT8" s="162"/>
      <c r="HU8" s="162"/>
      <c r="HV8" s="162"/>
      <c r="HW8" s="162"/>
      <c r="HX8" s="162"/>
      <c r="HY8" s="162"/>
      <c r="HZ8" s="162"/>
      <c r="IA8" s="162"/>
      <c r="IB8" s="162"/>
      <c r="IC8" s="162"/>
      <c r="ID8" s="162"/>
      <c r="IE8" s="162"/>
      <c r="IF8" s="162"/>
      <c r="IG8" s="162"/>
      <c r="IH8" s="162"/>
      <c r="II8" s="162"/>
      <c r="IJ8" s="162"/>
      <c r="IK8" s="162"/>
      <c r="IL8" s="162"/>
      <c r="IM8" s="162"/>
      <c r="IN8" s="162"/>
      <c r="IO8" s="162"/>
      <c r="IP8" s="162"/>
      <c r="IQ8" s="162"/>
      <c r="IR8" s="162"/>
      <c r="IS8" s="162"/>
      <c r="IT8" s="162"/>
      <c r="IU8" s="163"/>
    </row>
    <row r="9" spans="1:255" ht="15" customHeight="1" x14ac:dyDescent="0.15">
      <c r="A9" s="156">
        <v>8</v>
      </c>
      <c r="B9" s="159" t="s">
        <v>21</v>
      </c>
      <c r="C9" s="160">
        <v>2017</v>
      </c>
      <c r="D9" s="160">
        <v>75</v>
      </c>
      <c r="E9" s="152"/>
      <c r="F9" s="156">
        <f t="shared" si="0"/>
        <v>8</v>
      </c>
      <c r="G9" s="159" t="s">
        <v>64</v>
      </c>
      <c r="H9" s="160">
        <v>2017</v>
      </c>
      <c r="I9" s="160">
        <v>51</v>
      </c>
      <c r="J9" s="152"/>
      <c r="K9" s="156">
        <v>8</v>
      </c>
      <c r="L9" s="157" t="s">
        <v>58</v>
      </c>
      <c r="M9" s="158">
        <v>2019</v>
      </c>
      <c r="N9" s="158">
        <v>39</v>
      </c>
      <c r="O9" s="152"/>
      <c r="P9" s="156">
        <v>8</v>
      </c>
      <c r="Q9" s="164" t="s">
        <v>111</v>
      </c>
      <c r="R9" s="165">
        <v>2018</v>
      </c>
      <c r="S9" s="165">
        <v>18</v>
      </c>
      <c r="T9" s="161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2"/>
      <c r="DZ9" s="162"/>
      <c r="EA9" s="162"/>
      <c r="EB9" s="162"/>
      <c r="EC9" s="162"/>
      <c r="ED9" s="162"/>
      <c r="EE9" s="162"/>
      <c r="EF9" s="162"/>
      <c r="EG9" s="162"/>
      <c r="EH9" s="162"/>
      <c r="EI9" s="162"/>
      <c r="EJ9" s="162"/>
      <c r="EK9" s="162"/>
      <c r="EL9" s="162"/>
      <c r="EM9" s="162"/>
      <c r="EN9" s="162"/>
      <c r="EO9" s="162"/>
      <c r="EP9" s="162"/>
      <c r="EQ9" s="162"/>
      <c r="ER9" s="162"/>
      <c r="ES9" s="162"/>
      <c r="ET9" s="162"/>
      <c r="EU9" s="162"/>
      <c r="EV9" s="162"/>
      <c r="EW9" s="162"/>
      <c r="EX9" s="162"/>
      <c r="EY9" s="162"/>
      <c r="EZ9" s="162"/>
      <c r="FA9" s="162"/>
      <c r="FB9" s="162"/>
      <c r="FC9" s="162"/>
      <c r="FD9" s="162"/>
      <c r="FE9" s="162"/>
      <c r="FF9" s="162"/>
      <c r="FG9" s="162"/>
      <c r="FH9" s="162"/>
      <c r="FI9" s="162"/>
      <c r="FJ9" s="162"/>
      <c r="FK9" s="162"/>
      <c r="FL9" s="162"/>
      <c r="FM9" s="162"/>
      <c r="FN9" s="162"/>
      <c r="FO9" s="162"/>
      <c r="FP9" s="162"/>
      <c r="FQ9" s="162"/>
      <c r="FR9" s="162"/>
      <c r="FS9" s="162"/>
      <c r="FT9" s="162"/>
      <c r="FU9" s="162"/>
      <c r="FV9" s="162"/>
      <c r="FW9" s="162"/>
      <c r="FX9" s="162"/>
      <c r="FY9" s="162"/>
      <c r="FZ9" s="162"/>
      <c r="GA9" s="162"/>
      <c r="GB9" s="162"/>
      <c r="GC9" s="162"/>
      <c r="GD9" s="162"/>
      <c r="GE9" s="162"/>
      <c r="GF9" s="162"/>
      <c r="GG9" s="162"/>
      <c r="GH9" s="162"/>
      <c r="GI9" s="162"/>
      <c r="GJ9" s="162"/>
      <c r="GK9" s="162"/>
      <c r="GL9" s="162"/>
      <c r="GM9" s="162"/>
      <c r="GN9" s="162"/>
      <c r="GO9" s="162"/>
      <c r="GP9" s="162"/>
      <c r="GQ9" s="162"/>
      <c r="GR9" s="162"/>
      <c r="GS9" s="162"/>
      <c r="GT9" s="162"/>
      <c r="GU9" s="162"/>
      <c r="GV9" s="162"/>
      <c r="GW9" s="162"/>
      <c r="GX9" s="162"/>
      <c r="GY9" s="162"/>
      <c r="GZ9" s="162"/>
      <c r="HA9" s="162"/>
      <c r="HB9" s="162"/>
      <c r="HC9" s="162"/>
      <c r="HD9" s="162"/>
      <c r="HE9" s="162"/>
      <c r="HF9" s="162"/>
      <c r="HG9" s="162"/>
      <c r="HH9" s="162"/>
      <c r="HI9" s="162"/>
      <c r="HJ9" s="162"/>
      <c r="HK9" s="162"/>
      <c r="HL9" s="162"/>
      <c r="HM9" s="162"/>
      <c r="HN9" s="162"/>
      <c r="HO9" s="162"/>
      <c r="HP9" s="162"/>
      <c r="HQ9" s="162"/>
      <c r="HR9" s="162"/>
      <c r="HS9" s="162"/>
      <c r="HT9" s="162"/>
      <c r="HU9" s="162"/>
      <c r="HV9" s="162"/>
      <c r="HW9" s="162"/>
      <c r="HX9" s="162"/>
      <c r="HY9" s="162"/>
      <c r="HZ9" s="162"/>
      <c r="IA9" s="162"/>
      <c r="IB9" s="162"/>
      <c r="IC9" s="162"/>
      <c r="ID9" s="162"/>
      <c r="IE9" s="162"/>
      <c r="IF9" s="162"/>
      <c r="IG9" s="162"/>
      <c r="IH9" s="162"/>
      <c r="II9" s="162"/>
      <c r="IJ9" s="162"/>
      <c r="IK9" s="162"/>
      <c r="IL9" s="162"/>
      <c r="IM9" s="162"/>
      <c r="IN9" s="162"/>
      <c r="IO9" s="162"/>
      <c r="IP9" s="162"/>
      <c r="IQ9" s="162"/>
      <c r="IR9" s="162"/>
      <c r="IS9" s="162"/>
      <c r="IT9" s="162"/>
      <c r="IU9" s="163"/>
    </row>
    <row r="10" spans="1:255" ht="15" customHeight="1" x14ac:dyDescent="0.15">
      <c r="A10" s="156">
        <v>9</v>
      </c>
      <c r="B10" s="159" t="s">
        <v>179</v>
      </c>
      <c r="C10" s="160">
        <v>2017</v>
      </c>
      <c r="D10" s="160">
        <v>73</v>
      </c>
      <c r="E10" s="152"/>
      <c r="F10" s="156">
        <f t="shared" si="0"/>
        <v>9</v>
      </c>
      <c r="G10" s="157" t="s">
        <v>184</v>
      </c>
      <c r="H10" s="158">
        <v>2019</v>
      </c>
      <c r="I10" s="158">
        <v>50</v>
      </c>
      <c r="J10" s="152"/>
      <c r="K10" s="156">
        <v>9</v>
      </c>
      <c r="L10" s="159" t="s">
        <v>121</v>
      </c>
      <c r="M10" s="160">
        <v>2017</v>
      </c>
      <c r="N10" s="160">
        <v>39</v>
      </c>
      <c r="O10" s="152"/>
      <c r="P10" s="156">
        <v>9</v>
      </c>
      <c r="Q10" s="159" t="s">
        <v>111</v>
      </c>
      <c r="R10" s="160">
        <v>2017</v>
      </c>
      <c r="S10" s="160">
        <v>17</v>
      </c>
      <c r="T10" s="161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  <c r="ET10" s="162"/>
      <c r="EU10" s="162"/>
      <c r="EV10" s="162"/>
      <c r="EW10" s="162"/>
      <c r="EX10" s="162"/>
      <c r="EY10" s="162"/>
      <c r="EZ10" s="162"/>
      <c r="FA10" s="162"/>
      <c r="FB10" s="162"/>
      <c r="FC10" s="162"/>
      <c r="FD10" s="162"/>
      <c r="FE10" s="162"/>
      <c r="FF10" s="162"/>
      <c r="FG10" s="162"/>
      <c r="FH10" s="162"/>
      <c r="FI10" s="162"/>
      <c r="FJ10" s="162"/>
      <c r="FK10" s="162"/>
      <c r="FL10" s="162"/>
      <c r="FM10" s="162"/>
      <c r="FN10" s="162"/>
      <c r="FO10" s="162"/>
      <c r="FP10" s="162"/>
      <c r="FQ10" s="162"/>
      <c r="FR10" s="162"/>
      <c r="FS10" s="162"/>
      <c r="FT10" s="162"/>
      <c r="FU10" s="162"/>
      <c r="FV10" s="162"/>
      <c r="FW10" s="162"/>
      <c r="FX10" s="162"/>
      <c r="FY10" s="162"/>
      <c r="FZ10" s="162"/>
      <c r="GA10" s="162"/>
      <c r="GB10" s="162"/>
      <c r="GC10" s="162"/>
      <c r="GD10" s="162"/>
      <c r="GE10" s="162"/>
      <c r="GF10" s="162"/>
      <c r="GG10" s="162"/>
      <c r="GH10" s="162"/>
      <c r="GI10" s="162"/>
      <c r="GJ10" s="162"/>
      <c r="GK10" s="162"/>
      <c r="GL10" s="162"/>
      <c r="GM10" s="162"/>
      <c r="GN10" s="162"/>
      <c r="GO10" s="162"/>
      <c r="GP10" s="162"/>
      <c r="GQ10" s="162"/>
      <c r="GR10" s="162"/>
      <c r="GS10" s="162"/>
      <c r="GT10" s="162"/>
      <c r="GU10" s="162"/>
      <c r="GV10" s="162"/>
      <c r="GW10" s="162"/>
      <c r="GX10" s="162"/>
      <c r="GY10" s="162"/>
      <c r="GZ10" s="162"/>
      <c r="HA10" s="162"/>
      <c r="HB10" s="162"/>
      <c r="HC10" s="162"/>
      <c r="HD10" s="162"/>
      <c r="HE10" s="162"/>
      <c r="HF10" s="162"/>
      <c r="HG10" s="162"/>
      <c r="HH10" s="162"/>
      <c r="HI10" s="162"/>
      <c r="HJ10" s="162"/>
      <c r="HK10" s="162"/>
      <c r="HL10" s="162"/>
      <c r="HM10" s="162"/>
      <c r="HN10" s="162"/>
      <c r="HO10" s="162"/>
      <c r="HP10" s="162"/>
      <c r="HQ10" s="162"/>
      <c r="HR10" s="162"/>
      <c r="HS10" s="162"/>
      <c r="HT10" s="162"/>
      <c r="HU10" s="162"/>
      <c r="HV10" s="162"/>
      <c r="HW10" s="162"/>
      <c r="HX10" s="162"/>
      <c r="HY10" s="162"/>
      <c r="HZ10" s="162"/>
      <c r="IA10" s="162"/>
      <c r="IB10" s="162"/>
      <c r="IC10" s="162"/>
      <c r="ID10" s="162"/>
      <c r="IE10" s="162"/>
      <c r="IF10" s="162"/>
      <c r="IG10" s="162"/>
      <c r="IH10" s="162"/>
      <c r="II10" s="162"/>
      <c r="IJ10" s="162"/>
      <c r="IK10" s="162"/>
      <c r="IL10" s="162"/>
      <c r="IM10" s="162"/>
      <c r="IN10" s="162"/>
      <c r="IO10" s="162"/>
      <c r="IP10" s="162"/>
      <c r="IQ10" s="162"/>
      <c r="IR10" s="162"/>
      <c r="IS10" s="162"/>
      <c r="IT10" s="162"/>
      <c r="IU10" s="163"/>
    </row>
    <row r="11" spans="1:255" ht="15" customHeight="1" x14ac:dyDescent="0.15">
      <c r="A11" s="166">
        <v>10</v>
      </c>
      <c r="B11" s="167" t="s">
        <v>118</v>
      </c>
      <c r="C11" s="160">
        <v>2017</v>
      </c>
      <c r="D11" s="168">
        <v>71</v>
      </c>
      <c r="E11" s="169"/>
      <c r="F11" s="156">
        <f t="shared" si="0"/>
        <v>10</v>
      </c>
      <c r="G11" s="159" t="s">
        <v>244</v>
      </c>
      <c r="H11" s="160">
        <v>2017</v>
      </c>
      <c r="I11" s="160">
        <v>50</v>
      </c>
      <c r="J11" s="152"/>
      <c r="K11" s="156">
        <v>10</v>
      </c>
      <c r="L11" s="164" t="s">
        <v>245</v>
      </c>
      <c r="M11" s="165">
        <v>2018</v>
      </c>
      <c r="N11" s="165">
        <v>38</v>
      </c>
      <c r="O11" s="152"/>
      <c r="P11" s="156">
        <v>10</v>
      </c>
      <c r="Q11" s="164" t="s">
        <v>17</v>
      </c>
      <c r="R11" s="165">
        <v>2018</v>
      </c>
      <c r="S11" s="165">
        <v>15</v>
      </c>
      <c r="T11" s="161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2"/>
      <c r="FF11" s="162"/>
      <c r="FG11" s="162"/>
      <c r="FH11" s="162"/>
      <c r="FI11" s="162"/>
      <c r="FJ11" s="162"/>
      <c r="FK11" s="162"/>
      <c r="FL11" s="162"/>
      <c r="FM11" s="162"/>
      <c r="FN11" s="162"/>
      <c r="FO11" s="162"/>
      <c r="FP11" s="162"/>
      <c r="FQ11" s="162"/>
      <c r="FR11" s="162"/>
      <c r="FS11" s="162"/>
      <c r="FT11" s="162"/>
      <c r="FU11" s="162"/>
      <c r="FV11" s="162"/>
      <c r="FW11" s="162"/>
      <c r="FX11" s="162"/>
      <c r="FY11" s="162"/>
      <c r="FZ11" s="162"/>
      <c r="GA11" s="162"/>
      <c r="GB11" s="162"/>
      <c r="GC11" s="162"/>
      <c r="GD11" s="162"/>
      <c r="GE11" s="162"/>
      <c r="GF11" s="162"/>
      <c r="GG11" s="162"/>
      <c r="GH11" s="162"/>
      <c r="GI11" s="162"/>
      <c r="GJ11" s="162"/>
      <c r="GK11" s="162"/>
      <c r="GL11" s="162"/>
      <c r="GM11" s="162"/>
      <c r="GN11" s="162"/>
      <c r="GO11" s="162"/>
      <c r="GP11" s="162"/>
      <c r="GQ11" s="162"/>
      <c r="GR11" s="162"/>
      <c r="GS11" s="162"/>
      <c r="GT11" s="162"/>
      <c r="GU11" s="162"/>
      <c r="GV11" s="162"/>
      <c r="GW11" s="162"/>
      <c r="GX11" s="162"/>
      <c r="GY11" s="162"/>
      <c r="GZ11" s="162"/>
      <c r="HA11" s="162"/>
      <c r="HB11" s="162"/>
      <c r="HC11" s="162"/>
      <c r="HD11" s="162"/>
      <c r="HE11" s="162"/>
      <c r="HF11" s="162"/>
      <c r="HG11" s="162"/>
      <c r="HH11" s="162"/>
      <c r="HI11" s="162"/>
      <c r="HJ11" s="162"/>
      <c r="HK11" s="162"/>
      <c r="HL11" s="162"/>
      <c r="HM11" s="162"/>
      <c r="HN11" s="162"/>
      <c r="HO11" s="162"/>
      <c r="HP11" s="162"/>
      <c r="HQ11" s="162"/>
      <c r="HR11" s="162"/>
      <c r="HS11" s="162"/>
      <c r="HT11" s="162"/>
      <c r="HU11" s="162"/>
      <c r="HV11" s="162"/>
      <c r="HW11" s="162"/>
      <c r="HX11" s="162"/>
      <c r="HY11" s="162"/>
      <c r="HZ11" s="162"/>
      <c r="IA11" s="162"/>
      <c r="IB11" s="162"/>
      <c r="IC11" s="162"/>
      <c r="ID11" s="162"/>
      <c r="IE11" s="162"/>
      <c r="IF11" s="162"/>
      <c r="IG11" s="162"/>
      <c r="IH11" s="162"/>
      <c r="II11" s="162"/>
      <c r="IJ11" s="162"/>
      <c r="IK11" s="162"/>
      <c r="IL11" s="162"/>
      <c r="IM11" s="162"/>
      <c r="IN11" s="162"/>
      <c r="IO11" s="162"/>
      <c r="IP11" s="162"/>
      <c r="IQ11" s="162"/>
      <c r="IR11" s="162"/>
      <c r="IS11" s="162"/>
      <c r="IT11" s="162"/>
      <c r="IU11" s="163"/>
    </row>
    <row r="12" spans="1:255" ht="15" customHeight="1" x14ac:dyDescent="0.15">
      <c r="A12" s="156">
        <f t="shared" ref="A12:A21" si="1">A11+1</f>
        <v>11</v>
      </c>
      <c r="B12" s="159" t="s">
        <v>90</v>
      </c>
      <c r="C12" s="160">
        <v>2017</v>
      </c>
      <c r="D12" s="160">
        <v>69</v>
      </c>
      <c r="E12" s="152"/>
      <c r="F12" s="156">
        <f t="shared" si="0"/>
        <v>11</v>
      </c>
      <c r="G12" s="157" t="s">
        <v>58</v>
      </c>
      <c r="H12" s="158">
        <v>2019</v>
      </c>
      <c r="I12" s="158">
        <v>49</v>
      </c>
      <c r="J12" s="152"/>
      <c r="K12" s="156">
        <f t="shared" ref="K12:K21" si="2">K11+1</f>
        <v>11</v>
      </c>
      <c r="L12" s="159" t="s">
        <v>92</v>
      </c>
      <c r="M12" s="160">
        <v>2017</v>
      </c>
      <c r="N12" s="160">
        <v>38</v>
      </c>
      <c r="O12" s="152"/>
      <c r="P12" s="156">
        <v>11</v>
      </c>
      <c r="Q12" s="157" t="s">
        <v>184</v>
      </c>
      <c r="R12" s="158">
        <v>2019</v>
      </c>
      <c r="S12" s="158">
        <v>14</v>
      </c>
      <c r="T12" s="161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  <c r="FE12" s="162"/>
      <c r="FF12" s="162"/>
      <c r="FG12" s="162"/>
      <c r="FH12" s="162"/>
      <c r="FI12" s="162"/>
      <c r="FJ12" s="162"/>
      <c r="FK12" s="162"/>
      <c r="FL12" s="162"/>
      <c r="FM12" s="162"/>
      <c r="FN12" s="162"/>
      <c r="FO12" s="162"/>
      <c r="FP12" s="162"/>
      <c r="FQ12" s="162"/>
      <c r="FR12" s="162"/>
      <c r="FS12" s="162"/>
      <c r="FT12" s="162"/>
      <c r="FU12" s="162"/>
      <c r="FV12" s="162"/>
      <c r="FW12" s="162"/>
      <c r="FX12" s="162"/>
      <c r="FY12" s="162"/>
      <c r="FZ12" s="162"/>
      <c r="GA12" s="162"/>
      <c r="GB12" s="162"/>
      <c r="GC12" s="162"/>
      <c r="GD12" s="162"/>
      <c r="GE12" s="162"/>
      <c r="GF12" s="162"/>
      <c r="GG12" s="162"/>
      <c r="GH12" s="162"/>
      <c r="GI12" s="162"/>
      <c r="GJ12" s="162"/>
      <c r="GK12" s="162"/>
      <c r="GL12" s="162"/>
      <c r="GM12" s="162"/>
      <c r="GN12" s="162"/>
      <c r="GO12" s="162"/>
      <c r="GP12" s="162"/>
      <c r="GQ12" s="162"/>
      <c r="GR12" s="162"/>
      <c r="GS12" s="162"/>
      <c r="GT12" s="162"/>
      <c r="GU12" s="162"/>
      <c r="GV12" s="162"/>
      <c r="GW12" s="162"/>
      <c r="GX12" s="162"/>
      <c r="GY12" s="162"/>
      <c r="GZ12" s="162"/>
      <c r="HA12" s="162"/>
      <c r="HB12" s="162"/>
      <c r="HC12" s="162"/>
      <c r="HD12" s="162"/>
      <c r="HE12" s="162"/>
      <c r="HF12" s="162"/>
      <c r="HG12" s="162"/>
      <c r="HH12" s="162"/>
      <c r="HI12" s="162"/>
      <c r="HJ12" s="162"/>
      <c r="HK12" s="162"/>
      <c r="HL12" s="162"/>
      <c r="HM12" s="162"/>
      <c r="HN12" s="162"/>
      <c r="HO12" s="162"/>
      <c r="HP12" s="162"/>
      <c r="HQ12" s="162"/>
      <c r="HR12" s="162"/>
      <c r="HS12" s="162"/>
      <c r="HT12" s="162"/>
      <c r="HU12" s="162"/>
      <c r="HV12" s="162"/>
      <c r="HW12" s="162"/>
      <c r="HX12" s="162"/>
      <c r="HY12" s="162"/>
      <c r="HZ12" s="162"/>
      <c r="IA12" s="162"/>
      <c r="IB12" s="162"/>
      <c r="IC12" s="162"/>
      <c r="ID12" s="162"/>
      <c r="IE12" s="162"/>
      <c r="IF12" s="162"/>
      <c r="IG12" s="162"/>
      <c r="IH12" s="162"/>
      <c r="II12" s="162"/>
      <c r="IJ12" s="162"/>
      <c r="IK12" s="162"/>
      <c r="IL12" s="162"/>
      <c r="IM12" s="162"/>
      <c r="IN12" s="162"/>
      <c r="IO12" s="162"/>
      <c r="IP12" s="162"/>
      <c r="IQ12" s="162"/>
      <c r="IR12" s="162"/>
      <c r="IS12" s="162"/>
      <c r="IT12" s="162"/>
      <c r="IU12" s="163"/>
    </row>
    <row r="13" spans="1:255" ht="15" customHeight="1" x14ac:dyDescent="0.15">
      <c r="A13" s="156">
        <f t="shared" si="1"/>
        <v>12</v>
      </c>
      <c r="B13" s="159" t="s">
        <v>92</v>
      </c>
      <c r="C13" s="160">
        <v>2017</v>
      </c>
      <c r="D13" s="160">
        <v>69</v>
      </c>
      <c r="E13" s="152"/>
      <c r="F13" s="156">
        <f t="shared" si="0"/>
        <v>12</v>
      </c>
      <c r="G13" s="159" t="s">
        <v>92</v>
      </c>
      <c r="H13" s="160">
        <v>2017</v>
      </c>
      <c r="I13" s="160">
        <v>49</v>
      </c>
      <c r="J13" s="152"/>
      <c r="K13" s="156">
        <f t="shared" si="2"/>
        <v>12</v>
      </c>
      <c r="L13" s="159" t="s">
        <v>88</v>
      </c>
      <c r="M13" s="160">
        <v>2017</v>
      </c>
      <c r="N13" s="160">
        <v>38</v>
      </c>
      <c r="O13" s="152"/>
      <c r="P13" s="156">
        <v>12</v>
      </c>
      <c r="Q13" s="170" t="s">
        <v>17</v>
      </c>
      <c r="R13" s="171">
        <v>2016</v>
      </c>
      <c r="S13" s="171">
        <v>14</v>
      </c>
      <c r="T13" s="161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  <c r="ET13" s="162"/>
      <c r="EU13" s="162"/>
      <c r="EV13" s="162"/>
      <c r="EW13" s="162"/>
      <c r="EX13" s="162"/>
      <c r="EY13" s="162"/>
      <c r="EZ13" s="162"/>
      <c r="FA13" s="162"/>
      <c r="FB13" s="162"/>
      <c r="FC13" s="162"/>
      <c r="FD13" s="162"/>
      <c r="FE13" s="162"/>
      <c r="FF13" s="162"/>
      <c r="FG13" s="162"/>
      <c r="FH13" s="162"/>
      <c r="FI13" s="162"/>
      <c r="FJ13" s="162"/>
      <c r="FK13" s="162"/>
      <c r="FL13" s="162"/>
      <c r="FM13" s="162"/>
      <c r="FN13" s="162"/>
      <c r="FO13" s="162"/>
      <c r="FP13" s="162"/>
      <c r="FQ13" s="162"/>
      <c r="FR13" s="162"/>
      <c r="FS13" s="162"/>
      <c r="FT13" s="162"/>
      <c r="FU13" s="162"/>
      <c r="FV13" s="162"/>
      <c r="FW13" s="162"/>
      <c r="FX13" s="162"/>
      <c r="FY13" s="162"/>
      <c r="FZ13" s="162"/>
      <c r="GA13" s="162"/>
      <c r="GB13" s="162"/>
      <c r="GC13" s="162"/>
      <c r="GD13" s="162"/>
      <c r="GE13" s="162"/>
      <c r="GF13" s="162"/>
      <c r="GG13" s="162"/>
      <c r="GH13" s="162"/>
      <c r="GI13" s="162"/>
      <c r="GJ13" s="162"/>
      <c r="GK13" s="162"/>
      <c r="GL13" s="162"/>
      <c r="GM13" s="162"/>
      <c r="GN13" s="162"/>
      <c r="GO13" s="162"/>
      <c r="GP13" s="162"/>
      <c r="GQ13" s="162"/>
      <c r="GR13" s="162"/>
      <c r="GS13" s="162"/>
      <c r="GT13" s="162"/>
      <c r="GU13" s="162"/>
      <c r="GV13" s="162"/>
      <c r="GW13" s="162"/>
      <c r="GX13" s="162"/>
      <c r="GY13" s="162"/>
      <c r="GZ13" s="162"/>
      <c r="HA13" s="162"/>
      <c r="HB13" s="162"/>
      <c r="HC13" s="162"/>
      <c r="HD13" s="162"/>
      <c r="HE13" s="162"/>
      <c r="HF13" s="162"/>
      <c r="HG13" s="162"/>
      <c r="HH13" s="162"/>
      <c r="HI13" s="162"/>
      <c r="HJ13" s="162"/>
      <c r="HK13" s="162"/>
      <c r="HL13" s="162"/>
      <c r="HM13" s="162"/>
      <c r="HN13" s="162"/>
      <c r="HO13" s="162"/>
      <c r="HP13" s="162"/>
      <c r="HQ13" s="162"/>
      <c r="HR13" s="162"/>
      <c r="HS13" s="162"/>
      <c r="HT13" s="162"/>
      <c r="HU13" s="162"/>
      <c r="HV13" s="162"/>
      <c r="HW13" s="162"/>
      <c r="HX13" s="162"/>
      <c r="HY13" s="162"/>
      <c r="HZ13" s="162"/>
      <c r="IA13" s="162"/>
      <c r="IB13" s="162"/>
      <c r="IC13" s="162"/>
      <c r="ID13" s="162"/>
      <c r="IE13" s="162"/>
      <c r="IF13" s="162"/>
      <c r="IG13" s="162"/>
      <c r="IH13" s="162"/>
      <c r="II13" s="162"/>
      <c r="IJ13" s="162"/>
      <c r="IK13" s="162"/>
      <c r="IL13" s="162"/>
      <c r="IM13" s="162"/>
      <c r="IN13" s="162"/>
      <c r="IO13" s="162"/>
      <c r="IP13" s="162"/>
      <c r="IQ13" s="162"/>
      <c r="IR13" s="162"/>
      <c r="IS13" s="162"/>
      <c r="IT13" s="162"/>
      <c r="IU13" s="163"/>
    </row>
    <row r="14" spans="1:255" ht="15" customHeight="1" x14ac:dyDescent="0.15">
      <c r="A14" s="156">
        <f t="shared" si="1"/>
        <v>13</v>
      </c>
      <c r="B14" s="157" t="s">
        <v>53</v>
      </c>
      <c r="C14" s="158">
        <v>2019</v>
      </c>
      <c r="D14" s="158">
        <v>68</v>
      </c>
      <c r="E14" s="152"/>
      <c r="F14" s="156">
        <f t="shared" si="0"/>
        <v>13</v>
      </c>
      <c r="G14" s="157" t="s">
        <v>73</v>
      </c>
      <c r="H14" s="158">
        <v>2019</v>
      </c>
      <c r="I14" s="158">
        <v>48</v>
      </c>
      <c r="J14" s="152"/>
      <c r="K14" s="156">
        <f t="shared" si="2"/>
        <v>13</v>
      </c>
      <c r="L14" s="159" t="s">
        <v>246</v>
      </c>
      <c r="M14" s="160">
        <v>2017</v>
      </c>
      <c r="N14" s="160">
        <v>37</v>
      </c>
      <c r="O14" s="152"/>
      <c r="P14" s="156">
        <f t="shared" ref="P14:P21" si="3">P13+1</f>
        <v>13</v>
      </c>
      <c r="Q14" s="170" t="s">
        <v>17</v>
      </c>
      <c r="R14" s="171">
        <v>2015</v>
      </c>
      <c r="S14" s="171">
        <v>14</v>
      </c>
      <c r="T14" s="161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2"/>
      <c r="EL14" s="162"/>
      <c r="EM14" s="162"/>
      <c r="EN14" s="162"/>
      <c r="EO14" s="162"/>
      <c r="EP14" s="162"/>
      <c r="EQ14" s="162"/>
      <c r="ER14" s="162"/>
      <c r="ES14" s="162"/>
      <c r="ET14" s="162"/>
      <c r="EU14" s="162"/>
      <c r="EV14" s="162"/>
      <c r="EW14" s="162"/>
      <c r="EX14" s="162"/>
      <c r="EY14" s="162"/>
      <c r="EZ14" s="162"/>
      <c r="FA14" s="162"/>
      <c r="FB14" s="162"/>
      <c r="FC14" s="162"/>
      <c r="FD14" s="162"/>
      <c r="FE14" s="162"/>
      <c r="FF14" s="162"/>
      <c r="FG14" s="162"/>
      <c r="FH14" s="162"/>
      <c r="FI14" s="162"/>
      <c r="FJ14" s="162"/>
      <c r="FK14" s="162"/>
      <c r="FL14" s="162"/>
      <c r="FM14" s="162"/>
      <c r="FN14" s="162"/>
      <c r="FO14" s="162"/>
      <c r="FP14" s="162"/>
      <c r="FQ14" s="162"/>
      <c r="FR14" s="162"/>
      <c r="FS14" s="162"/>
      <c r="FT14" s="162"/>
      <c r="FU14" s="162"/>
      <c r="FV14" s="162"/>
      <c r="FW14" s="162"/>
      <c r="FX14" s="162"/>
      <c r="FY14" s="162"/>
      <c r="FZ14" s="162"/>
      <c r="GA14" s="162"/>
      <c r="GB14" s="162"/>
      <c r="GC14" s="162"/>
      <c r="GD14" s="162"/>
      <c r="GE14" s="162"/>
      <c r="GF14" s="162"/>
      <c r="GG14" s="162"/>
      <c r="GH14" s="162"/>
      <c r="GI14" s="162"/>
      <c r="GJ14" s="162"/>
      <c r="GK14" s="162"/>
      <c r="GL14" s="162"/>
      <c r="GM14" s="162"/>
      <c r="GN14" s="162"/>
      <c r="GO14" s="162"/>
      <c r="GP14" s="162"/>
      <c r="GQ14" s="162"/>
      <c r="GR14" s="162"/>
      <c r="GS14" s="162"/>
      <c r="GT14" s="162"/>
      <c r="GU14" s="162"/>
      <c r="GV14" s="162"/>
      <c r="GW14" s="162"/>
      <c r="GX14" s="162"/>
      <c r="GY14" s="162"/>
      <c r="GZ14" s="162"/>
      <c r="HA14" s="162"/>
      <c r="HB14" s="162"/>
      <c r="HC14" s="162"/>
      <c r="HD14" s="162"/>
      <c r="HE14" s="162"/>
      <c r="HF14" s="162"/>
      <c r="HG14" s="162"/>
      <c r="HH14" s="162"/>
      <c r="HI14" s="162"/>
      <c r="HJ14" s="162"/>
      <c r="HK14" s="162"/>
      <c r="HL14" s="162"/>
      <c r="HM14" s="162"/>
      <c r="HN14" s="162"/>
      <c r="HO14" s="162"/>
      <c r="HP14" s="162"/>
      <c r="HQ14" s="162"/>
      <c r="HR14" s="162"/>
      <c r="HS14" s="162"/>
      <c r="HT14" s="162"/>
      <c r="HU14" s="162"/>
      <c r="HV14" s="162"/>
      <c r="HW14" s="162"/>
      <c r="HX14" s="162"/>
      <c r="HY14" s="162"/>
      <c r="HZ14" s="162"/>
      <c r="IA14" s="162"/>
      <c r="IB14" s="162"/>
      <c r="IC14" s="162"/>
      <c r="ID14" s="162"/>
      <c r="IE14" s="162"/>
      <c r="IF14" s="162"/>
      <c r="IG14" s="162"/>
      <c r="IH14" s="162"/>
      <c r="II14" s="162"/>
      <c r="IJ14" s="162"/>
      <c r="IK14" s="162"/>
      <c r="IL14" s="162"/>
      <c r="IM14" s="162"/>
      <c r="IN14" s="162"/>
      <c r="IO14" s="162"/>
      <c r="IP14" s="162"/>
      <c r="IQ14" s="162"/>
      <c r="IR14" s="162"/>
      <c r="IS14" s="162"/>
      <c r="IT14" s="162"/>
      <c r="IU14" s="163"/>
    </row>
    <row r="15" spans="1:255" ht="15" customHeight="1" x14ac:dyDescent="0.15">
      <c r="A15" s="156">
        <f t="shared" si="1"/>
        <v>14</v>
      </c>
      <c r="B15" s="164" t="s">
        <v>58</v>
      </c>
      <c r="C15" s="165">
        <v>2018</v>
      </c>
      <c r="D15" s="165">
        <v>68</v>
      </c>
      <c r="E15" s="152"/>
      <c r="F15" s="156">
        <f t="shared" si="0"/>
        <v>14</v>
      </c>
      <c r="G15" s="157" t="s">
        <v>85</v>
      </c>
      <c r="H15" s="158">
        <v>2019</v>
      </c>
      <c r="I15" s="158">
        <v>48</v>
      </c>
      <c r="J15" s="152"/>
      <c r="K15" s="156">
        <f t="shared" si="2"/>
        <v>14</v>
      </c>
      <c r="L15" s="159" t="s">
        <v>119</v>
      </c>
      <c r="M15" s="160">
        <v>2017</v>
      </c>
      <c r="N15" s="160">
        <v>37</v>
      </c>
      <c r="O15" s="152"/>
      <c r="P15" s="156">
        <f t="shared" si="3"/>
        <v>14</v>
      </c>
      <c r="Q15" s="159" t="s">
        <v>107</v>
      </c>
      <c r="R15" s="160">
        <v>2017</v>
      </c>
      <c r="S15" s="160">
        <v>14</v>
      </c>
      <c r="T15" s="161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2"/>
      <c r="DS15" s="162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2"/>
      <c r="EH15" s="162"/>
      <c r="EI15" s="162"/>
      <c r="EJ15" s="162"/>
      <c r="EK15" s="162"/>
      <c r="EL15" s="162"/>
      <c r="EM15" s="162"/>
      <c r="EN15" s="162"/>
      <c r="EO15" s="162"/>
      <c r="EP15" s="162"/>
      <c r="EQ15" s="162"/>
      <c r="ER15" s="162"/>
      <c r="ES15" s="162"/>
      <c r="ET15" s="162"/>
      <c r="EU15" s="162"/>
      <c r="EV15" s="162"/>
      <c r="EW15" s="162"/>
      <c r="EX15" s="162"/>
      <c r="EY15" s="162"/>
      <c r="EZ15" s="162"/>
      <c r="FA15" s="162"/>
      <c r="FB15" s="162"/>
      <c r="FC15" s="162"/>
      <c r="FD15" s="162"/>
      <c r="FE15" s="162"/>
      <c r="FF15" s="162"/>
      <c r="FG15" s="162"/>
      <c r="FH15" s="162"/>
      <c r="FI15" s="162"/>
      <c r="FJ15" s="162"/>
      <c r="FK15" s="162"/>
      <c r="FL15" s="162"/>
      <c r="FM15" s="162"/>
      <c r="FN15" s="162"/>
      <c r="FO15" s="162"/>
      <c r="FP15" s="162"/>
      <c r="FQ15" s="162"/>
      <c r="FR15" s="162"/>
      <c r="FS15" s="162"/>
      <c r="FT15" s="162"/>
      <c r="FU15" s="162"/>
      <c r="FV15" s="162"/>
      <c r="FW15" s="162"/>
      <c r="FX15" s="162"/>
      <c r="FY15" s="162"/>
      <c r="FZ15" s="162"/>
      <c r="GA15" s="162"/>
      <c r="GB15" s="162"/>
      <c r="GC15" s="162"/>
      <c r="GD15" s="162"/>
      <c r="GE15" s="162"/>
      <c r="GF15" s="162"/>
      <c r="GG15" s="162"/>
      <c r="GH15" s="162"/>
      <c r="GI15" s="162"/>
      <c r="GJ15" s="162"/>
      <c r="GK15" s="162"/>
      <c r="GL15" s="162"/>
      <c r="GM15" s="162"/>
      <c r="GN15" s="162"/>
      <c r="GO15" s="162"/>
      <c r="GP15" s="162"/>
      <c r="GQ15" s="162"/>
      <c r="GR15" s="162"/>
      <c r="GS15" s="162"/>
      <c r="GT15" s="162"/>
      <c r="GU15" s="162"/>
      <c r="GV15" s="162"/>
      <c r="GW15" s="162"/>
      <c r="GX15" s="162"/>
      <c r="GY15" s="162"/>
      <c r="GZ15" s="162"/>
      <c r="HA15" s="162"/>
      <c r="HB15" s="162"/>
      <c r="HC15" s="162"/>
      <c r="HD15" s="162"/>
      <c r="HE15" s="162"/>
      <c r="HF15" s="162"/>
      <c r="HG15" s="162"/>
      <c r="HH15" s="162"/>
      <c r="HI15" s="162"/>
      <c r="HJ15" s="162"/>
      <c r="HK15" s="162"/>
      <c r="HL15" s="162"/>
      <c r="HM15" s="162"/>
      <c r="HN15" s="162"/>
      <c r="HO15" s="162"/>
      <c r="HP15" s="162"/>
      <c r="HQ15" s="162"/>
      <c r="HR15" s="162"/>
      <c r="HS15" s="162"/>
      <c r="HT15" s="162"/>
      <c r="HU15" s="162"/>
      <c r="HV15" s="162"/>
      <c r="HW15" s="162"/>
      <c r="HX15" s="162"/>
      <c r="HY15" s="162"/>
      <c r="HZ15" s="162"/>
      <c r="IA15" s="162"/>
      <c r="IB15" s="162"/>
      <c r="IC15" s="162"/>
      <c r="ID15" s="162"/>
      <c r="IE15" s="162"/>
      <c r="IF15" s="162"/>
      <c r="IG15" s="162"/>
      <c r="IH15" s="162"/>
      <c r="II15" s="162"/>
      <c r="IJ15" s="162"/>
      <c r="IK15" s="162"/>
      <c r="IL15" s="162"/>
      <c r="IM15" s="162"/>
      <c r="IN15" s="162"/>
      <c r="IO15" s="162"/>
      <c r="IP15" s="162"/>
      <c r="IQ15" s="162"/>
      <c r="IR15" s="162"/>
      <c r="IS15" s="162"/>
      <c r="IT15" s="162"/>
      <c r="IU15" s="163"/>
    </row>
    <row r="16" spans="1:255" ht="15" customHeight="1" x14ac:dyDescent="0.15">
      <c r="A16" s="156">
        <f t="shared" si="1"/>
        <v>15</v>
      </c>
      <c r="B16" s="159" t="s">
        <v>64</v>
      </c>
      <c r="C16" s="160">
        <v>2017</v>
      </c>
      <c r="D16" s="160">
        <v>67</v>
      </c>
      <c r="E16" s="152"/>
      <c r="F16" s="156">
        <f t="shared" si="0"/>
        <v>15</v>
      </c>
      <c r="G16" s="159" t="s">
        <v>84</v>
      </c>
      <c r="H16" s="160">
        <v>2017</v>
      </c>
      <c r="I16" s="160">
        <v>48</v>
      </c>
      <c r="J16" s="152"/>
      <c r="K16" s="156">
        <f t="shared" si="2"/>
        <v>15</v>
      </c>
      <c r="L16" s="159" t="s">
        <v>86</v>
      </c>
      <c r="M16" s="160">
        <v>2017</v>
      </c>
      <c r="N16" s="160">
        <v>37</v>
      </c>
      <c r="O16" s="152"/>
      <c r="P16" s="156">
        <f t="shared" si="3"/>
        <v>15</v>
      </c>
      <c r="Q16" s="157" t="s">
        <v>73</v>
      </c>
      <c r="R16" s="158">
        <v>2019</v>
      </c>
      <c r="S16" s="158">
        <v>13</v>
      </c>
      <c r="T16" s="161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  <c r="EJ16" s="162"/>
      <c r="EK16" s="162"/>
      <c r="EL16" s="162"/>
      <c r="EM16" s="162"/>
      <c r="EN16" s="162"/>
      <c r="EO16" s="162"/>
      <c r="EP16" s="162"/>
      <c r="EQ16" s="162"/>
      <c r="ER16" s="162"/>
      <c r="ES16" s="162"/>
      <c r="ET16" s="162"/>
      <c r="EU16" s="162"/>
      <c r="EV16" s="162"/>
      <c r="EW16" s="162"/>
      <c r="EX16" s="162"/>
      <c r="EY16" s="162"/>
      <c r="EZ16" s="162"/>
      <c r="FA16" s="162"/>
      <c r="FB16" s="162"/>
      <c r="FC16" s="162"/>
      <c r="FD16" s="162"/>
      <c r="FE16" s="162"/>
      <c r="FF16" s="162"/>
      <c r="FG16" s="162"/>
      <c r="FH16" s="162"/>
      <c r="FI16" s="162"/>
      <c r="FJ16" s="162"/>
      <c r="FK16" s="162"/>
      <c r="FL16" s="162"/>
      <c r="FM16" s="162"/>
      <c r="FN16" s="162"/>
      <c r="FO16" s="162"/>
      <c r="FP16" s="162"/>
      <c r="FQ16" s="162"/>
      <c r="FR16" s="162"/>
      <c r="FS16" s="162"/>
      <c r="FT16" s="162"/>
      <c r="FU16" s="162"/>
      <c r="FV16" s="162"/>
      <c r="FW16" s="162"/>
      <c r="FX16" s="162"/>
      <c r="FY16" s="162"/>
      <c r="FZ16" s="162"/>
      <c r="GA16" s="162"/>
      <c r="GB16" s="162"/>
      <c r="GC16" s="162"/>
      <c r="GD16" s="162"/>
      <c r="GE16" s="162"/>
      <c r="GF16" s="162"/>
      <c r="GG16" s="162"/>
      <c r="GH16" s="162"/>
      <c r="GI16" s="162"/>
      <c r="GJ16" s="162"/>
      <c r="GK16" s="162"/>
      <c r="GL16" s="162"/>
      <c r="GM16" s="162"/>
      <c r="GN16" s="162"/>
      <c r="GO16" s="162"/>
      <c r="GP16" s="162"/>
      <c r="GQ16" s="162"/>
      <c r="GR16" s="162"/>
      <c r="GS16" s="162"/>
      <c r="GT16" s="162"/>
      <c r="GU16" s="162"/>
      <c r="GV16" s="162"/>
      <c r="GW16" s="162"/>
      <c r="GX16" s="162"/>
      <c r="GY16" s="162"/>
      <c r="GZ16" s="162"/>
      <c r="HA16" s="162"/>
      <c r="HB16" s="162"/>
      <c r="HC16" s="162"/>
      <c r="HD16" s="162"/>
      <c r="HE16" s="162"/>
      <c r="HF16" s="162"/>
      <c r="HG16" s="162"/>
      <c r="HH16" s="162"/>
      <c r="HI16" s="162"/>
      <c r="HJ16" s="162"/>
      <c r="HK16" s="162"/>
      <c r="HL16" s="162"/>
      <c r="HM16" s="162"/>
      <c r="HN16" s="162"/>
      <c r="HO16" s="162"/>
      <c r="HP16" s="162"/>
      <c r="HQ16" s="162"/>
      <c r="HR16" s="162"/>
      <c r="HS16" s="162"/>
      <c r="HT16" s="162"/>
      <c r="HU16" s="162"/>
      <c r="HV16" s="162"/>
      <c r="HW16" s="162"/>
      <c r="HX16" s="162"/>
      <c r="HY16" s="162"/>
      <c r="HZ16" s="162"/>
      <c r="IA16" s="162"/>
      <c r="IB16" s="162"/>
      <c r="IC16" s="162"/>
      <c r="ID16" s="162"/>
      <c r="IE16" s="162"/>
      <c r="IF16" s="162"/>
      <c r="IG16" s="162"/>
      <c r="IH16" s="162"/>
      <c r="II16" s="162"/>
      <c r="IJ16" s="162"/>
      <c r="IK16" s="162"/>
      <c r="IL16" s="162"/>
      <c r="IM16" s="162"/>
      <c r="IN16" s="162"/>
      <c r="IO16" s="162"/>
      <c r="IP16" s="162"/>
      <c r="IQ16" s="162"/>
      <c r="IR16" s="162"/>
      <c r="IS16" s="162"/>
      <c r="IT16" s="162"/>
      <c r="IU16" s="163"/>
    </row>
    <row r="17" spans="1:255" ht="15" customHeight="1" x14ac:dyDescent="0.15">
      <c r="A17" s="156">
        <f t="shared" si="1"/>
        <v>16</v>
      </c>
      <c r="B17" s="159" t="s">
        <v>68</v>
      </c>
      <c r="C17" s="160">
        <v>2017</v>
      </c>
      <c r="D17" s="160">
        <v>66</v>
      </c>
      <c r="E17" s="152"/>
      <c r="F17" s="156">
        <f t="shared" si="0"/>
        <v>16</v>
      </c>
      <c r="G17" s="164" t="s">
        <v>82</v>
      </c>
      <c r="H17" s="165">
        <v>2018</v>
      </c>
      <c r="I17" s="165">
        <v>47</v>
      </c>
      <c r="J17" s="152"/>
      <c r="K17" s="156">
        <f t="shared" si="2"/>
        <v>16</v>
      </c>
      <c r="L17" s="159" t="s">
        <v>53</v>
      </c>
      <c r="M17" s="160">
        <v>2017</v>
      </c>
      <c r="N17" s="160">
        <v>37</v>
      </c>
      <c r="O17" s="152"/>
      <c r="P17" s="156">
        <f t="shared" si="3"/>
        <v>16</v>
      </c>
      <c r="Q17" s="159" t="s">
        <v>90</v>
      </c>
      <c r="R17" s="160">
        <v>2017</v>
      </c>
      <c r="S17" s="160">
        <v>13</v>
      </c>
      <c r="T17" s="161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2"/>
      <c r="DS17" s="162"/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2"/>
      <c r="EF17" s="162"/>
      <c r="EG17" s="162"/>
      <c r="EH17" s="162"/>
      <c r="EI17" s="162"/>
      <c r="EJ17" s="162"/>
      <c r="EK17" s="162"/>
      <c r="EL17" s="162"/>
      <c r="EM17" s="162"/>
      <c r="EN17" s="162"/>
      <c r="EO17" s="162"/>
      <c r="EP17" s="162"/>
      <c r="EQ17" s="162"/>
      <c r="ER17" s="162"/>
      <c r="ES17" s="162"/>
      <c r="ET17" s="162"/>
      <c r="EU17" s="162"/>
      <c r="EV17" s="162"/>
      <c r="EW17" s="162"/>
      <c r="EX17" s="162"/>
      <c r="EY17" s="162"/>
      <c r="EZ17" s="162"/>
      <c r="FA17" s="162"/>
      <c r="FB17" s="162"/>
      <c r="FC17" s="162"/>
      <c r="FD17" s="162"/>
      <c r="FE17" s="162"/>
      <c r="FF17" s="162"/>
      <c r="FG17" s="162"/>
      <c r="FH17" s="162"/>
      <c r="FI17" s="162"/>
      <c r="FJ17" s="162"/>
      <c r="FK17" s="162"/>
      <c r="FL17" s="162"/>
      <c r="FM17" s="162"/>
      <c r="FN17" s="162"/>
      <c r="FO17" s="162"/>
      <c r="FP17" s="162"/>
      <c r="FQ17" s="162"/>
      <c r="FR17" s="162"/>
      <c r="FS17" s="162"/>
      <c r="FT17" s="162"/>
      <c r="FU17" s="162"/>
      <c r="FV17" s="162"/>
      <c r="FW17" s="162"/>
      <c r="FX17" s="162"/>
      <c r="FY17" s="162"/>
      <c r="FZ17" s="162"/>
      <c r="GA17" s="162"/>
      <c r="GB17" s="162"/>
      <c r="GC17" s="162"/>
      <c r="GD17" s="162"/>
      <c r="GE17" s="162"/>
      <c r="GF17" s="162"/>
      <c r="GG17" s="162"/>
      <c r="GH17" s="162"/>
      <c r="GI17" s="162"/>
      <c r="GJ17" s="162"/>
      <c r="GK17" s="162"/>
      <c r="GL17" s="162"/>
      <c r="GM17" s="162"/>
      <c r="GN17" s="162"/>
      <c r="GO17" s="162"/>
      <c r="GP17" s="162"/>
      <c r="GQ17" s="162"/>
      <c r="GR17" s="162"/>
      <c r="GS17" s="162"/>
      <c r="GT17" s="162"/>
      <c r="GU17" s="162"/>
      <c r="GV17" s="162"/>
      <c r="GW17" s="162"/>
      <c r="GX17" s="162"/>
      <c r="GY17" s="162"/>
      <c r="GZ17" s="162"/>
      <c r="HA17" s="162"/>
      <c r="HB17" s="162"/>
      <c r="HC17" s="162"/>
      <c r="HD17" s="162"/>
      <c r="HE17" s="162"/>
      <c r="HF17" s="162"/>
      <c r="HG17" s="162"/>
      <c r="HH17" s="162"/>
      <c r="HI17" s="162"/>
      <c r="HJ17" s="162"/>
      <c r="HK17" s="162"/>
      <c r="HL17" s="162"/>
      <c r="HM17" s="162"/>
      <c r="HN17" s="162"/>
      <c r="HO17" s="162"/>
      <c r="HP17" s="162"/>
      <c r="HQ17" s="162"/>
      <c r="HR17" s="162"/>
      <c r="HS17" s="162"/>
      <c r="HT17" s="162"/>
      <c r="HU17" s="162"/>
      <c r="HV17" s="162"/>
      <c r="HW17" s="162"/>
      <c r="HX17" s="162"/>
      <c r="HY17" s="162"/>
      <c r="HZ17" s="162"/>
      <c r="IA17" s="162"/>
      <c r="IB17" s="162"/>
      <c r="IC17" s="162"/>
      <c r="ID17" s="162"/>
      <c r="IE17" s="162"/>
      <c r="IF17" s="162"/>
      <c r="IG17" s="162"/>
      <c r="IH17" s="162"/>
      <c r="II17" s="162"/>
      <c r="IJ17" s="162"/>
      <c r="IK17" s="162"/>
      <c r="IL17" s="162"/>
      <c r="IM17" s="162"/>
      <c r="IN17" s="162"/>
      <c r="IO17" s="162"/>
      <c r="IP17" s="162"/>
      <c r="IQ17" s="162"/>
      <c r="IR17" s="162"/>
      <c r="IS17" s="162"/>
      <c r="IT17" s="162"/>
      <c r="IU17" s="163"/>
    </row>
    <row r="18" spans="1:255" ht="15" customHeight="1" x14ac:dyDescent="0.15">
      <c r="A18" s="156">
        <f t="shared" si="1"/>
        <v>17</v>
      </c>
      <c r="B18" s="164" t="s">
        <v>118</v>
      </c>
      <c r="C18" s="165">
        <v>2018</v>
      </c>
      <c r="D18" s="165">
        <v>65</v>
      </c>
      <c r="E18" s="152"/>
      <c r="F18" s="156">
        <f t="shared" si="0"/>
        <v>17</v>
      </c>
      <c r="G18" s="157" t="s">
        <v>211</v>
      </c>
      <c r="H18" s="158">
        <v>2019</v>
      </c>
      <c r="I18" s="158">
        <v>47</v>
      </c>
      <c r="J18" s="152"/>
      <c r="K18" s="156">
        <f t="shared" si="2"/>
        <v>17</v>
      </c>
      <c r="L18" s="157" t="s">
        <v>75</v>
      </c>
      <c r="M18" s="158">
        <v>2019</v>
      </c>
      <c r="N18" s="158">
        <v>36</v>
      </c>
      <c r="O18" s="152"/>
      <c r="P18" s="156">
        <f t="shared" si="3"/>
        <v>17</v>
      </c>
      <c r="Q18" s="164" t="s">
        <v>82</v>
      </c>
      <c r="R18" s="165">
        <v>2018</v>
      </c>
      <c r="S18" s="165">
        <v>13</v>
      </c>
      <c r="T18" s="161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162"/>
      <c r="DS18" s="162"/>
      <c r="DT18" s="162"/>
      <c r="DU18" s="162"/>
      <c r="DV18" s="162"/>
      <c r="DW18" s="162"/>
      <c r="DX18" s="162"/>
      <c r="DY18" s="162"/>
      <c r="DZ18" s="162"/>
      <c r="EA18" s="162"/>
      <c r="EB18" s="162"/>
      <c r="EC18" s="162"/>
      <c r="ED18" s="162"/>
      <c r="EE18" s="162"/>
      <c r="EF18" s="162"/>
      <c r="EG18" s="162"/>
      <c r="EH18" s="162"/>
      <c r="EI18" s="162"/>
      <c r="EJ18" s="162"/>
      <c r="EK18" s="162"/>
      <c r="EL18" s="162"/>
      <c r="EM18" s="162"/>
      <c r="EN18" s="162"/>
      <c r="EO18" s="162"/>
      <c r="EP18" s="162"/>
      <c r="EQ18" s="162"/>
      <c r="ER18" s="162"/>
      <c r="ES18" s="162"/>
      <c r="ET18" s="162"/>
      <c r="EU18" s="162"/>
      <c r="EV18" s="162"/>
      <c r="EW18" s="162"/>
      <c r="EX18" s="162"/>
      <c r="EY18" s="162"/>
      <c r="EZ18" s="162"/>
      <c r="FA18" s="162"/>
      <c r="FB18" s="162"/>
      <c r="FC18" s="162"/>
      <c r="FD18" s="162"/>
      <c r="FE18" s="162"/>
      <c r="FF18" s="162"/>
      <c r="FG18" s="162"/>
      <c r="FH18" s="162"/>
      <c r="FI18" s="162"/>
      <c r="FJ18" s="162"/>
      <c r="FK18" s="162"/>
      <c r="FL18" s="162"/>
      <c r="FM18" s="162"/>
      <c r="FN18" s="162"/>
      <c r="FO18" s="162"/>
      <c r="FP18" s="162"/>
      <c r="FQ18" s="162"/>
      <c r="FR18" s="162"/>
      <c r="FS18" s="162"/>
      <c r="FT18" s="162"/>
      <c r="FU18" s="162"/>
      <c r="FV18" s="162"/>
      <c r="FW18" s="162"/>
      <c r="FX18" s="162"/>
      <c r="FY18" s="162"/>
      <c r="FZ18" s="162"/>
      <c r="GA18" s="162"/>
      <c r="GB18" s="162"/>
      <c r="GC18" s="162"/>
      <c r="GD18" s="162"/>
      <c r="GE18" s="162"/>
      <c r="GF18" s="162"/>
      <c r="GG18" s="162"/>
      <c r="GH18" s="162"/>
      <c r="GI18" s="162"/>
      <c r="GJ18" s="162"/>
      <c r="GK18" s="162"/>
      <c r="GL18" s="162"/>
      <c r="GM18" s="162"/>
      <c r="GN18" s="162"/>
      <c r="GO18" s="162"/>
      <c r="GP18" s="162"/>
      <c r="GQ18" s="162"/>
      <c r="GR18" s="162"/>
      <c r="GS18" s="162"/>
      <c r="GT18" s="162"/>
      <c r="GU18" s="162"/>
      <c r="GV18" s="162"/>
      <c r="GW18" s="162"/>
      <c r="GX18" s="162"/>
      <c r="GY18" s="162"/>
      <c r="GZ18" s="162"/>
      <c r="HA18" s="162"/>
      <c r="HB18" s="162"/>
      <c r="HC18" s="162"/>
      <c r="HD18" s="162"/>
      <c r="HE18" s="162"/>
      <c r="HF18" s="162"/>
      <c r="HG18" s="162"/>
      <c r="HH18" s="162"/>
      <c r="HI18" s="162"/>
      <c r="HJ18" s="162"/>
      <c r="HK18" s="162"/>
      <c r="HL18" s="162"/>
      <c r="HM18" s="162"/>
      <c r="HN18" s="162"/>
      <c r="HO18" s="162"/>
      <c r="HP18" s="162"/>
      <c r="HQ18" s="162"/>
      <c r="HR18" s="162"/>
      <c r="HS18" s="162"/>
      <c r="HT18" s="162"/>
      <c r="HU18" s="162"/>
      <c r="HV18" s="162"/>
      <c r="HW18" s="162"/>
      <c r="HX18" s="162"/>
      <c r="HY18" s="162"/>
      <c r="HZ18" s="162"/>
      <c r="IA18" s="162"/>
      <c r="IB18" s="162"/>
      <c r="IC18" s="162"/>
      <c r="ID18" s="162"/>
      <c r="IE18" s="162"/>
      <c r="IF18" s="162"/>
      <c r="IG18" s="162"/>
      <c r="IH18" s="162"/>
      <c r="II18" s="162"/>
      <c r="IJ18" s="162"/>
      <c r="IK18" s="162"/>
      <c r="IL18" s="162"/>
      <c r="IM18" s="162"/>
      <c r="IN18" s="162"/>
      <c r="IO18" s="162"/>
      <c r="IP18" s="162"/>
      <c r="IQ18" s="162"/>
      <c r="IR18" s="162"/>
      <c r="IS18" s="162"/>
      <c r="IT18" s="162"/>
      <c r="IU18" s="163"/>
    </row>
    <row r="19" spans="1:255" ht="15" customHeight="1" x14ac:dyDescent="0.15">
      <c r="A19" s="156">
        <f t="shared" si="1"/>
        <v>18</v>
      </c>
      <c r="B19" s="164" t="s">
        <v>84</v>
      </c>
      <c r="C19" s="165">
        <v>2018</v>
      </c>
      <c r="D19" s="165">
        <v>64</v>
      </c>
      <c r="E19" s="152"/>
      <c r="F19" s="156">
        <f t="shared" si="0"/>
        <v>18</v>
      </c>
      <c r="G19" s="164" t="s">
        <v>83</v>
      </c>
      <c r="H19" s="165">
        <v>2018</v>
      </c>
      <c r="I19" s="165">
        <v>46</v>
      </c>
      <c r="J19" s="152"/>
      <c r="K19" s="156">
        <f t="shared" si="2"/>
        <v>18</v>
      </c>
      <c r="L19" s="157" t="s">
        <v>124</v>
      </c>
      <c r="M19" s="158">
        <v>2019</v>
      </c>
      <c r="N19" s="158">
        <v>36</v>
      </c>
      <c r="O19" s="152"/>
      <c r="P19" s="156">
        <f t="shared" si="3"/>
        <v>18</v>
      </c>
      <c r="Q19" s="157" t="s">
        <v>21</v>
      </c>
      <c r="R19" s="158">
        <v>2019</v>
      </c>
      <c r="S19" s="158">
        <v>12</v>
      </c>
      <c r="T19" s="161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  <c r="DQ19" s="162"/>
      <c r="DR19" s="162"/>
      <c r="DS19" s="162"/>
      <c r="DT19" s="162"/>
      <c r="DU19" s="162"/>
      <c r="DV19" s="162"/>
      <c r="DW19" s="162"/>
      <c r="DX19" s="162"/>
      <c r="DY19" s="162"/>
      <c r="DZ19" s="162"/>
      <c r="EA19" s="162"/>
      <c r="EB19" s="162"/>
      <c r="EC19" s="162"/>
      <c r="ED19" s="162"/>
      <c r="EE19" s="162"/>
      <c r="EF19" s="162"/>
      <c r="EG19" s="162"/>
      <c r="EH19" s="162"/>
      <c r="EI19" s="162"/>
      <c r="EJ19" s="162"/>
      <c r="EK19" s="162"/>
      <c r="EL19" s="162"/>
      <c r="EM19" s="162"/>
      <c r="EN19" s="162"/>
      <c r="EO19" s="162"/>
      <c r="EP19" s="162"/>
      <c r="EQ19" s="162"/>
      <c r="ER19" s="162"/>
      <c r="ES19" s="162"/>
      <c r="ET19" s="162"/>
      <c r="EU19" s="162"/>
      <c r="EV19" s="162"/>
      <c r="EW19" s="162"/>
      <c r="EX19" s="162"/>
      <c r="EY19" s="162"/>
      <c r="EZ19" s="162"/>
      <c r="FA19" s="162"/>
      <c r="FB19" s="162"/>
      <c r="FC19" s="162"/>
      <c r="FD19" s="162"/>
      <c r="FE19" s="162"/>
      <c r="FF19" s="162"/>
      <c r="FG19" s="162"/>
      <c r="FH19" s="162"/>
      <c r="FI19" s="162"/>
      <c r="FJ19" s="162"/>
      <c r="FK19" s="162"/>
      <c r="FL19" s="162"/>
      <c r="FM19" s="162"/>
      <c r="FN19" s="162"/>
      <c r="FO19" s="162"/>
      <c r="FP19" s="162"/>
      <c r="FQ19" s="162"/>
      <c r="FR19" s="162"/>
      <c r="FS19" s="162"/>
      <c r="FT19" s="162"/>
      <c r="FU19" s="162"/>
      <c r="FV19" s="162"/>
      <c r="FW19" s="162"/>
      <c r="FX19" s="162"/>
      <c r="FY19" s="162"/>
      <c r="FZ19" s="162"/>
      <c r="GA19" s="162"/>
      <c r="GB19" s="162"/>
      <c r="GC19" s="162"/>
      <c r="GD19" s="162"/>
      <c r="GE19" s="162"/>
      <c r="GF19" s="162"/>
      <c r="GG19" s="162"/>
      <c r="GH19" s="162"/>
      <c r="GI19" s="162"/>
      <c r="GJ19" s="162"/>
      <c r="GK19" s="162"/>
      <c r="GL19" s="162"/>
      <c r="GM19" s="162"/>
      <c r="GN19" s="162"/>
      <c r="GO19" s="162"/>
      <c r="GP19" s="162"/>
      <c r="GQ19" s="162"/>
      <c r="GR19" s="162"/>
      <c r="GS19" s="162"/>
      <c r="GT19" s="162"/>
      <c r="GU19" s="162"/>
      <c r="GV19" s="162"/>
      <c r="GW19" s="162"/>
      <c r="GX19" s="162"/>
      <c r="GY19" s="162"/>
      <c r="GZ19" s="162"/>
      <c r="HA19" s="162"/>
      <c r="HB19" s="162"/>
      <c r="HC19" s="162"/>
      <c r="HD19" s="162"/>
      <c r="HE19" s="162"/>
      <c r="HF19" s="162"/>
      <c r="HG19" s="162"/>
      <c r="HH19" s="162"/>
      <c r="HI19" s="162"/>
      <c r="HJ19" s="162"/>
      <c r="HK19" s="162"/>
      <c r="HL19" s="162"/>
      <c r="HM19" s="162"/>
      <c r="HN19" s="162"/>
      <c r="HO19" s="162"/>
      <c r="HP19" s="162"/>
      <c r="HQ19" s="162"/>
      <c r="HR19" s="162"/>
      <c r="HS19" s="162"/>
      <c r="HT19" s="162"/>
      <c r="HU19" s="162"/>
      <c r="HV19" s="162"/>
      <c r="HW19" s="162"/>
      <c r="HX19" s="162"/>
      <c r="HY19" s="162"/>
      <c r="HZ19" s="162"/>
      <c r="IA19" s="162"/>
      <c r="IB19" s="162"/>
      <c r="IC19" s="162"/>
      <c r="ID19" s="162"/>
      <c r="IE19" s="162"/>
      <c r="IF19" s="162"/>
      <c r="IG19" s="162"/>
      <c r="IH19" s="162"/>
      <c r="II19" s="162"/>
      <c r="IJ19" s="162"/>
      <c r="IK19" s="162"/>
      <c r="IL19" s="162"/>
      <c r="IM19" s="162"/>
      <c r="IN19" s="162"/>
      <c r="IO19" s="162"/>
      <c r="IP19" s="162"/>
      <c r="IQ19" s="162"/>
      <c r="IR19" s="162"/>
      <c r="IS19" s="162"/>
      <c r="IT19" s="162"/>
      <c r="IU19" s="163"/>
    </row>
    <row r="20" spans="1:255" ht="15" customHeight="1" x14ac:dyDescent="0.15">
      <c r="A20" s="156">
        <f t="shared" si="1"/>
        <v>19</v>
      </c>
      <c r="B20" s="159" t="s">
        <v>112</v>
      </c>
      <c r="C20" s="160">
        <v>2017</v>
      </c>
      <c r="D20" s="160">
        <v>64</v>
      </c>
      <c r="E20" s="152"/>
      <c r="F20" s="156">
        <f t="shared" si="0"/>
        <v>19</v>
      </c>
      <c r="G20" s="157" t="s">
        <v>17</v>
      </c>
      <c r="H20" s="158">
        <v>2019</v>
      </c>
      <c r="I20" s="158">
        <v>45</v>
      </c>
      <c r="J20" s="152"/>
      <c r="K20" s="156">
        <f t="shared" si="2"/>
        <v>19</v>
      </c>
      <c r="L20" s="159" t="s">
        <v>112</v>
      </c>
      <c r="M20" s="160">
        <v>2017</v>
      </c>
      <c r="N20" s="160">
        <v>36</v>
      </c>
      <c r="O20" s="152"/>
      <c r="P20" s="156">
        <f t="shared" si="3"/>
        <v>19</v>
      </c>
      <c r="Q20" s="157" t="s">
        <v>202</v>
      </c>
      <c r="R20" s="158">
        <v>2019</v>
      </c>
      <c r="S20" s="158">
        <v>11</v>
      </c>
      <c r="T20" s="161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2"/>
      <c r="DQ20" s="162"/>
      <c r="DR20" s="162"/>
      <c r="DS20" s="162"/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2"/>
      <c r="EF20" s="162"/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2"/>
      <c r="ES20" s="162"/>
      <c r="ET20" s="162"/>
      <c r="EU20" s="162"/>
      <c r="EV20" s="162"/>
      <c r="EW20" s="162"/>
      <c r="EX20" s="162"/>
      <c r="EY20" s="162"/>
      <c r="EZ20" s="162"/>
      <c r="FA20" s="162"/>
      <c r="FB20" s="162"/>
      <c r="FC20" s="162"/>
      <c r="FD20" s="162"/>
      <c r="FE20" s="162"/>
      <c r="FF20" s="162"/>
      <c r="FG20" s="162"/>
      <c r="FH20" s="162"/>
      <c r="FI20" s="162"/>
      <c r="FJ20" s="162"/>
      <c r="FK20" s="162"/>
      <c r="FL20" s="162"/>
      <c r="FM20" s="162"/>
      <c r="FN20" s="162"/>
      <c r="FO20" s="162"/>
      <c r="FP20" s="162"/>
      <c r="FQ20" s="162"/>
      <c r="FR20" s="162"/>
      <c r="FS20" s="162"/>
      <c r="FT20" s="162"/>
      <c r="FU20" s="162"/>
      <c r="FV20" s="162"/>
      <c r="FW20" s="162"/>
      <c r="FX20" s="162"/>
      <c r="FY20" s="162"/>
      <c r="FZ20" s="162"/>
      <c r="GA20" s="162"/>
      <c r="GB20" s="162"/>
      <c r="GC20" s="162"/>
      <c r="GD20" s="162"/>
      <c r="GE20" s="162"/>
      <c r="GF20" s="162"/>
      <c r="GG20" s="162"/>
      <c r="GH20" s="162"/>
      <c r="GI20" s="162"/>
      <c r="GJ20" s="162"/>
      <c r="GK20" s="162"/>
      <c r="GL20" s="162"/>
      <c r="GM20" s="162"/>
      <c r="GN20" s="162"/>
      <c r="GO20" s="162"/>
      <c r="GP20" s="162"/>
      <c r="GQ20" s="162"/>
      <c r="GR20" s="162"/>
      <c r="GS20" s="162"/>
      <c r="GT20" s="162"/>
      <c r="GU20" s="162"/>
      <c r="GV20" s="162"/>
      <c r="GW20" s="162"/>
      <c r="GX20" s="162"/>
      <c r="GY20" s="162"/>
      <c r="GZ20" s="162"/>
      <c r="HA20" s="162"/>
      <c r="HB20" s="162"/>
      <c r="HC20" s="162"/>
      <c r="HD20" s="162"/>
      <c r="HE20" s="162"/>
      <c r="HF20" s="162"/>
      <c r="HG20" s="162"/>
      <c r="HH20" s="162"/>
      <c r="HI20" s="162"/>
      <c r="HJ20" s="162"/>
      <c r="HK20" s="162"/>
      <c r="HL20" s="162"/>
      <c r="HM20" s="162"/>
      <c r="HN20" s="162"/>
      <c r="HO20" s="162"/>
      <c r="HP20" s="162"/>
      <c r="HQ20" s="162"/>
      <c r="HR20" s="162"/>
      <c r="HS20" s="162"/>
      <c r="HT20" s="162"/>
      <c r="HU20" s="162"/>
      <c r="HV20" s="162"/>
      <c r="HW20" s="162"/>
      <c r="HX20" s="162"/>
      <c r="HY20" s="162"/>
      <c r="HZ20" s="162"/>
      <c r="IA20" s="162"/>
      <c r="IB20" s="162"/>
      <c r="IC20" s="162"/>
      <c r="ID20" s="162"/>
      <c r="IE20" s="162"/>
      <c r="IF20" s="162"/>
      <c r="IG20" s="162"/>
      <c r="IH20" s="162"/>
      <c r="II20" s="162"/>
      <c r="IJ20" s="162"/>
      <c r="IK20" s="162"/>
      <c r="IL20" s="162"/>
      <c r="IM20" s="162"/>
      <c r="IN20" s="162"/>
      <c r="IO20" s="162"/>
      <c r="IP20" s="162"/>
      <c r="IQ20" s="162"/>
      <c r="IR20" s="162"/>
      <c r="IS20" s="162"/>
      <c r="IT20" s="162"/>
      <c r="IU20" s="163"/>
    </row>
    <row r="21" spans="1:255" ht="15" customHeight="1" x14ac:dyDescent="0.15">
      <c r="A21" s="156">
        <f t="shared" si="1"/>
        <v>20</v>
      </c>
      <c r="B21" s="159" t="s">
        <v>124</v>
      </c>
      <c r="C21" s="160">
        <v>2017</v>
      </c>
      <c r="D21" s="160">
        <v>64</v>
      </c>
      <c r="E21" s="152"/>
      <c r="F21" s="156">
        <f t="shared" si="0"/>
        <v>20</v>
      </c>
      <c r="G21" s="170" t="s">
        <v>13</v>
      </c>
      <c r="H21" s="171">
        <v>2007</v>
      </c>
      <c r="I21" s="171">
        <v>45</v>
      </c>
      <c r="J21" s="152"/>
      <c r="K21" s="156">
        <f t="shared" si="2"/>
        <v>20</v>
      </c>
      <c r="L21" s="159" t="s">
        <v>114</v>
      </c>
      <c r="M21" s="160">
        <v>2017</v>
      </c>
      <c r="N21" s="160">
        <v>36</v>
      </c>
      <c r="O21" s="152"/>
      <c r="P21" s="156">
        <f t="shared" si="3"/>
        <v>20</v>
      </c>
      <c r="Q21" s="164" t="s">
        <v>108</v>
      </c>
      <c r="R21" s="165">
        <v>2018</v>
      </c>
      <c r="S21" s="165">
        <v>11</v>
      </c>
      <c r="T21" s="161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  <c r="DQ21" s="162"/>
      <c r="DR21" s="162"/>
      <c r="DS21" s="162"/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2"/>
      <c r="EF21" s="162"/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2"/>
      <c r="ES21" s="162"/>
      <c r="ET21" s="162"/>
      <c r="EU21" s="162"/>
      <c r="EV21" s="162"/>
      <c r="EW21" s="162"/>
      <c r="EX21" s="162"/>
      <c r="EY21" s="162"/>
      <c r="EZ21" s="162"/>
      <c r="FA21" s="162"/>
      <c r="FB21" s="162"/>
      <c r="FC21" s="162"/>
      <c r="FD21" s="162"/>
      <c r="FE21" s="162"/>
      <c r="FF21" s="162"/>
      <c r="FG21" s="162"/>
      <c r="FH21" s="162"/>
      <c r="FI21" s="162"/>
      <c r="FJ21" s="162"/>
      <c r="FK21" s="162"/>
      <c r="FL21" s="162"/>
      <c r="FM21" s="162"/>
      <c r="FN21" s="162"/>
      <c r="FO21" s="162"/>
      <c r="FP21" s="162"/>
      <c r="FQ21" s="162"/>
      <c r="FR21" s="162"/>
      <c r="FS21" s="162"/>
      <c r="FT21" s="162"/>
      <c r="FU21" s="162"/>
      <c r="FV21" s="162"/>
      <c r="FW21" s="162"/>
      <c r="FX21" s="162"/>
      <c r="FY21" s="162"/>
      <c r="FZ21" s="162"/>
      <c r="GA21" s="162"/>
      <c r="GB21" s="162"/>
      <c r="GC21" s="162"/>
      <c r="GD21" s="162"/>
      <c r="GE21" s="162"/>
      <c r="GF21" s="162"/>
      <c r="GG21" s="162"/>
      <c r="GH21" s="162"/>
      <c r="GI21" s="162"/>
      <c r="GJ21" s="162"/>
      <c r="GK21" s="162"/>
      <c r="GL21" s="162"/>
      <c r="GM21" s="162"/>
      <c r="GN21" s="162"/>
      <c r="GO21" s="162"/>
      <c r="GP21" s="162"/>
      <c r="GQ21" s="162"/>
      <c r="GR21" s="162"/>
      <c r="GS21" s="162"/>
      <c r="GT21" s="162"/>
      <c r="GU21" s="162"/>
      <c r="GV21" s="162"/>
      <c r="GW21" s="162"/>
      <c r="GX21" s="162"/>
      <c r="GY21" s="162"/>
      <c r="GZ21" s="162"/>
      <c r="HA21" s="162"/>
      <c r="HB21" s="162"/>
      <c r="HC21" s="162"/>
      <c r="HD21" s="162"/>
      <c r="HE21" s="162"/>
      <c r="HF21" s="162"/>
      <c r="HG21" s="162"/>
      <c r="HH21" s="162"/>
      <c r="HI21" s="162"/>
      <c r="HJ21" s="162"/>
      <c r="HK21" s="162"/>
      <c r="HL21" s="162"/>
      <c r="HM21" s="162"/>
      <c r="HN21" s="162"/>
      <c r="HO21" s="162"/>
      <c r="HP21" s="162"/>
      <c r="HQ21" s="162"/>
      <c r="HR21" s="162"/>
      <c r="HS21" s="162"/>
      <c r="HT21" s="162"/>
      <c r="HU21" s="162"/>
      <c r="HV21" s="162"/>
      <c r="HW21" s="162"/>
      <c r="HX21" s="162"/>
      <c r="HY21" s="162"/>
      <c r="HZ21" s="162"/>
      <c r="IA21" s="162"/>
      <c r="IB21" s="162"/>
      <c r="IC21" s="162"/>
      <c r="ID21" s="162"/>
      <c r="IE21" s="162"/>
      <c r="IF21" s="162"/>
      <c r="IG21" s="162"/>
      <c r="IH21" s="162"/>
      <c r="II21" s="162"/>
      <c r="IJ21" s="162"/>
      <c r="IK21" s="162"/>
      <c r="IL21" s="162"/>
      <c r="IM21" s="162"/>
      <c r="IN21" s="162"/>
      <c r="IO21" s="162"/>
      <c r="IP21" s="162"/>
      <c r="IQ21" s="162"/>
      <c r="IR21" s="162"/>
      <c r="IS21" s="162"/>
      <c r="IT21" s="162"/>
      <c r="IU21" s="163"/>
    </row>
    <row r="22" spans="1:255" ht="15" customHeight="1" x14ac:dyDescent="0.15">
      <c r="A22" s="152"/>
      <c r="B22" s="172"/>
      <c r="C22" s="173"/>
      <c r="D22" s="174"/>
      <c r="E22" s="152"/>
      <c r="F22" s="152"/>
      <c r="G22" s="172"/>
      <c r="H22" s="173"/>
      <c r="I22" s="174"/>
      <c r="J22" s="152"/>
      <c r="K22" s="152"/>
      <c r="L22" s="172"/>
      <c r="M22" s="173"/>
      <c r="N22" s="174"/>
      <c r="O22" s="152"/>
      <c r="P22" s="152"/>
      <c r="Q22" s="172"/>
      <c r="R22" s="173"/>
      <c r="S22" s="173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DP22" s="162"/>
      <c r="DQ22" s="162"/>
      <c r="DR22" s="162"/>
      <c r="DS22" s="162"/>
      <c r="DT22" s="162"/>
      <c r="DU22" s="162"/>
      <c r="DV22" s="162"/>
      <c r="DW22" s="162"/>
      <c r="DX22" s="162"/>
      <c r="DY22" s="162"/>
      <c r="DZ22" s="162"/>
      <c r="EA22" s="162"/>
      <c r="EB22" s="162"/>
      <c r="EC22" s="162"/>
      <c r="ED22" s="162"/>
      <c r="EE22" s="162"/>
      <c r="EF22" s="162"/>
      <c r="EG22" s="162"/>
      <c r="EH22" s="162"/>
      <c r="EI22" s="162"/>
      <c r="EJ22" s="162"/>
      <c r="EK22" s="162"/>
      <c r="EL22" s="162"/>
      <c r="EM22" s="162"/>
      <c r="EN22" s="162"/>
      <c r="EO22" s="162"/>
      <c r="EP22" s="162"/>
      <c r="EQ22" s="162"/>
      <c r="ER22" s="162"/>
      <c r="ES22" s="162"/>
      <c r="ET22" s="162"/>
      <c r="EU22" s="162"/>
      <c r="EV22" s="162"/>
      <c r="EW22" s="162"/>
      <c r="EX22" s="162"/>
      <c r="EY22" s="162"/>
      <c r="EZ22" s="162"/>
      <c r="FA22" s="162"/>
      <c r="FB22" s="162"/>
      <c r="FC22" s="162"/>
      <c r="FD22" s="162"/>
      <c r="FE22" s="162"/>
      <c r="FF22" s="162"/>
      <c r="FG22" s="162"/>
      <c r="FH22" s="162"/>
      <c r="FI22" s="162"/>
      <c r="FJ22" s="162"/>
      <c r="FK22" s="162"/>
      <c r="FL22" s="162"/>
      <c r="FM22" s="162"/>
      <c r="FN22" s="162"/>
      <c r="FO22" s="162"/>
      <c r="FP22" s="162"/>
      <c r="FQ22" s="162"/>
      <c r="FR22" s="162"/>
      <c r="FS22" s="162"/>
      <c r="FT22" s="162"/>
      <c r="FU22" s="162"/>
      <c r="FV22" s="162"/>
      <c r="FW22" s="162"/>
      <c r="FX22" s="162"/>
      <c r="FY22" s="162"/>
      <c r="FZ22" s="162"/>
      <c r="GA22" s="162"/>
      <c r="GB22" s="162"/>
      <c r="GC22" s="162"/>
      <c r="GD22" s="162"/>
      <c r="GE22" s="162"/>
      <c r="GF22" s="162"/>
      <c r="GG22" s="162"/>
      <c r="GH22" s="162"/>
      <c r="GI22" s="162"/>
      <c r="GJ22" s="162"/>
      <c r="GK22" s="162"/>
      <c r="GL22" s="162"/>
      <c r="GM22" s="162"/>
      <c r="GN22" s="162"/>
      <c r="GO22" s="162"/>
      <c r="GP22" s="162"/>
      <c r="GQ22" s="162"/>
      <c r="GR22" s="162"/>
      <c r="GS22" s="162"/>
      <c r="GT22" s="162"/>
      <c r="GU22" s="162"/>
      <c r="GV22" s="162"/>
      <c r="GW22" s="162"/>
      <c r="GX22" s="162"/>
      <c r="GY22" s="162"/>
      <c r="GZ22" s="162"/>
      <c r="HA22" s="162"/>
      <c r="HB22" s="162"/>
      <c r="HC22" s="162"/>
      <c r="HD22" s="162"/>
      <c r="HE22" s="162"/>
      <c r="HF22" s="162"/>
      <c r="HG22" s="162"/>
      <c r="HH22" s="162"/>
      <c r="HI22" s="162"/>
      <c r="HJ22" s="162"/>
      <c r="HK22" s="162"/>
      <c r="HL22" s="162"/>
      <c r="HM22" s="162"/>
      <c r="HN22" s="162"/>
      <c r="HO22" s="162"/>
      <c r="HP22" s="162"/>
      <c r="HQ22" s="162"/>
      <c r="HR22" s="162"/>
      <c r="HS22" s="162"/>
      <c r="HT22" s="162"/>
      <c r="HU22" s="162"/>
      <c r="HV22" s="162"/>
      <c r="HW22" s="162"/>
      <c r="HX22" s="162"/>
      <c r="HY22" s="162"/>
      <c r="HZ22" s="162"/>
      <c r="IA22" s="162"/>
      <c r="IB22" s="162"/>
      <c r="IC22" s="162"/>
      <c r="ID22" s="162"/>
      <c r="IE22" s="162"/>
      <c r="IF22" s="162"/>
      <c r="IG22" s="162"/>
      <c r="IH22" s="162"/>
      <c r="II22" s="162"/>
      <c r="IJ22" s="162"/>
      <c r="IK22" s="162"/>
      <c r="IL22" s="162"/>
      <c r="IM22" s="162"/>
      <c r="IN22" s="162"/>
      <c r="IO22" s="162"/>
      <c r="IP22" s="162"/>
      <c r="IQ22" s="162"/>
      <c r="IR22" s="162"/>
      <c r="IS22" s="162"/>
      <c r="IT22" s="162"/>
      <c r="IU22" s="163"/>
    </row>
    <row r="23" spans="1:255" ht="15" customHeight="1" x14ac:dyDescent="0.15">
      <c r="A23" s="372" t="s">
        <v>247</v>
      </c>
      <c r="B23" s="373"/>
      <c r="C23" s="373"/>
      <c r="D23" s="373"/>
      <c r="E23" s="152"/>
      <c r="F23" s="372" t="s">
        <v>248</v>
      </c>
      <c r="G23" s="373"/>
      <c r="H23" s="373"/>
      <c r="I23" s="373"/>
      <c r="J23" s="152"/>
      <c r="K23" s="372" t="s">
        <v>249</v>
      </c>
      <c r="L23" s="373"/>
      <c r="M23" s="373"/>
      <c r="N23" s="373"/>
      <c r="O23" s="152"/>
      <c r="P23" s="372" t="s">
        <v>250</v>
      </c>
      <c r="Q23" s="373"/>
      <c r="R23" s="373"/>
      <c r="S23" s="373"/>
      <c r="T23" s="161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2"/>
      <c r="DQ23" s="162"/>
      <c r="DR23" s="162"/>
      <c r="DS23" s="162"/>
      <c r="DT23" s="162"/>
      <c r="DU23" s="162"/>
      <c r="DV23" s="162"/>
      <c r="DW23" s="162"/>
      <c r="DX23" s="162"/>
      <c r="DY23" s="162"/>
      <c r="DZ23" s="162"/>
      <c r="EA23" s="162"/>
      <c r="EB23" s="162"/>
      <c r="EC23" s="162"/>
      <c r="ED23" s="162"/>
      <c r="EE23" s="162"/>
      <c r="EF23" s="162"/>
      <c r="EG23" s="162"/>
      <c r="EH23" s="162"/>
      <c r="EI23" s="162"/>
      <c r="EJ23" s="162"/>
      <c r="EK23" s="162"/>
      <c r="EL23" s="162"/>
      <c r="EM23" s="162"/>
      <c r="EN23" s="162"/>
      <c r="EO23" s="162"/>
      <c r="EP23" s="162"/>
      <c r="EQ23" s="162"/>
      <c r="ER23" s="162"/>
      <c r="ES23" s="162"/>
      <c r="ET23" s="162"/>
      <c r="EU23" s="162"/>
      <c r="EV23" s="162"/>
      <c r="EW23" s="162"/>
      <c r="EX23" s="162"/>
      <c r="EY23" s="162"/>
      <c r="EZ23" s="162"/>
      <c r="FA23" s="162"/>
      <c r="FB23" s="162"/>
      <c r="FC23" s="162"/>
      <c r="FD23" s="162"/>
      <c r="FE23" s="162"/>
      <c r="FF23" s="162"/>
      <c r="FG23" s="162"/>
      <c r="FH23" s="162"/>
      <c r="FI23" s="162"/>
      <c r="FJ23" s="162"/>
      <c r="FK23" s="162"/>
      <c r="FL23" s="162"/>
      <c r="FM23" s="162"/>
      <c r="FN23" s="162"/>
      <c r="FO23" s="162"/>
      <c r="FP23" s="162"/>
      <c r="FQ23" s="162"/>
      <c r="FR23" s="162"/>
      <c r="FS23" s="162"/>
      <c r="FT23" s="162"/>
      <c r="FU23" s="162"/>
      <c r="FV23" s="162"/>
      <c r="FW23" s="162"/>
      <c r="FX23" s="162"/>
      <c r="FY23" s="162"/>
      <c r="FZ23" s="162"/>
      <c r="GA23" s="162"/>
      <c r="GB23" s="162"/>
      <c r="GC23" s="162"/>
      <c r="GD23" s="162"/>
      <c r="GE23" s="162"/>
      <c r="GF23" s="162"/>
      <c r="GG23" s="162"/>
      <c r="GH23" s="162"/>
      <c r="GI23" s="162"/>
      <c r="GJ23" s="162"/>
      <c r="GK23" s="162"/>
      <c r="GL23" s="162"/>
      <c r="GM23" s="162"/>
      <c r="GN23" s="162"/>
      <c r="GO23" s="162"/>
      <c r="GP23" s="162"/>
      <c r="GQ23" s="162"/>
      <c r="GR23" s="162"/>
      <c r="GS23" s="162"/>
      <c r="GT23" s="162"/>
      <c r="GU23" s="162"/>
      <c r="GV23" s="162"/>
      <c r="GW23" s="162"/>
      <c r="GX23" s="162"/>
      <c r="GY23" s="162"/>
      <c r="GZ23" s="162"/>
      <c r="HA23" s="162"/>
      <c r="HB23" s="162"/>
      <c r="HC23" s="162"/>
      <c r="HD23" s="162"/>
      <c r="HE23" s="162"/>
      <c r="HF23" s="162"/>
      <c r="HG23" s="162"/>
      <c r="HH23" s="162"/>
      <c r="HI23" s="162"/>
      <c r="HJ23" s="162"/>
      <c r="HK23" s="162"/>
      <c r="HL23" s="162"/>
      <c r="HM23" s="162"/>
      <c r="HN23" s="162"/>
      <c r="HO23" s="162"/>
      <c r="HP23" s="162"/>
      <c r="HQ23" s="162"/>
      <c r="HR23" s="162"/>
      <c r="HS23" s="162"/>
      <c r="HT23" s="162"/>
      <c r="HU23" s="162"/>
      <c r="HV23" s="162"/>
      <c r="HW23" s="162"/>
      <c r="HX23" s="162"/>
      <c r="HY23" s="162"/>
      <c r="HZ23" s="162"/>
      <c r="IA23" s="162"/>
      <c r="IB23" s="162"/>
      <c r="IC23" s="162"/>
      <c r="ID23" s="162"/>
      <c r="IE23" s="162"/>
      <c r="IF23" s="162"/>
      <c r="IG23" s="162"/>
      <c r="IH23" s="162"/>
      <c r="II23" s="162"/>
      <c r="IJ23" s="162"/>
      <c r="IK23" s="162"/>
      <c r="IL23" s="162"/>
      <c r="IM23" s="162"/>
      <c r="IN23" s="162"/>
      <c r="IO23" s="162"/>
      <c r="IP23" s="162"/>
      <c r="IQ23" s="162"/>
      <c r="IR23" s="162"/>
      <c r="IS23" s="162"/>
      <c r="IT23" s="162"/>
      <c r="IU23" s="163"/>
    </row>
    <row r="24" spans="1:255" ht="15" customHeight="1" x14ac:dyDescent="0.15">
      <c r="A24" s="156">
        <v>1</v>
      </c>
      <c r="B24" s="157" t="s">
        <v>82</v>
      </c>
      <c r="C24" s="158">
        <v>2019</v>
      </c>
      <c r="D24" s="158">
        <v>12</v>
      </c>
      <c r="E24" s="152"/>
      <c r="F24" s="156">
        <v>1</v>
      </c>
      <c r="G24" s="170" t="s">
        <v>13</v>
      </c>
      <c r="H24" s="171">
        <v>2007</v>
      </c>
      <c r="I24" s="171">
        <v>13</v>
      </c>
      <c r="J24" s="152"/>
      <c r="K24" s="156">
        <v>1</v>
      </c>
      <c r="L24" s="159" t="s">
        <v>108</v>
      </c>
      <c r="M24" s="160">
        <v>2017</v>
      </c>
      <c r="N24" s="160">
        <v>73</v>
      </c>
      <c r="O24" s="152"/>
      <c r="P24" s="156">
        <v>1</v>
      </c>
      <c r="Q24" s="159" t="s">
        <v>17</v>
      </c>
      <c r="R24" s="160">
        <v>2017</v>
      </c>
      <c r="S24" s="160">
        <v>42</v>
      </c>
      <c r="T24" s="161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2"/>
      <c r="EL24" s="162"/>
      <c r="EM24" s="162"/>
      <c r="EN24" s="162"/>
      <c r="EO24" s="162"/>
      <c r="EP24" s="162"/>
      <c r="EQ24" s="162"/>
      <c r="ER24" s="162"/>
      <c r="ES24" s="162"/>
      <c r="ET24" s="162"/>
      <c r="EU24" s="162"/>
      <c r="EV24" s="162"/>
      <c r="EW24" s="162"/>
      <c r="EX24" s="162"/>
      <c r="EY24" s="162"/>
      <c r="EZ24" s="162"/>
      <c r="FA24" s="162"/>
      <c r="FB24" s="162"/>
      <c r="FC24" s="162"/>
      <c r="FD24" s="162"/>
      <c r="FE24" s="162"/>
      <c r="FF24" s="162"/>
      <c r="FG24" s="162"/>
      <c r="FH24" s="162"/>
      <c r="FI24" s="162"/>
      <c r="FJ24" s="162"/>
      <c r="FK24" s="162"/>
      <c r="FL24" s="162"/>
      <c r="FM24" s="162"/>
      <c r="FN24" s="162"/>
      <c r="FO24" s="162"/>
      <c r="FP24" s="162"/>
      <c r="FQ24" s="162"/>
      <c r="FR24" s="162"/>
      <c r="FS24" s="162"/>
      <c r="FT24" s="162"/>
      <c r="FU24" s="162"/>
      <c r="FV24" s="162"/>
      <c r="FW24" s="162"/>
      <c r="FX24" s="162"/>
      <c r="FY24" s="162"/>
      <c r="FZ24" s="162"/>
      <c r="GA24" s="162"/>
      <c r="GB24" s="162"/>
      <c r="GC24" s="162"/>
      <c r="GD24" s="162"/>
      <c r="GE24" s="162"/>
      <c r="GF24" s="162"/>
      <c r="GG24" s="162"/>
      <c r="GH24" s="162"/>
      <c r="GI24" s="162"/>
      <c r="GJ24" s="162"/>
      <c r="GK24" s="162"/>
      <c r="GL24" s="162"/>
      <c r="GM24" s="162"/>
      <c r="GN24" s="162"/>
      <c r="GO24" s="162"/>
      <c r="GP24" s="162"/>
      <c r="GQ24" s="162"/>
      <c r="GR24" s="162"/>
      <c r="GS24" s="162"/>
      <c r="GT24" s="162"/>
      <c r="GU24" s="162"/>
      <c r="GV24" s="162"/>
      <c r="GW24" s="162"/>
      <c r="GX24" s="162"/>
      <c r="GY24" s="162"/>
      <c r="GZ24" s="162"/>
      <c r="HA24" s="162"/>
      <c r="HB24" s="162"/>
      <c r="HC24" s="162"/>
      <c r="HD24" s="162"/>
      <c r="HE24" s="162"/>
      <c r="HF24" s="162"/>
      <c r="HG24" s="162"/>
      <c r="HH24" s="162"/>
      <c r="HI24" s="162"/>
      <c r="HJ24" s="162"/>
      <c r="HK24" s="162"/>
      <c r="HL24" s="162"/>
      <c r="HM24" s="162"/>
      <c r="HN24" s="162"/>
      <c r="HO24" s="162"/>
      <c r="HP24" s="162"/>
      <c r="HQ24" s="162"/>
      <c r="HR24" s="162"/>
      <c r="HS24" s="162"/>
      <c r="HT24" s="162"/>
      <c r="HU24" s="162"/>
      <c r="HV24" s="162"/>
      <c r="HW24" s="162"/>
      <c r="HX24" s="162"/>
      <c r="HY24" s="162"/>
      <c r="HZ24" s="162"/>
      <c r="IA24" s="162"/>
      <c r="IB24" s="162"/>
      <c r="IC24" s="162"/>
      <c r="ID24" s="162"/>
      <c r="IE24" s="162"/>
      <c r="IF24" s="162"/>
      <c r="IG24" s="162"/>
      <c r="IH24" s="162"/>
      <c r="II24" s="162"/>
      <c r="IJ24" s="162"/>
      <c r="IK24" s="162"/>
      <c r="IL24" s="162"/>
      <c r="IM24" s="162"/>
      <c r="IN24" s="162"/>
      <c r="IO24" s="162"/>
      <c r="IP24" s="162"/>
      <c r="IQ24" s="162"/>
      <c r="IR24" s="162"/>
      <c r="IS24" s="162"/>
      <c r="IT24" s="162"/>
      <c r="IU24" s="163"/>
    </row>
    <row r="25" spans="1:255" ht="15" customHeight="1" x14ac:dyDescent="0.15">
      <c r="A25" s="156">
        <v>2</v>
      </c>
      <c r="B25" s="159" t="s">
        <v>108</v>
      </c>
      <c r="C25" s="160">
        <v>2017</v>
      </c>
      <c r="D25" s="160">
        <v>12</v>
      </c>
      <c r="E25" s="152"/>
      <c r="F25" s="156">
        <v>2</v>
      </c>
      <c r="G25" s="170" t="s">
        <v>85</v>
      </c>
      <c r="H25" s="171">
        <v>2016</v>
      </c>
      <c r="I25" s="171">
        <v>13</v>
      </c>
      <c r="J25" s="152"/>
      <c r="K25" s="156">
        <v>2</v>
      </c>
      <c r="L25" s="159" t="s">
        <v>17</v>
      </c>
      <c r="M25" s="160">
        <v>2017</v>
      </c>
      <c r="N25" s="160">
        <v>71</v>
      </c>
      <c r="O25" s="152"/>
      <c r="P25" s="156">
        <v>2</v>
      </c>
      <c r="Q25" s="159" t="s">
        <v>108</v>
      </c>
      <c r="R25" s="160">
        <v>2017</v>
      </c>
      <c r="S25" s="160">
        <v>42</v>
      </c>
      <c r="T25" s="161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  <c r="ET25" s="162"/>
      <c r="EU25" s="162"/>
      <c r="EV25" s="162"/>
      <c r="EW25" s="162"/>
      <c r="EX25" s="162"/>
      <c r="EY25" s="162"/>
      <c r="EZ25" s="162"/>
      <c r="FA25" s="162"/>
      <c r="FB25" s="162"/>
      <c r="FC25" s="162"/>
      <c r="FD25" s="162"/>
      <c r="FE25" s="162"/>
      <c r="FF25" s="162"/>
      <c r="FG25" s="162"/>
      <c r="FH25" s="162"/>
      <c r="FI25" s="162"/>
      <c r="FJ25" s="162"/>
      <c r="FK25" s="162"/>
      <c r="FL25" s="162"/>
      <c r="FM25" s="162"/>
      <c r="FN25" s="162"/>
      <c r="FO25" s="162"/>
      <c r="FP25" s="162"/>
      <c r="FQ25" s="162"/>
      <c r="FR25" s="162"/>
      <c r="FS25" s="162"/>
      <c r="FT25" s="162"/>
      <c r="FU25" s="162"/>
      <c r="FV25" s="162"/>
      <c r="FW25" s="162"/>
      <c r="FX25" s="162"/>
      <c r="FY25" s="162"/>
      <c r="FZ25" s="162"/>
      <c r="GA25" s="162"/>
      <c r="GB25" s="162"/>
      <c r="GC25" s="162"/>
      <c r="GD25" s="162"/>
      <c r="GE25" s="162"/>
      <c r="GF25" s="162"/>
      <c r="GG25" s="162"/>
      <c r="GH25" s="162"/>
      <c r="GI25" s="162"/>
      <c r="GJ25" s="162"/>
      <c r="GK25" s="162"/>
      <c r="GL25" s="162"/>
      <c r="GM25" s="162"/>
      <c r="GN25" s="162"/>
      <c r="GO25" s="162"/>
      <c r="GP25" s="162"/>
      <c r="GQ25" s="162"/>
      <c r="GR25" s="162"/>
      <c r="GS25" s="162"/>
      <c r="GT25" s="162"/>
      <c r="GU25" s="162"/>
      <c r="GV25" s="162"/>
      <c r="GW25" s="162"/>
      <c r="GX25" s="162"/>
      <c r="GY25" s="162"/>
      <c r="GZ25" s="162"/>
      <c r="HA25" s="162"/>
      <c r="HB25" s="162"/>
      <c r="HC25" s="162"/>
      <c r="HD25" s="162"/>
      <c r="HE25" s="162"/>
      <c r="HF25" s="162"/>
      <c r="HG25" s="162"/>
      <c r="HH25" s="162"/>
      <c r="HI25" s="162"/>
      <c r="HJ25" s="162"/>
      <c r="HK25" s="162"/>
      <c r="HL25" s="162"/>
      <c r="HM25" s="162"/>
      <c r="HN25" s="162"/>
      <c r="HO25" s="162"/>
      <c r="HP25" s="162"/>
      <c r="HQ25" s="162"/>
      <c r="HR25" s="162"/>
      <c r="HS25" s="162"/>
      <c r="HT25" s="162"/>
      <c r="HU25" s="162"/>
      <c r="HV25" s="162"/>
      <c r="HW25" s="162"/>
      <c r="HX25" s="162"/>
      <c r="HY25" s="162"/>
      <c r="HZ25" s="162"/>
      <c r="IA25" s="162"/>
      <c r="IB25" s="162"/>
      <c r="IC25" s="162"/>
      <c r="ID25" s="162"/>
      <c r="IE25" s="162"/>
      <c r="IF25" s="162"/>
      <c r="IG25" s="162"/>
      <c r="IH25" s="162"/>
      <c r="II25" s="162"/>
      <c r="IJ25" s="162"/>
      <c r="IK25" s="162"/>
      <c r="IL25" s="162"/>
      <c r="IM25" s="162"/>
      <c r="IN25" s="162"/>
      <c r="IO25" s="162"/>
      <c r="IP25" s="162"/>
      <c r="IQ25" s="162"/>
      <c r="IR25" s="162"/>
      <c r="IS25" s="162"/>
      <c r="IT25" s="162"/>
      <c r="IU25" s="163"/>
    </row>
    <row r="26" spans="1:255" ht="15" customHeight="1" x14ac:dyDescent="0.15">
      <c r="A26" s="156">
        <v>3</v>
      </c>
      <c r="B26" s="157" t="s">
        <v>53</v>
      </c>
      <c r="C26" s="158">
        <v>2019</v>
      </c>
      <c r="D26" s="158">
        <v>8</v>
      </c>
      <c r="E26" s="152"/>
      <c r="F26" s="156">
        <v>3</v>
      </c>
      <c r="G26" s="159" t="s">
        <v>85</v>
      </c>
      <c r="H26" s="160">
        <v>2017</v>
      </c>
      <c r="I26" s="160">
        <v>13</v>
      </c>
      <c r="J26" s="152"/>
      <c r="K26" s="156">
        <v>3</v>
      </c>
      <c r="L26" s="159" t="s">
        <v>85</v>
      </c>
      <c r="M26" s="160">
        <v>2017</v>
      </c>
      <c r="N26" s="160">
        <v>63</v>
      </c>
      <c r="O26" s="152"/>
      <c r="P26" s="156">
        <v>3</v>
      </c>
      <c r="Q26" s="159" t="s">
        <v>90</v>
      </c>
      <c r="R26" s="160">
        <v>2017</v>
      </c>
      <c r="S26" s="160">
        <v>40</v>
      </c>
      <c r="T26" s="161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  <c r="DQ26" s="162"/>
      <c r="DR26" s="162"/>
      <c r="DS26" s="162"/>
      <c r="DT26" s="162"/>
      <c r="DU26" s="162"/>
      <c r="DV26" s="162"/>
      <c r="DW26" s="162"/>
      <c r="DX26" s="162"/>
      <c r="DY26" s="162"/>
      <c r="DZ26" s="162"/>
      <c r="EA26" s="162"/>
      <c r="EB26" s="162"/>
      <c r="EC26" s="162"/>
      <c r="ED26" s="162"/>
      <c r="EE26" s="162"/>
      <c r="EF26" s="162"/>
      <c r="EG26" s="162"/>
      <c r="EH26" s="162"/>
      <c r="EI26" s="162"/>
      <c r="EJ26" s="162"/>
      <c r="EK26" s="162"/>
      <c r="EL26" s="162"/>
      <c r="EM26" s="162"/>
      <c r="EN26" s="162"/>
      <c r="EO26" s="162"/>
      <c r="EP26" s="162"/>
      <c r="EQ26" s="162"/>
      <c r="ER26" s="162"/>
      <c r="ES26" s="162"/>
      <c r="ET26" s="162"/>
      <c r="EU26" s="162"/>
      <c r="EV26" s="162"/>
      <c r="EW26" s="162"/>
      <c r="EX26" s="162"/>
      <c r="EY26" s="162"/>
      <c r="EZ26" s="162"/>
      <c r="FA26" s="162"/>
      <c r="FB26" s="162"/>
      <c r="FC26" s="162"/>
      <c r="FD26" s="162"/>
      <c r="FE26" s="162"/>
      <c r="FF26" s="162"/>
      <c r="FG26" s="162"/>
      <c r="FH26" s="162"/>
      <c r="FI26" s="162"/>
      <c r="FJ26" s="162"/>
      <c r="FK26" s="162"/>
      <c r="FL26" s="162"/>
      <c r="FM26" s="162"/>
      <c r="FN26" s="162"/>
      <c r="FO26" s="162"/>
      <c r="FP26" s="162"/>
      <c r="FQ26" s="162"/>
      <c r="FR26" s="162"/>
      <c r="FS26" s="162"/>
      <c r="FT26" s="162"/>
      <c r="FU26" s="162"/>
      <c r="FV26" s="162"/>
      <c r="FW26" s="162"/>
      <c r="FX26" s="162"/>
      <c r="FY26" s="162"/>
      <c r="FZ26" s="162"/>
      <c r="GA26" s="162"/>
      <c r="GB26" s="162"/>
      <c r="GC26" s="162"/>
      <c r="GD26" s="162"/>
      <c r="GE26" s="162"/>
      <c r="GF26" s="162"/>
      <c r="GG26" s="162"/>
      <c r="GH26" s="162"/>
      <c r="GI26" s="162"/>
      <c r="GJ26" s="162"/>
      <c r="GK26" s="162"/>
      <c r="GL26" s="162"/>
      <c r="GM26" s="162"/>
      <c r="GN26" s="162"/>
      <c r="GO26" s="162"/>
      <c r="GP26" s="162"/>
      <c r="GQ26" s="162"/>
      <c r="GR26" s="162"/>
      <c r="GS26" s="162"/>
      <c r="GT26" s="162"/>
      <c r="GU26" s="162"/>
      <c r="GV26" s="162"/>
      <c r="GW26" s="162"/>
      <c r="GX26" s="162"/>
      <c r="GY26" s="162"/>
      <c r="GZ26" s="162"/>
      <c r="HA26" s="162"/>
      <c r="HB26" s="162"/>
      <c r="HC26" s="162"/>
      <c r="HD26" s="162"/>
      <c r="HE26" s="162"/>
      <c r="HF26" s="162"/>
      <c r="HG26" s="162"/>
      <c r="HH26" s="162"/>
      <c r="HI26" s="162"/>
      <c r="HJ26" s="162"/>
      <c r="HK26" s="162"/>
      <c r="HL26" s="162"/>
      <c r="HM26" s="162"/>
      <c r="HN26" s="162"/>
      <c r="HO26" s="162"/>
      <c r="HP26" s="162"/>
      <c r="HQ26" s="162"/>
      <c r="HR26" s="162"/>
      <c r="HS26" s="162"/>
      <c r="HT26" s="162"/>
      <c r="HU26" s="162"/>
      <c r="HV26" s="162"/>
      <c r="HW26" s="162"/>
      <c r="HX26" s="162"/>
      <c r="HY26" s="162"/>
      <c r="HZ26" s="162"/>
      <c r="IA26" s="162"/>
      <c r="IB26" s="162"/>
      <c r="IC26" s="162"/>
      <c r="ID26" s="162"/>
      <c r="IE26" s="162"/>
      <c r="IF26" s="162"/>
      <c r="IG26" s="162"/>
      <c r="IH26" s="162"/>
      <c r="II26" s="162"/>
      <c r="IJ26" s="162"/>
      <c r="IK26" s="162"/>
      <c r="IL26" s="162"/>
      <c r="IM26" s="162"/>
      <c r="IN26" s="162"/>
      <c r="IO26" s="162"/>
      <c r="IP26" s="162"/>
      <c r="IQ26" s="162"/>
      <c r="IR26" s="162"/>
      <c r="IS26" s="162"/>
      <c r="IT26" s="162"/>
      <c r="IU26" s="163"/>
    </row>
    <row r="27" spans="1:255" ht="15" customHeight="1" x14ac:dyDescent="0.15">
      <c r="A27" s="156">
        <v>4</v>
      </c>
      <c r="B27" s="159" t="s">
        <v>17</v>
      </c>
      <c r="C27" s="160">
        <v>2017</v>
      </c>
      <c r="D27" s="160">
        <v>8</v>
      </c>
      <c r="E27" s="152"/>
      <c r="F27" s="156">
        <v>4</v>
      </c>
      <c r="G27" s="170" t="s">
        <v>38</v>
      </c>
      <c r="H27" s="171">
        <v>2015</v>
      </c>
      <c r="I27" s="171">
        <v>12</v>
      </c>
      <c r="J27" s="152"/>
      <c r="K27" s="156">
        <v>4</v>
      </c>
      <c r="L27" s="170" t="s">
        <v>13</v>
      </c>
      <c r="M27" s="171">
        <v>2007</v>
      </c>
      <c r="N27" s="171">
        <v>55</v>
      </c>
      <c r="O27" s="152"/>
      <c r="P27" s="156">
        <v>4</v>
      </c>
      <c r="Q27" s="157" t="s">
        <v>211</v>
      </c>
      <c r="R27" s="158">
        <v>2019</v>
      </c>
      <c r="S27" s="158">
        <v>39</v>
      </c>
      <c r="T27" s="161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62"/>
      <c r="DQ27" s="162"/>
      <c r="DR27" s="162"/>
      <c r="DS27" s="162"/>
      <c r="DT27" s="162"/>
      <c r="DU27" s="162"/>
      <c r="DV27" s="162"/>
      <c r="DW27" s="162"/>
      <c r="DX27" s="162"/>
      <c r="DY27" s="162"/>
      <c r="DZ27" s="162"/>
      <c r="EA27" s="162"/>
      <c r="EB27" s="162"/>
      <c r="EC27" s="162"/>
      <c r="ED27" s="162"/>
      <c r="EE27" s="162"/>
      <c r="EF27" s="162"/>
      <c r="EG27" s="162"/>
      <c r="EH27" s="162"/>
      <c r="EI27" s="162"/>
      <c r="EJ27" s="162"/>
      <c r="EK27" s="162"/>
      <c r="EL27" s="162"/>
      <c r="EM27" s="162"/>
      <c r="EN27" s="162"/>
      <c r="EO27" s="162"/>
      <c r="EP27" s="162"/>
      <c r="EQ27" s="162"/>
      <c r="ER27" s="162"/>
      <c r="ES27" s="162"/>
      <c r="ET27" s="162"/>
      <c r="EU27" s="162"/>
      <c r="EV27" s="162"/>
      <c r="EW27" s="162"/>
      <c r="EX27" s="162"/>
      <c r="EY27" s="162"/>
      <c r="EZ27" s="162"/>
      <c r="FA27" s="162"/>
      <c r="FB27" s="162"/>
      <c r="FC27" s="162"/>
      <c r="FD27" s="162"/>
      <c r="FE27" s="162"/>
      <c r="FF27" s="162"/>
      <c r="FG27" s="162"/>
      <c r="FH27" s="162"/>
      <c r="FI27" s="162"/>
      <c r="FJ27" s="162"/>
      <c r="FK27" s="162"/>
      <c r="FL27" s="162"/>
      <c r="FM27" s="162"/>
      <c r="FN27" s="162"/>
      <c r="FO27" s="162"/>
      <c r="FP27" s="162"/>
      <c r="FQ27" s="162"/>
      <c r="FR27" s="162"/>
      <c r="FS27" s="162"/>
      <c r="FT27" s="162"/>
      <c r="FU27" s="162"/>
      <c r="FV27" s="162"/>
      <c r="FW27" s="162"/>
      <c r="FX27" s="162"/>
      <c r="FY27" s="162"/>
      <c r="FZ27" s="162"/>
      <c r="GA27" s="162"/>
      <c r="GB27" s="162"/>
      <c r="GC27" s="162"/>
      <c r="GD27" s="162"/>
      <c r="GE27" s="162"/>
      <c r="GF27" s="162"/>
      <c r="GG27" s="162"/>
      <c r="GH27" s="162"/>
      <c r="GI27" s="162"/>
      <c r="GJ27" s="162"/>
      <c r="GK27" s="162"/>
      <c r="GL27" s="162"/>
      <c r="GM27" s="162"/>
      <c r="GN27" s="162"/>
      <c r="GO27" s="162"/>
      <c r="GP27" s="162"/>
      <c r="GQ27" s="162"/>
      <c r="GR27" s="162"/>
      <c r="GS27" s="162"/>
      <c r="GT27" s="162"/>
      <c r="GU27" s="162"/>
      <c r="GV27" s="162"/>
      <c r="GW27" s="162"/>
      <c r="GX27" s="162"/>
      <c r="GY27" s="162"/>
      <c r="GZ27" s="162"/>
      <c r="HA27" s="162"/>
      <c r="HB27" s="162"/>
      <c r="HC27" s="162"/>
      <c r="HD27" s="162"/>
      <c r="HE27" s="162"/>
      <c r="HF27" s="162"/>
      <c r="HG27" s="162"/>
      <c r="HH27" s="162"/>
      <c r="HI27" s="162"/>
      <c r="HJ27" s="162"/>
      <c r="HK27" s="162"/>
      <c r="HL27" s="162"/>
      <c r="HM27" s="162"/>
      <c r="HN27" s="162"/>
      <c r="HO27" s="162"/>
      <c r="HP27" s="162"/>
      <c r="HQ27" s="162"/>
      <c r="HR27" s="162"/>
      <c r="HS27" s="162"/>
      <c r="HT27" s="162"/>
      <c r="HU27" s="162"/>
      <c r="HV27" s="162"/>
      <c r="HW27" s="162"/>
      <c r="HX27" s="162"/>
      <c r="HY27" s="162"/>
      <c r="HZ27" s="162"/>
      <c r="IA27" s="162"/>
      <c r="IB27" s="162"/>
      <c r="IC27" s="162"/>
      <c r="ID27" s="162"/>
      <c r="IE27" s="162"/>
      <c r="IF27" s="162"/>
      <c r="IG27" s="162"/>
      <c r="IH27" s="162"/>
      <c r="II27" s="162"/>
      <c r="IJ27" s="162"/>
      <c r="IK27" s="162"/>
      <c r="IL27" s="162"/>
      <c r="IM27" s="162"/>
      <c r="IN27" s="162"/>
      <c r="IO27" s="162"/>
      <c r="IP27" s="162"/>
      <c r="IQ27" s="162"/>
      <c r="IR27" s="162"/>
      <c r="IS27" s="162"/>
      <c r="IT27" s="162"/>
      <c r="IU27" s="163"/>
    </row>
    <row r="28" spans="1:255" ht="15" customHeight="1" x14ac:dyDescent="0.15">
      <c r="A28" s="156">
        <v>5</v>
      </c>
      <c r="B28" s="159" t="s">
        <v>90</v>
      </c>
      <c r="C28" s="160">
        <v>2017</v>
      </c>
      <c r="D28" s="160">
        <v>7</v>
      </c>
      <c r="E28" s="152"/>
      <c r="F28" s="156">
        <v>5</v>
      </c>
      <c r="G28" s="159" t="s">
        <v>17</v>
      </c>
      <c r="H28" s="160">
        <v>2017</v>
      </c>
      <c r="I28" s="160">
        <v>11</v>
      </c>
      <c r="J28" s="152"/>
      <c r="K28" s="156">
        <v>5</v>
      </c>
      <c r="L28" s="159" t="s">
        <v>21</v>
      </c>
      <c r="M28" s="160">
        <v>2017</v>
      </c>
      <c r="N28" s="160">
        <v>46</v>
      </c>
      <c r="O28" s="152"/>
      <c r="P28" s="156">
        <v>5</v>
      </c>
      <c r="Q28" s="159" t="s">
        <v>53</v>
      </c>
      <c r="R28" s="160">
        <v>2017</v>
      </c>
      <c r="S28" s="160">
        <v>39</v>
      </c>
      <c r="T28" s="161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2"/>
      <c r="DS28" s="162"/>
      <c r="DT28" s="162"/>
      <c r="DU28" s="162"/>
      <c r="DV28" s="162"/>
      <c r="DW28" s="162"/>
      <c r="DX28" s="162"/>
      <c r="DY28" s="162"/>
      <c r="DZ28" s="162"/>
      <c r="EA28" s="162"/>
      <c r="EB28" s="162"/>
      <c r="EC28" s="162"/>
      <c r="ED28" s="162"/>
      <c r="EE28" s="162"/>
      <c r="EF28" s="162"/>
      <c r="EG28" s="162"/>
      <c r="EH28" s="162"/>
      <c r="EI28" s="162"/>
      <c r="EJ28" s="162"/>
      <c r="EK28" s="162"/>
      <c r="EL28" s="162"/>
      <c r="EM28" s="162"/>
      <c r="EN28" s="162"/>
      <c r="EO28" s="162"/>
      <c r="EP28" s="162"/>
      <c r="EQ28" s="162"/>
      <c r="ER28" s="162"/>
      <c r="ES28" s="162"/>
      <c r="ET28" s="162"/>
      <c r="EU28" s="162"/>
      <c r="EV28" s="162"/>
      <c r="EW28" s="162"/>
      <c r="EX28" s="162"/>
      <c r="EY28" s="162"/>
      <c r="EZ28" s="162"/>
      <c r="FA28" s="162"/>
      <c r="FB28" s="162"/>
      <c r="FC28" s="162"/>
      <c r="FD28" s="162"/>
      <c r="FE28" s="162"/>
      <c r="FF28" s="162"/>
      <c r="FG28" s="162"/>
      <c r="FH28" s="162"/>
      <c r="FI28" s="162"/>
      <c r="FJ28" s="162"/>
      <c r="FK28" s="162"/>
      <c r="FL28" s="162"/>
      <c r="FM28" s="162"/>
      <c r="FN28" s="162"/>
      <c r="FO28" s="162"/>
      <c r="FP28" s="162"/>
      <c r="FQ28" s="162"/>
      <c r="FR28" s="162"/>
      <c r="FS28" s="162"/>
      <c r="FT28" s="162"/>
      <c r="FU28" s="162"/>
      <c r="FV28" s="162"/>
      <c r="FW28" s="162"/>
      <c r="FX28" s="162"/>
      <c r="FY28" s="162"/>
      <c r="FZ28" s="162"/>
      <c r="GA28" s="162"/>
      <c r="GB28" s="162"/>
      <c r="GC28" s="162"/>
      <c r="GD28" s="162"/>
      <c r="GE28" s="162"/>
      <c r="GF28" s="162"/>
      <c r="GG28" s="162"/>
      <c r="GH28" s="162"/>
      <c r="GI28" s="162"/>
      <c r="GJ28" s="162"/>
      <c r="GK28" s="162"/>
      <c r="GL28" s="162"/>
      <c r="GM28" s="162"/>
      <c r="GN28" s="162"/>
      <c r="GO28" s="162"/>
      <c r="GP28" s="162"/>
      <c r="GQ28" s="162"/>
      <c r="GR28" s="162"/>
      <c r="GS28" s="162"/>
      <c r="GT28" s="162"/>
      <c r="GU28" s="162"/>
      <c r="GV28" s="162"/>
      <c r="GW28" s="162"/>
      <c r="GX28" s="162"/>
      <c r="GY28" s="162"/>
      <c r="GZ28" s="162"/>
      <c r="HA28" s="162"/>
      <c r="HB28" s="162"/>
      <c r="HC28" s="162"/>
      <c r="HD28" s="162"/>
      <c r="HE28" s="162"/>
      <c r="HF28" s="162"/>
      <c r="HG28" s="162"/>
      <c r="HH28" s="162"/>
      <c r="HI28" s="162"/>
      <c r="HJ28" s="162"/>
      <c r="HK28" s="162"/>
      <c r="HL28" s="162"/>
      <c r="HM28" s="162"/>
      <c r="HN28" s="162"/>
      <c r="HO28" s="162"/>
      <c r="HP28" s="162"/>
      <c r="HQ28" s="162"/>
      <c r="HR28" s="162"/>
      <c r="HS28" s="162"/>
      <c r="HT28" s="162"/>
      <c r="HU28" s="162"/>
      <c r="HV28" s="162"/>
      <c r="HW28" s="162"/>
      <c r="HX28" s="162"/>
      <c r="HY28" s="162"/>
      <c r="HZ28" s="162"/>
      <c r="IA28" s="162"/>
      <c r="IB28" s="162"/>
      <c r="IC28" s="162"/>
      <c r="ID28" s="162"/>
      <c r="IE28" s="162"/>
      <c r="IF28" s="162"/>
      <c r="IG28" s="162"/>
      <c r="IH28" s="162"/>
      <c r="II28" s="162"/>
      <c r="IJ28" s="162"/>
      <c r="IK28" s="162"/>
      <c r="IL28" s="162"/>
      <c r="IM28" s="162"/>
      <c r="IN28" s="162"/>
      <c r="IO28" s="162"/>
      <c r="IP28" s="162"/>
      <c r="IQ28" s="162"/>
      <c r="IR28" s="162"/>
      <c r="IS28" s="162"/>
      <c r="IT28" s="162"/>
      <c r="IU28" s="163"/>
    </row>
    <row r="29" spans="1:255" ht="15" customHeight="1" x14ac:dyDescent="0.15">
      <c r="A29" s="156">
        <v>6</v>
      </c>
      <c r="B29" s="159" t="s">
        <v>85</v>
      </c>
      <c r="C29" s="160">
        <v>2017</v>
      </c>
      <c r="D29" s="160">
        <v>7</v>
      </c>
      <c r="E29" s="152"/>
      <c r="F29" s="156">
        <v>6</v>
      </c>
      <c r="G29" s="170" t="s">
        <v>13</v>
      </c>
      <c r="H29" s="171">
        <v>2008</v>
      </c>
      <c r="I29" s="171">
        <v>10</v>
      </c>
      <c r="J29" s="152"/>
      <c r="K29" s="156">
        <v>6</v>
      </c>
      <c r="L29" s="157" t="s">
        <v>184</v>
      </c>
      <c r="M29" s="158">
        <v>2019</v>
      </c>
      <c r="N29" s="158">
        <v>43</v>
      </c>
      <c r="O29" s="152"/>
      <c r="P29" s="156">
        <v>6</v>
      </c>
      <c r="Q29" s="159" t="s">
        <v>85</v>
      </c>
      <c r="R29" s="160">
        <v>2017</v>
      </c>
      <c r="S29" s="160">
        <v>39</v>
      </c>
      <c r="T29" s="161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2"/>
      <c r="DQ29" s="162"/>
      <c r="DR29" s="162"/>
      <c r="DS29" s="162"/>
      <c r="DT29" s="162"/>
      <c r="DU29" s="162"/>
      <c r="DV29" s="162"/>
      <c r="DW29" s="162"/>
      <c r="DX29" s="162"/>
      <c r="DY29" s="162"/>
      <c r="DZ29" s="162"/>
      <c r="EA29" s="162"/>
      <c r="EB29" s="162"/>
      <c r="EC29" s="162"/>
      <c r="ED29" s="162"/>
      <c r="EE29" s="162"/>
      <c r="EF29" s="162"/>
      <c r="EG29" s="162"/>
      <c r="EH29" s="162"/>
      <c r="EI29" s="162"/>
      <c r="EJ29" s="162"/>
      <c r="EK29" s="162"/>
      <c r="EL29" s="162"/>
      <c r="EM29" s="162"/>
      <c r="EN29" s="162"/>
      <c r="EO29" s="162"/>
      <c r="EP29" s="162"/>
      <c r="EQ29" s="162"/>
      <c r="ER29" s="162"/>
      <c r="ES29" s="162"/>
      <c r="ET29" s="162"/>
      <c r="EU29" s="162"/>
      <c r="EV29" s="162"/>
      <c r="EW29" s="162"/>
      <c r="EX29" s="162"/>
      <c r="EY29" s="162"/>
      <c r="EZ29" s="162"/>
      <c r="FA29" s="162"/>
      <c r="FB29" s="162"/>
      <c r="FC29" s="162"/>
      <c r="FD29" s="162"/>
      <c r="FE29" s="162"/>
      <c r="FF29" s="162"/>
      <c r="FG29" s="162"/>
      <c r="FH29" s="162"/>
      <c r="FI29" s="162"/>
      <c r="FJ29" s="162"/>
      <c r="FK29" s="162"/>
      <c r="FL29" s="162"/>
      <c r="FM29" s="162"/>
      <c r="FN29" s="162"/>
      <c r="FO29" s="162"/>
      <c r="FP29" s="162"/>
      <c r="FQ29" s="162"/>
      <c r="FR29" s="162"/>
      <c r="FS29" s="162"/>
      <c r="FT29" s="162"/>
      <c r="FU29" s="162"/>
      <c r="FV29" s="162"/>
      <c r="FW29" s="162"/>
      <c r="FX29" s="162"/>
      <c r="FY29" s="162"/>
      <c r="FZ29" s="162"/>
      <c r="GA29" s="162"/>
      <c r="GB29" s="162"/>
      <c r="GC29" s="162"/>
      <c r="GD29" s="162"/>
      <c r="GE29" s="162"/>
      <c r="GF29" s="162"/>
      <c r="GG29" s="162"/>
      <c r="GH29" s="162"/>
      <c r="GI29" s="162"/>
      <c r="GJ29" s="162"/>
      <c r="GK29" s="162"/>
      <c r="GL29" s="162"/>
      <c r="GM29" s="162"/>
      <c r="GN29" s="162"/>
      <c r="GO29" s="162"/>
      <c r="GP29" s="162"/>
      <c r="GQ29" s="162"/>
      <c r="GR29" s="162"/>
      <c r="GS29" s="162"/>
      <c r="GT29" s="162"/>
      <c r="GU29" s="162"/>
      <c r="GV29" s="162"/>
      <c r="GW29" s="162"/>
      <c r="GX29" s="162"/>
      <c r="GY29" s="162"/>
      <c r="GZ29" s="162"/>
      <c r="HA29" s="162"/>
      <c r="HB29" s="162"/>
      <c r="HC29" s="162"/>
      <c r="HD29" s="162"/>
      <c r="HE29" s="162"/>
      <c r="HF29" s="162"/>
      <c r="HG29" s="162"/>
      <c r="HH29" s="162"/>
      <c r="HI29" s="162"/>
      <c r="HJ29" s="162"/>
      <c r="HK29" s="162"/>
      <c r="HL29" s="162"/>
      <c r="HM29" s="162"/>
      <c r="HN29" s="162"/>
      <c r="HO29" s="162"/>
      <c r="HP29" s="162"/>
      <c r="HQ29" s="162"/>
      <c r="HR29" s="162"/>
      <c r="HS29" s="162"/>
      <c r="HT29" s="162"/>
      <c r="HU29" s="162"/>
      <c r="HV29" s="162"/>
      <c r="HW29" s="162"/>
      <c r="HX29" s="162"/>
      <c r="HY29" s="162"/>
      <c r="HZ29" s="162"/>
      <c r="IA29" s="162"/>
      <c r="IB29" s="162"/>
      <c r="IC29" s="162"/>
      <c r="ID29" s="162"/>
      <c r="IE29" s="162"/>
      <c r="IF29" s="162"/>
      <c r="IG29" s="162"/>
      <c r="IH29" s="162"/>
      <c r="II29" s="162"/>
      <c r="IJ29" s="162"/>
      <c r="IK29" s="162"/>
      <c r="IL29" s="162"/>
      <c r="IM29" s="162"/>
      <c r="IN29" s="162"/>
      <c r="IO29" s="162"/>
      <c r="IP29" s="162"/>
      <c r="IQ29" s="162"/>
      <c r="IR29" s="162"/>
      <c r="IS29" s="162"/>
      <c r="IT29" s="162"/>
      <c r="IU29" s="163"/>
    </row>
    <row r="30" spans="1:255" ht="15" customHeight="1" x14ac:dyDescent="0.15">
      <c r="A30" s="156">
        <v>7</v>
      </c>
      <c r="B30" s="170" t="s">
        <v>14</v>
      </c>
      <c r="C30" s="171">
        <v>2007</v>
      </c>
      <c r="D30" s="171">
        <v>7</v>
      </c>
      <c r="E30" s="152"/>
      <c r="F30" s="156">
        <v>7</v>
      </c>
      <c r="G30" s="157" t="s">
        <v>82</v>
      </c>
      <c r="H30" s="158">
        <v>2019</v>
      </c>
      <c r="I30" s="158">
        <v>8</v>
      </c>
      <c r="J30" s="152"/>
      <c r="K30" s="156">
        <v>7</v>
      </c>
      <c r="L30" s="164" t="s">
        <v>82</v>
      </c>
      <c r="M30" s="165">
        <v>2018</v>
      </c>
      <c r="N30" s="165">
        <v>43</v>
      </c>
      <c r="O30" s="152"/>
      <c r="P30" s="156">
        <v>7</v>
      </c>
      <c r="Q30" s="159" t="s">
        <v>21</v>
      </c>
      <c r="R30" s="160">
        <v>2017</v>
      </c>
      <c r="S30" s="160">
        <v>37</v>
      </c>
      <c r="T30" s="161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  <c r="DT30" s="162"/>
      <c r="DU30" s="162"/>
      <c r="DV30" s="162"/>
      <c r="DW30" s="162"/>
      <c r="DX30" s="162"/>
      <c r="DY30" s="162"/>
      <c r="DZ30" s="162"/>
      <c r="EA30" s="162"/>
      <c r="EB30" s="162"/>
      <c r="EC30" s="162"/>
      <c r="ED30" s="162"/>
      <c r="EE30" s="162"/>
      <c r="EF30" s="162"/>
      <c r="EG30" s="162"/>
      <c r="EH30" s="162"/>
      <c r="EI30" s="162"/>
      <c r="EJ30" s="162"/>
      <c r="EK30" s="162"/>
      <c r="EL30" s="162"/>
      <c r="EM30" s="162"/>
      <c r="EN30" s="162"/>
      <c r="EO30" s="162"/>
      <c r="EP30" s="162"/>
      <c r="EQ30" s="162"/>
      <c r="ER30" s="162"/>
      <c r="ES30" s="162"/>
      <c r="ET30" s="162"/>
      <c r="EU30" s="162"/>
      <c r="EV30" s="162"/>
      <c r="EW30" s="162"/>
      <c r="EX30" s="162"/>
      <c r="EY30" s="162"/>
      <c r="EZ30" s="162"/>
      <c r="FA30" s="162"/>
      <c r="FB30" s="162"/>
      <c r="FC30" s="162"/>
      <c r="FD30" s="162"/>
      <c r="FE30" s="162"/>
      <c r="FF30" s="162"/>
      <c r="FG30" s="162"/>
      <c r="FH30" s="162"/>
      <c r="FI30" s="162"/>
      <c r="FJ30" s="162"/>
      <c r="FK30" s="162"/>
      <c r="FL30" s="162"/>
      <c r="FM30" s="162"/>
      <c r="FN30" s="162"/>
      <c r="FO30" s="162"/>
      <c r="FP30" s="162"/>
      <c r="FQ30" s="162"/>
      <c r="FR30" s="162"/>
      <c r="FS30" s="162"/>
      <c r="FT30" s="162"/>
      <c r="FU30" s="162"/>
      <c r="FV30" s="162"/>
      <c r="FW30" s="162"/>
      <c r="FX30" s="162"/>
      <c r="FY30" s="162"/>
      <c r="FZ30" s="162"/>
      <c r="GA30" s="162"/>
      <c r="GB30" s="162"/>
      <c r="GC30" s="162"/>
      <c r="GD30" s="162"/>
      <c r="GE30" s="162"/>
      <c r="GF30" s="162"/>
      <c r="GG30" s="162"/>
      <c r="GH30" s="162"/>
      <c r="GI30" s="162"/>
      <c r="GJ30" s="162"/>
      <c r="GK30" s="162"/>
      <c r="GL30" s="162"/>
      <c r="GM30" s="162"/>
      <c r="GN30" s="162"/>
      <c r="GO30" s="162"/>
      <c r="GP30" s="162"/>
      <c r="GQ30" s="162"/>
      <c r="GR30" s="162"/>
      <c r="GS30" s="162"/>
      <c r="GT30" s="162"/>
      <c r="GU30" s="162"/>
      <c r="GV30" s="162"/>
      <c r="GW30" s="162"/>
      <c r="GX30" s="162"/>
      <c r="GY30" s="162"/>
      <c r="GZ30" s="162"/>
      <c r="HA30" s="162"/>
      <c r="HB30" s="162"/>
      <c r="HC30" s="162"/>
      <c r="HD30" s="162"/>
      <c r="HE30" s="162"/>
      <c r="HF30" s="162"/>
      <c r="HG30" s="162"/>
      <c r="HH30" s="162"/>
      <c r="HI30" s="162"/>
      <c r="HJ30" s="162"/>
      <c r="HK30" s="162"/>
      <c r="HL30" s="162"/>
      <c r="HM30" s="162"/>
      <c r="HN30" s="162"/>
      <c r="HO30" s="162"/>
      <c r="HP30" s="162"/>
      <c r="HQ30" s="162"/>
      <c r="HR30" s="162"/>
      <c r="HS30" s="162"/>
      <c r="HT30" s="162"/>
      <c r="HU30" s="162"/>
      <c r="HV30" s="162"/>
      <c r="HW30" s="162"/>
      <c r="HX30" s="162"/>
      <c r="HY30" s="162"/>
      <c r="HZ30" s="162"/>
      <c r="IA30" s="162"/>
      <c r="IB30" s="162"/>
      <c r="IC30" s="162"/>
      <c r="ID30" s="162"/>
      <c r="IE30" s="162"/>
      <c r="IF30" s="162"/>
      <c r="IG30" s="162"/>
      <c r="IH30" s="162"/>
      <c r="II30" s="162"/>
      <c r="IJ30" s="162"/>
      <c r="IK30" s="162"/>
      <c r="IL30" s="162"/>
      <c r="IM30" s="162"/>
      <c r="IN30" s="162"/>
      <c r="IO30" s="162"/>
      <c r="IP30" s="162"/>
      <c r="IQ30" s="162"/>
      <c r="IR30" s="162"/>
      <c r="IS30" s="162"/>
      <c r="IT30" s="162"/>
      <c r="IU30" s="163"/>
    </row>
    <row r="31" spans="1:255" ht="15" customHeight="1" x14ac:dyDescent="0.15">
      <c r="A31" s="156">
        <v>8</v>
      </c>
      <c r="B31" s="170" t="s">
        <v>13</v>
      </c>
      <c r="C31" s="171">
        <v>2007</v>
      </c>
      <c r="D31" s="171">
        <v>7</v>
      </c>
      <c r="E31" s="152"/>
      <c r="F31" s="156">
        <v>8</v>
      </c>
      <c r="G31" s="164" t="s">
        <v>17</v>
      </c>
      <c r="H31" s="165">
        <v>2018</v>
      </c>
      <c r="I31" s="165">
        <v>8</v>
      </c>
      <c r="J31" s="152"/>
      <c r="K31" s="156">
        <v>8</v>
      </c>
      <c r="L31" s="159" t="s">
        <v>90</v>
      </c>
      <c r="M31" s="160">
        <v>2017</v>
      </c>
      <c r="N31" s="160">
        <v>43</v>
      </c>
      <c r="O31" s="152"/>
      <c r="P31" s="156">
        <v>8</v>
      </c>
      <c r="Q31" s="170" t="s">
        <v>13</v>
      </c>
      <c r="R31" s="171">
        <v>2007</v>
      </c>
      <c r="S31" s="171">
        <v>36</v>
      </c>
      <c r="T31" s="161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  <c r="DQ31" s="162"/>
      <c r="DR31" s="162"/>
      <c r="DS31" s="162"/>
      <c r="DT31" s="162"/>
      <c r="DU31" s="162"/>
      <c r="DV31" s="162"/>
      <c r="DW31" s="162"/>
      <c r="DX31" s="162"/>
      <c r="DY31" s="162"/>
      <c r="DZ31" s="162"/>
      <c r="EA31" s="162"/>
      <c r="EB31" s="162"/>
      <c r="EC31" s="162"/>
      <c r="ED31" s="162"/>
      <c r="EE31" s="162"/>
      <c r="EF31" s="162"/>
      <c r="EG31" s="162"/>
      <c r="EH31" s="162"/>
      <c r="EI31" s="162"/>
      <c r="EJ31" s="162"/>
      <c r="EK31" s="162"/>
      <c r="EL31" s="162"/>
      <c r="EM31" s="162"/>
      <c r="EN31" s="162"/>
      <c r="EO31" s="162"/>
      <c r="EP31" s="162"/>
      <c r="EQ31" s="162"/>
      <c r="ER31" s="162"/>
      <c r="ES31" s="162"/>
      <c r="ET31" s="162"/>
      <c r="EU31" s="162"/>
      <c r="EV31" s="162"/>
      <c r="EW31" s="162"/>
      <c r="EX31" s="162"/>
      <c r="EY31" s="162"/>
      <c r="EZ31" s="162"/>
      <c r="FA31" s="162"/>
      <c r="FB31" s="162"/>
      <c r="FC31" s="162"/>
      <c r="FD31" s="162"/>
      <c r="FE31" s="162"/>
      <c r="FF31" s="162"/>
      <c r="FG31" s="162"/>
      <c r="FH31" s="162"/>
      <c r="FI31" s="162"/>
      <c r="FJ31" s="162"/>
      <c r="FK31" s="162"/>
      <c r="FL31" s="162"/>
      <c r="FM31" s="162"/>
      <c r="FN31" s="162"/>
      <c r="FO31" s="162"/>
      <c r="FP31" s="162"/>
      <c r="FQ31" s="162"/>
      <c r="FR31" s="162"/>
      <c r="FS31" s="162"/>
      <c r="FT31" s="162"/>
      <c r="FU31" s="162"/>
      <c r="FV31" s="162"/>
      <c r="FW31" s="162"/>
      <c r="FX31" s="162"/>
      <c r="FY31" s="162"/>
      <c r="FZ31" s="162"/>
      <c r="GA31" s="162"/>
      <c r="GB31" s="162"/>
      <c r="GC31" s="162"/>
      <c r="GD31" s="162"/>
      <c r="GE31" s="162"/>
      <c r="GF31" s="162"/>
      <c r="GG31" s="162"/>
      <c r="GH31" s="162"/>
      <c r="GI31" s="162"/>
      <c r="GJ31" s="162"/>
      <c r="GK31" s="162"/>
      <c r="GL31" s="162"/>
      <c r="GM31" s="162"/>
      <c r="GN31" s="162"/>
      <c r="GO31" s="162"/>
      <c r="GP31" s="162"/>
      <c r="GQ31" s="162"/>
      <c r="GR31" s="162"/>
      <c r="GS31" s="162"/>
      <c r="GT31" s="162"/>
      <c r="GU31" s="162"/>
      <c r="GV31" s="162"/>
      <c r="GW31" s="162"/>
      <c r="GX31" s="162"/>
      <c r="GY31" s="162"/>
      <c r="GZ31" s="162"/>
      <c r="HA31" s="162"/>
      <c r="HB31" s="162"/>
      <c r="HC31" s="162"/>
      <c r="HD31" s="162"/>
      <c r="HE31" s="162"/>
      <c r="HF31" s="162"/>
      <c r="HG31" s="162"/>
      <c r="HH31" s="162"/>
      <c r="HI31" s="162"/>
      <c r="HJ31" s="162"/>
      <c r="HK31" s="162"/>
      <c r="HL31" s="162"/>
      <c r="HM31" s="162"/>
      <c r="HN31" s="162"/>
      <c r="HO31" s="162"/>
      <c r="HP31" s="162"/>
      <c r="HQ31" s="162"/>
      <c r="HR31" s="162"/>
      <c r="HS31" s="162"/>
      <c r="HT31" s="162"/>
      <c r="HU31" s="162"/>
      <c r="HV31" s="162"/>
      <c r="HW31" s="162"/>
      <c r="HX31" s="162"/>
      <c r="HY31" s="162"/>
      <c r="HZ31" s="162"/>
      <c r="IA31" s="162"/>
      <c r="IB31" s="162"/>
      <c r="IC31" s="162"/>
      <c r="ID31" s="162"/>
      <c r="IE31" s="162"/>
      <c r="IF31" s="162"/>
      <c r="IG31" s="162"/>
      <c r="IH31" s="162"/>
      <c r="II31" s="162"/>
      <c r="IJ31" s="162"/>
      <c r="IK31" s="162"/>
      <c r="IL31" s="162"/>
      <c r="IM31" s="162"/>
      <c r="IN31" s="162"/>
      <c r="IO31" s="162"/>
      <c r="IP31" s="162"/>
      <c r="IQ31" s="162"/>
      <c r="IR31" s="162"/>
      <c r="IS31" s="162"/>
      <c r="IT31" s="162"/>
      <c r="IU31" s="163"/>
    </row>
    <row r="32" spans="1:255" ht="15" customHeight="1" x14ac:dyDescent="0.15">
      <c r="A32" s="156">
        <v>9</v>
      </c>
      <c r="B32" s="164" t="s">
        <v>82</v>
      </c>
      <c r="C32" s="165">
        <v>2018</v>
      </c>
      <c r="D32" s="165">
        <v>6</v>
      </c>
      <c r="E32" s="152"/>
      <c r="F32" s="156">
        <v>9</v>
      </c>
      <c r="G32" s="164" t="s">
        <v>38</v>
      </c>
      <c r="H32" s="165">
        <v>2018</v>
      </c>
      <c r="I32" s="165">
        <v>8</v>
      </c>
      <c r="J32" s="152"/>
      <c r="K32" s="156">
        <v>9</v>
      </c>
      <c r="L32" s="170" t="s">
        <v>38</v>
      </c>
      <c r="M32" s="171">
        <v>2015</v>
      </c>
      <c r="N32" s="171">
        <v>43</v>
      </c>
      <c r="O32" s="152"/>
      <c r="P32" s="156">
        <v>9</v>
      </c>
      <c r="Q32" s="170" t="s">
        <v>38</v>
      </c>
      <c r="R32" s="171">
        <v>2015</v>
      </c>
      <c r="S32" s="171">
        <v>36</v>
      </c>
      <c r="T32" s="161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162"/>
      <c r="DD32" s="162"/>
      <c r="DE32" s="162"/>
      <c r="DF32" s="162"/>
      <c r="DG32" s="162"/>
      <c r="DH32" s="162"/>
      <c r="DI32" s="162"/>
      <c r="DJ32" s="162"/>
      <c r="DK32" s="162"/>
      <c r="DL32" s="162"/>
      <c r="DM32" s="162"/>
      <c r="DN32" s="162"/>
      <c r="DO32" s="162"/>
      <c r="DP32" s="162"/>
      <c r="DQ32" s="162"/>
      <c r="DR32" s="162"/>
      <c r="DS32" s="162"/>
      <c r="DT32" s="162"/>
      <c r="DU32" s="162"/>
      <c r="DV32" s="162"/>
      <c r="DW32" s="162"/>
      <c r="DX32" s="162"/>
      <c r="DY32" s="162"/>
      <c r="DZ32" s="162"/>
      <c r="EA32" s="162"/>
      <c r="EB32" s="162"/>
      <c r="EC32" s="162"/>
      <c r="ED32" s="162"/>
      <c r="EE32" s="162"/>
      <c r="EF32" s="162"/>
      <c r="EG32" s="162"/>
      <c r="EH32" s="162"/>
      <c r="EI32" s="162"/>
      <c r="EJ32" s="162"/>
      <c r="EK32" s="162"/>
      <c r="EL32" s="162"/>
      <c r="EM32" s="162"/>
      <c r="EN32" s="162"/>
      <c r="EO32" s="162"/>
      <c r="EP32" s="162"/>
      <c r="EQ32" s="162"/>
      <c r="ER32" s="162"/>
      <c r="ES32" s="162"/>
      <c r="ET32" s="162"/>
      <c r="EU32" s="162"/>
      <c r="EV32" s="162"/>
      <c r="EW32" s="162"/>
      <c r="EX32" s="162"/>
      <c r="EY32" s="162"/>
      <c r="EZ32" s="162"/>
      <c r="FA32" s="162"/>
      <c r="FB32" s="162"/>
      <c r="FC32" s="162"/>
      <c r="FD32" s="162"/>
      <c r="FE32" s="162"/>
      <c r="FF32" s="162"/>
      <c r="FG32" s="162"/>
      <c r="FH32" s="162"/>
      <c r="FI32" s="162"/>
      <c r="FJ32" s="162"/>
      <c r="FK32" s="162"/>
      <c r="FL32" s="162"/>
      <c r="FM32" s="162"/>
      <c r="FN32" s="162"/>
      <c r="FO32" s="162"/>
      <c r="FP32" s="162"/>
      <c r="FQ32" s="162"/>
      <c r="FR32" s="162"/>
      <c r="FS32" s="162"/>
      <c r="FT32" s="162"/>
      <c r="FU32" s="162"/>
      <c r="FV32" s="162"/>
      <c r="FW32" s="162"/>
      <c r="FX32" s="162"/>
      <c r="FY32" s="162"/>
      <c r="FZ32" s="162"/>
      <c r="GA32" s="162"/>
      <c r="GB32" s="162"/>
      <c r="GC32" s="162"/>
      <c r="GD32" s="162"/>
      <c r="GE32" s="162"/>
      <c r="GF32" s="162"/>
      <c r="GG32" s="162"/>
      <c r="GH32" s="162"/>
      <c r="GI32" s="162"/>
      <c r="GJ32" s="162"/>
      <c r="GK32" s="162"/>
      <c r="GL32" s="162"/>
      <c r="GM32" s="162"/>
      <c r="GN32" s="162"/>
      <c r="GO32" s="162"/>
      <c r="GP32" s="162"/>
      <c r="GQ32" s="162"/>
      <c r="GR32" s="162"/>
      <c r="GS32" s="162"/>
      <c r="GT32" s="162"/>
      <c r="GU32" s="162"/>
      <c r="GV32" s="162"/>
      <c r="GW32" s="162"/>
      <c r="GX32" s="162"/>
      <c r="GY32" s="162"/>
      <c r="GZ32" s="162"/>
      <c r="HA32" s="162"/>
      <c r="HB32" s="162"/>
      <c r="HC32" s="162"/>
      <c r="HD32" s="162"/>
      <c r="HE32" s="162"/>
      <c r="HF32" s="162"/>
      <c r="HG32" s="162"/>
      <c r="HH32" s="162"/>
      <c r="HI32" s="162"/>
      <c r="HJ32" s="162"/>
      <c r="HK32" s="162"/>
      <c r="HL32" s="162"/>
      <c r="HM32" s="162"/>
      <c r="HN32" s="162"/>
      <c r="HO32" s="162"/>
      <c r="HP32" s="162"/>
      <c r="HQ32" s="162"/>
      <c r="HR32" s="162"/>
      <c r="HS32" s="162"/>
      <c r="HT32" s="162"/>
      <c r="HU32" s="162"/>
      <c r="HV32" s="162"/>
      <c r="HW32" s="162"/>
      <c r="HX32" s="162"/>
      <c r="HY32" s="162"/>
      <c r="HZ32" s="162"/>
      <c r="IA32" s="162"/>
      <c r="IB32" s="162"/>
      <c r="IC32" s="162"/>
      <c r="ID32" s="162"/>
      <c r="IE32" s="162"/>
      <c r="IF32" s="162"/>
      <c r="IG32" s="162"/>
      <c r="IH32" s="162"/>
      <c r="II32" s="162"/>
      <c r="IJ32" s="162"/>
      <c r="IK32" s="162"/>
      <c r="IL32" s="162"/>
      <c r="IM32" s="162"/>
      <c r="IN32" s="162"/>
      <c r="IO32" s="162"/>
      <c r="IP32" s="162"/>
      <c r="IQ32" s="162"/>
      <c r="IR32" s="162"/>
      <c r="IS32" s="162"/>
      <c r="IT32" s="162"/>
      <c r="IU32" s="163"/>
    </row>
    <row r="33" spans="1:255" ht="15" customHeight="1" x14ac:dyDescent="0.15">
      <c r="A33" s="156">
        <v>10</v>
      </c>
      <c r="B33" s="159" t="s">
        <v>107</v>
      </c>
      <c r="C33" s="160">
        <v>2017</v>
      </c>
      <c r="D33" s="160">
        <v>6</v>
      </c>
      <c r="E33" s="152"/>
      <c r="F33" s="156">
        <v>10</v>
      </c>
      <c r="G33" s="170" t="s">
        <v>82</v>
      </c>
      <c r="H33" s="171">
        <v>2015</v>
      </c>
      <c r="I33" s="171">
        <v>8</v>
      </c>
      <c r="J33" s="152"/>
      <c r="K33" s="156">
        <v>10</v>
      </c>
      <c r="L33" s="170" t="s">
        <v>85</v>
      </c>
      <c r="M33" s="171">
        <v>2016</v>
      </c>
      <c r="N33" s="171">
        <v>43</v>
      </c>
      <c r="O33" s="152"/>
      <c r="P33" s="156">
        <v>10</v>
      </c>
      <c r="Q33" s="159" t="s">
        <v>107</v>
      </c>
      <c r="R33" s="160">
        <v>2017</v>
      </c>
      <c r="S33" s="160">
        <v>35</v>
      </c>
      <c r="T33" s="161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  <c r="DQ33" s="162"/>
      <c r="DR33" s="162"/>
      <c r="DS33" s="162"/>
      <c r="DT33" s="162"/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2"/>
      <c r="EF33" s="162"/>
      <c r="EG33" s="162"/>
      <c r="EH33" s="162"/>
      <c r="EI33" s="162"/>
      <c r="EJ33" s="162"/>
      <c r="EK33" s="162"/>
      <c r="EL33" s="162"/>
      <c r="EM33" s="162"/>
      <c r="EN33" s="162"/>
      <c r="EO33" s="162"/>
      <c r="EP33" s="162"/>
      <c r="EQ33" s="162"/>
      <c r="ER33" s="162"/>
      <c r="ES33" s="162"/>
      <c r="ET33" s="162"/>
      <c r="EU33" s="162"/>
      <c r="EV33" s="162"/>
      <c r="EW33" s="162"/>
      <c r="EX33" s="162"/>
      <c r="EY33" s="162"/>
      <c r="EZ33" s="162"/>
      <c r="FA33" s="162"/>
      <c r="FB33" s="162"/>
      <c r="FC33" s="162"/>
      <c r="FD33" s="162"/>
      <c r="FE33" s="162"/>
      <c r="FF33" s="162"/>
      <c r="FG33" s="162"/>
      <c r="FH33" s="162"/>
      <c r="FI33" s="162"/>
      <c r="FJ33" s="162"/>
      <c r="FK33" s="162"/>
      <c r="FL33" s="162"/>
      <c r="FM33" s="162"/>
      <c r="FN33" s="162"/>
      <c r="FO33" s="162"/>
      <c r="FP33" s="162"/>
      <c r="FQ33" s="162"/>
      <c r="FR33" s="162"/>
      <c r="FS33" s="162"/>
      <c r="FT33" s="162"/>
      <c r="FU33" s="162"/>
      <c r="FV33" s="162"/>
      <c r="FW33" s="162"/>
      <c r="FX33" s="162"/>
      <c r="FY33" s="162"/>
      <c r="FZ33" s="162"/>
      <c r="GA33" s="162"/>
      <c r="GB33" s="162"/>
      <c r="GC33" s="162"/>
      <c r="GD33" s="162"/>
      <c r="GE33" s="162"/>
      <c r="GF33" s="162"/>
      <c r="GG33" s="162"/>
      <c r="GH33" s="162"/>
      <c r="GI33" s="162"/>
      <c r="GJ33" s="162"/>
      <c r="GK33" s="162"/>
      <c r="GL33" s="162"/>
      <c r="GM33" s="162"/>
      <c r="GN33" s="162"/>
      <c r="GO33" s="162"/>
      <c r="GP33" s="162"/>
      <c r="GQ33" s="162"/>
      <c r="GR33" s="162"/>
      <c r="GS33" s="162"/>
      <c r="GT33" s="162"/>
      <c r="GU33" s="162"/>
      <c r="GV33" s="162"/>
      <c r="GW33" s="162"/>
      <c r="GX33" s="162"/>
      <c r="GY33" s="162"/>
      <c r="GZ33" s="162"/>
      <c r="HA33" s="162"/>
      <c r="HB33" s="162"/>
      <c r="HC33" s="162"/>
      <c r="HD33" s="162"/>
      <c r="HE33" s="162"/>
      <c r="HF33" s="162"/>
      <c r="HG33" s="162"/>
      <c r="HH33" s="162"/>
      <c r="HI33" s="162"/>
      <c r="HJ33" s="162"/>
      <c r="HK33" s="162"/>
      <c r="HL33" s="162"/>
      <c r="HM33" s="162"/>
      <c r="HN33" s="162"/>
      <c r="HO33" s="162"/>
      <c r="HP33" s="162"/>
      <c r="HQ33" s="162"/>
      <c r="HR33" s="162"/>
      <c r="HS33" s="162"/>
      <c r="HT33" s="162"/>
      <c r="HU33" s="162"/>
      <c r="HV33" s="162"/>
      <c r="HW33" s="162"/>
      <c r="HX33" s="162"/>
      <c r="HY33" s="162"/>
      <c r="HZ33" s="162"/>
      <c r="IA33" s="162"/>
      <c r="IB33" s="162"/>
      <c r="IC33" s="162"/>
      <c r="ID33" s="162"/>
      <c r="IE33" s="162"/>
      <c r="IF33" s="162"/>
      <c r="IG33" s="162"/>
      <c r="IH33" s="162"/>
      <c r="II33" s="162"/>
      <c r="IJ33" s="162"/>
      <c r="IK33" s="162"/>
      <c r="IL33" s="162"/>
      <c r="IM33" s="162"/>
      <c r="IN33" s="162"/>
      <c r="IO33" s="162"/>
      <c r="IP33" s="162"/>
      <c r="IQ33" s="162"/>
      <c r="IR33" s="162"/>
      <c r="IS33" s="162"/>
      <c r="IT33" s="162"/>
      <c r="IU33" s="163"/>
    </row>
    <row r="34" spans="1:255" ht="15" customHeight="1" x14ac:dyDescent="0.15">
      <c r="A34" s="156">
        <v>11</v>
      </c>
      <c r="B34" s="157" t="s">
        <v>184</v>
      </c>
      <c r="C34" s="158">
        <v>2019</v>
      </c>
      <c r="D34" s="158">
        <v>5</v>
      </c>
      <c r="E34" s="152"/>
      <c r="F34" s="156">
        <f>F33+1</f>
        <v>11</v>
      </c>
      <c r="G34" s="159" t="s">
        <v>111</v>
      </c>
      <c r="H34" s="160">
        <v>2017</v>
      </c>
      <c r="I34" s="160">
        <v>8</v>
      </c>
      <c r="J34" s="152"/>
      <c r="K34" s="156">
        <f t="shared" ref="K34:K43" si="4">K33+1</f>
        <v>11</v>
      </c>
      <c r="L34" s="159" t="s">
        <v>64</v>
      </c>
      <c r="M34" s="160">
        <v>2017</v>
      </c>
      <c r="N34" s="160">
        <v>42</v>
      </c>
      <c r="O34" s="152"/>
      <c r="P34" s="156">
        <f t="shared" ref="P34:P43" si="5">P33+1</f>
        <v>11</v>
      </c>
      <c r="Q34" s="157" t="s">
        <v>53</v>
      </c>
      <c r="R34" s="158">
        <v>2019</v>
      </c>
      <c r="S34" s="158">
        <v>34</v>
      </c>
      <c r="T34" s="161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2"/>
      <c r="DN34" s="162"/>
      <c r="DO34" s="162"/>
      <c r="DP34" s="162"/>
      <c r="DQ34" s="162"/>
      <c r="DR34" s="162"/>
      <c r="DS34" s="162"/>
      <c r="DT34" s="162"/>
      <c r="DU34" s="162"/>
      <c r="DV34" s="162"/>
      <c r="DW34" s="162"/>
      <c r="DX34" s="162"/>
      <c r="DY34" s="162"/>
      <c r="DZ34" s="162"/>
      <c r="EA34" s="162"/>
      <c r="EB34" s="162"/>
      <c r="EC34" s="162"/>
      <c r="ED34" s="162"/>
      <c r="EE34" s="162"/>
      <c r="EF34" s="162"/>
      <c r="EG34" s="162"/>
      <c r="EH34" s="162"/>
      <c r="EI34" s="162"/>
      <c r="EJ34" s="162"/>
      <c r="EK34" s="162"/>
      <c r="EL34" s="162"/>
      <c r="EM34" s="162"/>
      <c r="EN34" s="162"/>
      <c r="EO34" s="162"/>
      <c r="EP34" s="162"/>
      <c r="EQ34" s="162"/>
      <c r="ER34" s="162"/>
      <c r="ES34" s="162"/>
      <c r="ET34" s="162"/>
      <c r="EU34" s="162"/>
      <c r="EV34" s="162"/>
      <c r="EW34" s="162"/>
      <c r="EX34" s="162"/>
      <c r="EY34" s="162"/>
      <c r="EZ34" s="162"/>
      <c r="FA34" s="162"/>
      <c r="FB34" s="162"/>
      <c r="FC34" s="162"/>
      <c r="FD34" s="162"/>
      <c r="FE34" s="162"/>
      <c r="FF34" s="162"/>
      <c r="FG34" s="162"/>
      <c r="FH34" s="162"/>
      <c r="FI34" s="162"/>
      <c r="FJ34" s="162"/>
      <c r="FK34" s="162"/>
      <c r="FL34" s="162"/>
      <c r="FM34" s="162"/>
      <c r="FN34" s="162"/>
      <c r="FO34" s="162"/>
      <c r="FP34" s="162"/>
      <c r="FQ34" s="162"/>
      <c r="FR34" s="162"/>
      <c r="FS34" s="162"/>
      <c r="FT34" s="162"/>
      <c r="FU34" s="162"/>
      <c r="FV34" s="162"/>
      <c r="FW34" s="162"/>
      <c r="FX34" s="162"/>
      <c r="FY34" s="162"/>
      <c r="FZ34" s="162"/>
      <c r="GA34" s="162"/>
      <c r="GB34" s="162"/>
      <c r="GC34" s="162"/>
      <c r="GD34" s="162"/>
      <c r="GE34" s="162"/>
      <c r="GF34" s="162"/>
      <c r="GG34" s="162"/>
      <c r="GH34" s="162"/>
      <c r="GI34" s="162"/>
      <c r="GJ34" s="162"/>
      <c r="GK34" s="162"/>
      <c r="GL34" s="162"/>
      <c r="GM34" s="162"/>
      <c r="GN34" s="162"/>
      <c r="GO34" s="162"/>
      <c r="GP34" s="162"/>
      <c r="GQ34" s="162"/>
      <c r="GR34" s="162"/>
      <c r="GS34" s="162"/>
      <c r="GT34" s="162"/>
      <c r="GU34" s="162"/>
      <c r="GV34" s="162"/>
      <c r="GW34" s="162"/>
      <c r="GX34" s="162"/>
      <c r="GY34" s="162"/>
      <c r="GZ34" s="162"/>
      <c r="HA34" s="162"/>
      <c r="HB34" s="162"/>
      <c r="HC34" s="162"/>
      <c r="HD34" s="162"/>
      <c r="HE34" s="162"/>
      <c r="HF34" s="162"/>
      <c r="HG34" s="162"/>
      <c r="HH34" s="162"/>
      <c r="HI34" s="162"/>
      <c r="HJ34" s="162"/>
      <c r="HK34" s="162"/>
      <c r="HL34" s="162"/>
      <c r="HM34" s="162"/>
      <c r="HN34" s="162"/>
      <c r="HO34" s="162"/>
      <c r="HP34" s="162"/>
      <c r="HQ34" s="162"/>
      <c r="HR34" s="162"/>
      <c r="HS34" s="162"/>
      <c r="HT34" s="162"/>
      <c r="HU34" s="162"/>
      <c r="HV34" s="162"/>
      <c r="HW34" s="162"/>
      <c r="HX34" s="162"/>
      <c r="HY34" s="162"/>
      <c r="HZ34" s="162"/>
      <c r="IA34" s="162"/>
      <c r="IB34" s="162"/>
      <c r="IC34" s="162"/>
      <c r="ID34" s="162"/>
      <c r="IE34" s="162"/>
      <c r="IF34" s="162"/>
      <c r="IG34" s="162"/>
      <c r="IH34" s="162"/>
      <c r="II34" s="162"/>
      <c r="IJ34" s="162"/>
      <c r="IK34" s="162"/>
      <c r="IL34" s="162"/>
      <c r="IM34" s="162"/>
      <c r="IN34" s="162"/>
      <c r="IO34" s="162"/>
      <c r="IP34" s="162"/>
      <c r="IQ34" s="162"/>
      <c r="IR34" s="162"/>
      <c r="IS34" s="162"/>
      <c r="IT34" s="162"/>
      <c r="IU34" s="163"/>
    </row>
    <row r="35" spans="1:255" ht="15" customHeight="1" x14ac:dyDescent="0.15">
      <c r="A35" s="156">
        <f t="shared" ref="A35:A40" si="6">A34+1</f>
        <v>12</v>
      </c>
      <c r="B35" s="157" t="s">
        <v>214</v>
      </c>
      <c r="C35" s="158">
        <v>2019</v>
      </c>
      <c r="D35" s="158">
        <v>5</v>
      </c>
      <c r="E35" s="152"/>
      <c r="F35" s="156">
        <f>F34+1</f>
        <v>12</v>
      </c>
      <c r="G35" s="157" t="s">
        <v>184</v>
      </c>
      <c r="H35" s="158">
        <v>2019</v>
      </c>
      <c r="I35" s="158">
        <v>7</v>
      </c>
      <c r="J35" s="152"/>
      <c r="K35" s="156">
        <f t="shared" si="4"/>
        <v>12</v>
      </c>
      <c r="L35" s="164" t="s">
        <v>38</v>
      </c>
      <c r="M35" s="165">
        <v>2018</v>
      </c>
      <c r="N35" s="165">
        <v>41</v>
      </c>
      <c r="O35" s="152"/>
      <c r="P35" s="156">
        <f t="shared" si="5"/>
        <v>12</v>
      </c>
      <c r="Q35" s="159" t="s">
        <v>242</v>
      </c>
      <c r="R35" s="160">
        <v>2017</v>
      </c>
      <c r="S35" s="160">
        <v>34</v>
      </c>
      <c r="T35" s="161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2"/>
      <c r="DQ35" s="162"/>
      <c r="DR35" s="162"/>
      <c r="DS35" s="162"/>
      <c r="DT35" s="162"/>
      <c r="DU35" s="162"/>
      <c r="DV35" s="162"/>
      <c r="DW35" s="162"/>
      <c r="DX35" s="162"/>
      <c r="DY35" s="162"/>
      <c r="DZ35" s="162"/>
      <c r="EA35" s="162"/>
      <c r="EB35" s="162"/>
      <c r="EC35" s="162"/>
      <c r="ED35" s="162"/>
      <c r="EE35" s="162"/>
      <c r="EF35" s="162"/>
      <c r="EG35" s="162"/>
      <c r="EH35" s="162"/>
      <c r="EI35" s="162"/>
      <c r="EJ35" s="162"/>
      <c r="EK35" s="162"/>
      <c r="EL35" s="162"/>
      <c r="EM35" s="162"/>
      <c r="EN35" s="162"/>
      <c r="EO35" s="162"/>
      <c r="EP35" s="162"/>
      <c r="EQ35" s="162"/>
      <c r="ER35" s="162"/>
      <c r="ES35" s="162"/>
      <c r="ET35" s="162"/>
      <c r="EU35" s="162"/>
      <c r="EV35" s="162"/>
      <c r="EW35" s="162"/>
      <c r="EX35" s="162"/>
      <c r="EY35" s="162"/>
      <c r="EZ35" s="162"/>
      <c r="FA35" s="162"/>
      <c r="FB35" s="162"/>
      <c r="FC35" s="162"/>
      <c r="FD35" s="162"/>
      <c r="FE35" s="162"/>
      <c r="FF35" s="162"/>
      <c r="FG35" s="162"/>
      <c r="FH35" s="162"/>
      <c r="FI35" s="162"/>
      <c r="FJ35" s="162"/>
      <c r="FK35" s="162"/>
      <c r="FL35" s="162"/>
      <c r="FM35" s="162"/>
      <c r="FN35" s="162"/>
      <c r="FO35" s="162"/>
      <c r="FP35" s="162"/>
      <c r="FQ35" s="162"/>
      <c r="FR35" s="162"/>
      <c r="FS35" s="162"/>
      <c r="FT35" s="162"/>
      <c r="FU35" s="162"/>
      <c r="FV35" s="162"/>
      <c r="FW35" s="162"/>
      <c r="FX35" s="162"/>
      <c r="FY35" s="162"/>
      <c r="FZ35" s="162"/>
      <c r="GA35" s="162"/>
      <c r="GB35" s="162"/>
      <c r="GC35" s="162"/>
      <c r="GD35" s="162"/>
      <c r="GE35" s="162"/>
      <c r="GF35" s="162"/>
      <c r="GG35" s="162"/>
      <c r="GH35" s="162"/>
      <c r="GI35" s="162"/>
      <c r="GJ35" s="162"/>
      <c r="GK35" s="162"/>
      <c r="GL35" s="162"/>
      <c r="GM35" s="162"/>
      <c r="GN35" s="162"/>
      <c r="GO35" s="162"/>
      <c r="GP35" s="162"/>
      <c r="GQ35" s="162"/>
      <c r="GR35" s="162"/>
      <c r="GS35" s="162"/>
      <c r="GT35" s="162"/>
      <c r="GU35" s="162"/>
      <c r="GV35" s="162"/>
      <c r="GW35" s="162"/>
      <c r="GX35" s="162"/>
      <c r="GY35" s="162"/>
      <c r="GZ35" s="162"/>
      <c r="HA35" s="162"/>
      <c r="HB35" s="162"/>
      <c r="HC35" s="162"/>
      <c r="HD35" s="162"/>
      <c r="HE35" s="162"/>
      <c r="HF35" s="162"/>
      <c r="HG35" s="162"/>
      <c r="HH35" s="162"/>
      <c r="HI35" s="162"/>
      <c r="HJ35" s="162"/>
      <c r="HK35" s="162"/>
      <c r="HL35" s="162"/>
      <c r="HM35" s="162"/>
      <c r="HN35" s="162"/>
      <c r="HO35" s="162"/>
      <c r="HP35" s="162"/>
      <c r="HQ35" s="162"/>
      <c r="HR35" s="162"/>
      <c r="HS35" s="162"/>
      <c r="HT35" s="162"/>
      <c r="HU35" s="162"/>
      <c r="HV35" s="162"/>
      <c r="HW35" s="162"/>
      <c r="HX35" s="162"/>
      <c r="HY35" s="162"/>
      <c r="HZ35" s="162"/>
      <c r="IA35" s="162"/>
      <c r="IB35" s="162"/>
      <c r="IC35" s="162"/>
      <c r="ID35" s="162"/>
      <c r="IE35" s="162"/>
      <c r="IF35" s="162"/>
      <c r="IG35" s="162"/>
      <c r="IH35" s="162"/>
      <c r="II35" s="162"/>
      <c r="IJ35" s="162"/>
      <c r="IK35" s="162"/>
      <c r="IL35" s="162"/>
      <c r="IM35" s="162"/>
      <c r="IN35" s="162"/>
      <c r="IO35" s="162"/>
      <c r="IP35" s="162"/>
      <c r="IQ35" s="162"/>
      <c r="IR35" s="162"/>
      <c r="IS35" s="162"/>
      <c r="IT35" s="162"/>
      <c r="IU35" s="163"/>
    </row>
    <row r="36" spans="1:255" ht="15" customHeight="1" x14ac:dyDescent="0.15">
      <c r="A36" s="156">
        <f t="shared" si="6"/>
        <v>13</v>
      </c>
      <c r="B36" s="164" t="s">
        <v>64</v>
      </c>
      <c r="C36" s="165">
        <v>2018</v>
      </c>
      <c r="D36" s="165">
        <v>5</v>
      </c>
      <c r="E36" s="152"/>
      <c r="F36" s="156">
        <f>F35+1</f>
        <v>13</v>
      </c>
      <c r="G36" s="159" t="s">
        <v>64</v>
      </c>
      <c r="H36" s="160">
        <v>2017</v>
      </c>
      <c r="I36" s="160">
        <v>7</v>
      </c>
      <c r="J36" s="152"/>
      <c r="K36" s="156">
        <f t="shared" si="4"/>
        <v>13</v>
      </c>
      <c r="L36" s="157" t="s">
        <v>82</v>
      </c>
      <c r="M36" s="158">
        <v>2019</v>
      </c>
      <c r="N36" s="158">
        <v>38</v>
      </c>
      <c r="O36" s="152"/>
      <c r="P36" s="156">
        <f t="shared" si="5"/>
        <v>13</v>
      </c>
      <c r="Q36" s="164" t="s">
        <v>82</v>
      </c>
      <c r="R36" s="165">
        <v>2018</v>
      </c>
      <c r="S36" s="165">
        <v>33</v>
      </c>
      <c r="T36" s="161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  <c r="DC36" s="162"/>
      <c r="DD36" s="162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2"/>
      <c r="DP36" s="162"/>
      <c r="DQ36" s="162"/>
      <c r="DR36" s="162"/>
      <c r="DS36" s="162"/>
      <c r="DT36" s="162"/>
      <c r="DU36" s="162"/>
      <c r="DV36" s="162"/>
      <c r="DW36" s="162"/>
      <c r="DX36" s="162"/>
      <c r="DY36" s="162"/>
      <c r="DZ36" s="162"/>
      <c r="EA36" s="162"/>
      <c r="EB36" s="162"/>
      <c r="EC36" s="162"/>
      <c r="ED36" s="162"/>
      <c r="EE36" s="162"/>
      <c r="EF36" s="162"/>
      <c r="EG36" s="162"/>
      <c r="EH36" s="162"/>
      <c r="EI36" s="162"/>
      <c r="EJ36" s="162"/>
      <c r="EK36" s="162"/>
      <c r="EL36" s="162"/>
      <c r="EM36" s="162"/>
      <c r="EN36" s="162"/>
      <c r="EO36" s="162"/>
      <c r="EP36" s="162"/>
      <c r="EQ36" s="162"/>
      <c r="ER36" s="162"/>
      <c r="ES36" s="162"/>
      <c r="ET36" s="162"/>
      <c r="EU36" s="162"/>
      <c r="EV36" s="162"/>
      <c r="EW36" s="162"/>
      <c r="EX36" s="162"/>
      <c r="EY36" s="162"/>
      <c r="EZ36" s="162"/>
      <c r="FA36" s="162"/>
      <c r="FB36" s="162"/>
      <c r="FC36" s="162"/>
      <c r="FD36" s="162"/>
      <c r="FE36" s="162"/>
      <c r="FF36" s="162"/>
      <c r="FG36" s="162"/>
      <c r="FH36" s="162"/>
      <c r="FI36" s="162"/>
      <c r="FJ36" s="162"/>
      <c r="FK36" s="162"/>
      <c r="FL36" s="162"/>
      <c r="FM36" s="162"/>
      <c r="FN36" s="162"/>
      <c r="FO36" s="162"/>
      <c r="FP36" s="162"/>
      <c r="FQ36" s="162"/>
      <c r="FR36" s="162"/>
      <c r="FS36" s="162"/>
      <c r="FT36" s="162"/>
      <c r="FU36" s="162"/>
      <c r="FV36" s="162"/>
      <c r="FW36" s="162"/>
      <c r="FX36" s="162"/>
      <c r="FY36" s="162"/>
      <c r="FZ36" s="162"/>
      <c r="GA36" s="162"/>
      <c r="GB36" s="162"/>
      <c r="GC36" s="162"/>
      <c r="GD36" s="162"/>
      <c r="GE36" s="162"/>
      <c r="GF36" s="162"/>
      <c r="GG36" s="162"/>
      <c r="GH36" s="162"/>
      <c r="GI36" s="162"/>
      <c r="GJ36" s="162"/>
      <c r="GK36" s="162"/>
      <c r="GL36" s="162"/>
      <c r="GM36" s="162"/>
      <c r="GN36" s="162"/>
      <c r="GO36" s="162"/>
      <c r="GP36" s="162"/>
      <c r="GQ36" s="162"/>
      <c r="GR36" s="162"/>
      <c r="GS36" s="162"/>
      <c r="GT36" s="162"/>
      <c r="GU36" s="162"/>
      <c r="GV36" s="162"/>
      <c r="GW36" s="162"/>
      <c r="GX36" s="162"/>
      <c r="GY36" s="162"/>
      <c r="GZ36" s="162"/>
      <c r="HA36" s="162"/>
      <c r="HB36" s="162"/>
      <c r="HC36" s="162"/>
      <c r="HD36" s="162"/>
      <c r="HE36" s="162"/>
      <c r="HF36" s="162"/>
      <c r="HG36" s="162"/>
      <c r="HH36" s="162"/>
      <c r="HI36" s="162"/>
      <c r="HJ36" s="162"/>
      <c r="HK36" s="162"/>
      <c r="HL36" s="162"/>
      <c r="HM36" s="162"/>
      <c r="HN36" s="162"/>
      <c r="HO36" s="162"/>
      <c r="HP36" s="162"/>
      <c r="HQ36" s="162"/>
      <c r="HR36" s="162"/>
      <c r="HS36" s="162"/>
      <c r="HT36" s="162"/>
      <c r="HU36" s="162"/>
      <c r="HV36" s="162"/>
      <c r="HW36" s="162"/>
      <c r="HX36" s="162"/>
      <c r="HY36" s="162"/>
      <c r="HZ36" s="162"/>
      <c r="IA36" s="162"/>
      <c r="IB36" s="162"/>
      <c r="IC36" s="162"/>
      <c r="ID36" s="162"/>
      <c r="IE36" s="162"/>
      <c r="IF36" s="162"/>
      <c r="IG36" s="162"/>
      <c r="IH36" s="162"/>
      <c r="II36" s="162"/>
      <c r="IJ36" s="162"/>
      <c r="IK36" s="162"/>
      <c r="IL36" s="162"/>
      <c r="IM36" s="162"/>
      <c r="IN36" s="162"/>
      <c r="IO36" s="162"/>
      <c r="IP36" s="162"/>
      <c r="IQ36" s="162"/>
      <c r="IR36" s="162"/>
      <c r="IS36" s="162"/>
      <c r="IT36" s="162"/>
      <c r="IU36" s="163"/>
    </row>
    <row r="37" spans="1:255" ht="15" customHeight="1" x14ac:dyDescent="0.15">
      <c r="A37" s="156">
        <f t="shared" si="6"/>
        <v>14</v>
      </c>
      <c r="B37" s="159" t="s">
        <v>73</v>
      </c>
      <c r="C37" s="160">
        <v>2017</v>
      </c>
      <c r="D37" s="160">
        <v>5</v>
      </c>
      <c r="E37" s="152"/>
      <c r="F37" s="156">
        <f>F36+1</f>
        <v>14</v>
      </c>
      <c r="G37" s="159" t="s">
        <v>108</v>
      </c>
      <c r="H37" s="160">
        <v>2017</v>
      </c>
      <c r="I37" s="160">
        <v>7</v>
      </c>
      <c r="J37" s="152"/>
      <c r="K37" s="156">
        <f t="shared" si="4"/>
        <v>14</v>
      </c>
      <c r="L37" s="164" t="s">
        <v>17</v>
      </c>
      <c r="M37" s="165">
        <v>2018</v>
      </c>
      <c r="N37" s="165">
        <v>38</v>
      </c>
      <c r="O37" s="152"/>
      <c r="P37" s="156">
        <f t="shared" si="5"/>
        <v>14</v>
      </c>
      <c r="Q37" s="157" t="s">
        <v>214</v>
      </c>
      <c r="R37" s="158">
        <v>2019</v>
      </c>
      <c r="S37" s="158">
        <v>32</v>
      </c>
      <c r="T37" s="161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2"/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2"/>
      <c r="DQ37" s="162"/>
      <c r="DR37" s="162"/>
      <c r="DS37" s="162"/>
      <c r="DT37" s="162"/>
      <c r="DU37" s="162"/>
      <c r="DV37" s="162"/>
      <c r="DW37" s="162"/>
      <c r="DX37" s="162"/>
      <c r="DY37" s="162"/>
      <c r="DZ37" s="162"/>
      <c r="EA37" s="162"/>
      <c r="EB37" s="162"/>
      <c r="EC37" s="162"/>
      <c r="ED37" s="162"/>
      <c r="EE37" s="162"/>
      <c r="EF37" s="162"/>
      <c r="EG37" s="162"/>
      <c r="EH37" s="162"/>
      <c r="EI37" s="162"/>
      <c r="EJ37" s="162"/>
      <c r="EK37" s="162"/>
      <c r="EL37" s="162"/>
      <c r="EM37" s="162"/>
      <c r="EN37" s="162"/>
      <c r="EO37" s="162"/>
      <c r="EP37" s="162"/>
      <c r="EQ37" s="162"/>
      <c r="ER37" s="162"/>
      <c r="ES37" s="162"/>
      <c r="ET37" s="162"/>
      <c r="EU37" s="162"/>
      <c r="EV37" s="162"/>
      <c r="EW37" s="162"/>
      <c r="EX37" s="162"/>
      <c r="EY37" s="162"/>
      <c r="EZ37" s="162"/>
      <c r="FA37" s="162"/>
      <c r="FB37" s="162"/>
      <c r="FC37" s="162"/>
      <c r="FD37" s="162"/>
      <c r="FE37" s="162"/>
      <c r="FF37" s="162"/>
      <c r="FG37" s="162"/>
      <c r="FH37" s="162"/>
      <c r="FI37" s="162"/>
      <c r="FJ37" s="162"/>
      <c r="FK37" s="162"/>
      <c r="FL37" s="162"/>
      <c r="FM37" s="162"/>
      <c r="FN37" s="162"/>
      <c r="FO37" s="162"/>
      <c r="FP37" s="162"/>
      <c r="FQ37" s="162"/>
      <c r="FR37" s="162"/>
      <c r="FS37" s="162"/>
      <c r="FT37" s="162"/>
      <c r="FU37" s="162"/>
      <c r="FV37" s="162"/>
      <c r="FW37" s="162"/>
      <c r="FX37" s="162"/>
      <c r="FY37" s="162"/>
      <c r="FZ37" s="162"/>
      <c r="GA37" s="162"/>
      <c r="GB37" s="162"/>
      <c r="GC37" s="162"/>
      <c r="GD37" s="162"/>
      <c r="GE37" s="162"/>
      <c r="GF37" s="162"/>
      <c r="GG37" s="162"/>
      <c r="GH37" s="162"/>
      <c r="GI37" s="162"/>
      <c r="GJ37" s="162"/>
      <c r="GK37" s="162"/>
      <c r="GL37" s="162"/>
      <c r="GM37" s="162"/>
      <c r="GN37" s="162"/>
      <c r="GO37" s="162"/>
      <c r="GP37" s="162"/>
      <c r="GQ37" s="162"/>
      <c r="GR37" s="162"/>
      <c r="GS37" s="162"/>
      <c r="GT37" s="162"/>
      <c r="GU37" s="162"/>
      <c r="GV37" s="162"/>
      <c r="GW37" s="162"/>
      <c r="GX37" s="162"/>
      <c r="GY37" s="162"/>
      <c r="GZ37" s="162"/>
      <c r="HA37" s="162"/>
      <c r="HB37" s="162"/>
      <c r="HC37" s="162"/>
      <c r="HD37" s="162"/>
      <c r="HE37" s="162"/>
      <c r="HF37" s="162"/>
      <c r="HG37" s="162"/>
      <c r="HH37" s="162"/>
      <c r="HI37" s="162"/>
      <c r="HJ37" s="162"/>
      <c r="HK37" s="162"/>
      <c r="HL37" s="162"/>
      <c r="HM37" s="162"/>
      <c r="HN37" s="162"/>
      <c r="HO37" s="162"/>
      <c r="HP37" s="162"/>
      <c r="HQ37" s="162"/>
      <c r="HR37" s="162"/>
      <c r="HS37" s="162"/>
      <c r="HT37" s="162"/>
      <c r="HU37" s="162"/>
      <c r="HV37" s="162"/>
      <c r="HW37" s="162"/>
      <c r="HX37" s="162"/>
      <c r="HY37" s="162"/>
      <c r="HZ37" s="162"/>
      <c r="IA37" s="162"/>
      <c r="IB37" s="162"/>
      <c r="IC37" s="162"/>
      <c r="ID37" s="162"/>
      <c r="IE37" s="162"/>
      <c r="IF37" s="162"/>
      <c r="IG37" s="162"/>
      <c r="IH37" s="162"/>
      <c r="II37" s="162"/>
      <c r="IJ37" s="162"/>
      <c r="IK37" s="162"/>
      <c r="IL37" s="162"/>
      <c r="IM37" s="162"/>
      <c r="IN37" s="162"/>
      <c r="IO37" s="162"/>
      <c r="IP37" s="162"/>
      <c r="IQ37" s="162"/>
      <c r="IR37" s="162"/>
      <c r="IS37" s="162"/>
      <c r="IT37" s="162"/>
      <c r="IU37" s="163"/>
    </row>
    <row r="38" spans="1:255" ht="15" customHeight="1" x14ac:dyDescent="0.15">
      <c r="A38" s="156">
        <f t="shared" si="6"/>
        <v>15</v>
      </c>
      <c r="B38" s="170" t="s">
        <v>85</v>
      </c>
      <c r="C38" s="171">
        <v>2016</v>
      </c>
      <c r="D38" s="171">
        <v>5</v>
      </c>
      <c r="E38" s="152"/>
      <c r="F38" s="156">
        <f>F37+1</f>
        <v>15</v>
      </c>
      <c r="G38" s="159" t="s">
        <v>38</v>
      </c>
      <c r="H38" s="160">
        <v>2017</v>
      </c>
      <c r="I38" s="160">
        <v>7</v>
      </c>
      <c r="J38" s="152"/>
      <c r="K38" s="156">
        <f t="shared" si="4"/>
        <v>15</v>
      </c>
      <c r="L38" s="159" t="s">
        <v>111</v>
      </c>
      <c r="M38" s="160">
        <v>2017</v>
      </c>
      <c r="N38" s="160">
        <v>38</v>
      </c>
      <c r="O38" s="152"/>
      <c r="P38" s="156">
        <f t="shared" si="5"/>
        <v>15</v>
      </c>
      <c r="Q38" s="164" t="s">
        <v>17</v>
      </c>
      <c r="R38" s="165">
        <v>2018</v>
      </c>
      <c r="S38" s="165">
        <v>32</v>
      </c>
      <c r="T38" s="161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2"/>
      <c r="DB38" s="162"/>
      <c r="DC38" s="162"/>
      <c r="DD38" s="162"/>
      <c r="DE38" s="162"/>
      <c r="DF38" s="162"/>
      <c r="DG38" s="162"/>
      <c r="DH38" s="162"/>
      <c r="DI38" s="162"/>
      <c r="DJ38" s="162"/>
      <c r="DK38" s="162"/>
      <c r="DL38" s="162"/>
      <c r="DM38" s="162"/>
      <c r="DN38" s="162"/>
      <c r="DO38" s="162"/>
      <c r="DP38" s="162"/>
      <c r="DQ38" s="162"/>
      <c r="DR38" s="162"/>
      <c r="DS38" s="162"/>
      <c r="DT38" s="162"/>
      <c r="DU38" s="162"/>
      <c r="DV38" s="162"/>
      <c r="DW38" s="162"/>
      <c r="DX38" s="162"/>
      <c r="DY38" s="162"/>
      <c r="DZ38" s="162"/>
      <c r="EA38" s="162"/>
      <c r="EB38" s="162"/>
      <c r="EC38" s="162"/>
      <c r="ED38" s="162"/>
      <c r="EE38" s="162"/>
      <c r="EF38" s="162"/>
      <c r="EG38" s="162"/>
      <c r="EH38" s="162"/>
      <c r="EI38" s="162"/>
      <c r="EJ38" s="162"/>
      <c r="EK38" s="162"/>
      <c r="EL38" s="162"/>
      <c r="EM38" s="162"/>
      <c r="EN38" s="162"/>
      <c r="EO38" s="162"/>
      <c r="EP38" s="162"/>
      <c r="EQ38" s="162"/>
      <c r="ER38" s="162"/>
      <c r="ES38" s="162"/>
      <c r="ET38" s="162"/>
      <c r="EU38" s="162"/>
      <c r="EV38" s="162"/>
      <c r="EW38" s="162"/>
      <c r="EX38" s="162"/>
      <c r="EY38" s="162"/>
      <c r="EZ38" s="162"/>
      <c r="FA38" s="162"/>
      <c r="FB38" s="162"/>
      <c r="FC38" s="162"/>
      <c r="FD38" s="162"/>
      <c r="FE38" s="162"/>
      <c r="FF38" s="162"/>
      <c r="FG38" s="162"/>
      <c r="FH38" s="162"/>
      <c r="FI38" s="162"/>
      <c r="FJ38" s="162"/>
      <c r="FK38" s="162"/>
      <c r="FL38" s="162"/>
      <c r="FM38" s="162"/>
      <c r="FN38" s="162"/>
      <c r="FO38" s="162"/>
      <c r="FP38" s="162"/>
      <c r="FQ38" s="162"/>
      <c r="FR38" s="162"/>
      <c r="FS38" s="162"/>
      <c r="FT38" s="162"/>
      <c r="FU38" s="162"/>
      <c r="FV38" s="162"/>
      <c r="FW38" s="162"/>
      <c r="FX38" s="162"/>
      <c r="FY38" s="162"/>
      <c r="FZ38" s="162"/>
      <c r="GA38" s="162"/>
      <c r="GB38" s="162"/>
      <c r="GC38" s="162"/>
      <c r="GD38" s="162"/>
      <c r="GE38" s="162"/>
      <c r="GF38" s="162"/>
      <c r="GG38" s="162"/>
      <c r="GH38" s="162"/>
      <c r="GI38" s="162"/>
      <c r="GJ38" s="162"/>
      <c r="GK38" s="162"/>
      <c r="GL38" s="162"/>
      <c r="GM38" s="162"/>
      <c r="GN38" s="162"/>
      <c r="GO38" s="162"/>
      <c r="GP38" s="162"/>
      <c r="GQ38" s="162"/>
      <c r="GR38" s="162"/>
      <c r="GS38" s="162"/>
      <c r="GT38" s="162"/>
      <c r="GU38" s="162"/>
      <c r="GV38" s="162"/>
      <c r="GW38" s="162"/>
      <c r="GX38" s="162"/>
      <c r="GY38" s="162"/>
      <c r="GZ38" s="162"/>
      <c r="HA38" s="162"/>
      <c r="HB38" s="162"/>
      <c r="HC38" s="162"/>
      <c r="HD38" s="162"/>
      <c r="HE38" s="162"/>
      <c r="HF38" s="162"/>
      <c r="HG38" s="162"/>
      <c r="HH38" s="162"/>
      <c r="HI38" s="162"/>
      <c r="HJ38" s="162"/>
      <c r="HK38" s="162"/>
      <c r="HL38" s="162"/>
      <c r="HM38" s="162"/>
      <c r="HN38" s="162"/>
      <c r="HO38" s="162"/>
      <c r="HP38" s="162"/>
      <c r="HQ38" s="162"/>
      <c r="HR38" s="162"/>
      <c r="HS38" s="162"/>
      <c r="HT38" s="162"/>
      <c r="HU38" s="162"/>
      <c r="HV38" s="162"/>
      <c r="HW38" s="162"/>
      <c r="HX38" s="162"/>
      <c r="HY38" s="162"/>
      <c r="HZ38" s="162"/>
      <c r="IA38" s="162"/>
      <c r="IB38" s="162"/>
      <c r="IC38" s="162"/>
      <c r="ID38" s="162"/>
      <c r="IE38" s="162"/>
      <c r="IF38" s="162"/>
      <c r="IG38" s="162"/>
      <c r="IH38" s="162"/>
      <c r="II38" s="162"/>
      <c r="IJ38" s="162"/>
      <c r="IK38" s="162"/>
      <c r="IL38" s="162"/>
      <c r="IM38" s="162"/>
      <c r="IN38" s="162"/>
      <c r="IO38" s="162"/>
      <c r="IP38" s="162"/>
      <c r="IQ38" s="162"/>
      <c r="IR38" s="162"/>
      <c r="IS38" s="162"/>
      <c r="IT38" s="162"/>
      <c r="IU38" s="163"/>
    </row>
    <row r="39" spans="1:255" ht="15" customHeight="1" x14ac:dyDescent="0.15">
      <c r="A39" s="156">
        <f t="shared" si="6"/>
        <v>16</v>
      </c>
      <c r="B39" s="170" t="s">
        <v>38</v>
      </c>
      <c r="C39" s="171">
        <v>2016</v>
      </c>
      <c r="D39" s="171">
        <v>5</v>
      </c>
      <c r="E39" s="152"/>
      <c r="F39" s="156">
        <v>16</v>
      </c>
      <c r="G39" s="170" t="s">
        <v>17</v>
      </c>
      <c r="H39" s="171">
        <v>2015</v>
      </c>
      <c r="I39" s="171">
        <v>7</v>
      </c>
      <c r="J39" s="152"/>
      <c r="K39" s="156">
        <f t="shared" si="4"/>
        <v>16</v>
      </c>
      <c r="L39" s="159" t="s">
        <v>92</v>
      </c>
      <c r="M39" s="160">
        <v>2017</v>
      </c>
      <c r="N39" s="160">
        <v>38</v>
      </c>
      <c r="O39" s="152"/>
      <c r="P39" s="156">
        <f t="shared" si="5"/>
        <v>16</v>
      </c>
      <c r="Q39" s="164" t="s">
        <v>21</v>
      </c>
      <c r="R39" s="165">
        <v>2018</v>
      </c>
      <c r="S39" s="165">
        <v>31</v>
      </c>
      <c r="T39" s="161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  <c r="CV39" s="162"/>
      <c r="CW39" s="162"/>
      <c r="CX39" s="162"/>
      <c r="CY39" s="162"/>
      <c r="CZ39" s="162"/>
      <c r="DA39" s="162"/>
      <c r="DB39" s="162"/>
      <c r="DC39" s="162"/>
      <c r="DD39" s="162"/>
      <c r="DE39" s="162"/>
      <c r="DF39" s="162"/>
      <c r="DG39" s="162"/>
      <c r="DH39" s="162"/>
      <c r="DI39" s="162"/>
      <c r="DJ39" s="162"/>
      <c r="DK39" s="162"/>
      <c r="DL39" s="162"/>
      <c r="DM39" s="162"/>
      <c r="DN39" s="162"/>
      <c r="DO39" s="162"/>
      <c r="DP39" s="162"/>
      <c r="DQ39" s="162"/>
      <c r="DR39" s="162"/>
      <c r="DS39" s="162"/>
      <c r="DT39" s="162"/>
      <c r="DU39" s="162"/>
      <c r="DV39" s="162"/>
      <c r="DW39" s="162"/>
      <c r="DX39" s="162"/>
      <c r="DY39" s="162"/>
      <c r="DZ39" s="162"/>
      <c r="EA39" s="162"/>
      <c r="EB39" s="162"/>
      <c r="EC39" s="162"/>
      <c r="ED39" s="162"/>
      <c r="EE39" s="162"/>
      <c r="EF39" s="162"/>
      <c r="EG39" s="162"/>
      <c r="EH39" s="162"/>
      <c r="EI39" s="162"/>
      <c r="EJ39" s="162"/>
      <c r="EK39" s="162"/>
      <c r="EL39" s="162"/>
      <c r="EM39" s="162"/>
      <c r="EN39" s="162"/>
      <c r="EO39" s="162"/>
      <c r="EP39" s="162"/>
      <c r="EQ39" s="162"/>
      <c r="ER39" s="162"/>
      <c r="ES39" s="162"/>
      <c r="ET39" s="162"/>
      <c r="EU39" s="162"/>
      <c r="EV39" s="162"/>
      <c r="EW39" s="162"/>
      <c r="EX39" s="162"/>
      <c r="EY39" s="162"/>
      <c r="EZ39" s="162"/>
      <c r="FA39" s="162"/>
      <c r="FB39" s="162"/>
      <c r="FC39" s="162"/>
      <c r="FD39" s="162"/>
      <c r="FE39" s="162"/>
      <c r="FF39" s="162"/>
      <c r="FG39" s="162"/>
      <c r="FH39" s="162"/>
      <c r="FI39" s="162"/>
      <c r="FJ39" s="162"/>
      <c r="FK39" s="162"/>
      <c r="FL39" s="162"/>
      <c r="FM39" s="162"/>
      <c r="FN39" s="162"/>
      <c r="FO39" s="162"/>
      <c r="FP39" s="162"/>
      <c r="FQ39" s="162"/>
      <c r="FR39" s="162"/>
      <c r="FS39" s="162"/>
      <c r="FT39" s="162"/>
      <c r="FU39" s="162"/>
      <c r="FV39" s="162"/>
      <c r="FW39" s="162"/>
      <c r="FX39" s="162"/>
      <c r="FY39" s="162"/>
      <c r="FZ39" s="162"/>
      <c r="GA39" s="162"/>
      <c r="GB39" s="162"/>
      <c r="GC39" s="162"/>
      <c r="GD39" s="162"/>
      <c r="GE39" s="162"/>
      <c r="GF39" s="162"/>
      <c r="GG39" s="162"/>
      <c r="GH39" s="162"/>
      <c r="GI39" s="162"/>
      <c r="GJ39" s="162"/>
      <c r="GK39" s="162"/>
      <c r="GL39" s="162"/>
      <c r="GM39" s="162"/>
      <c r="GN39" s="162"/>
      <c r="GO39" s="162"/>
      <c r="GP39" s="162"/>
      <c r="GQ39" s="162"/>
      <c r="GR39" s="162"/>
      <c r="GS39" s="162"/>
      <c r="GT39" s="162"/>
      <c r="GU39" s="162"/>
      <c r="GV39" s="162"/>
      <c r="GW39" s="162"/>
      <c r="GX39" s="162"/>
      <c r="GY39" s="162"/>
      <c r="GZ39" s="162"/>
      <c r="HA39" s="162"/>
      <c r="HB39" s="162"/>
      <c r="HC39" s="162"/>
      <c r="HD39" s="162"/>
      <c r="HE39" s="162"/>
      <c r="HF39" s="162"/>
      <c r="HG39" s="162"/>
      <c r="HH39" s="162"/>
      <c r="HI39" s="162"/>
      <c r="HJ39" s="162"/>
      <c r="HK39" s="162"/>
      <c r="HL39" s="162"/>
      <c r="HM39" s="162"/>
      <c r="HN39" s="162"/>
      <c r="HO39" s="162"/>
      <c r="HP39" s="162"/>
      <c r="HQ39" s="162"/>
      <c r="HR39" s="162"/>
      <c r="HS39" s="162"/>
      <c r="HT39" s="162"/>
      <c r="HU39" s="162"/>
      <c r="HV39" s="162"/>
      <c r="HW39" s="162"/>
      <c r="HX39" s="162"/>
      <c r="HY39" s="162"/>
      <c r="HZ39" s="162"/>
      <c r="IA39" s="162"/>
      <c r="IB39" s="162"/>
      <c r="IC39" s="162"/>
      <c r="ID39" s="162"/>
      <c r="IE39" s="162"/>
      <c r="IF39" s="162"/>
      <c r="IG39" s="162"/>
      <c r="IH39" s="162"/>
      <c r="II39" s="162"/>
      <c r="IJ39" s="162"/>
      <c r="IK39" s="162"/>
      <c r="IL39" s="162"/>
      <c r="IM39" s="162"/>
      <c r="IN39" s="162"/>
      <c r="IO39" s="162"/>
      <c r="IP39" s="162"/>
      <c r="IQ39" s="162"/>
      <c r="IR39" s="162"/>
      <c r="IS39" s="162"/>
      <c r="IT39" s="162"/>
      <c r="IU39" s="163"/>
    </row>
    <row r="40" spans="1:255" ht="15" customHeight="1" x14ac:dyDescent="0.15">
      <c r="A40" s="156">
        <f t="shared" si="6"/>
        <v>17</v>
      </c>
      <c r="B40" s="157" t="s">
        <v>179</v>
      </c>
      <c r="C40" s="158">
        <v>2019</v>
      </c>
      <c r="D40" s="158">
        <v>4</v>
      </c>
      <c r="E40" s="152"/>
      <c r="F40" s="156">
        <v>17</v>
      </c>
      <c r="G40" s="157" t="s">
        <v>38</v>
      </c>
      <c r="H40" s="158">
        <v>2019</v>
      </c>
      <c r="I40" s="158">
        <v>6</v>
      </c>
      <c r="J40" s="152"/>
      <c r="K40" s="156">
        <f t="shared" si="4"/>
        <v>17</v>
      </c>
      <c r="L40" s="157" t="s">
        <v>17</v>
      </c>
      <c r="M40" s="158">
        <v>2019</v>
      </c>
      <c r="N40" s="158">
        <v>37</v>
      </c>
      <c r="O40" s="152"/>
      <c r="P40" s="156">
        <f t="shared" si="5"/>
        <v>17</v>
      </c>
      <c r="Q40" s="170" t="s">
        <v>85</v>
      </c>
      <c r="R40" s="171">
        <v>2016</v>
      </c>
      <c r="S40" s="171">
        <v>31</v>
      </c>
      <c r="T40" s="161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2"/>
      <c r="DB40" s="162"/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2"/>
      <c r="DS40" s="162"/>
      <c r="DT40" s="162"/>
      <c r="DU40" s="162"/>
      <c r="DV40" s="162"/>
      <c r="DW40" s="162"/>
      <c r="DX40" s="162"/>
      <c r="DY40" s="162"/>
      <c r="DZ40" s="162"/>
      <c r="EA40" s="162"/>
      <c r="EB40" s="162"/>
      <c r="EC40" s="162"/>
      <c r="ED40" s="162"/>
      <c r="EE40" s="162"/>
      <c r="EF40" s="162"/>
      <c r="EG40" s="162"/>
      <c r="EH40" s="162"/>
      <c r="EI40" s="162"/>
      <c r="EJ40" s="162"/>
      <c r="EK40" s="162"/>
      <c r="EL40" s="162"/>
      <c r="EM40" s="162"/>
      <c r="EN40" s="162"/>
      <c r="EO40" s="162"/>
      <c r="EP40" s="162"/>
      <c r="EQ40" s="162"/>
      <c r="ER40" s="162"/>
      <c r="ES40" s="162"/>
      <c r="ET40" s="162"/>
      <c r="EU40" s="162"/>
      <c r="EV40" s="162"/>
      <c r="EW40" s="162"/>
      <c r="EX40" s="162"/>
      <c r="EY40" s="162"/>
      <c r="EZ40" s="162"/>
      <c r="FA40" s="162"/>
      <c r="FB40" s="162"/>
      <c r="FC40" s="162"/>
      <c r="FD40" s="162"/>
      <c r="FE40" s="162"/>
      <c r="FF40" s="162"/>
      <c r="FG40" s="162"/>
      <c r="FH40" s="162"/>
      <c r="FI40" s="162"/>
      <c r="FJ40" s="162"/>
      <c r="FK40" s="162"/>
      <c r="FL40" s="162"/>
      <c r="FM40" s="162"/>
      <c r="FN40" s="162"/>
      <c r="FO40" s="162"/>
      <c r="FP40" s="162"/>
      <c r="FQ40" s="162"/>
      <c r="FR40" s="162"/>
      <c r="FS40" s="162"/>
      <c r="FT40" s="162"/>
      <c r="FU40" s="162"/>
      <c r="FV40" s="162"/>
      <c r="FW40" s="162"/>
      <c r="FX40" s="162"/>
      <c r="FY40" s="162"/>
      <c r="FZ40" s="162"/>
      <c r="GA40" s="162"/>
      <c r="GB40" s="162"/>
      <c r="GC40" s="162"/>
      <c r="GD40" s="162"/>
      <c r="GE40" s="162"/>
      <c r="GF40" s="162"/>
      <c r="GG40" s="162"/>
      <c r="GH40" s="162"/>
      <c r="GI40" s="162"/>
      <c r="GJ40" s="162"/>
      <c r="GK40" s="162"/>
      <c r="GL40" s="162"/>
      <c r="GM40" s="162"/>
      <c r="GN40" s="162"/>
      <c r="GO40" s="162"/>
      <c r="GP40" s="162"/>
      <c r="GQ40" s="162"/>
      <c r="GR40" s="162"/>
      <c r="GS40" s="162"/>
      <c r="GT40" s="162"/>
      <c r="GU40" s="162"/>
      <c r="GV40" s="162"/>
      <c r="GW40" s="162"/>
      <c r="GX40" s="162"/>
      <c r="GY40" s="162"/>
      <c r="GZ40" s="162"/>
      <c r="HA40" s="162"/>
      <c r="HB40" s="162"/>
      <c r="HC40" s="162"/>
      <c r="HD40" s="162"/>
      <c r="HE40" s="162"/>
      <c r="HF40" s="162"/>
      <c r="HG40" s="162"/>
      <c r="HH40" s="162"/>
      <c r="HI40" s="162"/>
      <c r="HJ40" s="162"/>
      <c r="HK40" s="162"/>
      <c r="HL40" s="162"/>
      <c r="HM40" s="162"/>
      <c r="HN40" s="162"/>
      <c r="HO40" s="162"/>
      <c r="HP40" s="162"/>
      <c r="HQ40" s="162"/>
      <c r="HR40" s="162"/>
      <c r="HS40" s="162"/>
      <c r="HT40" s="162"/>
      <c r="HU40" s="162"/>
      <c r="HV40" s="162"/>
      <c r="HW40" s="162"/>
      <c r="HX40" s="162"/>
      <c r="HY40" s="162"/>
      <c r="HZ40" s="162"/>
      <c r="IA40" s="162"/>
      <c r="IB40" s="162"/>
      <c r="IC40" s="162"/>
      <c r="ID40" s="162"/>
      <c r="IE40" s="162"/>
      <c r="IF40" s="162"/>
      <c r="IG40" s="162"/>
      <c r="IH40" s="162"/>
      <c r="II40" s="162"/>
      <c r="IJ40" s="162"/>
      <c r="IK40" s="162"/>
      <c r="IL40" s="162"/>
      <c r="IM40" s="162"/>
      <c r="IN40" s="162"/>
      <c r="IO40" s="162"/>
      <c r="IP40" s="162"/>
      <c r="IQ40" s="162"/>
      <c r="IR40" s="162"/>
      <c r="IS40" s="162"/>
      <c r="IT40" s="162"/>
      <c r="IU40" s="163"/>
    </row>
    <row r="41" spans="1:255" ht="15" customHeight="1" x14ac:dyDescent="0.15">
      <c r="A41" s="156">
        <v>18</v>
      </c>
      <c r="B41" s="157" t="s">
        <v>38</v>
      </c>
      <c r="C41" s="158">
        <v>2019</v>
      </c>
      <c r="D41" s="158">
        <v>4</v>
      </c>
      <c r="E41" s="152"/>
      <c r="F41" s="156">
        <v>18</v>
      </c>
      <c r="G41" s="159" t="s">
        <v>21</v>
      </c>
      <c r="H41" s="160">
        <v>2017</v>
      </c>
      <c r="I41" s="160">
        <v>6</v>
      </c>
      <c r="J41" s="152"/>
      <c r="K41" s="156">
        <f t="shared" si="4"/>
        <v>18</v>
      </c>
      <c r="L41" s="157" t="s">
        <v>38</v>
      </c>
      <c r="M41" s="158">
        <v>2019</v>
      </c>
      <c r="N41" s="158">
        <v>34</v>
      </c>
      <c r="O41" s="152"/>
      <c r="P41" s="156">
        <f t="shared" si="5"/>
        <v>18</v>
      </c>
      <c r="Q41" s="157" t="s">
        <v>184</v>
      </c>
      <c r="R41" s="158">
        <v>2019</v>
      </c>
      <c r="S41" s="158">
        <v>30</v>
      </c>
      <c r="T41" s="161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2"/>
      <c r="DB41" s="162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  <c r="DQ41" s="162"/>
      <c r="DR41" s="162"/>
      <c r="DS41" s="162"/>
      <c r="DT41" s="162"/>
      <c r="DU41" s="162"/>
      <c r="DV41" s="162"/>
      <c r="DW41" s="162"/>
      <c r="DX41" s="162"/>
      <c r="DY41" s="162"/>
      <c r="DZ41" s="162"/>
      <c r="EA41" s="162"/>
      <c r="EB41" s="162"/>
      <c r="EC41" s="162"/>
      <c r="ED41" s="162"/>
      <c r="EE41" s="162"/>
      <c r="EF41" s="162"/>
      <c r="EG41" s="162"/>
      <c r="EH41" s="162"/>
      <c r="EI41" s="162"/>
      <c r="EJ41" s="162"/>
      <c r="EK41" s="162"/>
      <c r="EL41" s="162"/>
      <c r="EM41" s="162"/>
      <c r="EN41" s="162"/>
      <c r="EO41" s="162"/>
      <c r="EP41" s="162"/>
      <c r="EQ41" s="162"/>
      <c r="ER41" s="162"/>
      <c r="ES41" s="162"/>
      <c r="ET41" s="162"/>
      <c r="EU41" s="162"/>
      <c r="EV41" s="162"/>
      <c r="EW41" s="162"/>
      <c r="EX41" s="162"/>
      <c r="EY41" s="162"/>
      <c r="EZ41" s="162"/>
      <c r="FA41" s="162"/>
      <c r="FB41" s="162"/>
      <c r="FC41" s="162"/>
      <c r="FD41" s="162"/>
      <c r="FE41" s="162"/>
      <c r="FF41" s="162"/>
      <c r="FG41" s="162"/>
      <c r="FH41" s="162"/>
      <c r="FI41" s="162"/>
      <c r="FJ41" s="162"/>
      <c r="FK41" s="162"/>
      <c r="FL41" s="162"/>
      <c r="FM41" s="162"/>
      <c r="FN41" s="162"/>
      <c r="FO41" s="162"/>
      <c r="FP41" s="162"/>
      <c r="FQ41" s="162"/>
      <c r="FR41" s="162"/>
      <c r="FS41" s="162"/>
      <c r="FT41" s="162"/>
      <c r="FU41" s="162"/>
      <c r="FV41" s="162"/>
      <c r="FW41" s="162"/>
      <c r="FX41" s="162"/>
      <c r="FY41" s="162"/>
      <c r="FZ41" s="162"/>
      <c r="GA41" s="162"/>
      <c r="GB41" s="162"/>
      <c r="GC41" s="162"/>
      <c r="GD41" s="162"/>
      <c r="GE41" s="162"/>
      <c r="GF41" s="162"/>
      <c r="GG41" s="162"/>
      <c r="GH41" s="162"/>
      <c r="GI41" s="162"/>
      <c r="GJ41" s="162"/>
      <c r="GK41" s="162"/>
      <c r="GL41" s="162"/>
      <c r="GM41" s="162"/>
      <c r="GN41" s="162"/>
      <c r="GO41" s="162"/>
      <c r="GP41" s="162"/>
      <c r="GQ41" s="162"/>
      <c r="GR41" s="162"/>
      <c r="GS41" s="162"/>
      <c r="GT41" s="162"/>
      <c r="GU41" s="162"/>
      <c r="GV41" s="162"/>
      <c r="GW41" s="162"/>
      <c r="GX41" s="162"/>
      <c r="GY41" s="162"/>
      <c r="GZ41" s="162"/>
      <c r="HA41" s="162"/>
      <c r="HB41" s="162"/>
      <c r="HC41" s="162"/>
      <c r="HD41" s="162"/>
      <c r="HE41" s="162"/>
      <c r="HF41" s="162"/>
      <c r="HG41" s="162"/>
      <c r="HH41" s="162"/>
      <c r="HI41" s="162"/>
      <c r="HJ41" s="162"/>
      <c r="HK41" s="162"/>
      <c r="HL41" s="162"/>
      <c r="HM41" s="162"/>
      <c r="HN41" s="162"/>
      <c r="HO41" s="162"/>
      <c r="HP41" s="162"/>
      <c r="HQ41" s="162"/>
      <c r="HR41" s="162"/>
      <c r="HS41" s="162"/>
      <c r="HT41" s="162"/>
      <c r="HU41" s="162"/>
      <c r="HV41" s="162"/>
      <c r="HW41" s="162"/>
      <c r="HX41" s="162"/>
      <c r="HY41" s="162"/>
      <c r="HZ41" s="162"/>
      <c r="IA41" s="162"/>
      <c r="IB41" s="162"/>
      <c r="IC41" s="162"/>
      <c r="ID41" s="162"/>
      <c r="IE41" s="162"/>
      <c r="IF41" s="162"/>
      <c r="IG41" s="162"/>
      <c r="IH41" s="162"/>
      <c r="II41" s="162"/>
      <c r="IJ41" s="162"/>
      <c r="IK41" s="162"/>
      <c r="IL41" s="162"/>
      <c r="IM41" s="162"/>
      <c r="IN41" s="162"/>
      <c r="IO41" s="162"/>
      <c r="IP41" s="162"/>
      <c r="IQ41" s="162"/>
      <c r="IR41" s="162"/>
      <c r="IS41" s="162"/>
      <c r="IT41" s="162"/>
      <c r="IU41" s="163"/>
    </row>
    <row r="42" spans="1:255" ht="15" customHeight="1" x14ac:dyDescent="0.15">
      <c r="A42" s="156">
        <v>19</v>
      </c>
      <c r="B42" s="159" t="s">
        <v>82</v>
      </c>
      <c r="C42" s="160">
        <v>2017</v>
      </c>
      <c r="D42" s="160">
        <v>4</v>
      </c>
      <c r="E42" s="152"/>
      <c r="F42" s="156">
        <v>19</v>
      </c>
      <c r="G42" s="170" t="s">
        <v>82</v>
      </c>
      <c r="H42" s="171">
        <v>2016</v>
      </c>
      <c r="I42" s="171">
        <v>6</v>
      </c>
      <c r="J42" s="152"/>
      <c r="K42" s="156">
        <f t="shared" si="4"/>
        <v>19</v>
      </c>
      <c r="L42" s="157" t="s">
        <v>85</v>
      </c>
      <c r="M42" s="158">
        <v>2019</v>
      </c>
      <c r="N42" s="158">
        <v>34</v>
      </c>
      <c r="O42" s="152"/>
      <c r="P42" s="156">
        <f t="shared" si="5"/>
        <v>19</v>
      </c>
      <c r="Q42" s="157" t="s">
        <v>82</v>
      </c>
      <c r="R42" s="158">
        <v>2019</v>
      </c>
      <c r="S42" s="158">
        <v>30</v>
      </c>
      <c r="T42" s="161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  <c r="DE42" s="162"/>
      <c r="DF42" s="162"/>
      <c r="DG42" s="162"/>
      <c r="DH42" s="162"/>
      <c r="DI42" s="162"/>
      <c r="DJ42" s="162"/>
      <c r="DK42" s="162"/>
      <c r="DL42" s="162"/>
      <c r="DM42" s="162"/>
      <c r="DN42" s="162"/>
      <c r="DO42" s="162"/>
      <c r="DP42" s="162"/>
      <c r="DQ42" s="162"/>
      <c r="DR42" s="162"/>
      <c r="DS42" s="162"/>
      <c r="DT42" s="162"/>
      <c r="DU42" s="162"/>
      <c r="DV42" s="162"/>
      <c r="DW42" s="162"/>
      <c r="DX42" s="162"/>
      <c r="DY42" s="162"/>
      <c r="DZ42" s="162"/>
      <c r="EA42" s="162"/>
      <c r="EB42" s="162"/>
      <c r="EC42" s="162"/>
      <c r="ED42" s="162"/>
      <c r="EE42" s="162"/>
      <c r="EF42" s="162"/>
      <c r="EG42" s="162"/>
      <c r="EH42" s="162"/>
      <c r="EI42" s="162"/>
      <c r="EJ42" s="162"/>
      <c r="EK42" s="162"/>
      <c r="EL42" s="162"/>
      <c r="EM42" s="162"/>
      <c r="EN42" s="162"/>
      <c r="EO42" s="162"/>
      <c r="EP42" s="162"/>
      <c r="EQ42" s="162"/>
      <c r="ER42" s="162"/>
      <c r="ES42" s="162"/>
      <c r="ET42" s="162"/>
      <c r="EU42" s="162"/>
      <c r="EV42" s="162"/>
      <c r="EW42" s="162"/>
      <c r="EX42" s="162"/>
      <c r="EY42" s="162"/>
      <c r="EZ42" s="162"/>
      <c r="FA42" s="162"/>
      <c r="FB42" s="162"/>
      <c r="FC42" s="162"/>
      <c r="FD42" s="162"/>
      <c r="FE42" s="162"/>
      <c r="FF42" s="162"/>
      <c r="FG42" s="162"/>
      <c r="FH42" s="162"/>
      <c r="FI42" s="162"/>
      <c r="FJ42" s="162"/>
      <c r="FK42" s="162"/>
      <c r="FL42" s="162"/>
      <c r="FM42" s="162"/>
      <c r="FN42" s="162"/>
      <c r="FO42" s="162"/>
      <c r="FP42" s="162"/>
      <c r="FQ42" s="162"/>
      <c r="FR42" s="162"/>
      <c r="FS42" s="162"/>
      <c r="FT42" s="162"/>
      <c r="FU42" s="162"/>
      <c r="FV42" s="162"/>
      <c r="FW42" s="162"/>
      <c r="FX42" s="162"/>
      <c r="FY42" s="162"/>
      <c r="FZ42" s="162"/>
      <c r="GA42" s="162"/>
      <c r="GB42" s="162"/>
      <c r="GC42" s="162"/>
      <c r="GD42" s="162"/>
      <c r="GE42" s="162"/>
      <c r="GF42" s="162"/>
      <c r="GG42" s="162"/>
      <c r="GH42" s="162"/>
      <c r="GI42" s="162"/>
      <c r="GJ42" s="162"/>
      <c r="GK42" s="162"/>
      <c r="GL42" s="162"/>
      <c r="GM42" s="162"/>
      <c r="GN42" s="162"/>
      <c r="GO42" s="162"/>
      <c r="GP42" s="162"/>
      <c r="GQ42" s="162"/>
      <c r="GR42" s="162"/>
      <c r="GS42" s="162"/>
      <c r="GT42" s="162"/>
      <c r="GU42" s="162"/>
      <c r="GV42" s="162"/>
      <c r="GW42" s="162"/>
      <c r="GX42" s="162"/>
      <c r="GY42" s="162"/>
      <c r="GZ42" s="162"/>
      <c r="HA42" s="162"/>
      <c r="HB42" s="162"/>
      <c r="HC42" s="162"/>
      <c r="HD42" s="162"/>
      <c r="HE42" s="162"/>
      <c r="HF42" s="162"/>
      <c r="HG42" s="162"/>
      <c r="HH42" s="162"/>
      <c r="HI42" s="162"/>
      <c r="HJ42" s="162"/>
      <c r="HK42" s="162"/>
      <c r="HL42" s="162"/>
      <c r="HM42" s="162"/>
      <c r="HN42" s="162"/>
      <c r="HO42" s="162"/>
      <c r="HP42" s="162"/>
      <c r="HQ42" s="162"/>
      <c r="HR42" s="162"/>
      <c r="HS42" s="162"/>
      <c r="HT42" s="162"/>
      <c r="HU42" s="162"/>
      <c r="HV42" s="162"/>
      <c r="HW42" s="162"/>
      <c r="HX42" s="162"/>
      <c r="HY42" s="162"/>
      <c r="HZ42" s="162"/>
      <c r="IA42" s="162"/>
      <c r="IB42" s="162"/>
      <c r="IC42" s="162"/>
      <c r="ID42" s="162"/>
      <c r="IE42" s="162"/>
      <c r="IF42" s="162"/>
      <c r="IG42" s="162"/>
      <c r="IH42" s="162"/>
      <c r="II42" s="162"/>
      <c r="IJ42" s="162"/>
      <c r="IK42" s="162"/>
      <c r="IL42" s="162"/>
      <c r="IM42" s="162"/>
      <c r="IN42" s="162"/>
      <c r="IO42" s="162"/>
      <c r="IP42" s="162"/>
      <c r="IQ42" s="162"/>
      <c r="IR42" s="162"/>
      <c r="IS42" s="162"/>
      <c r="IT42" s="162"/>
      <c r="IU42" s="163"/>
    </row>
    <row r="43" spans="1:255" ht="15" customHeight="1" x14ac:dyDescent="0.15">
      <c r="A43" s="156">
        <v>20</v>
      </c>
      <c r="B43" s="164" t="s">
        <v>99</v>
      </c>
      <c r="C43" s="165">
        <v>2018</v>
      </c>
      <c r="D43" s="165">
        <v>4</v>
      </c>
      <c r="E43" s="152"/>
      <c r="F43" s="156">
        <v>20</v>
      </c>
      <c r="G43" s="170" t="s">
        <v>17</v>
      </c>
      <c r="H43" s="171">
        <v>2016</v>
      </c>
      <c r="I43" s="171">
        <v>6</v>
      </c>
      <c r="J43" s="152"/>
      <c r="K43" s="156">
        <f t="shared" si="4"/>
        <v>20</v>
      </c>
      <c r="L43" s="159" t="s">
        <v>107</v>
      </c>
      <c r="M43" s="160">
        <v>2017</v>
      </c>
      <c r="N43" s="160">
        <v>34</v>
      </c>
      <c r="O43" s="152"/>
      <c r="P43" s="156">
        <f t="shared" si="5"/>
        <v>20</v>
      </c>
      <c r="Q43" s="159" t="s">
        <v>111</v>
      </c>
      <c r="R43" s="160">
        <v>2017</v>
      </c>
      <c r="S43" s="160">
        <v>30</v>
      </c>
      <c r="T43" s="161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  <c r="CW43" s="162"/>
      <c r="CX43" s="162"/>
      <c r="CY43" s="162"/>
      <c r="CZ43" s="162"/>
      <c r="DA43" s="162"/>
      <c r="DB43" s="162"/>
      <c r="DC43" s="162"/>
      <c r="DD43" s="162"/>
      <c r="DE43" s="162"/>
      <c r="DF43" s="162"/>
      <c r="DG43" s="162"/>
      <c r="DH43" s="162"/>
      <c r="DI43" s="162"/>
      <c r="DJ43" s="162"/>
      <c r="DK43" s="162"/>
      <c r="DL43" s="162"/>
      <c r="DM43" s="162"/>
      <c r="DN43" s="162"/>
      <c r="DO43" s="162"/>
      <c r="DP43" s="162"/>
      <c r="DQ43" s="162"/>
      <c r="DR43" s="162"/>
      <c r="DS43" s="162"/>
      <c r="DT43" s="162"/>
      <c r="DU43" s="162"/>
      <c r="DV43" s="162"/>
      <c r="DW43" s="162"/>
      <c r="DX43" s="162"/>
      <c r="DY43" s="162"/>
      <c r="DZ43" s="162"/>
      <c r="EA43" s="162"/>
      <c r="EB43" s="162"/>
      <c r="EC43" s="162"/>
      <c r="ED43" s="162"/>
      <c r="EE43" s="162"/>
      <c r="EF43" s="162"/>
      <c r="EG43" s="162"/>
      <c r="EH43" s="162"/>
      <c r="EI43" s="162"/>
      <c r="EJ43" s="162"/>
      <c r="EK43" s="162"/>
      <c r="EL43" s="162"/>
      <c r="EM43" s="162"/>
      <c r="EN43" s="162"/>
      <c r="EO43" s="162"/>
      <c r="EP43" s="162"/>
      <c r="EQ43" s="162"/>
      <c r="ER43" s="162"/>
      <c r="ES43" s="162"/>
      <c r="ET43" s="162"/>
      <c r="EU43" s="162"/>
      <c r="EV43" s="162"/>
      <c r="EW43" s="162"/>
      <c r="EX43" s="162"/>
      <c r="EY43" s="162"/>
      <c r="EZ43" s="162"/>
      <c r="FA43" s="162"/>
      <c r="FB43" s="162"/>
      <c r="FC43" s="162"/>
      <c r="FD43" s="162"/>
      <c r="FE43" s="162"/>
      <c r="FF43" s="162"/>
      <c r="FG43" s="162"/>
      <c r="FH43" s="162"/>
      <c r="FI43" s="162"/>
      <c r="FJ43" s="162"/>
      <c r="FK43" s="162"/>
      <c r="FL43" s="162"/>
      <c r="FM43" s="162"/>
      <c r="FN43" s="162"/>
      <c r="FO43" s="162"/>
      <c r="FP43" s="162"/>
      <c r="FQ43" s="162"/>
      <c r="FR43" s="162"/>
      <c r="FS43" s="162"/>
      <c r="FT43" s="162"/>
      <c r="FU43" s="162"/>
      <c r="FV43" s="162"/>
      <c r="FW43" s="162"/>
      <c r="FX43" s="162"/>
      <c r="FY43" s="162"/>
      <c r="FZ43" s="162"/>
      <c r="GA43" s="162"/>
      <c r="GB43" s="162"/>
      <c r="GC43" s="162"/>
      <c r="GD43" s="162"/>
      <c r="GE43" s="162"/>
      <c r="GF43" s="162"/>
      <c r="GG43" s="162"/>
      <c r="GH43" s="162"/>
      <c r="GI43" s="162"/>
      <c r="GJ43" s="162"/>
      <c r="GK43" s="162"/>
      <c r="GL43" s="162"/>
      <c r="GM43" s="162"/>
      <c r="GN43" s="162"/>
      <c r="GO43" s="162"/>
      <c r="GP43" s="162"/>
      <c r="GQ43" s="162"/>
      <c r="GR43" s="162"/>
      <c r="GS43" s="162"/>
      <c r="GT43" s="162"/>
      <c r="GU43" s="162"/>
      <c r="GV43" s="162"/>
      <c r="GW43" s="162"/>
      <c r="GX43" s="162"/>
      <c r="GY43" s="162"/>
      <c r="GZ43" s="162"/>
      <c r="HA43" s="162"/>
      <c r="HB43" s="162"/>
      <c r="HC43" s="162"/>
      <c r="HD43" s="162"/>
      <c r="HE43" s="162"/>
      <c r="HF43" s="162"/>
      <c r="HG43" s="162"/>
      <c r="HH43" s="162"/>
      <c r="HI43" s="162"/>
      <c r="HJ43" s="162"/>
      <c r="HK43" s="162"/>
      <c r="HL43" s="162"/>
      <c r="HM43" s="162"/>
      <c r="HN43" s="162"/>
      <c r="HO43" s="162"/>
      <c r="HP43" s="162"/>
      <c r="HQ43" s="162"/>
      <c r="HR43" s="162"/>
      <c r="HS43" s="162"/>
      <c r="HT43" s="162"/>
      <c r="HU43" s="162"/>
      <c r="HV43" s="162"/>
      <c r="HW43" s="162"/>
      <c r="HX43" s="162"/>
      <c r="HY43" s="162"/>
      <c r="HZ43" s="162"/>
      <c r="IA43" s="162"/>
      <c r="IB43" s="162"/>
      <c r="IC43" s="162"/>
      <c r="ID43" s="162"/>
      <c r="IE43" s="162"/>
      <c r="IF43" s="162"/>
      <c r="IG43" s="162"/>
      <c r="IH43" s="162"/>
      <c r="II43" s="162"/>
      <c r="IJ43" s="162"/>
      <c r="IK43" s="162"/>
      <c r="IL43" s="162"/>
      <c r="IM43" s="162"/>
      <c r="IN43" s="162"/>
      <c r="IO43" s="162"/>
      <c r="IP43" s="162"/>
      <c r="IQ43" s="162"/>
      <c r="IR43" s="162"/>
      <c r="IS43" s="162"/>
      <c r="IT43" s="162"/>
      <c r="IU43" s="163"/>
    </row>
    <row r="44" spans="1:255" ht="15" customHeight="1" x14ac:dyDescent="0.15">
      <c r="A44" s="152"/>
      <c r="B44" s="172"/>
      <c r="C44" s="173"/>
      <c r="D44" s="174"/>
      <c r="E44" s="152"/>
      <c r="F44" s="152"/>
      <c r="G44" s="172"/>
      <c r="H44" s="173"/>
      <c r="I44" s="174"/>
      <c r="J44" s="152"/>
      <c r="K44" s="152"/>
      <c r="L44" s="172"/>
      <c r="M44" s="173"/>
      <c r="N44" s="174"/>
      <c r="O44" s="152"/>
      <c r="P44" s="152"/>
      <c r="Q44" s="175"/>
      <c r="R44" s="176"/>
      <c r="S44" s="176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  <c r="CW44" s="162"/>
      <c r="CX44" s="162"/>
      <c r="CY44" s="162"/>
      <c r="CZ44" s="162"/>
      <c r="DA44" s="162"/>
      <c r="DB44" s="162"/>
      <c r="DC44" s="162"/>
      <c r="DD44" s="162"/>
      <c r="DE44" s="162"/>
      <c r="DF44" s="162"/>
      <c r="DG44" s="162"/>
      <c r="DH44" s="162"/>
      <c r="DI44" s="162"/>
      <c r="DJ44" s="162"/>
      <c r="DK44" s="162"/>
      <c r="DL44" s="162"/>
      <c r="DM44" s="162"/>
      <c r="DN44" s="162"/>
      <c r="DO44" s="162"/>
      <c r="DP44" s="162"/>
      <c r="DQ44" s="162"/>
      <c r="DR44" s="162"/>
      <c r="DS44" s="162"/>
      <c r="DT44" s="162"/>
      <c r="DU44" s="162"/>
      <c r="DV44" s="162"/>
      <c r="DW44" s="162"/>
      <c r="DX44" s="162"/>
      <c r="DY44" s="162"/>
      <c r="DZ44" s="162"/>
      <c r="EA44" s="162"/>
      <c r="EB44" s="162"/>
      <c r="EC44" s="162"/>
      <c r="ED44" s="162"/>
      <c r="EE44" s="162"/>
      <c r="EF44" s="162"/>
      <c r="EG44" s="162"/>
      <c r="EH44" s="162"/>
      <c r="EI44" s="162"/>
      <c r="EJ44" s="162"/>
      <c r="EK44" s="162"/>
      <c r="EL44" s="162"/>
      <c r="EM44" s="162"/>
      <c r="EN44" s="162"/>
      <c r="EO44" s="162"/>
      <c r="EP44" s="162"/>
      <c r="EQ44" s="162"/>
      <c r="ER44" s="162"/>
      <c r="ES44" s="162"/>
      <c r="ET44" s="162"/>
      <c r="EU44" s="162"/>
      <c r="EV44" s="162"/>
      <c r="EW44" s="162"/>
      <c r="EX44" s="162"/>
      <c r="EY44" s="162"/>
      <c r="EZ44" s="162"/>
      <c r="FA44" s="162"/>
      <c r="FB44" s="162"/>
      <c r="FC44" s="162"/>
      <c r="FD44" s="162"/>
      <c r="FE44" s="162"/>
      <c r="FF44" s="162"/>
      <c r="FG44" s="162"/>
      <c r="FH44" s="162"/>
      <c r="FI44" s="162"/>
      <c r="FJ44" s="162"/>
      <c r="FK44" s="162"/>
      <c r="FL44" s="162"/>
      <c r="FM44" s="162"/>
      <c r="FN44" s="162"/>
      <c r="FO44" s="162"/>
      <c r="FP44" s="162"/>
      <c r="FQ44" s="162"/>
      <c r="FR44" s="162"/>
      <c r="FS44" s="162"/>
      <c r="FT44" s="162"/>
      <c r="FU44" s="162"/>
      <c r="FV44" s="162"/>
      <c r="FW44" s="162"/>
      <c r="FX44" s="162"/>
      <c r="FY44" s="162"/>
      <c r="FZ44" s="162"/>
      <c r="GA44" s="162"/>
      <c r="GB44" s="162"/>
      <c r="GC44" s="162"/>
      <c r="GD44" s="162"/>
      <c r="GE44" s="162"/>
      <c r="GF44" s="162"/>
      <c r="GG44" s="162"/>
      <c r="GH44" s="162"/>
      <c r="GI44" s="162"/>
      <c r="GJ44" s="162"/>
      <c r="GK44" s="162"/>
      <c r="GL44" s="162"/>
      <c r="GM44" s="162"/>
      <c r="GN44" s="162"/>
      <c r="GO44" s="162"/>
      <c r="GP44" s="162"/>
      <c r="GQ44" s="162"/>
      <c r="GR44" s="162"/>
      <c r="GS44" s="162"/>
      <c r="GT44" s="162"/>
      <c r="GU44" s="162"/>
      <c r="GV44" s="162"/>
      <c r="GW44" s="162"/>
      <c r="GX44" s="162"/>
      <c r="GY44" s="162"/>
      <c r="GZ44" s="162"/>
      <c r="HA44" s="162"/>
      <c r="HB44" s="162"/>
      <c r="HC44" s="162"/>
      <c r="HD44" s="162"/>
      <c r="HE44" s="162"/>
      <c r="HF44" s="162"/>
      <c r="HG44" s="162"/>
      <c r="HH44" s="162"/>
      <c r="HI44" s="162"/>
      <c r="HJ44" s="162"/>
      <c r="HK44" s="162"/>
      <c r="HL44" s="162"/>
      <c r="HM44" s="162"/>
      <c r="HN44" s="162"/>
      <c r="HO44" s="162"/>
      <c r="HP44" s="162"/>
      <c r="HQ44" s="162"/>
      <c r="HR44" s="162"/>
      <c r="HS44" s="162"/>
      <c r="HT44" s="162"/>
      <c r="HU44" s="162"/>
      <c r="HV44" s="162"/>
      <c r="HW44" s="162"/>
      <c r="HX44" s="162"/>
      <c r="HY44" s="162"/>
      <c r="HZ44" s="162"/>
      <c r="IA44" s="162"/>
      <c r="IB44" s="162"/>
      <c r="IC44" s="162"/>
      <c r="ID44" s="162"/>
      <c r="IE44" s="162"/>
      <c r="IF44" s="162"/>
      <c r="IG44" s="162"/>
      <c r="IH44" s="162"/>
      <c r="II44" s="162"/>
      <c r="IJ44" s="162"/>
      <c r="IK44" s="162"/>
      <c r="IL44" s="162"/>
      <c r="IM44" s="162"/>
      <c r="IN44" s="162"/>
      <c r="IO44" s="162"/>
      <c r="IP44" s="162"/>
      <c r="IQ44" s="162"/>
      <c r="IR44" s="162"/>
      <c r="IS44" s="162"/>
      <c r="IT44" s="162"/>
      <c r="IU44" s="163"/>
    </row>
    <row r="45" spans="1:255" ht="15" customHeight="1" x14ac:dyDescent="0.15">
      <c r="A45" s="372" t="s">
        <v>251</v>
      </c>
      <c r="B45" s="373"/>
      <c r="C45" s="373"/>
      <c r="D45" s="373"/>
      <c r="E45" s="152"/>
      <c r="F45" s="372" t="s">
        <v>252</v>
      </c>
      <c r="G45" s="373"/>
      <c r="H45" s="373"/>
      <c r="I45" s="373"/>
      <c r="J45" s="152"/>
      <c r="K45" s="372" t="s">
        <v>253</v>
      </c>
      <c r="L45" s="373"/>
      <c r="M45" s="373"/>
      <c r="N45" s="373"/>
      <c r="O45" s="152"/>
      <c r="P45" s="152"/>
      <c r="Q45" s="177"/>
      <c r="R45" s="178"/>
      <c r="S45" s="178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162"/>
      <c r="BX45" s="162"/>
      <c r="BY45" s="162"/>
      <c r="BZ45" s="162"/>
      <c r="CA45" s="162"/>
      <c r="CB45" s="162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2"/>
      <c r="CW45" s="162"/>
      <c r="CX45" s="162"/>
      <c r="CY45" s="162"/>
      <c r="CZ45" s="162"/>
      <c r="DA45" s="162"/>
      <c r="DB45" s="162"/>
      <c r="DC45" s="162"/>
      <c r="DD45" s="162"/>
      <c r="DE45" s="162"/>
      <c r="DF45" s="162"/>
      <c r="DG45" s="162"/>
      <c r="DH45" s="162"/>
      <c r="DI45" s="162"/>
      <c r="DJ45" s="162"/>
      <c r="DK45" s="162"/>
      <c r="DL45" s="162"/>
      <c r="DM45" s="162"/>
      <c r="DN45" s="162"/>
      <c r="DO45" s="162"/>
      <c r="DP45" s="162"/>
      <c r="DQ45" s="162"/>
      <c r="DR45" s="162"/>
      <c r="DS45" s="162"/>
      <c r="DT45" s="162"/>
      <c r="DU45" s="162"/>
      <c r="DV45" s="162"/>
      <c r="DW45" s="162"/>
      <c r="DX45" s="162"/>
      <c r="DY45" s="162"/>
      <c r="DZ45" s="162"/>
      <c r="EA45" s="162"/>
      <c r="EB45" s="162"/>
      <c r="EC45" s="162"/>
      <c r="ED45" s="162"/>
      <c r="EE45" s="162"/>
      <c r="EF45" s="162"/>
      <c r="EG45" s="162"/>
      <c r="EH45" s="162"/>
      <c r="EI45" s="162"/>
      <c r="EJ45" s="162"/>
      <c r="EK45" s="162"/>
      <c r="EL45" s="162"/>
      <c r="EM45" s="162"/>
      <c r="EN45" s="162"/>
      <c r="EO45" s="162"/>
      <c r="EP45" s="162"/>
      <c r="EQ45" s="162"/>
      <c r="ER45" s="162"/>
      <c r="ES45" s="162"/>
      <c r="ET45" s="162"/>
      <c r="EU45" s="162"/>
      <c r="EV45" s="162"/>
      <c r="EW45" s="162"/>
      <c r="EX45" s="162"/>
      <c r="EY45" s="162"/>
      <c r="EZ45" s="162"/>
      <c r="FA45" s="162"/>
      <c r="FB45" s="162"/>
      <c r="FC45" s="162"/>
      <c r="FD45" s="162"/>
      <c r="FE45" s="162"/>
      <c r="FF45" s="162"/>
      <c r="FG45" s="162"/>
      <c r="FH45" s="162"/>
      <c r="FI45" s="162"/>
      <c r="FJ45" s="162"/>
      <c r="FK45" s="162"/>
      <c r="FL45" s="162"/>
      <c r="FM45" s="162"/>
      <c r="FN45" s="162"/>
      <c r="FO45" s="162"/>
      <c r="FP45" s="162"/>
      <c r="FQ45" s="162"/>
      <c r="FR45" s="162"/>
      <c r="FS45" s="162"/>
      <c r="FT45" s="162"/>
      <c r="FU45" s="162"/>
      <c r="FV45" s="162"/>
      <c r="FW45" s="162"/>
      <c r="FX45" s="162"/>
      <c r="FY45" s="162"/>
      <c r="FZ45" s="162"/>
      <c r="GA45" s="162"/>
      <c r="GB45" s="162"/>
      <c r="GC45" s="162"/>
      <c r="GD45" s="162"/>
      <c r="GE45" s="162"/>
      <c r="GF45" s="162"/>
      <c r="GG45" s="162"/>
      <c r="GH45" s="162"/>
      <c r="GI45" s="162"/>
      <c r="GJ45" s="162"/>
      <c r="GK45" s="162"/>
      <c r="GL45" s="162"/>
      <c r="GM45" s="162"/>
      <c r="GN45" s="162"/>
      <c r="GO45" s="162"/>
      <c r="GP45" s="162"/>
      <c r="GQ45" s="162"/>
      <c r="GR45" s="162"/>
      <c r="GS45" s="162"/>
      <c r="GT45" s="162"/>
      <c r="GU45" s="162"/>
      <c r="GV45" s="162"/>
      <c r="GW45" s="162"/>
      <c r="GX45" s="162"/>
      <c r="GY45" s="162"/>
      <c r="GZ45" s="162"/>
      <c r="HA45" s="162"/>
      <c r="HB45" s="162"/>
      <c r="HC45" s="162"/>
      <c r="HD45" s="162"/>
      <c r="HE45" s="162"/>
      <c r="HF45" s="162"/>
      <c r="HG45" s="162"/>
      <c r="HH45" s="162"/>
      <c r="HI45" s="162"/>
      <c r="HJ45" s="162"/>
      <c r="HK45" s="162"/>
      <c r="HL45" s="162"/>
      <c r="HM45" s="162"/>
      <c r="HN45" s="162"/>
      <c r="HO45" s="162"/>
      <c r="HP45" s="162"/>
      <c r="HQ45" s="162"/>
      <c r="HR45" s="162"/>
      <c r="HS45" s="162"/>
      <c r="HT45" s="162"/>
      <c r="HU45" s="162"/>
      <c r="HV45" s="162"/>
      <c r="HW45" s="162"/>
      <c r="HX45" s="162"/>
      <c r="HY45" s="162"/>
      <c r="HZ45" s="162"/>
      <c r="IA45" s="162"/>
      <c r="IB45" s="162"/>
      <c r="IC45" s="162"/>
      <c r="ID45" s="162"/>
      <c r="IE45" s="162"/>
      <c r="IF45" s="162"/>
      <c r="IG45" s="162"/>
      <c r="IH45" s="162"/>
      <c r="II45" s="162"/>
      <c r="IJ45" s="162"/>
      <c r="IK45" s="162"/>
      <c r="IL45" s="162"/>
      <c r="IM45" s="162"/>
      <c r="IN45" s="162"/>
      <c r="IO45" s="162"/>
      <c r="IP45" s="162"/>
      <c r="IQ45" s="162"/>
      <c r="IR45" s="162"/>
      <c r="IS45" s="162"/>
      <c r="IT45" s="162"/>
      <c r="IU45" s="163"/>
    </row>
    <row r="46" spans="1:255" ht="15" customHeight="1" x14ac:dyDescent="0.15">
      <c r="A46" s="156">
        <v>1</v>
      </c>
      <c r="B46" s="159" t="s">
        <v>107</v>
      </c>
      <c r="C46" s="179">
        <v>2017</v>
      </c>
      <c r="D46" s="160">
        <v>0.86199999999999999</v>
      </c>
      <c r="E46" s="152"/>
      <c r="F46" s="156">
        <v>1</v>
      </c>
      <c r="G46" s="170" t="s">
        <v>13</v>
      </c>
      <c r="H46" s="171">
        <v>2008</v>
      </c>
      <c r="I46" s="180">
        <v>1.6479999999999999</v>
      </c>
      <c r="J46" s="152"/>
      <c r="K46" s="156">
        <v>1</v>
      </c>
      <c r="L46" s="170" t="s">
        <v>13</v>
      </c>
      <c r="M46" s="171">
        <v>2008</v>
      </c>
      <c r="N46" s="171">
        <v>2.4079999999999999</v>
      </c>
      <c r="O46" s="152"/>
      <c r="P46" s="152"/>
      <c r="Q46" s="181"/>
      <c r="R46" s="182"/>
      <c r="S46" s="18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2"/>
      <c r="CW46" s="162"/>
      <c r="CX46" s="162"/>
      <c r="CY46" s="162"/>
      <c r="CZ46" s="162"/>
      <c r="DA46" s="162"/>
      <c r="DB46" s="162"/>
      <c r="DC46" s="162"/>
      <c r="DD46" s="162"/>
      <c r="DE46" s="162"/>
      <c r="DF46" s="162"/>
      <c r="DG46" s="162"/>
      <c r="DH46" s="162"/>
      <c r="DI46" s="162"/>
      <c r="DJ46" s="162"/>
      <c r="DK46" s="162"/>
      <c r="DL46" s="162"/>
      <c r="DM46" s="162"/>
      <c r="DN46" s="162"/>
      <c r="DO46" s="162"/>
      <c r="DP46" s="162"/>
      <c r="DQ46" s="162"/>
      <c r="DR46" s="162"/>
      <c r="DS46" s="162"/>
      <c r="DT46" s="162"/>
      <c r="DU46" s="162"/>
      <c r="DV46" s="162"/>
      <c r="DW46" s="162"/>
      <c r="DX46" s="162"/>
      <c r="DY46" s="162"/>
      <c r="DZ46" s="162"/>
      <c r="EA46" s="162"/>
      <c r="EB46" s="162"/>
      <c r="EC46" s="162"/>
      <c r="ED46" s="162"/>
      <c r="EE46" s="162"/>
      <c r="EF46" s="162"/>
      <c r="EG46" s="162"/>
      <c r="EH46" s="162"/>
      <c r="EI46" s="162"/>
      <c r="EJ46" s="162"/>
      <c r="EK46" s="162"/>
      <c r="EL46" s="162"/>
      <c r="EM46" s="162"/>
      <c r="EN46" s="162"/>
      <c r="EO46" s="162"/>
      <c r="EP46" s="162"/>
      <c r="EQ46" s="162"/>
      <c r="ER46" s="162"/>
      <c r="ES46" s="162"/>
      <c r="ET46" s="162"/>
      <c r="EU46" s="162"/>
      <c r="EV46" s="162"/>
      <c r="EW46" s="162"/>
      <c r="EX46" s="162"/>
      <c r="EY46" s="162"/>
      <c r="EZ46" s="162"/>
      <c r="FA46" s="162"/>
      <c r="FB46" s="162"/>
      <c r="FC46" s="162"/>
      <c r="FD46" s="162"/>
      <c r="FE46" s="162"/>
      <c r="FF46" s="162"/>
      <c r="FG46" s="162"/>
      <c r="FH46" s="162"/>
      <c r="FI46" s="162"/>
      <c r="FJ46" s="162"/>
      <c r="FK46" s="162"/>
      <c r="FL46" s="162"/>
      <c r="FM46" s="162"/>
      <c r="FN46" s="162"/>
      <c r="FO46" s="162"/>
      <c r="FP46" s="162"/>
      <c r="FQ46" s="162"/>
      <c r="FR46" s="162"/>
      <c r="FS46" s="162"/>
      <c r="FT46" s="162"/>
      <c r="FU46" s="162"/>
      <c r="FV46" s="162"/>
      <c r="FW46" s="162"/>
      <c r="FX46" s="162"/>
      <c r="FY46" s="162"/>
      <c r="FZ46" s="162"/>
      <c r="GA46" s="162"/>
      <c r="GB46" s="162"/>
      <c r="GC46" s="162"/>
      <c r="GD46" s="162"/>
      <c r="GE46" s="162"/>
      <c r="GF46" s="162"/>
      <c r="GG46" s="162"/>
      <c r="GH46" s="162"/>
      <c r="GI46" s="162"/>
      <c r="GJ46" s="162"/>
      <c r="GK46" s="162"/>
      <c r="GL46" s="162"/>
      <c r="GM46" s="162"/>
      <c r="GN46" s="162"/>
      <c r="GO46" s="162"/>
      <c r="GP46" s="162"/>
      <c r="GQ46" s="162"/>
      <c r="GR46" s="162"/>
      <c r="GS46" s="162"/>
      <c r="GT46" s="162"/>
      <c r="GU46" s="162"/>
      <c r="GV46" s="162"/>
      <c r="GW46" s="162"/>
      <c r="GX46" s="162"/>
      <c r="GY46" s="162"/>
      <c r="GZ46" s="162"/>
      <c r="HA46" s="162"/>
      <c r="HB46" s="162"/>
      <c r="HC46" s="162"/>
      <c r="HD46" s="162"/>
      <c r="HE46" s="162"/>
      <c r="HF46" s="162"/>
      <c r="HG46" s="162"/>
      <c r="HH46" s="162"/>
      <c r="HI46" s="162"/>
      <c r="HJ46" s="162"/>
      <c r="HK46" s="162"/>
      <c r="HL46" s="162"/>
      <c r="HM46" s="162"/>
      <c r="HN46" s="162"/>
      <c r="HO46" s="162"/>
      <c r="HP46" s="162"/>
      <c r="HQ46" s="162"/>
      <c r="HR46" s="162"/>
      <c r="HS46" s="162"/>
      <c r="HT46" s="162"/>
      <c r="HU46" s="162"/>
      <c r="HV46" s="162"/>
      <c r="HW46" s="162"/>
      <c r="HX46" s="162"/>
      <c r="HY46" s="162"/>
      <c r="HZ46" s="162"/>
      <c r="IA46" s="162"/>
      <c r="IB46" s="162"/>
      <c r="IC46" s="162"/>
      <c r="ID46" s="162"/>
      <c r="IE46" s="162"/>
      <c r="IF46" s="162"/>
      <c r="IG46" s="162"/>
      <c r="IH46" s="162"/>
      <c r="II46" s="162"/>
      <c r="IJ46" s="162"/>
      <c r="IK46" s="162"/>
      <c r="IL46" s="162"/>
      <c r="IM46" s="162"/>
      <c r="IN46" s="162"/>
      <c r="IO46" s="162"/>
      <c r="IP46" s="162"/>
      <c r="IQ46" s="162"/>
      <c r="IR46" s="162"/>
      <c r="IS46" s="162"/>
      <c r="IT46" s="162"/>
      <c r="IU46" s="163"/>
    </row>
    <row r="47" spans="1:255" ht="15" customHeight="1" x14ac:dyDescent="0.15">
      <c r="A47" s="156">
        <v>2</v>
      </c>
      <c r="B47" s="159" t="s">
        <v>84</v>
      </c>
      <c r="C47" s="179">
        <v>2017</v>
      </c>
      <c r="D47" s="183">
        <v>0.85699999999999998</v>
      </c>
      <c r="E47" s="152"/>
      <c r="F47" s="156">
        <v>2</v>
      </c>
      <c r="G47" s="159" t="s">
        <v>17</v>
      </c>
      <c r="H47" s="160">
        <v>2017</v>
      </c>
      <c r="I47" s="183">
        <v>1.161</v>
      </c>
      <c r="J47" s="152"/>
      <c r="K47" s="156">
        <f t="shared" ref="K47:K65" si="7">K46+1</f>
        <v>2</v>
      </c>
      <c r="L47" s="159" t="s">
        <v>111</v>
      </c>
      <c r="M47" s="160">
        <v>2017</v>
      </c>
      <c r="N47" s="160">
        <v>1.919</v>
      </c>
      <c r="O47" s="152"/>
      <c r="P47" s="152"/>
      <c r="Q47" s="152"/>
      <c r="R47" s="152"/>
      <c r="S47" s="152"/>
      <c r="T47" s="161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  <c r="CW47" s="162"/>
      <c r="CX47" s="162"/>
      <c r="CY47" s="162"/>
      <c r="CZ47" s="162"/>
      <c r="DA47" s="162"/>
      <c r="DB47" s="162"/>
      <c r="DC47" s="162"/>
      <c r="DD47" s="162"/>
      <c r="DE47" s="162"/>
      <c r="DF47" s="162"/>
      <c r="DG47" s="162"/>
      <c r="DH47" s="162"/>
      <c r="DI47" s="162"/>
      <c r="DJ47" s="162"/>
      <c r="DK47" s="162"/>
      <c r="DL47" s="162"/>
      <c r="DM47" s="162"/>
      <c r="DN47" s="162"/>
      <c r="DO47" s="162"/>
      <c r="DP47" s="162"/>
      <c r="DQ47" s="162"/>
      <c r="DR47" s="162"/>
      <c r="DS47" s="162"/>
      <c r="DT47" s="162"/>
      <c r="DU47" s="162"/>
      <c r="DV47" s="162"/>
      <c r="DW47" s="162"/>
      <c r="DX47" s="162"/>
      <c r="DY47" s="162"/>
      <c r="DZ47" s="162"/>
      <c r="EA47" s="162"/>
      <c r="EB47" s="162"/>
      <c r="EC47" s="162"/>
      <c r="ED47" s="162"/>
      <c r="EE47" s="162"/>
      <c r="EF47" s="162"/>
      <c r="EG47" s="162"/>
      <c r="EH47" s="162"/>
      <c r="EI47" s="162"/>
      <c r="EJ47" s="162"/>
      <c r="EK47" s="162"/>
      <c r="EL47" s="162"/>
      <c r="EM47" s="162"/>
      <c r="EN47" s="162"/>
      <c r="EO47" s="162"/>
      <c r="EP47" s="162"/>
      <c r="EQ47" s="162"/>
      <c r="ER47" s="162"/>
      <c r="ES47" s="162"/>
      <c r="ET47" s="162"/>
      <c r="EU47" s="162"/>
      <c r="EV47" s="162"/>
      <c r="EW47" s="162"/>
      <c r="EX47" s="162"/>
      <c r="EY47" s="162"/>
      <c r="EZ47" s="162"/>
      <c r="FA47" s="162"/>
      <c r="FB47" s="162"/>
      <c r="FC47" s="162"/>
      <c r="FD47" s="162"/>
      <c r="FE47" s="162"/>
      <c r="FF47" s="162"/>
      <c r="FG47" s="162"/>
      <c r="FH47" s="162"/>
      <c r="FI47" s="162"/>
      <c r="FJ47" s="162"/>
      <c r="FK47" s="162"/>
      <c r="FL47" s="162"/>
      <c r="FM47" s="162"/>
      <c r="FN47" s="162"/>
      <c r="FO47" s="162"/>
      <c r="FP47" s="162"/>
      <c r="FQ47" s="162"/>
      <c r="FR47" s="162"/>
      <c r="FS47" s="162"/>
      <c r="FT47" s="162"/>
      <c r="FU47" s="162"/>
      <c r="FV47" s="162"/>
      <c r="FW47" s="162"/>
      <c r="FX47" s="162"/>
      <c r="FY47" s="162"/>
      <c r="FZ47" s="162"/>
      <c r="GA47" s="162"/>
      <c r="GB47" s="162"/>
      <c r="GC47" s="162"/>
      <c r="GD47" s="162"/>
      <c r="GE47" s="162"/>
      <c r="GF47" s="162"/>
      <c r="GG47" s="162"/>
      <c r="GH47" s="162"/>
      <c r="GI47" s="162"/>
      <c r="GJ47" s="162"/>
      <c r="GK47" s="162"/>
      <c r="GL47" s="162"/>
      <c r="GM47" s="162"/>
      <c r="GN47" s="162"/>
      <c r="GO47" s="162"/>
      <c r="GP47" s="162"/>
      <c r="GQ47" s="162"/>
      <c r="GR47" s="162"/>
      <c r="GS47" s="162"/>
      <c r="GT47" s="162"/>
      <c r="GU47" s="162"/>
      <c r="GV47" s="162"/>
      <c r="GW47" s="162"/>
      <c r="GX47" s="162"/>
      <c r="GY47" s="162"/>
      <c r="GZ47" s="162"/>
      <c r="HA47" s="162"/>
      <c r="HB47" s="162"/>
      <c r="HC47" s="162"/>
      <c r="HD47" s="162"/>
      <c r="HE47" s="162"/>
      <c r="HF47" s="162"/>
      <c r="HG47" s="162"/>
      <c r="HH47" s="162"/>
      <c r="HI47" s="162"/>
      <c r="HJ47" s="162"/>
      <c r="HK47" s="162"/>
      <c r="HL47" s="162"/>
      <c r="HM47" s="162"/>
      <c r="HN47" s="162"/>
      <c r="HO47" s="162"/>
      <c r="HP47" s="162"/>
      <c r="HQ47" s="162"/>
      <c r="HR47" s="162"/>
      <c r="HS47" s="162"/>
      <c r="HT47" s="162"/>
      <c r="HU47" s="162"/>
      <c r="HV47" s="162"/>
      <c r="HW47" s="162"/>
      <c r="HX47" s="162"/>
      <c r="HY47" s="162"/>
      <c r="HZ47" s="162"/>
      <c r="IA47" s="162"/>
      <c r="IB47" s="162"/>
      <c r="IC47" s="162"/>
      <c r="ID47" s="162"/>
      <c r="IE47" s="162"/>
      <c r="IF47" s="162"/>
      <c r="IG47" s="162"/>
      <c r="IH47" s="162"/>
      <c r="II47" s="162"/>
      <c r="IJ47" s="162"/>
      <c r="IK47" s="162"/>
      <c r="IL47" s="162"/>
      <c r="IM47" s="162"/>
      <c r="IN47" s="162"/>
      <c r="IO47" s="162"/>
      <c r="IP47" s="162"/>
      <c r="IQ47" s="162"/>
      <c r="IR47" s="162"/>
      <c r="IS47" s="162"/>
      <c r="IT47" s="162"/>
      <c r="IU47" s="163"/>
    </row>
    <row r="48" spans="1:255" ht="15" customHeight="1" x14ac:dyDescent="0.15">
      <c r="A48" s="156">
        <v>3</v>
      </c>
      <c r="B48" s="159" t="s">
        <v>82</v>
      </c>
      <c r="C48" s="179">
        <v>2017</v>
      </c>
      <c r="D48" s="183">
        <v>0.84899999999999998</v>
      </c>
      <c r="E48" s="152"/>
      <c r="F48" s="156">
        <v>3</v>
      </c>
      <c r="G48" s="159" t="s">
        <v>85</v>
      </c>
      <c r="H48" s="160">
        <v>2017</v>
      </c>
      <c r="I48" s="183">
        <v>1.113</v>
      </c>
      <c r="J48" s="152"/>
      <c r="K48" s="156">
        <f t="shared" si="7"/>
        <v>3</v>
      </c>
      <c r="L48" s="159" t="s">
        <v>17</v>
      </c>
      <c r="M48" s="160">
        <v>2017</v>
      </c>
      <c r="N48" s="183">
        <v>1.9139999999999999</v>
      </c>
      <c r="O48" s="152"/>
      <c r="P48" s="152"/>
      <c r="Q48" s="152"/>
      <c r="R48" s="152"/>
      <c r="S48" s="152"/>
      <c r="T48" s="161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/>
      <c r="CN48" s="162"/>
      <c r="CO48" s="162"/>
      <c r="CP48" s="162"/>
      <c r="CQ48" s="162"/>
      <c r="CR48" s="162"/>
      <c r="CS48" s="162"/>
      <c r="CT48" s="162"/>
      <c r="CU48" s="162"/>
      <c r="CV48" s="162"/>
      <c r="CW48" s="162"/>
      <c r="CX48" s="162"/>
      <c r="CY48" s="162"/>
      <c r="CZ48" s="162"/>
      <c r="DA48" s="162"/>
      <c r="DB48" s="162"/>
      <c r="DC48" s="162"/>
      <c r="DD48" s="162"/>
      <c r="DE48" s="162"/>
      <c r="DF48" s="162"/>
      <c r="DG48" s="162"/>
      <c r="DH48" s="162"/>
      <c r="DI48" s="162"/>
      <c r="DJ48" s="162"/>
      <c r="DK48" s="162"/>
      <c r="DL48" s="162"/>
      <c r="DM48" s="162"/>
      <c r="DN48" s="162"/>
      <c r="DO48" s="162"/>
      <c r="DP48" s="162"/>
      <c r="DQ48" s="162"/>
      <c r="DR48" s="162"/>
      <c r="DS48" s="162"/>
      <c r="DT48" s="162"/>
      <c r="DU48" s="162"/>
      <c r="DV48" s="162"/>
      <c r="DW48" s="162"/>
      <c r="DX48" s="162"/>
      <c r="DY48" s="162"/>
      <c r="DZ48" s="162"/>
      <c r="EA48" s="162"/>
      <c r="EB48" s="162"/>
      <c r="EC48" s="162"/>
      <c r="ED48" s="162"/>
      <c r="EE48" s="162"/>
      <c r="EF48" s="162"/>
      <c r="EG48" s="162"/>
      <c r="EH48" s="162"/>
      <c r="EI48" s="162"/>
      <c r="EJ48" s="162"/>
      <c r="EK48" s="162"/>
      <c r="EL48" s="162"/>
      <c r="EM48" s="162"/>
      <c r="EN48" s="162"/>
      <c r="EO48" s="162"/>
      <c r="EP48" s="162"/>
      <c r="EQ48" s="162"/>
      <c r="ER48" s="162"/>
      <c r="ES48" s="162"/>
      <c r="ET48" s="162"/>
      <c r="EU48" s="162"/>
      <c r="EV48" s="162"/>
      <c r="EW48" s="162"/>
      <c r="EX48" s="162"/>
      <c r="EY48" s="162"/>
      <c r="EZ48" s="162"/>
      <c r="FA48" s="162"/>
      <c r="FB48" s="162"/>
      <c r="FC48" s="162"/>
      <c r="FD48" s="162"/>
      <c r="FE48" s="162"/>
      <c r="FF48" s="162"/>
      <c r="FG48" s="162"/>
      <c r="FH48" s="162"/>
      <c r="FI48" s="162"/>
      <c r="FJ48" s="162"/>
      <c r="FK48" s="162"/>
      <c r="FL48" s="162"/>
      <c r="FM48" s="162"/>
      <c r="FN48" s="162"/>
      <c r="FO48" s="162"/>
      <c r="FP48" s="162"/>
      <c r="FQ48" s="162"/>
      <c r="FR48" s="162"/>
      <c r="FS48" s="162"/>
      <c r="FT48" s="162"/>
      <c r="FU48" s="162"/>
      <c r="FV48" s="162"/>
      <c r="FW48" s="162"/>
      <c r="FX48" s="162"/>
      <c r="FY48" s="162"/>
      <c r="FZ48" s="162"/>
      <c r="GA48" s="162"/>
      <c r="GB48" s="162"/>
      <c r="GC48" s="162"/>
      <c r="GD48" s="162"/>
      <c r="GE48" s="162"/>
      <c r="GF48" s="162"/>
      <c r="GG48" s="162"/>
      <c r="GH48" s="162"/>
      <c r="GI48" s="162"/>
      <c r="GJ48" s="162"/>
      <c r="GK48" s="162"/>
      <c r="GL48" s="162"/>
      <c r="GM48" s="162"/>
      <c r="GN48" s="162"/>
      <c r="GO48" s="162"/>
      <c r="GP48" s="162"/>
      <c r="GQ48" s="162"/>
      <c r="GR48" s="162"/>
      <c r="GS48" s="162"/>
      <c r="GT48" s="162"/>
      <c r="GU48" s="162"/>
      <c r="GV48" s="162"/>
      <c r="GW48" s="162"/>
      <c r="GX48" s="162"/>
      <c r="GY48" s="162"/>
      <c r="GZ48" s="162"/>
      <c r="HA48" s="162"/>
      <c r="HB48" s="162"/>
      <c r="HC48" s="162"/>
      <c r="HD48" s="162"/>
      <c r="HE48" s="162"/>
      <c r="HF48" s="162"/>
      <c r="HG48" s="162"/>
      <c r="HH48" s="162"/>
      <c r="HI48" s="162"/>
      <c r="HJ48" s="162"/>
      <c r="HK48" s="162"/>
      <c r="HL48" s="162"/>
      <c r="HM48" s="162"/>
      <c r="HN48" s="162"/>
      <c r="HO48" s="162"/>
      <c r="HP48" s="162"/>
      <c r="HQ48" s="162"/>
      <c r="HR48" s="162"/>
      <c r="HS48" s="162"/>
      <c r="HT48" s="162"/>
      <c r="HU48" s="162"/>
      <c r="HV48" s="162"/>
      <c r="HW48" s="162"/>
      <c r="HX48" s="162"/>
      <c r="HY48" s="162"/>
      <c r="HZ48" s="162"/>
      <c r="IA48" s="162"/>
      <c r="IB48" s="162"/>
      <c r="IC48" s="162"/>
      <c r="ID48" s="162"/>
      <c r="IE48" s="162"/>
      <c r="IF48" s="162"/>
      <c r="IG48" s="162"/>
      <c r="IH48" s="162"/>
      <c r="II48" s="162"/>
      <c r="IJ48" s="162"/>
      <c r="IK48" s="162"/>
      <c r="IL48" s="162"/>
      <c r="IM48" s="162"/>
      <c r="IN48" s="162"/>
      <c r="IO48" s="162"/>
      <c r="IP48" s="162"/>
      <c r="IQ48" s="162"/>
      <c r="IR48" s="162"/>
      <c r="IS48" s="162"/>
      <c r="IT48" s="162"/>
      <c r="IU48" s="163"/>
    </row>
    <row r="49" spans="1:255" ht="15" customHeight="1" x14ac:dyDescent="0.15">
      <c r="A49" s="156">
        <v>4</v>
      </c>
      <c r="B49" s="159" t="s">
        <v>111</v>
      </c>
      <c r="C49" s="179">
        <v>2017</v>
      </c>
      <c r="D49" s="183">
        <v>0.84</v>
      </c>
      <c r="E49" s="152"/>
      <c r="F49" s="156">
        <v>4</v>
      </c>
      <c r="G49" s="170" t="s">
        <v>13</v>
      </c>
      <c r="H49" s="171">
        <v>2007</v>
      </c>
      <c r="I49" s="180">
        <v>1.113</v>
      </c>
      <c r="J49" s="152"/>
      <c r="K49" s="156">
        <f t="shared" si="7"/>
        <v>4</v>
      </c>
      <c r="L49" s="170" t="s">
        <v>13</v>
      </c>
      <c r="M49" s="171">
        <v>2007</v>
      </c>
      <c r="N49" s="171">
        <v>1.909</v>
      </c>
      <c r="O49" s="152"/>
      <c r="P49" s="152"/>
      <c r="Q49" s="152"/>
      <c r="R49" s="152"/>
      <c r="S49" s="152"/>
      <c r="T49" s="161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2"/>
      <c r="CT49" s="162"/>
      <c r="CU49" s="162"/>
      <c r="CV49" s="162"/>
      <c r="CW49" s="162"/>
      <c r="CX49" s="162"/>
      <c r="CY49" s="162"/>
      <c r="CZ49" s="162"/>
      <c r="DA49" s="162"/>
      <c r="DB49" s="162"/>
      <c r="DC49" s="162"/>
      <c r="DD49" s="162"/>
      <c r="DE49" s="162"/>
      <c r="DF49" s="162"/>
      <c r="DG49" s="162"/>
      <c r="DH49" s="162"/>
      <c r="DI49" s="162"/>
      <c r="DJ49" s="162"/>
      <c r="DK49" s="162"/>
      <c r="DL49" s="162"/>
      <c r="DM49" s="162"/>
      <c r="DN49" s="162"/>
      <c r="DO49" s="162"/>
      <c r="DP49" s="162"/>
      <c r="DQ49" s="162"/>
      <c r="DR49" s="162"/>
      <c r="DS49" s="162"/>
      <c r="DT49" s="162"/>
      <c r="DU49" s="162"/>
      <c r="DV49" s="162"/>
      <c r="DW49" s="162"/>
      <c r="DX49" s="162"/>
      <c r="DY49" s="162"/>
      <c r="DZ49" s="162"/>
      <c r="EA49" s="162"/>
      <c r="EB49" s="162"/>
      <c r="EC49" s="162"/>
      <c r="ED49" s="162"/>
      <c r="EE49" s="162"/>
      <c r="EF49" s="162"/>
      <c r="EG49" s="162"/>
      <c r="EH49" s="162"/>
      <c r="EI49" s="162"/>
      <c r="EJ49" s="162"/>
      <c r="EK49" s="162"/>
      <c r="EL49" s="162"/>
      <c r="EM49" s="162"/>
      <c r="EN49" s="162"/>
      <c r="EO49" s="162"/>
      <c r="EP49" s="162"/>
      <c r="EQ49" s="162"/>
      <c r="ER49" s="162"/>
      <c r="ES49" s="162"/>
      <c r="ET49" s="162"/>
      <c r="EU49" s="162"/>
      <c r="EV49" s="162"/>
      <c r="EW49" s="162"/>
      <c r="EX49" s="162"/>
      <c r="EY49" s="162"/>
      <c r="EZ49" s="162"/>
      <c r="FA49" s="162"/>
      <c r="FB49" s="162"/>
      <c r="FC49" s="162"/>
      <c r="FD49" s="162"/>
      <c r="FE49" s="162"/>
      <c r="FF49" s="162"/>
      <c r="FG49" s="162"/>
      <c r="FH49" s="162"/>
      <c r="FI49" s="162"/>
      <c r="FJ49" s="162"/>
      <c r="FK49" s="162"/>
      <c r="FL49" s="162"/>
      <c r="FM49" s="162"/>
      <c r="FN49" s="162"/>
      <c r="FO49" s="162"/>
      <c r="FP49" s="162"/>
      <c r="FQ49" s="162"/>
      <c r="FR49" s="162"/>
      <c r="FS49" s="162"/>
      <c r="FT49" s="162"/>
      <c r="FU49" s="162"/>
      <c r="FV49" s="162"/>
      <c r="FW49" s="162"/>
      <c r="FX49" s="162"/>
      <c r="FY49" s="162"/>
      <c r="FZ49" s="162"/>
      <c r="GA49" s="162"/>
      <c r="GB49" s="162"/>
      <c r="GC49" s="162"/>
      <c r="GD49" s="162"/>
      <c r="GE49" s="162"/>
      <c r="GF49" s="162"/>
      <c r="GG49" s="162"/>
      <c r="GH49" s="162"/>
      <c r="GI49" s="162"/>
      <c r="GJ49" s="162"/>
      <c r="GK49" s="162"/>
      <c r="GL49" s="162"/>
      <c r="GM49" s="162"/>
      <c r="GN49" s="162"/>
      <c r="GO49" s="162"/>
      <c r="GP49" s="162"/>
      <c r="GQ49" s="162"/>
      <c r="GR49" s="162"/>
      <c r="GS49" s="162"/>
      <c r="GT49" s="162"/>
      <c r="GU49" s="162"/>
      <c r="GV49" s="162"/>
      <c r="GW49" s="162"/>
      <c r="GX49" s="162"/>
      <c r="GY49" s="162"/>
      <c r="GZ49" s="162"/>
      <c r="HA49" s="162"/>
      <c r="HB49" s="162"/>
      <c r="HC49" s="162"/>
      <c r="HD49" s="162"/>
      <c r="HE49" s="162"/>
      <c r="HF49" s="162"/>
      <c r="HG49" s="162"/>
      <c r="HH49" s="162"/>
      <c r="HI49" s="162"/>
      <c r="HJ49" s="162"/>
      <c r="HK49" s="162"/>
      <c r="HL49" s="162"/>
      <c r="HM49" s="162"/>
      <c r="HN49" s="162"/>
      <c r="HO49" s="162"/>
      <c r="HP49" s="162"/>
      <c r="HQ49" s="162"/>
      <c r="HR49" s="162"/>
      <c r="HS49" s="162"/>
      <c r="HT49" s="162"/>
      <c r="HU49" s="162"/>
      <c r="HV49" s="162"/>
      <c r="HW49" s="162"/>
      <c r="HX49" s="162"/>
      <c r="HY49" s="162"/>
      <c r="HZ49" s="162"/>
      <c r="IA49" s="162"/>
      <c r="IB49" s="162"/>
      <c r="IC49" s="162"/>
      <c r="ID49" s="162"/>
      <c r="IE49" s="162"/>
      <c r="IF49" s="162"/>
      <c r="IG49" s="162"/>
      <c r="IH49" s="162"/>
      <c r="II49" s="162"/>
      <c r="IJ49" s="162"/>
      <c r="IK49" s="162"/>
      <c r="IL49" s="162"/>
      <c r="IM49" s="162"/>
      <c r="IN49" s="162"/>
      <c r="IO49" s="162"/>
      <c r="IP49" s="162"/>
      <c r="IQ49" s="162"/>
      <c r="IR49" s="162"/>
      <c r="IS49" s="162"/>
      <c r="IT49" s="162"/>
      <c r="IU49" s="163"/>
    </row>
    <row r="50" spans="1:255" ht="15" customHeight="1" x14ac:dyDescent="0.15">
      <c r="A50" s="156">
        <v>5</v>
      </c>
      <c r="B50" s="157" t="s">
        <v>184</v>
      </c>
      <c r="C50" s="158">
        <v>2019</v>
      </c>
      <c r="D50" s="158">
        <v>0.83299999999999996</v>
      </c>
      <c r="E50" s="152"/>
      <c r="F50" s="156">
        <v>5</v>
      </c>
      <c r="G50" s="170" t="s">
        <v>38</v>
      </c>
      <c r="H50" s="171">
        <v>2016</v>
      </c>
      <c r="I50" s="180">
        <v>1.105</v>
      </c>
      <c r="J50" s="152"/>
      <c r="K50" s="156">
        <f t="shared" si="7"/>
        <v>5</v>
      </c>
      <c r="L50" s="170" t="s">
        <v>38</v>
      </c>
      <c r="M50" s="184">
        <v>2016</v>
      </c>
      <c r="N50" s="180">
        <v>1.897</v>
      </c>
      <c r="O50" s="152"/>
      <c r="P50" s="152"/>
      <c r="Q50" s="152"/>
      <c r="R50" s="152"/>
      <c r="S50" s="152"/>
      <c r="T50" s="161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2"/>
      <c r="CS50" s="162"/>
      <c r="CT50" s="162"/>
      <c r="CU50" s="162"/>
      <c r="CV50" s="162"/>
      <c r="CW50" s="162"/>
      <c r="CX50" s="162"/>
      <c r="CY50" s="162"/>
      <c r="CZ50" s="162"/>
      <c r="DA50" s="162"/>
      <c r="DB50" s="162"/>
      <c r="DC50" s="162"/>
      <c r="DD50" s="162"/>
      <c r="DE50" s="162"/>
      <c r="DF50" s="162"/>
      <c r="DG50" s="162"/>
      <c r="DH50" s="162"/>
      <c r="DI50" s="162"/>
      <c r="DJ50" s="162"/>
      <c r="DK50" s="162"/>
      <c r="DL50" s="162"/>
      <c r="DM50" s="162"/>
      <c r="DN50" s="162"/>
      <c r="DO50" s="162"/>
      <c r="DP50" s="162"/>
      <c r="DQ50" s="162"/>
      <c r="DR50" s="162"/>
      <c r="DS50" s="162"/>
      <c r="DT50" s="162"/>
      <c r="DU50" s="162"/>
      <c r="DV50" s="162"/>
      <c r="DW50" s="162"/>
      <c r="DX50" s="162"/>
      <c r="DY50" s="162"/>
      <c r="DZ50" s="162"/>
      <c r="EA50" s="162"/>
      <c r="EB50" s="162"/>
      <c r="EC50" s="162"/>
      <c r="ED50" s="162"/>
      <c r="EE50" s="162"/>
      <c r="EF50" s="162"/>
      <c r="EG50" s="162"/>
      <c r="EH50" s="162"/>
      <c r="EI50" s="162"/>
      <c r="EJ50" s="162"/>
      <c r="EK50" s="162"/>
      <c r="EL50" s="162"/>
      <c r="EM50" s="162"/>
      <c r="EN50" s="162"/>
      <c r="EO50" s="162"/>
      <c r="EP50" s="162"/>
      <c r="EQ50" s="162"/>
      <c r="ER50" s="162"/>
      <c r="ES50" s="162"/>
      <c r="ET50" s="162"/>
      <c r="EU50" s="162"/>
      <c r="EV50" s="162"/>
      <c r="EW50" s="162"/>
      <c r="EX50" s="162"/>
      <c r="EY50" s="162"/>
      <c r="EZ50" s="162"/>
      <c r="FA50" s="162"/>
      <c r="FB50" s="162"/>
      <c r="FC50" s="162"/>
      <c r="FD50" s="162"/>
      <c r="FE50" s="162"/>
      <c r="FF50" s="162"/>
      <c r="FG50" s="162"/>
      <c r="FH50" s="162"/>
      <c r="FI50" s="162"/>
      <c r="FJ50" s="162"/>
      <c r="FK50" s="162"/>
      <c r="FL50" s="162"/>
      <c r="FM50" s="162"/>
      <c r="FN50" s="162"/>
      <c r="FO50" s="162"/>
      <c r="FP50" s="162"/>
      <c r="FQ50" s="162"/>
      <c r="FR50" s="162"/>
      <c r="FS50" s="162"/>
      <c r="FT50" s="162"/>
      <c r="FU50" s="162"/>
      <c r="FV50" s="162"/>
      <c r="FW50" s="162"/>
      <c r="FX50" s="162"/>
      <c r="FY50" s="162"/>
      <c r="FZ50" s="162"/>
      <c r="GA50" s="162"/>
      <c r="GB50" s="162"/>
      <c r="GC50" s="162"/>
      <c r="GD50" s="162"/>
      <c r="GE50" s="162"/>
      <c r="GF50" s="162"/>
      <c r="GG50" s="162"/>
      <c r="GH50" s="162"/>
      <c r="GI50" s="162"/>
      <c r="GJ50" s="162"/>
      <c r="GK50" s="162"/>
      <c r="GL50" s="162"/>
      <c r="GM50" s="162"/>
      <c r="GN50" s="162"/>
      <c r="GO50" s="162"/>
      <c r="GP50" s="162"/>
      <c r="GQ50" s="162"/>
      <c r="GR50" s="162"/>
      <c r="GS50" s="162"/>
      <c r="GT50" s="162"/>
      <c r="GU50" s="162"/>
      <c r="GV50" s="162"/>
      <c r="GW50" s="162"/>
      <c r="GX50" s="162"/>
      <c r="GY50" s="162"/>
      <c r="GZ50" s="162"/>
      <c r="HA50" s="162"/>
      <c r="HB50" s="162"/>
      <c r="HC50" s="162"/>
      <c r="HD50" s="162"/>
      <c r="HE50" s="162"/>
      <c r="HF50" s="162"/>
      <c r="HG50" s="162"/>
      <c r="HH50" s="162"/>
      <c r="HI50" s="162"/>
      <c r="HJ50" s="162"/>
      <c r="HK50" s="162"/>
      <c r="HL50" s="162"/>
      <c r="HM50" s="162"/>
      <c r="HN50" s="162"/>
      <c r="HO50" s="162"/>
      <c r="HP50" s="162"/>
      <c r="HQ50" s="162"/>
      <c r="HR50" s="162"/>
      <c r="HS50" s="162"/>
      <c r="HT50" s="162"/>
      <c r="HU50" s="162"/>
      <c r="HV50" s="162"/>
      <c r="HW50" s="162"/>
      <c r="HX50" s="162"/>
      <c r="HY50" s="162"/>
      <c r="HZ50" s="162"/>
      <c r="IA50" s="162"/>
      <c r="IB50" s="162"/>
      <c r="IC50" s="162"/>
      <c r="ID50" s="162"/>
      <c r="IE50" s="162"/>
      <c r="IF50" s="162"/>
      <c r="IG50" s="162"/>
      <c r="IH50" s="162"/>
      <c r="II50" s="162"/>
      <c r="IJ50" s="162"/>
      <c r="IK50" s="162"/>
      <c r="IL50" s="162"/>
      <c r="IM50" s="162"/>
      <c r="IN50" s="162"/>
      <c r="IO50" s="162"/>
      <c r="IP50" s="162"/>
      <c r="IQ50" s="162"/>
      <c r="IR50" s="162"/>
      <c r="IS50" s="162"/>
      <c r="IT50" s="162"/>
      <c r="IU50" s="163"/>
    </row>
    <row r="51" spans="1:255" ht="15" customHeight="1" x14ac:dyDescent="0.15">
      <c r="A51" s="156">
        <v>6</v>
      </c>
      <c r="B51" s="159" t="s">
        <v>90</v>
      </c>
      <c r="C51" s="179">
        <v>2017</v>
      </c>
      <c r="D51" s="160">
        <v>0.82599999999999996</v>
      </c>
      <c r="E51" s="152"/>
      <c r="F51" s="156">
        <v>6</v>
      </c>
      <c r="G51" s="170" t="s">
        <v>38</v>
      </c>
      <c r="H51" s="171">
        <v>2015</v>
      </c>
      <c r="I51" s="180">
        <v>1.0900000000000001</v>
      </c>
      <c r="J51" s="152"/>
      <c r="K51" s="156">
        <f t="shared" si="7"/>
        <v>6</v>
      </c>
      <c r="L51" s="157" t="s">
        <v>82</v>
      </c>
      <c r="M51" s="158">
        <v>2019</v>
      </c>
      <c r="N51" s="158">
        <v>1.883</v>
      </c>
      <c r="O51" s="152"/>
      <c r="P51" s="152"/>
      <c r="Q51" s="152"/>
      <c r="R51" s="152"/>
      <c r="S51" s="152"/>
      <c r="T51" s="161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2"/>
      <c r="CJ51" s="162"/>
      <c r="CK51" s="162"/>
      <c r="CL51" s="162"/>
      <c r="CM51" s="162"/>
      <c r="CN51" s="162"/>
      <c r="CO51" s="162"/>
      <c r="CP51" s="162"/>
      <c r="CQ51" s="162"/>
      <c r="CR51" s="162"/>
      <c r="CS51" s="162"/>
      <c r="CT51" s="162"/>
      <c r="CU51" s="162"/>
      <c r="CV51" s="162"/>
      <c r="CW51" s="162"/>
      <c r="CX51" s="162"/>
      <c r="CY51" s="162"/>
      <c r="CZ51" s="162"/>
      <c r="DA51" s="162"/>
      <c r="DB51" s="162"/>
      <c r="DC51" s="162"/>
      <c r="DD51" s="162"/>
      <c r="DE51" s="162"/>
      <c r="DF51" s="162"/>
      <c r="DG51" s="162"/>
      <c r="DH51" s="162"/>
      <c r="DI51" s="162"/>
      <c r="DJ51" s="162"/>
      <c r="DK51" s="162"/>
      <c r="DL51" s="162"/>
      <c r="DM51" s="162"/>
      <c r="DN51" s="162"/>
      <c r="DO51" s="162"/>
      <c r="DP51" s="162"/>
      <c r="DQ51" s="162"/>
      <c r="DR51" s="162"/>
      <c r="DS51" s="162"/>
      <c r="DT51" s="162"/>
      <c r="DU51" s="162"/>
      <c r="DV51" s="162"/>
      <c r="DW51" s="162"/>
      <c r="DX51" s="162"/>
      <c r="DY51" s="162"/>
      <c r="DZ51" s="162"/>
      <c r="EA51" s="162"/>
      <c r="EB51" s="162"/>
      <c r="EC51" s="162"/>
      <c r="ED51" s="162"/>
      <c r="EE51" s="162"/>
      <c r="EF51" s="162"/>
      <c r="EG51" s="162"/>
      <c r="EH51" s="162"/>
      <c r="EI51" s="162"/>
      <c r="EJ51" s="162"/>
      <c r="EK51" s="162"/>
      <c r="EL51" s="162"/>
      <c r="EM51" s="162"/>
      <c r="EN51" s="162"/>
      <c r="EO51" s="162"/>
      <c r="EP51" s="162"/>
      <c r="EQ51" s="162"/>
      <c r="ER51" s="162"/>
      <c r="ES51" s="162"/>
      <c r="ET51" s="162"/>
      <c r="EU51" s="162"/>
      <c r="EV51" s="162"/>
      <c r="EW51" s="162"/>
      <c r="EX51" s="162"/>
      <c r="EY51" s="162"/>
      <c r="EZ51" s="162"/>
      <c r="FA51" s="162"/>
      <c r="FB51" s="162"/>
      <c r="FC51" s="162"/>
      <c r="FD51" s="162"/>
      <c r="FE51" s="162"/>
      <c r="FF51" s="162"/>
      <c r="FG51" s="162"/>
      <c r="FH51" s="162"/>
      <c r="FI51" s="162"/>
      <c r="FJ51" s="162"/>
      <c r="FK51" s="162"/>
      <c r="FL51" s="162"/>
      <c r="FM51" s="162"/>
      <c r="FN51" s="162"/>
      <c r="FO51" s="162"/>
      <c r="FP51" s="162"/>
      <c r="FQ51" s="162"/>
      <c r="FR51" s="162"/>
      <c r="FS51" s="162"/>
      <c r="FT51" s="162"/>
      <c r="FU51" s="162"/>
      <c r="FV51" s="162"/>
      <c r="FW51" s="162"/>
      <c r="FX51" s="162"/>
      <c r="FY51" s="162"/>
      <c r="FZ51" s="162"/>
      <c r="GA51" s="162"/>
      <c r="GB51" s="162"/>
      <c r="GC51" s="162"/>
      <c r="GD51" s="162"/>
      <c r="GE51" s="162"/>
      <c r="GF51" s="162"/>
      <c r="GG51" s="162"/>
      <c r="GH51" s="162"/>
      <c r="GI51" s="162"/>
      <c r="GJ51" s="162"/>
      <c r="GK51" s="162"/>
      <c r="GL51" s="162"/>
      <c r="GM51" s="162"/>
      <c r="GN51" s="162"/>
      <c r="GO51" s="162"/>
      <c r="GP51" s="162"/>
      <c r="GQ51" s="162"/>
      <c r="GR51" s="162"/>
      <c r="GS51" s="162"/>
      <c r="GT51" s="162"/>
      <c r="GU51" s="162"/>
      <c r="GV51" s="162"/>
      <c r="GW51" s="162"/>
      <c r="GX51" s="162"/>
      <c r="GY51" s="162"/>
      <c r="GZ51" s="162"/>
      <c r="HA51" s="162"/>
      <c r="HB51" s="162"/>
      <c r="HC51" s="162"/>
      <c r="HD51" s="162"/>
      <c r="HE51" s="162"/>
      <c r="HF51" s="162"/>
      <c r="HG51" s="162"/>
      <c r="HH51" s="162"/>
      <c r="HI51" s="162"/>
      <c r="HJ51" s="162"/>
      <c r="HK51" s="162"/>
      <c r="HL51" s="162"/>
      <c r="HM51" s="162"/>
      <c r="HN51" s="162"/>
      <c r="HO51" s="162"/>
      <c r="HP51" s="162"/>
      <c r="HQ51" s="162"/>
      <c r="HR51" s="162"/>
      <c r="HS51" s="162"/>
      <c r="HT51" s="162"/>
      <c r="HU51" s="162"/>
      <c r="HV51" s="162"/>
      <c r="HW51" s="162"/>
      <c r="HX51" s="162"/>
      <c r="HY51" s="162"/>
      <c r="HZ51" s="162"/>
      <c r="IA51" s="162"/>
      <c r="IB51" s="162"/>
      <c r="IC51" s="162"/>
      <c r="ID51" s="162"/>
      <c r="IE51" s="162"/>
      <c r="IF51" s="162"/>
      <c r="IG51" s="162"/>
      <c r="IH51" s="162"/>
      <c r="II51" s="162"/>
      <c r="IJ51" s="162"/>
      <c r="IK51" s="162"/>
      <c r="IL51" s="162"/>
      <c r="IM51" s="162"/>
      <c r="IN51" s="162"/>
      <c r="IO51" s="162"/>
      <c r="IP51" s="162"/>
      <c r="IQ51" s="162"/>
      <c r="IR51" s="162"/>
      <c r="IS51" s="162"/>
      <c r="IT51" s="162"/>
      <c r="IU51" s="163"/>
    </row>
    <row r="52" spans="1:255" ht="15" customHeight="1" x14ac:dyDescent="0.15">
      <c r="A52" s="156">
        <v>7</v>
      </c>
      <c r="B52" s="170" t="s">
        <v>85</v>
      </c>
      <c r="C52" s="171">
        <v>2016</v>
      </c>
      <c r="D52" s="171">
        <v>0.82399999999999995</v>
      </c>
      <c r="E52" s="152"/>
      <c r="F52" s="156">
        <v>7</v>
      </c>
      <c r="G52" s="170" t="s">
        <v>17</v>
      </c>
      <c r="H52" s="171">
        <v>2013</v>
      </c>
      <c r="I52" s="171">
        <v>1.083</v>
      </c>
      <c r="J52" s="152"/>
      <c r="K52" s="156">
        <f t="shared" si="7"/>
        <v>7</v>
      </c>
      <c r="L52" s="170" t="s">
        <v>85</v>
      </c>
      <c r="M52" s="171">
        <v>2016</v>
      </c>
      <c r="N52" s="180">
        <v>1.863</v>
      </c>
      <c r="O52" s="152"/>
      <c r="P52" s="152"/>
      <c r="Q52" s="152"/>
      <c r="R52" s="152"/>
      <c r="S52" s="152"/>
      <c r="T52" s="161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  <c r="CM52" s="162"/>
      <c r="CN52" s="162"/>
      <c r="CO52" s="162"/>
      <c r="CP52" s="162"/>
      <c r="CQ52" s="162"/>
      <c r="CR52" s="162"/>
      <c r="CS52" s="162"/>
      <c r="CT52" s="162"/>
      <c r="CU52" s="162"/>
      <c r="CV52" s="162"/>
      <c r="CW52" s="162"/>
      <c r="CX52" s="162"/>
      <c r="CY52" s="162"/>
      <c r="CZ52" s="162"/>
      <c r="DA52" s="162"/>
      <c r="DB52" s="162"/>
      <c r="DC52" s="162"/>
      <c r="DD52" s="162"/>
      <c r="DE52" s="162"/>
      <c r="DF52" s="162"/>
      <c r="DG52" s="162"/>
      <c r="DH52" s="162"/>
      <c r="DI52" s="162"/>
      <c r="DJ52" s="162"/>
      <c r="DK52" s="162"/>
      <c r="DL52" s="162"/>
      <c r="DM52" s="162"/>
      <c r="DN52" s="162"/>
      <c r="DO52" s="162"/>
      <c r="DP52" s="162"/>
      <c r="DQ52" s="162"/>
      <c r="DR52" s="162"/>
      <c r="DS52" s="162"/>
      <c r="DT52" s="162"/>
      <c r="DU52" s="162"/>
      <c r="DV52" s="162"/>
      <c r="DW52" s="162"/>
      <c r="DX52" s="162"/>
      <c r="DY52" s="162"/>
      <c r="DZ52" s="162"/>
      <c r="EA52" s="162"/>
      <c r="EB52" s="162"/>
      <c r="EC52" s="162"/>
      <c r="ED52" s="162"/>
      <c r="EE52" s="162"/>
      <c r="EF52" s="162"/>
      <c r="EG52" s="162"/>
      <c r="EH52" s="162"/>
      <c r="EI52" s="162"/>
      <c r="EJ52" s="162"/>
      <c r="EK52" s="162"/>
      <c r="EL52" s="162"/>
      <c r="EM52" s="162"/>
      <c r="EN52" s="162"/>
      <c r="EO52" s="162"/>
      <c r="EP52" s="162"/>
      <c r="EQ52" s="162"/>
      <c r="ER52" s="162"/>
      <c r="ES52" s="162"/>
      <c r="ET52" s="162"/>
      <c r="EU52" s="162"/>
      <c r="EV52" s="162"/>
      <c r="EW52" s="162"/>
      <c r="EX52" s="162"/>
      <c r="EY52" s="162"/>
      <c r="EZ52" s="162"/>
      <c r="FA52" s="162"/>
      <c r="FB52" s="162"/>
      <c r="FC52" s="162"/>
      <c r="FD52" s="162"/>
      <c r="FE52" s="162"/>
      <c r="FF52" s="162"/>
      <c r="FG52" s="162"/>
      <c r="FH52" s="162"/>
      <c r="FI52" s="162"/>
      <c r="FJ52" s="162"/>
      <c r="FK52" s="162"/>
      <c r="FL52" s="162"/>
      <c r="FM52" s="162"/>
      <c r="FN52" s="162"/>
      <c r="FO52" s="162"/>
      <c r="FP52" s="162"/>
      <c r="FQ52" s="162"/>
      <c r="FR52" s="162"/>
      <c r="FS52" s="162"/>
      <c r="FT52" s="162"/>
      <c r="FU52" s="162"/>
      <c r="FV52" s="162"/>
      <c r="FW52" s="162"/>
      <c r="FX52" s="162"/>
      <c r="FY52" s="162"/>
      <c r="FZ52" s="162"/>
      <c r="GA52" s="162"/>
      <c r="GB52" s="162"/>
      <c r="GC52" s="162"/>
      <c r="GD52" s="162"/>
      <c r="GE52" s="162"/>
      <c r="GF52" s="162"/>
      <c r="GG52" s="162"/>
      <c r="GH52" s="162"/>
      <c r="GI52" s="162"/>
      <c r="GJ52" s="162"/>
      <c r="GK52" s="162"/>
      <c r="GL52" s="162"/>
      <c r="GM52" s="162"/>
      <c r="GN52" s="162"/>
      <c r="GO52" s="162"/>
      <c r="GP52" s="162"/>
      <c r="GQ52" s="162"/>
      <c r="GR52" s="162"/>
      <c r="GS52" s="162"/>
      <c r="GT52" s="162"/>
      <c r="GU52" s="162"/>
      <c r="GV52" s="162"/>
      <c r="GW52" s="162"/>
      <c r="GX52" s="162"/>
      <c r="GY52" s="162"/>
      <c r="GZ52" s="162"/>
      <c r="HA52" s="162"/>
      <c r="HB52" s="162"/>
      <c r="HC52" s="162"/>
      <c r="HD52" s="162"/>
      <c r="HE52" s="162"/>
      <c r="HF52" s="162"/>
      <c r="HG52" s="162"/>
      <c r="HH52" s="162"/>
      <c r="HI52" s="162"/>
      <c r="HJ52" s="162"/>
      <c r="HK52" s="162"/>
      <c r="HL52" s="162"/>
      <c r="HM52" s="162"/>
      <c r="HN52" s="162"/>
      <c r="HO52" s="162"/>
      <c r="HP52" s="162"/>
      <c r="HQ52" s="162"/>
      <c r="HR52" s="162"/>
      <c r="HS52" s="162"/>
      <c r="HT52" s="162"/>
      <c r="HU52" s="162"/>
      <c r="HV52" s="162"/>
      <c r="HW52" s="162"/>
      <c r="HX52" s="162"/>
      <c r="HY52" s="162"/>
      <c r="HZ52" s="162"/>
      <c r="IA52" s="162"/>
      <c r="IB52" s="162"/>
      <c r="IC52" s="162"/>
      <c r="ID52" s="162"/>
      <c r="IE52" s="162"/>
      <c r="IF52" s="162"/>
      <c r="IG52" s="162"/>
      <c r="IH52" s="162"/>
      <c r="II52" s="162"/>
      <c r="IJ52" s="162"/>
      <c r="IK52" s="162"/>
      <c r="IL52" s="162"/>
      <c r="IM52" s="162"/>
      <c r="IN52" s="162"/>
      <c r="IO52" s="162"/>
      <c r="IP52" s="162"/>
      <c r="IQ52" s="162"/>
      <c r="IR52" s="162"/>
      <c r="IS52" s="162"/>
      <c r="IT52" s="162"/>
      <c r="IU52" s="163"/>
    </row>
    <row r="53" spans="1:255" ht="15" customHeight="1" x14ac:dyDescent="0.15">
      <c r="A53" s="156">
        <v>8</v>
      </c>
      <c r="B53" s="157" t="s">
        <v>17</v>
      </c>
      <c r="C53" s="158">
        <v>2019</v>
      </c>
      <c r="D53" s="158">
        <v>0.81799999999999995</v>
      </c>
      <c r="E53" s="152"/>
      <c r="F53" s="156">
        <v>8</v>
      </c>
      <c r="G53" s="159" t="s">
        <v>111</v>
      </c>
      <c r="H53" s="160">
        <v>2017</v>
      </c>
      <c r="I53" s="183">
        <v>1.079</v>
      </c>
      <c r="J53" s="152"/>
      <c r="K53" s="156">
        <f t="shared" si="7"/>
        <v>8</v>
      </c>
      <c r="L53" s="159" t="s">
        <v>85</v>
      </c>
      <c r="M53" s="160">
        <v>2017</v>
      </c>
      <c r="N53" s="160">
        <v>1.85</v>
      </c>
      <c r="O53" s="152"/>
      <c r="P53" s="152"/>
      <c r="Q53" s="152"/>
      <c r="R53" s="152"/>
      <c r="S53" s="152"/>
      <c r="T53" s="161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162"/>
      <c r="CM53" s="162"/>
      <c r="CN53" s="162"/>
      <c r="CO53" s="162"/>
      <c r="CP53" s="162"/>
      <c r="CQ53" s="162"/>
      <c r="CR53" s="162"/>
      <c r="CS53" s="162"/>
      <c r="CT53" s="162"/>
      <c r="CU53" s="162"/>
      <c r="CV53" s="162"/>
      <c r="CW53" s="162"/>
      <c r="CX53" s="162"/>
      <c r="CY53" s="162"/>
      <c r="CZ53" s="162"/>
      <c r="DA53" s="162"/>
      <c r="DB53" s="162"/>
      <c r="DC53" s="162"/>
      <c r="DD53" s="162"/>
      <c r="DE53" s="162"/>
      <c r="DF53" s="162"/>
      <c r="DG53" s="162"/>
      <c r="DH53" s="162"/>
      <c r="DI53" s="162"/>
      <c r="DJ53" s="162"/>
      <c r="DK53" s="162"/>
      <c r="DL53" s="162"/>
      <c r="DM53" s="162"/>
      <c r="DN53" s="162"/>
      <c r="DO53" s="162"/>
      <c r="DP53" s="162"/>
      <c r="DQ53" s="162"/>
      <c r="DR53" s="162"/>
      <c r="DS53" s="162"/>
      <c r="DT53" s="162"/>
      <c r="DU53" s="162"/>
      <c r="DV53" s="162"/>
      <c r="DW53" s="162"/>
      <c r="DX53" s="162"/>
      <c r="DY53" s="162"/>
      <c r="DZ53" s="162"/>
      <c r="EA53" s="162"/>
      <c r="EB53" s="162"/>
      <c r="EC53" s="162"/>
      <c r="ED53" s="162"/>
      <c r="EE53" s="162"/>
      <c r="EF53" s="162"/>
      <c r="EG53" s="162"/>
      <c r="EH53" s="162"/>
      <c r="EI53" s="162"/>
      <c r="EJ53" s="162"/>
      <c r="EK53" s="162"/>
      <c r="EL53" s="162"/>
      <c r="EM53" s="162"/>
      <c r="EN53" s="162"/>
      <c r="EO53" s="162"/>
      <c r="EP53" s="162"/>
      <c r="EQ53" s="162"/>
      <c r="ER53" s="162"/>
      <c r="ES53" s="162"/>
      <c r="ET53" s="162"/>
      <c r="EU53" s="162"/>
      <c r="EV53" s="162"/>
      <c r="EW53" s="162"/>
      <c r="EX53" s="162"/>
      <c r="EY53" s="162"/>
      <c r="EZ53" s="162"/>
      <c r="FA53" s="162"/>
      <c r="FB53" s="162"/>
      <c r="FC53" s="162"/>
      <c r="FD53" s="162"/>
      <c r="FE53" s="162"/>
      <c r="FF53" s="162"/>
      <c r="FG53" s="162"/>
      <c r="FH53" s="162"/>
      <c r="FI53" s="162"/>
      <c r="FJ53" s="162"/>
      <c r="FK53" s="162"/>
      <c r="FL53" s="162"/>
      <c r="FM53" s="162"/>
      <c r="FN53" s="162"/>
      <c r="FO53" s="162"/>
      <c r="FP53" s="162"/>
      <c r="FQ53" s="162"/>
      <c r="FR53" s="162"/>
      <c r="FS53" s="162"/>
      <c r="FT53" s="162"/>
      <c r="FU53" s="162"/>
      <c r="FV53" s="162"/>
      <c r="FW53" s="162"/>
      <c r="FX53" s="162"/>
      <c r="FY53" s="162"/>
      <c r="FZ53" s="162"/>
      <c r="GA53" s="162"/>
      <c r="GB53" s="162"/>
      <c r="GC53" s="162"/>
      <c r="GD53" s="162"/>
      <c r="GE53" s="162"/>
      <c r="GF53" s="162"/>
      <c r="GG53" s="162"/>
      <c r="GH53" s="162"/>
      <c r="GI53" s="162"/>
      <c r="GJ53" s="162"/>
      <c r="GK53" s="162"/>
      <c r="GL53" s="162"/>
      <c r="GM53" s="162"/>
      <c r="GN53" s="162"/>
      <c r="GO53" s="162"/>
      <c r="GP53" s="162"/>
      <c r="GQ53" s="162"/>
      <c r="GR53" s="162"/>
      <c r="GS53" s="162"/>
      <c r="GT53" s="162"/>
      <c r="GU53" s="162"/>
      <c r="GV53" s="162"/>
      <c r="GW53" s="162"/>
      <c r="GX53" s="162"/>
      <c r="GY53" s="162"/>
      <c r="GZ53" s="162"/>
      <c r="HA53" s="162"/>
      <c r="HB53" s="162"/>
      <c r="HC53" s="162"/>
      <c r="HD53" s="162"/>
      <c r="HE53" s="162"/>
      <c r="HF53" s="162"/>
      <c r="HG53" s="162"/>
      <c r="HH53" s="162"/>
      <c r="HI53" s="162"/>
      <c r="HJ53" s="162"/>
      <c r="HK53" s="162"/>
      <c r="HL53" s="162"/>
      <c r="HM53" s="162"/>
      <c r="HN53" s="162"/>
      <c r="HO53" s="162"/>
      <c r="HP53" s="162"/>
      <c r="HQ53" s="162"/>
      <c r="HR53" s="162"/>
      <c r="HS53" s="162"/>
      <c r="HT53" s="162"/>
      <c r="HU53" s="162"/>
      <c r="HV53" s="162"/>
      <c r="HW53" s="162"/>
      <c r="HX53" s="162"/>
      <c r="HY53" s="162"/>
      <c r="HZ53" s="162"/>
      <c r="IA53" s="162"/>
      <c r="IB53" s="162"/>
      <c r="IC53" s="162"/>
      <c r="ID53" s="162"/>
      <c r="IE53" s="162"/>
      <c r="IF53" s="162"/>
      <c r="IG53" s="162"/>
      <c r="IH53" s="162"/>
      <c r="II53" s="162"/>
      <c r="IJ53" s="162"/>
      <c r="IK53" s="162"/>
      <c r="IL53" s="162"/>
      <c r="IM53" s="162"/>
      <c r="IN53" s="162"/>
      <c r="IO53" s="162"/>
      <c r="IP53" s="162"/>
      <c r="IQ53" s="162"/>
      <c r="IR53" s="162"/>
      <c r="IS53" s="162"/>
      <c r="IT53" s="162"/>
      <c r="IU53" s="163"/>
    </row>
    <row r="54" spans="1:255" ht="15" customHeight="1" x14ac:dyDescent="0.15">
      <c r="A54" s="156">
        <v>9</v>
      </c>
      <c r="B54" s="157" t="s">
        <v>82</v>
      </c>
      <c r="C54" s="158">
        <v>2019</v>
      </c>
      <c r="D54" s="158">
        <v>0.81599999999999995</v>
      </c>
      <c r="E54" s="152"/>
      <c r="F54" s="156">
        <v>9</v>
      </c>
      <c r="G54" s="170" t="s">
        <v>17</v>
      </c>
      <c r="H54" s="171">
        <v>2015</v>
      </c>
      <c r="I54" s="171">
        <v>1.075</v>
      </c>
      <c r="J54" s="152"/>
      <c r="K54" s="156">
        <f t="shared" si="7"/>
        <v>9</v>
      </c>
      <c r="L54" s="170" t="s">
        <v>38</v>
      </c>
      <c r="M54" s="171">
        <v>2015</v>
      </c>
      <c r="N54" s="180">
        <v>1.8480000000000001</v>
      </c>
      <c r="O54" s="152"/>
      <c r="P54" s="152"/>
      <c r="Q54" s="152"/>
      <c r="R54" s="152"/>
      <c r="S54" s="152"/>
      <c r="T54" s="177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8"/>
      <c r="BG54" s="178"/>
      <c r="BH54" s="178"/>
      <c r="BI54" s="178"/>
      <c r="BJ54" s="178"/>
      <c r="BK54" s="178"/>
      <c r="BL54" s="178"/>
      <c r="BM54" s="178"/>
      <c r="BN54" s="178"/>
      <c r="BO54" s="178"/>
      <c r="BP54" s="178"/>
      <c r="BQ54" s="178"/>
      <c r="BR54" s="178"/>
      <c r="BS54" s="178"/>
      <c r="BT54" s="178"/>
      <c r="BU54" s="178"/>
      <c r="BV54" s="178"/>
      <c r="BW54" s="178"/>
      <c r="BX54" s="178"/>
      <c r="BY54" s="178"/>
      <c r="BZ54" s="178"/>
      <c r="CA54" s="178"/>
      <c r="CB54" s="178"/>
      <c r="CC54" s="178"/>
      <c r="CD54" s="178"/>
      <c r="CE54" s="178"/>
      <c r="CF54" s="178"/>
      <c r="CG54" s="178"/>
      <c r="CH54" s="178"/>
      <c r="CI54" s="178"/>
      <c r="CJ54" s="178"/>
      <c r="CK54" s="178"/>
      <c r="CL54" s="178"/>
      <c r="CM54" s="178"/>
      <c r="CN54" s="178"/>
      <c r="CO54" s="178"/>
      <c r="CP54" s="178"/>
      <c r="CQ54" s="178"/>
      <c r="CR54" s="178"/>
      <c r="CS54" s="178"/>
      <c r="CT54" s="178"/>
      <c r="CU54" s="178"/>
      <c r="CV54" s="178"/>
      <c r="CW54" s="178"/>
      <c r="CX54" s="178"/>
      <c r="CY54" s="178"/>
      <c r="CZ54" s="178"/>
      <c r="DA54" s="178"/>
      <c r="DB54" s="178"/>
      <c r="DC54" s="178"/>
      <c r="DD54" s="178"/>
      <c r="DE54" s="178"/>
      <c r="DF54" s="178"/>
      <c r="DG54" s="178"/>
      <c r="DH54" s="178"/>
      <c r="DI54" s="178"/>
      <c r="DJ54" s="178"/>
      <c r="DK54" s="178"/>
      <c r="DL54" s="178"/>
      <c r="DM54" s="178"/>
      <c r="DN54" s="178"/>
      <c r="DO54" s="178"/>
      <c r="DP54" s="178"/>
      <c r="DQ54" s="178"/>
      <c r="DR54" s="178"/>
      <c r="DS54" s="178"/>
      <c r="DT54" s="178"/>
      <c r="DU54" s="178"/>
      <c r="DV54" s="178"/>
      <c r="DW54" s="178"/>
      <c r="DX54" s="178"/>
      <c r="DY54" s="178"/>
      <c r="DZ54" s="178"/>
      <c r="EA54" s="178"/>
      <c r="EB54" s="178"/>
      <c r="EC54" s="178"/>
      <c r="ED54" s="178"/>
      <c r="EE54" s="178"/>
      <c r="EF54" s="178"/>
      <c r="EG54" s="178"/>
      <c r="EH54" s="178"/>
      <c r="EI54" s="178"/>
      <c r="EJ54" s="178"/>
      <c r="EK54" s="178"/>
      <c r="EL54" s="178"/>
      <c r="EM54" s="178"/>
      <c r="EN54" s="178"/>
      <c r="EO54" s="178"/>
      <c r="EP54" s="178"/>
      <c r="EQ54" s="178"/>
      <c r="ER54" s="178"/>
      <c r="ES54" s="178"/>
      <c r="ET54" s="178"/>
      <c r="EU54" s="178"/>
      <c r="EV54" s="178"/>
      <c r="EW54" s="178"/>
      <c r="EX54" s="178"/>
      <c r="EY54" s="178"/>
      <c r="EZ54" s="178"/>
      <c r="FA54" s="178"/>
      <c r="FB54" s="178"/>
      <c r="FC54" s="178"/>
      <c r="FD54" s="178"/>
      <c r="FE54" s="178"/>
      <c r="FF54" s="178"/>
      <c r="FG54" s="178"/>
      <c r="FH54" s="178"/>
      <c r="FI54" s="178"/>
      <c r="FJ54" s="178"/>
      <c r="FK54" s="178"/>
      <c r="FL54" s="178"/>
      <c r="FM54" s="178"/>
      <c r="FN54" s="178"/>
      <c r="FO54" s="178"/>
      <c r="FP54" s="178"/>
      <c r="FQ54" s="178"/>
      <c r="FR54" s="178"/>
      <c r="FS54" s="178"/>
      <c r="FT54" s="178"/>
      <c r="FU54" s="178"/>
      <c r="FV54" s="178"/>
      <c r="FW54" s="178"/>
      <c r="FX54" s="178"/>
      <c r="FY54" s="178"/>
      <c r="FZ54" s="178"/>
      <c r="GA54" s="178"/>
      <c r="GB54" s="178"/>
      <c r="GC54" s="178"/>
      <c r="GD54" s="178"/>
      <c r="GE54" s="178"/>
      <c r="GF54" s="178"/>
      <c r="GG54" s="178"/>
      <c r="GH54" s="178"/>
      <c r="GI54" s="178"/>
      <c r="GJ54" s="178"/>
      <c r="GK54" s="178"/>
      <c r="GL54" s="178"/>
      <c r="GM54" s="178"/>
      <c r="GN54" s="178"/>
      <c r="GO54" s="178"/>
      <c r="GP54" s="178"/>
      <c r="GQ54" s="178"/>
      <c r="GR54" s="178"/>
      <c r="GS54" s="178"/>
      <c r="GT54" s="178"/>
      <c r="GU54" s="178"/>
      <c r="GV54" s="178"/>
      <c r="GW54" s="178"/>
      <c r="GX54" s="178"/>
      <c r="GY54" s="178"/>
      <c r="GZ54" s="178"/>
      <c r="HA54" s="178"/>
      <c r="HB54" s="178"/>
      <c r="HC54" s="178"/>
      <c r="HD54" s="178"/>
      <c r="HE54" s="178"/>
      <c r="HF54" s="178"/>
      <c r="HG54" s="178"/>
      <c r="HH54" s="178"/>
      <c r="HI54" s="178"/>
      <c r="HJ54" s="178"/>
      <c r="HK54" s="178"/>
      <c r="HL54" s="178"/>
      <c r="HM54" s="178"/>
      <c r="HN54" s="178"/>
      <c r="HO54" s="178"/>
      <c r="HP54" s="178"/>
      <c r="HQ54" s="178"/>
      <c r="HR54" s="178"/>
      <c r="HS54" s="178"/>
      <c r="HT54" s="178"/>
      <c r="HU54" s="178"/>
      <c r="HV54" s="178"/>
      <c r="HW54" s="178"/>
      <c r="HX54" s="178"/>
      <c r="HY54" s="178"/>
      <c r="HZ54" s="178"/>
      <c r="IA54" s="178"/>
      <c r="IB54" s="178"/>
      <c r="IC54" s="178"/>
      <c r="ID54" s="178"/>
      <c r="IE54" s="178"/>
      <c r="IF54" s="178"/>
      <c r="IG54" s="178"/>
      <c r="IH54" s="178"/>
      <c r="II54" s="178"/>
      <c r="IJ54" s="178"/>
      <c r="IK54" s="178"/>
      <c r="IL54" s="178"/>
      <c r="IM54" s="178"/>
      <c r="IN54" s="178"/>
      <c r="IO54" s="178"/>
      <c r="IP54" s="178"/>
      <c r="IQ54" s="178"/>
      <c r="IR54" s="178"/>
      <c r="IS54" s="178"/>
      <c r="IT54" s="178"/>
      <c r="IU54" s="185"/>
    </row>
    <row r="55" spans="1:255" ht="15" customHeight="1" x14ac:dyDescent="0.15">
      <c r="A55" s="156">
        <v>10</v>
      </c>
      <c r="B55" s="157" t="s">
        <v>198</v>
      </c>
      <c r="C55" s="158">
        <v>2019</v>
      </c>
      <c r="D55" s="158">
        <v>0.80800000000000005</v>
      </c>
      <c r="E55" s="152"/>
      <c r="F55" s="156">
        <v>10</v>
      </c>
      <c r="G55" s="157" t="s">
        <v>82</v>
      </c>
      <c r="H55" s="158">
        <v>2019</v>
      </c>
      <c r="I55" s="158">
        <v>1.0669999999999999</v>
      </c>
      <c r="J55" s="152"/>
      <c r="K55" s="156">
        <f t="shared" si="7"/>
        <v>10</v>
      </c>
      <c r="L55" s="164" t="s">
        <v>111</v>
      </c>
      <c r="M55" s="165">
        <v>2018</v>
      </c>
      <c r="N55" s="165">
        <v>1.764</v>
      </c>
      <c r="O55" s="152"/>
      <c r="P55" s="152"/>
      <c r="Q55" s="152"/>
      <c r="R55" s="152"/>
      <c r="S55" s="152"/>
      <c r="T55" s="177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178"/>
      <c r="BE55" s="178"/>
      <c r="BF55" s="178"/>
      <c r="BG55" s="178"/>
      <c r="BH55" s="178"/>
      <c r="BI55" s="178"/>
      <c r="BJ55" s="178"/>
      <c r="BK55" s="178"/>
      <c r="BL55" s="178"/>
      <c r="BM55" s="178"/>
      <c r="BN55" s="178"/>
      <c r="BO55" s="178"/>
      <c r="BP55" s="178"/>
      <c r="BQ55" s="178"/>
      <c r="BR55" s="178"/>
      <c r="BS55" s="178"/>
      <c r="BT55" s="178"/>
      <c r="BU55" s="178"/>
      <c r="BV55" s="178"/>
      <c r="BW55" s="178"/>
      <c r="BX55" s="178"/>
      <c r="BY55" s="178"/>
      <c r="BZ55" s="178"/>
      <c r="CA55" s="178"/>
      <c r="CB55" s="178"/>
      <c r="CC55" s="178"/>
      <c r="CD55" s="178"/>
      <c r="CE55" s="178"/>
      <c r="CF55" s="178"/>
      <c r="CG55" s="178"/>
      <c r="CH55" s="178"/>
      <c r="CI55" s="178"/>
      <c r="CJ55" s="178"/>
      <c r="CK55" s="178"/>
      <c r="CL55" s="178"/>
      <c r="CM55" s="178"/>
      <c r="CN55" s="178"/>
      <c r="CO55" s="178"/>
      <c r="CP55" s="178"/>
      <c r="CQ55" s="178"/>
      <c r="CR55" s="178"/>
      <c r="CS55" s="178"/>
      <c r="CT55" s="178"/>
      <c r="CU55" s="178"/>
      <c r="CV55" s="178"/>
      <c r="CW55" s="178"/>
      <c r="CX55" s="178"/>
      <c r="CY55" s="178"/>
      <c r="CZ55" s="178"/>
      <c r="DA55" s="178"/>
      <c r="DB55" s="178"/>
      <c r="DC55" s="178"/>
      <c r="DD55" s="178"/>
      <c r="DE55" s="178"/>
      <c r="DF55" s="178"/>
      <c r="DG55" s="178"/>
      <c r="DH55" s="178"/>
      <c r="DI55" s="178"/>
      <c r="DJ55" s="178"/>
      <c r="DK55" s="178"/>
      <c r="DL55" s="178"/>
      <c r="DM55" s="178"/>
      <c r="DN55" s="178"/>
      <c r="DO55" s="178"/>
      <c r="DP55" s="178"/>
      <c r="DQ55" s="178"/>
      <c r="DR55" s="178"/>
      <c r="DS55" s="178"/>
      <c r="DT55" s="178"/>
      <c r="DU55" s="178"/>
      <c r="DV55" s="178"/>
      <c r="DW55" s="178"/>
      <c r="DX55" s="178"/>
      <c r="DY55" s="178"/>
      <c r="DZ55" s="178"/>
      <c r="EA55" s="178"/>
      <c r="EB55" s="178"/>
      <c r="EC55" s="178"/>
      <c r="ED55" s="178"/>
      <c r="EE55" s="178"/>
      <c r="EF55" s="178"/>
      <c r="EG55" s="178"/>
      <c r="EH55" s="178"/>
      <c r="EI55" s="178"/>
      <c r="EJ55" s="178"/>
      <c r="EK55" s="178"/>
      <c r="EL55" s="178"/>
      <c r="EM55" s="178"/>
      <c r="EN55" s="178"/>
      <c r="EO55" s="178"/>
      <c r="EP55" s="178"/>
      <c r="EQ55" s="178"/>
      <c r="ER55" s="178"/>
      <c r="ES55" s="178"/>
      <c r="ET55" s="178"/>
      <c r="EU55" s="178"/>
      <c r="EV55" s="178"/>
      <c r="EW55" s="178"/>
      <c r="EX55" s="178"/>
      <c r="EY55" s="178"/>
      <c r="EZ55" s="178"/>
      <c r="FA55" s="178"/>
      <c r="FB55" s="178"/>
      <c r="FC55" s="178"/>
      <c r="FD55" s="178"/>
      <c r="FE55" s="178"/>
      <c r="FF55" s="178"/>
      <c r="FG55" s="178"/>
      <c r="FH55" s="178"/>
      <c r="FI55" s="178"/>
      <c r="FJ55" s="178"/>
      <c r="FK55" s="178"/>
      <c r="FL55" s="178"/>
      <c r="FM55" s="178"/>
      <c r="FN55" s="178"/>
      <c r="FO55" s="178"/>
      <c r="FP55" s="178"/>
      <c r="FQ55" s="178"/>
      <c r="FR55" s="178"/>
      <c r="FS55" s="178"/>
      <c r="FT55" s="178"/>
      <c r="FU55" s="178"/>
      <c r="FV55" s="178"/>
      <c r="FW55" s="178"/>
      <c r="FX55" s="178"/>
      <c r="FY55" s="178"/>
      <c r="FZ55" s="178"/>
      <c r="GA55" s="178"/>
      <c r="GB55" s="178"/>
      <c r="GC55" s="178"/>
      <c r="GD55" s="178"/>
      <c r="GE55" s="178"/>
      <c r="GF55" s="178"/>
      <c r="GG55" s="178"/>
      <c r="GH55" s="178"/>
      <c r="GI55" s="178"/>
      <c r="GJ55" s="178"/>
      <c r="GK55" s="178"/>
      <c r="GL55" s="178"/>
      <c r="GM55" s="178"/>
      <c r="GN55" s="178"/>
      <c r="GO55" s="178"/>
      <c r="GP55" s="178"/>
      <c r="GQ55" s="178"/>
      <c r="GR55" s="178"/>
      <c r="GS55" s="178"/>
      <c r="GT55" s="178"/>
      <c r="GU55" s="178"/>
      <c r="GV55" s="178"/>
      <c r="GW55" s="178"/>
      <c r="GX55" s="178"/>
      <c r="GY55" s="178"/>
      <c r="GZ55" s="178"/>
      <c r="HA55" s="178"/>
      <c r="HB55" s="178"/>
      <c r="HC55" s="178"/>
      <c r="HD55" s="178"/>
      <c r="HE55" s="178"/>
      <c r="HF55" s="178"/>
      <c r="HG55" s="178"/>
      <c r="HH55" s="178"/>
      <c r="HI55" s="178"/>
      <c r="HJ55" s="178"/>
      <c r="HK55" s="178"/>
      <c r="HL55" s="178"/>
      <c r="HM55" s="178"/>
      <c r="HN55" s="178"/>
      <c r="HO55" s="178"/>
      <c r="HP55" s="178"/>
      <c r="HQ55" s="178"/>
      <c r="HR55" s="178"/>
      <c r="HS55" s="178"/>
      <c r="HT55" s="178"/>
      <c r="HU55" s="178"/>
      <c r="HV55" s="178"/>
      <c r="HW55" s="178"/>
      <c r="HX55" s="178"/>
      <c r="HY55" s="178"/>
      <c r="HZ55" s="178"/>
      <c r="IA55" s="178"/>
      <c r="IB55" s="178"/>
      <c r="IC55" s="178"/>
      <c r="ID55" s="178"/>
      <c r="IE55" s="178"/>
      <c r="IF55" s="178"/>
      <c r="IG55" s="178"/>
      <c r="IH55" s="178"/>
      <c r="II55" s="178"/>
      <c r="IJ55" s="178"/>
      <c r="IK55" s="178"/>
      <c r="IL55" s="178"/>
      <c r="IM55" s="178"/>
      <c r="IN55" s="178"/>
      <c r="IO55" s="178"/>
      <c r="IP55" s="178"/>
      <c r="IQ55" s="178"/>
      <c r="IR55" s="178"/>
      <c r="IS55" s="178"/>
      <c r="IT55" s="178"/>
      <c r="IU55" s="185"/>
    </row>
    <row r="56" spans="1:255" ht="15" customHeight="1" x14ac:dyDescent="0.15">
      <c r="A56" s="156">
        <v>11</v>
      </c>
      <c r="B56" s="157" t="s">
        <v>244</v>
      </c>
      <c r="C56" s="158">
        <v>2019</v>
      </c>
      <c r="D56" s="158">
        <v>0.80500000000000005</v>
      </c>
      <c r="E56" s="152"/>
      <c r="F56" s="156">
        <v>11</v>
      </c>
      <c r="G56" s="170" t="s">
        <v>17</v>
      </c>
      <c r="H56" s="171">
        <v>2008</v>
      </c>
      <c r="I56" s="180">
        <v>1.056</v>
      </c>
      <c r="J56" s="152"/>
      <c r="K56" s="156">
        <f t="shared" si="7"/>
        <v>11</v>
      </c>
      <c r="L56" s="159" t="s">
        <v>64</v>
      </c>
      <c r="M56" s="160">
        <v>2017</v>
      </c>
      <c r="N56" s="183">
        <v>1.7350000000000001</v>
      </c>
      <c r="O56" s="152"/>
      <c r="P56" s="152"/>
      <c r="Q56" s="152"/>
      <c r="R56" s="152"/>
      <c r="S56" s="152"/>
      <c r="T56" s="177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  <c r="BC56" s="178"/>
      <c r="BD56" s="178"/>
      <c r="BE56" s="178"/>
      <c r="BF56" s="178"/>
      <c r="BG56" s="178"/>
      <c r="BH56" s="178"/>
      <c r="BI56" s="178"/>
      <c r="BJ56" s="178"/>
      <c r="BK56" s="178"/>
      <c r="BL56" s="178"/>
      <c r="BM56" s="178"/>
      <c r="BN56" s="178"/>
      <c r="BO56" s="178"/>
      <c r="BP56" s="178"/>
      <c r="BQ56" s="178"/>
      <c r="BR56" s="178"/>
      <c r="BS56" s="178"/>
      <c r="BT56" s="178"/>
      <c r="BU56" s="178"/>
      <c r="BV56" s="178"/>
      <c r="BW56" s="178"/>
      <c r="BX56" s="178"/>
      <c r="BY56" s="178"/>
      <c r="BZ56" s="178"/>
      <c r="CA56" s="178"/>
      <c r="CB56" s="178"/>
      <c r="CC56" s="178"/>
      <c r="CD56" s="178"/>
      <c r="CE56" s="178"/>
      <c r="CF56" s="178"/>
      <c r="CG56" s="178"/>
      <c r="CH56" s="178"/>
      <c r="CI56" s="178"/>
      <c r="CJ56" s="178"/>
      <c r="CK56" s="178"/>
      <c r="CL56" s="178"/>
      <c r="CM56" s="178"/>
      <c r="CN56" s="178"/>
      <c r="CO56" s="178"/>
      <c r="CP56" s="178"/>
      <c r="CQ56" s="178"/>
      <c r="CR56" s="178"/>
      <c r="CS56" s="178"/>
      <c r="CT56" s="178"/>
      <c r="CU56" s="178"/>
      <c r="CV56" s="178"/>
      <c r="CW56" s="178"/>
      <c r="CX56" s="178"/>
      <c r="CY56" s="178"/>
      <c r="CZ56" s="178"/>
      <c r="DA56" s="178"/>
      <c r="DB56" s="178"/>
      <c r="DC56" s="178"/>
      <c r="DD56" s="178"/>
      <c r="DE56" s="178"/>
      <c r="DF56" s="178"/>
      <c r="DG56" s="178"/>
      <c r="DH56" s="178"/>
      <c r="DI56" s="178"/>
      <c r="DJ56" s="178"/>
      <c r="DK56" s="178"/>
      <c r="DL56" s="178"/>
      <c r="DM56" s="178"/>
      <c r="DN56" s="178"/>
      <c r="DO56" s="178"/>
      <c r="DP56" s="178"/>
      <c r="DQ56" s="178"/>
      <c r="DR56" s="178"/>
      <c r="DS56" s="178"/>
      <c r="DT56" s="178"/>
      <c r="DU56" s="178"/>
      <c r="DV56" s="178"/>
      <c r="DW56" s="178"/>
      <c r="DX56" s="178"/>
      <c r="DY56" s="178"/>
      <c r="DZ56" s="178"/>
      <c r="EA56" s="178"/>
      <c r="EB56" s="178"/>
      <c r="EC56" s="178"/>
      <c r="ED56" s="178"/>
      <c r="EE56" s="178"/>
      <c r="EF56" s="178"/>
      <c r="EG56" s="178"/>
      <c r="EH56" s="178"/>
      <c r="EI56" s="178"/>
      <c r="EJ56" s="178"/>
      <c r="EK56" s="178"/>
      <c r="EL56" s="178"/>
      <c r="EM56" s="178"/>
      <c r="EN56" s="178"/>
      <c r="EO56" s="178"/>
      <c r="EP56" s="178"/>
      <c r="EQ56" s="178"/>
      <c r="ER56" s="178"/>
      <c r="ES56" s="178"/>
      <c r="ET56" s="178"/>
      <c r="EU56" s="178"/>
      <c r="EV56" s="178"/>
      <c r="EW56" s="178"/>
      <c r="EX56" s="178"/>
      <c r="EY56" s="178"/>
      <c r="EZ56" s="178"/>
      <c r="FA56" s="178"/>
      <c r="FB56" s="178"/>
      <c r="FC56" s="178"/>
      <c r="FD56" s="178"/>
      <c r="FE56" s="178"/>
      <c r="FF56" s="178"/>
      <c r="FG56" s="178"/>
      <c r="FH56" s="178"/>
      <c r="FI56" s="178"/>
      <c r="FJ56" s="178"/>
      <c r="FK56" s="178"/>
      <c r="FL56" s="178"/>
      <c r="FM56" s="178"/>
      <c r="FN56" s="178"/>
      <c r="FO56" s="178"/>
      <c r="FP56" s="178"/>
      <c r="FQ56" s="178"/>
      <c r="FR56" s="178"/>
      <c r="FS56" s="178"/>
      <c r="FT56" s="178"/>
      <c r="FU56" s="178"/>
      <c r="FV56" s="178"/>
      <c r="FW56" s="178"/>
      <c r="FX56" s="178"/>
      <c r="FY56" s="178"/>
      <c r="FZ56" s="178"/>
      <c r="GA56" s="178"/>
      <c r="GB56" s="178"/>
      <c r="GC56" s="178"/>
      <c r="GD56" s="178"/>
      <c r="GE56" s="178"/>
      <c r="GF56" s="178"/>
      <c r="GG56" s="178"/>
      <c r="GH56" s="178"/>
      <c r="GI56" s="178"/>
      <c r="GJ56" s="178"/>
      <c r="GK56" s="178"/>
      <c r="GL56" s="178"/>
      <c r="GM56" s="178"/>
      <c r="GN56" s="178"/>
      <c r="GO56" s="178"/>
      <c r="GP56" s="178"/>
      <c r="GQ56" s="178"/>
      <c r="GR56" s="178"/>
      <c r="GS56" s="178"/>
      <c r="GT56" s="178"/>
      <c r="GU56" s="178"/>
      <c r="GV56" s="178"/>
      <c r="GW56" s="178"/>
      <c r="GX56" s="178"/>
      <c r="GY56" s="178"/>
      <c r="GZ56" s="178"/>
      <c r="HA56" s="178"/>
      <c r="HB56" s="178"/>
      <c r="HC56" s="178"/>
      <c r="HD56" s="178"/>
      <c r="HE56" s="178"/>
      <c r="HF56" s="178"/>
      <c r="HG56" s="178"/>
      <c r="HH56" s="178"/>
      <c r="HI56" s="178"/>
      <c r="HJ56" s="178"/>
      <c r="HK56" s="178"/>
      <c r="HL56" s="178"/>
      <c r="HM56" s="178"/>
      <c r="HN56" s="178"/>
      <c r="HO56" s="178"/>
      <c r="HP56" s="178"/>
      <c r="HQ56" s="178"/>
      <c r="HR56" s="178"/>
      <c r="HS56" s="178"/>
      <c r="HT56" s="178"/>
      <c r="HU56" s="178"/>
      <c r="HV56" s="178"/>
      <c r="HW56" s="178"/>
      <c r="HX56" s="178"/>
      <c r="HY56" s="178"/>
      <c r="HZ56" s="178"/>
      <c r="IA56" s="178"/>
      <c r="IB56" s="178"/>
      <c r="IC56" s="178"/>
      <c r="ID56" s="178"/>
      <c r="IE56" s="178"/>
      <c r="IF56" s="178"/>
      <c r="IG56" s="178"/>
      <c r="IH56" s="178"/>
      <c r="II56" s="178"/>
      <c r="IJ56" s="178"/>
      <c r="IK56" s="178"/>
      <c r="IL56" s="178"/>
      <c r="IM56" s="178"/>
      <c r="IN56" s="178"/>
      <c r="IO56" s="178"/>
      <c r="IP56" s="178"/>
      <c r="IQ56" s="178"/>
      <c r="IR56" s="178"/>
      <c r="IS56" s="178"/>
      <c r="IT56" s="178"/>
      <c r="IU56" s="185"/>
    </row>
    <row r="57" spans="1:255" ht="15" customHeight="1" x14ac:dyDescent="0.15">
      <c r="A57" s="156">
        <v>12</v>
      </c>
      <c r="B57" s="164" t="s">
        <v>111</v>
      </c>
      <c r="C57" s="165">
        <v>2018</v>
      </c>
      <c r="D57" s="165">
        <v>0.80500000000000005</v>
      </c>
      <c r="E57" s="152"/>
      <c r="F57" s="156">
        <f t="shared" ref="F57:F65" si="8">F56+1</f>
        <v>12</v>
      </c>
      <c r="G57" s="170" t="s">
        <v>85</v>
      </c>
      <c r="H57" s="171">
        <v>2016</v>
      </c>
      <c r="I57" s="180">
        <v>1.04</v>
      </c>
      <c r="J57" s="152"/>
      <c r="K57" s="156">
        <f t="shared" si="7"/>
        <v>12</v>
      </c>
      <c r="L57" s="164" t="s">
        <v>17</v>
      </c>
      <c r="M57" s="165">
        <v>2018</v>
      </c>
      <c r="N57" s="165">
        <v>1.728</v>
      </c>
      <c r="O57" s="152"/>
      <c r="P57" s="152"/>
      <c r="Q57" s="152"/>
      <c r="R57" s="152"/>
      <c r="S57" s="152"/>
      <c r="T57" s="177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8"/>
      <c r="BB57" s="178"/>
      <c r="BC57" s="178"/>
      <c r="BD57" s="178"/>
      <c r="BE57" s="178"/>
      <c r="BF57" s="178"/>
      <c r="BG57" s="178"/>
      <c r="BH57" s="178"/>
      <c r="BI57" s="178"/>
      <c r="BJ57" s="178"/>
      <c r="BK57" s="178"/>
      <c r="BL57" s="178"/>
      <c r="BM57" s="178"/>
      <c r="BN57" s="178"/>
      <c r="BO57" s="178"/>
      <c r="BP57" s="178"/>
      <c r="BQ57" s="178"/>
      <c r="BR57" s="178"/>
      <c r="BS57" s="178"/>
      <c r="BT57" s="178"/>
      <c r="BU57" s="178"/>
      <c r="BV57" s="178"/>
      <c r="BW57" s="178"/>
      <c r="BX57" s="178"/>
      <c r="BY57" s="178"/>
      <c r="BZ57" s="178"/>
      <c r="CA57" s="178"/>
      <c r="CB57" s="178"/>
      <c r="CC57" s="178"/>
      <c r="CD57" s="178"/>
      <c r="CE57" s="178"/>
      <c r="CF57" s="178"/>
      <c r="CG57" s="178"/>
      <c r="CH57" s="178"/>
      <c r="CI57" s="178"/>
      <c r="CJ57" s="178"/>
      <c r="CK57" s="178"/>
      <c r="CL57" s="178"/>
      <c r="CM57" s="178"/>
      <c r="CN57" s="178"/>
      <c r="CO57" s="178"/>
      <c r="CP57" s="178"/>
      <c r="CQ57" s="178"/>
      <c r="CR57" s="178"/>
      <c r="CS57" s="178"/>
      <c r="CT57" s="178"/>
      <c r="CU57" s="178"/>
      <c r="CV57" s="178"/>
      <c r="CW57" s="178"/>
      <c r="CX57" s="178"/>
      <c r="CY57" s="178"/>
      <c r="CZ57" s="178"/>
      <c r="DA57" s="178"/>
      <c r="DB57" s="178"/>
      <c r="DC57" s="178"/>
      <c r="DD57" s="178"/>
      <c r="DE57" s="178"/>
      <c r="DF57" s="178"/>
      <c r="DG57" s="178"/>
      <c r="DH57" s="178"/>
      <c r="DI57" s="178"/>
      <c r="DJ57" s="178"/>
      <c r="DK57" s="178"/>
      <c r="DL57" s="178"/>
      <c r="DM57" s="178"/>
      <c r="DN57" s="178"/>
      <c r="DO57" s="178"/>
      <c r="DP57" s="178"/>
      <c r="DQ57" s="178"/>
      <c r="DR57" s="178"/>
      <c r="DS57" s="178"/>
      <c r="DT57" s="178"/>
      <c r="DU57" s="178"/>
      <c r="DV57" s="178"/>
      <c r="DW57" s="178"/>
      <c r="DX57" s="178"/>
      <c r="DY57" s="178"/>
      <c r="DZ57" s="178"/>
      <c r="EA57" s="178"/>
      <c r="EB57" s="178"/>
      <c r="EC57" s="178"/>
      <c r="ED57" s="178"/>
      <c r="EE57" s="178"/>
      <c r="EF57" s="178"/>
      <c r="EG57" s="178"/>
      <c r="EH57" s="178"/>
      <c r="EI57" s="178"/>
      <c r="EJ57" s="178"/>
      <c r="EK57" s="178"/>
      <c r="EL57" s="178"/>
      <c r="EM57" s="178"/>
      <c r="EN57" s="178"/>
      <c r="EO57" s="178"/>
      <c r="EP57" s="178"/>
      <c r="EQ57" s="178"/>
      <c r="ER57" s="178"/>
      <c r="ES57" s="178"/>
      <c r="ET57" s="178"/>
      <c r="EU57" s="178"/>
      <c r="EV57" s="178"/>
      <c r="EW57" s="178"/>
      <c r="EX57" s="178"/>
      <c r="EY57" s="178"/>
      <c r="EZ57" s="178"/>
      <c r="FA57" s="178"/>
      <c r="FB57" s="178"/>
      <c r="FC57" s="178"/>
      <c r="FD57" s="178"/>
      <c r="FE57" s="178"/>
      <c r="FF57" s="178"/>
      <c r="FG57" s="178"/>
      <c r="FH57" s="178"/>
      <c r="FI57" s="178"/>
      <c r="FJ57" s="178"/>
      <c r="FK57" s="178"/>
      <c r="FL57" s="178"/>
      <c r="FM57" s="178"/>
      <c r="FN57" s="178"/>
      <c r="FO57" s="178"/>
      <c r="FP57" s="178"/>
      <c r="FQ57" s="178"/>
      <c r="FR57" s="178"/>
      <c r="FS57" s="178"/>
      <c r="FT57" s="178"/>
      <c r="FU57" s="178"/>
      <c r="FV57" s="178"/>
      <c r="FW57" s="178"/>
      <c r="FX57" s="178"/>
      <c r="FY57" s="178"/>
      <c r="FZ57" s="178"/>
      <c r="GA57" s="178"/>
      <c r="GB57" s="178"/>
      <c r="GC57" s="178"/>
      <c r="GD57" s="178"/>
      <c r="GE57" s="178"/>
      <c r="GF57" s="178"/>
      <c r="GG57" s="178"/>
      <c r="GH57" s="178"/>
      <c r="GI57" s="178"/>
      <c r="GJ57" s="178"/>
      <c r="GK57" s="178"/>
      <c r="GL57" s="178"/>
      <c r="GM57" s="178"/>
      <c r="GN57" s="178"/>
      <c r="GO57" s="178"/>
      <c r="GP57" s="178"/>
      <c r="GQ57" s="178"/>
      <c r="GR57" s="178"/>
      <c r="GS57" s="178"/>
      <c r="GT57" s="178"/>
      <c r="GU57" s="178"/>
      <c r="GV57" s="178"/>
      <c r="GW57" s="178"/>
      <c r="GX57" s="178"/>
      <c r="GY57" s="178"/>
      <c r="GZ57" s="178"/>
      <c r="HA57" s="178"/>
      <c r="HB57" s="178"/>
      <c r="HC57" s="178"/>
      <c r="HD57" s="178"/>
      <c r="HE57" s="178"/>
      <c r="HF57" s="178"/>
      <c r="HG57" s="178"/>
      <c r="HH57" s="178"/>
      <c r="HI57" s="178"/>
      <c r="HJ57" s="178"/>
      <c r="HK57" s="178"/>
      <c r="HL57" s="178"/>
      <c r="HM57" s="178"/>
      <c r="HN57" s="178"/>
      <c r="HO57" s="178"/>
      <c r="HP57" s="178"/>
      <c r="HQ57" s="178"/>
      <c r="HR57" s="178"/>
      <c r="HS57" s="178"/>
      <c r="HT57" s="178"/>
      <c r="HU57" s="178"/>
      <c r="HV57" s="178"/>
      <c r="HW57" s="178"/>
      <c r="HX57" s="178"/>
      <c r="HY57" s="178"/>
      <c r="HZ57" s="178"/>
      <c r="IA57" s="178"/>
      <c r="IB57" s="178"/>
      <c r="IC57" s="178"/>
      <c r="ID57" s="178"/>
      <c r="IE57" s="178"/>
      <c r="IF57" s="178"/>
      <c r="IG57" s="178"/>
      <c r="IH57" s="178"/>
      <c r="II57" s="178"/>
      <c r="IJ57" s="178"/>
      <c r="IK57" s="178"/>
      <c r="IL57" s="178"/>
      <c r="IM57" s="178"/>
      <c r="IN57" s="178"/>
      <c r="IO57" s="178"/>
      <c r="IP57" s="178"/>
      <c r="IQ57" s="178"/>
      <c r="IR57" s="178"/>
      <c r="IS57" s="178"/>
      <c r="IT57" s="178"/>
      <c r="IU57" s="185"/>
    </row>
    <row r="58" spans="1:255" ht="15" customHeight="1" x14ac:dyDescent="0.15">
      <c r="A58" s="156">
        <f t="shared" ref="A58:A65" si="9">A57+1</f>
        <v>13</v>
      </c>
      <c r="B58" s="157" t="s">
        <v>202</v>
      </c>
      <c r="C58" s="158">
        <v>2019</v>
      </c>
      <c r="D58" s="158">
        <v>0.8</v>
      </c>
      <c r="E58" s="152"/>
      <c r="F58" s="156">
        <f t="shared" si="8"/>
        <v>13</v>
      </c>
      <c r="G58" s="164" t="s">
        <v>17</v>
      </c>
      <c r="H58" s="165">
        <v>2018</v>
      </c>
      <c r="I58" s="165">
        <v>1.016</v>
      </c>
      <c r="J58" s="152"/>
      <c r="K58" s="156">
        <f t="shared" si="7"/>
        <v>13</v>
      </c>
      <c r="L58" s="159" t="s">
        <v>108</v>
      </c>
      <c r="M58" s="160">
        <v>2017</v>
      </c>
      <c r="N58" s="160">
        <v>1.714</v>
      </c>
      <c r="O58" s="152"/>
      <c r="P58" s="152"/>
      <c r="Q58" s="152"/>
      <c r="R58" s="152"/>
      <c r="S58" s="152"/>
      <c r="T58" s="177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  <c r="CC58" s="178"/>
      <c r="CD58" s="178"/>
      <c r="CE58" s="178"/>
      <c r="CF58" s="178"/>
      <c r="CG58" s="178"/>
      <c r="CH58" s="178"/>
      <c r="CI58" s="178"/>
      <c r="CJ58" s="178"/>
      <c r="CK58" s="178"/>
      <c r="CL58" s="178"/>
      <c r="CM58" s="178"/>
      <c r="CN58" s="178"/>
      <c r="CO58" s="178"/>
      <c r="CP58" s="178"/>
      <c r="CQ58" s="178"/>
      <c r="CR58" s="178"/>
      <c r="CS58" s="178"/>
      <c r="CT58" s="178"/>
      <c r="CU58" s="178"/>
      <c r="CV58" s="178"/>
      <c r="CW58" s="178"/>
      <c r="CX58" s="178"/>
      <c r="CY58" s="178"/>
      <c r="CZ58" s="178"/>
      <c r="DA58" s="178"/>
      <c r="DB58" s="178"/>
      <c r="DC58" s="178"/>
      <c r="DD58" s="178"/>
      <c r="DE58" s="178"/>
      <c r="DF58" s="178"/>
      <c r="DG58" s="178"/>
      <c r="DH58" s="178"/>
      <c r="DI58" s="178"/>
      <c r="DJ58" s="178"/>
      <c r="DK58" s="178"/>
      <c r="DL58" s="178"/>
      <c r="DM58" s="178"/>
      <c r="DN58" s="178"/>
      <c r="DO58" s="178"/>
      <c r="DP58" s="178"/>
      <c r="DQ58" s="178"/>
      <c r="DR58" s="178"/>
      <c r="DS58" s="178"/>
      <c r="DT58" s="178"/>
      <c r="DU58" s="178"/>
      <c r="DV58" s="178"/>
      <c r="DW58" s="178"/>
      <c r="DX58" s="178"/>
      <c r="DY58" s="178"/>
      <c r="DZ58" s="178"/>
      <c r="EA58" s="178"/>
      <c r="EB58" s="178"/>
      <c r="EC58" s="178"/>
      <c r="ED58" s="178"/>
      <c r="EE58" s="178"/>
      <c r="EF58" s="178"/>
      <c r="EG58" s="178"/>
      <c r="EH58" s="178"/>
      <c r="EI58" s="178"/>
      <c r="EJ58" s="178"/>
      <c r="EK58" s="178"/>
      <c r="EL58" s="178"/>
      <c r="EM58" s="178"/>
      <c r="EN58" s="178"/>
      <c r="EO58" s="178"/>
      <c r="EP58" s="178"/>
      <c r="EQ58" s="178"/>
      <c r="ER58" s="178"/>
      <c r="ES58" s="178"/>
      <c r="ET58" s="178"/>
      <c r="EU58" s="178"/>
      <c r="EV58" s="178"/>
      <c r="EW58" s="178"/>
      <c r="EX58" s="178"/>
      <c r="EY58" s="178"/>
      <c r="EZ58" s="178"/>
      <c r="FA58" s="178"/>
      <c r="FB58" s="178"/>
      <c r="FC58" s="178"/>
      <c r="FD58" s="178"/>
      <c r="FE58" s="178"/>
      <c r="FF58" s="178"/>
      <c r="FG58" s="178"/>
      <c r="FH58" s="178"/>
      <c r="FI58" s="178"/>
      <c r="FJ58" s="178"/>
      <c r="FK58" s="178"/>
      <c r="FL58" s="178"/>
      <c r="FM58" s="178"/>
      <c r="FN58" s="178"/>
      <c r="FO58" s="178"/>
      <c r="FP58" s="178"/>
      <c r="FQ58" s="178"/>
      <c r="FR58" s="178"/>
      <c r="FS58" s="178"/>
      <c r="FT58" s="178"/>
      <c r="FU58" s="178"/>
      <c r="FV58" s="178"/>
      <c r="FW58" s="178"/>
      <c r="FX58" s="178"/>
      <c r="FY58" s="178"/>
      <c r="FZ58" s="178"/>
      <c r="GA58" s="178"/>
      <c r="GB58" s="178"/>
      <c r="GC58" s="178"/>
      <c r="GD58" s="178"/>
      <c r="GE58" s="178"/>
      <c r="GF58" s="178"/>
      <c r="GG58" s="178"/>
      <c r="GH58" s="178"/>
      <c r="GI58" s="178"/>
      <c r="GJ58" s="178"/>
      <c r="GK58" s="178"/>
      <c r="GL58" s="178"/>
      <c r="GM58" s="178"/>
      <c r="GN58" s="178"/>
      <c r="GO58" s="178"/>
      <c r="GP58" s="178"/>
      <c r="GQ58" s="178"/>
      <c r="GR58" s="178"/>
      <c r="GS58" s="178"/>
      <c r="GT58" s="178"/>
      <c r="GU58" s="178"/>
      <c r="GV58" s="178"/>
      <c r="GW58" s="178"/>
      <c r="GX58" s="178"/>
      <c r="GY58" s="178"/>
      <c r="GZ58" s="178"/>
      <c r="HA58" s="178"/>
      <c r="HB58" s="178"/>
      <c r="HC58" s="178"/>
      <c r="HD58" s="178"/>
      <c r="HE58" s="178"/>
      <c r="HF58" s="178"/>
      <c r="HG58" s="178"/>
      <c r="HH58" s="178"/>
      <c r="HI58" s="178"/>
      <c r="HJ58" s="178"/>
      <c r="HK58" s="178"/>
      <c r="HL58" s="178"/>
      <c r="HM58" s="178"/>
      <c r="HN58" s="178"/>
      <c r="HO58" s="178"/>
      <c r="HP58" s="178"/>
      <c r="HQ58" s="178"/>
      <c r="HR58" s="178"/>
      <c r="HS58" s="178"/>
      <c r="HT58" s="178"/>
      <c r="HU58" s="178"/>
      <c r="HV58" s="178"/>
      <c r="HW58" s="178"/>
      <c r="HX58" s="178"/>
      <c r="HY58" s="178"/>
      <c r="HZ58" s="178"/>
      <c r="IA58" s="178"/>
      <c r="IB58" s="178"/>
      <c r="IC58" s="178"/>
      <c r="ID58" s="178"/>
      <c r="IE58" s="178"/>
      <c r="IF58" s="178"/>
      <c r="IG58" s="178"/>
      <c r="IH58" s="178"/>
      <c r="II58" s="178"/>
      <c r="IJ58" s="178"/>
      <c r="IK58" s="178"/>
      <c r="IL58" s="178"/>
      <c r="IM58" s="178"/>
      <c r="IN58" s="178"/>
      <c r="IO58" s="178"/>
      <c r="IP58" s="178"/>
      <c r="IQ58" s="178"/>
      <c r="IR58" s="178"/>
      <c r="IS58" s="178"/>
      <c r="IT58" s="178"/>
      <c r="IU58" s="185"/>
    </row>
    <row r="59" spans="1:255" ht="15" customHeight="1" x14ac:dyDescent="0.15">
      <c r="A59" s="156">
        <f t="shared" si="9"/>
        <v>14</v>
      </c>
      <c r="B59" s="157" t="s">
        <v>108</v>
      </c>
      <c r="C59" s="158">
        <v>2019</v>
      </c>
      <c r="D59" s="158">
        <v>0.8</v>
      </c>
      <c r="E59" s="152"/>
      <c r="F59" s="156">
        <f t="shared" si="8"/>
        <v>14</v>
      </c>
      <c r="G59" s="170" t="s">
        <v>82</v>
      </c>
      <c r="H59" s="171">
        <v>2016</v>
      </c>
      <c r="I59" s="180">
        <v>0.97799999999999998</v>
      </c>
      <c r="J59" s="152"/>
      <c r="K59" s="156">
        <f t="shared" si="7"/>
        <v>14</v>
      </c>
      <c r="L59" s="170" t="s">
        <v>82</v>
      </c>
      <c r="M59" s="171">
        <v>2016</v>
      </c>
      <c r="N59" s="171">
        <v>1.6919999999999999</v>
      </c>
      <c r="O59" s="152"/>
      <c r="P59" s="152"/>
      <c r="Q59" s="152"/>
      <c r="R59" s="152"/>
      <c r="S59" s="152"/>
      <c r="T59" s="177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  <c r="AX59" s="178"/>
      <c r="AY59" s="178"/>
      <c r="AZ59" s="178"/>
      <c r="BA59" s="178"/>
      <c r="BB59" s="178"/>
      <c r="BC59" s="178"/>
      <c r="BD59" s="178"/>
      <c r="BE59" s="178"/>
      <c r="BF59" s="178"/>
      <c r="BG59" s="178"/>
      <c r="BH59" s="178"/>
      <c r="BI59" s="178"/>
      <c r="BJ59" s="178"/>
      <c r="BK59" s="178"/>
      <c r="BL59" s="178"/>
      <c r="BM59" s="178"/>
      <c r="BN59" s="178"/>
      <c r="BO59" s="178"/>
      <c r="BP59" s="178"/>
      <c r="BQ59" s="178"/>
      <c r="BR59" s="178"/>
      <c r="BS59" s="178"/>
      <c r="BT59" s="178"/>
      <c r="BU59" s="178"/>
      <c r="BV59" s="178"/>
      <c r="BW59" s="178"/>
      <c r="BX59" s="178"/>
      <c r="BY59" s="178"/>
      <c r="BZ59" s="178"/>
      <c r="CA59" s="178"/>
      <c r="CB59" s="178"/>
      <c r="CC59" s="178"/>
      <c r="CD59" s="178"/>
      <c r="CE59" s="178"/>
      <c r="CF59" s="178"/>
      <c r="CG59" s="178"/>
      <c r="CH59" s="178"/>
      <c r="CI59" s="178"/>
      <c r="CJ59" s="178"/>
      <c r="CK59" s="178"/>
      <c r="CL59" s="178"/>
      <c r="CM59" s="178"/>
      <c r="CN59" s="178"/>
      <c r="CO59" s="178"/>
      <c r="CP59" s="178"/>
      <c r="CQ59" s="178"/>
      <c r="CR59" s="178"/>
      <c r="CS59" s="178"/>
      <c r="CT59" s="178"/>
      <c r="CU59" s="178"/>
      <c r="CV59" s="178"/>
      <c r="CW59" s="178"/>
      <c r="CX59" s="178"/>
      <c r="CY59" s="178"/>
      <c r="CZ59" s="178"/>
      <c r="DA59" s="178"/>
      <c r="DB59" s="178"/>
      <c r="DC59" s="178"/>
      <c r="DD59" s="178"/>
      <c r="DE59" s="178"/>
      <c r="DF59" s="178"/>
      <c r="DG59" s="178"/>
      <c r="DH59" s="178"/>
      <c r="DI59" s="178"/>
      <c r="DJ59" s="178"/>
      <c r="DK59" s="178"/>
      <c r="DL59" s="178"/>
      <c r="DM59" s="178"/>
      <c r="DN59" s="178"/>
      <c r="DO59" s="178"/>
      <c r="DP59" s="178"/>
      <c r="DQ59" s="178"/>
      <c r="DR59" s="178"/>
      <c r="DS59" s="178"/>
      <c r="DT59" s="178"/>
      <c r="DU59" s="178"/>
      <c r="DV59" s="178"/>
      <c r="DW59" s="178"/>
      <c r="DX59" s="178"/>
      <c r="DY59" s="178"/>
      <c r="DZ59" s="178"/>
      <c r="EA59" s="178"/>
      <c r="EB59" s="178"/>
      <c r="EC59" s="178"/>
      <c r="ED59" s="178"/>
      <c r="EE59" s="178"/>
      <c r="EF59" s="178"/>
      <c r="EG59" s="178"/>
      <c r="EH59" s="178"/>
      <c r="EI59" s="178"/>
      <c r="EJ59" s="178"/>
      <c r="EK59" s="178"/>
      <c r="EL59" s="178"/>
      <c r="EM59" s="178"/>
      <c r="EN59" s="178"/>
      <c r="EO59" s="178"/>
      <c r="EP59" s="178"/>
      <c r="EQ59" s="178"/>
      <c r="ER59" s="178"/>
      <c r="ES59" s="178"/>
      <c r="ET59" s="178"/>
      <c r="EU59" s="178"/>
      <c r="EV59" s="178"/>
      <c r="EW59" s="178"/>
      <c r="EX59" s="178"/>
      <c r="EY59" s="178"/>
      <c r="EZ59" s="178"/>
      <c r="FA59" s="178"/>
      <c r="FB59" s="178"/>
      <c r="FC59" s="178"/>
      <c r="FD59" s="178"/>
      <c r="FE59" s="178"/>
      <c r="FF59" s="178"/>
      <c r="FG59" s="178"/>
      <c r="FH59" s="178"/>
      <c r="FI59" s="178"/>
      <c r="FJ59" s="178"/>
      <c r="FK59" s="178"/>
      <c r="FL59" s="178"/>
      <c r="FM59" s="178"/>
      <c r="FN59" s="178"/>
      <c r="FO59" s="178"/>
      <c r="FP59" s="178"/>
      <c r="FQ59" s="178"/>
      <c r="FR59" s="178"/>
      <c r="FS59" s="178"/>
      <c r="FT59" s="178"/>
      <c r="FU59" s="178"/>
      <c r="FV59" s="178"/>
      <c r="FW59" s="178"/>
      <c r="FX59" s="178"/>
      <c r="FY59" s="178"/>
      <c r="FZ59" s="178"/>
      <c r="GA59" s="178"/>
      <c r="GB59" s="178"/>
      <c r="GC59" s="178"/>
      <c r="GD59" s="178"/>
      <c r="GE59" s="178"/>
      <c r="GF59" s="178"/>
      <c r="GG59" s="178"/>
      <c r="GH59" s="178"/>
      <c r="GI59" s="178"/>
      <c r="GJ59" s="178"/>
      <c r="GK59" s="178"/>
      <c r="GL59" s="178"/>
      <c r="GM59" s="178"/>
      <c r="GN59" s="178"/>
      <c r="GO59" s="178"/>
      <c r="GP59" s="178"/>
      <c r="GQ59" s="178"/>
      <c r="GR59" s="178"/>
      <c r="GS59" s="178"/>
      <c r="GT59" s="178"/>
      <c r="GU59" s="178"/>
      <c r="GV59" s="178"/>
      <c r="GW59" s="178"/>
      <c r="GX59" s="178"/>
      <c r="GY59" s="178"/>
      <c r="GZ59" s="178"/>
      <c r="HA59" s="178"/>
      <c r="HB59" s="178"/>
      <c r="HC59" s="178"/>
      <c r="HD59" s="178"/>
      <c r="HE59" s="178"/>
      <c r="HF59" s="178"/>
      <c r="HG59" s="178"/>
      <c r="HH59" s="178"/>
      <c r="HI59" s="178"/>
      <c r="HJ59" s="178"/>
      <c r="HK59" s="178"/>
      <c r="HL59" s="178"/>
      <c r="HM59" s="178"/>
      <c r="HN59" s="178"/>
      <c r="HO59" s="178"/>
      <c r="HP59" s="178"/>
      <c r="HQ59" s="178"/>
      <c r="HR59" s="178"/>
      <c r="HS59" s="178"/>
      <c r="HT59" s="178"/>
      <c r="HU59" s="178"/>
      <c r="HV59" s="178"/>
      <c r="HW59" s="178"/>
      <c r="HX59" s="178"/>
      <c r="HY59" s="178"/>
      <c r="HZ59" s="178"/>
      <c r="IA59" s="178"/>
      <c r="IB59" s="178"/>
      <c r="IC59" s="178"/>
      <c r="ID59" s="178"/>
      <c r="IE59" s="178"/>
      <c r="IF59" s="178"/>
      <c r="IG59" s="178"/>
      <c r="IH59" s="178"/>
      <c r="II59" s="178"/>
      <c r="IJ59" s="178"/>
      <c r="IK59" s="178"/>
      <c r="IL59" s="178"/>
      <c r="IM59" s="178"/>
      <c r="IN59" s="178"/>
      <c r="IO59" s="178"/>
      <c r="IP59" s="178"/>
      <c r="IQ59" s="178"/>
      <c r="IR59" s="178"/>
      <c r="IS59" s="178"/>
      <c r="IT59" s="178"/>
      <c r="IU59" s="185"/>
    </row>
    <row r="60" spans="1:255" ht="15" customHeight="1" x14ac:dyDescent="0.15">
      <c r="A60" s="156">
        <f t="shared" si="9"/>
        <v>15</v>
      </c>
      <c r="B60" s="157" t="s">
        <v>193</v>
      </c>
      <c r="C60" s="158">
        <v>2019</v>
      </c>
      <c r="D60" s="158">
        <v>0.8</v>
      </c>
      <c r="E60" s="152"/>
      <c r="F60" s="156">
        <f t="shared" si="8"/>
        <v>15</v>
      </c>
      <c r="G60" s="170" t="s">
        <v>17</v>
      </c>
      <c r="H60" s="171">
        <v>2012</v>
      </c>
      <c r="I60" s="180">
        <v>0.97599999999999998</v>
      </c>
      <c r="J60" s="152"/>
      <c r="K60" s="156">
        <f t="shared" si="7"/>
        <v>15</v>
      </c>
      <c r="L60" s="157" t="s">
        <v>38</v>
      </c>
      <c r="M60" s="158">
        <v>2019</v>
      </c>
      <c r="N60" s="158">
        <v>1.679</v>
      </c>
      <c r="O60" s="152"/>
      <c r="P60" s="152"/>
      <c r="Q60" s="152"/>
      <c r="R60" s="152"/>
      <c r="S60" s="152"/>
      <c r="T60" s="177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  <c r="BK60" s="178"/>
      <c r="BL60" s="178"/>
      <c r="BM60" s="178"/>
      <c r="BN60" s="178"/>
      <c r="BO60" s="178"/>
      <c r="BP60" s="178"/>
      <c r="BQ60" s="178"/>
      <c r="BR60" s="178"/>
      <c r="BS60" s="178"/>
      <c r="BT60" s="178"/>
      <c r="BU60" s="178"/>
      <c r="BV60" s="178"/>
      <c r="BW60" s="178"/>
      <c r="BX60" s="178"/>
      <c r="BY60" s="178"/>
      <c r="BZ60" s="178"/>
      <c r="CA60" s="178"/>
      <c r="CB60" s="178"/>
      <c r="CC60" s="178"/>
      <c r="CD60" s="178"/>
      <c r="CE60" s="178"/>
      <c r="CF60" s="178"/>
      <c r="CG60" s="178"/>
      <c r="CH60" s="178"/>
      <c r="CI60" s="178"/>
      <c r="CJ60" s="178"/>
      <c r="CK60" s="178"/>
      <c r="CL60" s="178"/>
      <c r="CM60" s="178"/>
      <c r="CN60" s="178"/>
      <c r="CO60" s="178"/>
      <c r="CP60" s="178"/>
      <c r="CQ60" s="178"/>
      <c r="CR60" s="178"/>
      <c r="CS60" s="178"/>
      <c r="CT60" s="178"/>
      <c r="CU60" s="178"/>
      <c r="CV60" s="178"/>
      <c r="CW60" s="178"/>
      <c r="CX60" s="178"/>
      <c r="CY60" s="178"/>
      <c r="CZ60" s="178"/>
      <c r="DA60" s="178"/>
      <c r="DB60" s="178"/>
      <c r="DC60" s="178"/>
      <c r="DD60" s="178"/>
      <c r="DE60" s="178"/>
      <c r="DF60" s="178"/>
      <c r="DG60" s="178"/>
      <c r="DH60" s="178"/>
      <c r="DI60" s="178"/>
      <c r="DJ60" s="178"/>
      <c r="DK60" s="178"/>
      <c r="DL60" s="178"/>
      <c r="DM60" s="178"/>
      <c r="DN60" s="178"/>
      <c r="DO60" s="178"/>
      <c r="DP60" s="178"/>
      <c r="DQ60" s="178"/>
      <c r="DR60" s="178"/>
      <c r="DS60" s="178"/>
      <c r="DT60" s="178"/>
      <c r="DU60" s="178"/>
      <c r="DV60" s="178"/>
      <c r="DW60" s="178"/>
      <c r="DX60" s="178"/>
      <c r="DY60" s="178"/>
      <c r="DZ60" s="178"/>
      <c r="EA60" s="178"/>
      <c r="EB60" s="178"/>
      <c r="EC60" s="178"/>
      <c r="ED60" s="178"/>
      <c r="EE60" s="178"/>
      <c r="EF60" s="178"/>
      <c r="EG60" s="178"/>
      <c r="EH60" s="178"/>
      <c r="EI60" s="178"/>
      <c r="EJ60" s="178"/>
      <c r="EK60" s="178"/>
      <c r="EL60" s="178"/>
      <c r="EM60" s="178"/>
      <c r="EN60" s="178"/>
      <c r="EO60" s="178"/>
      <c r="EP60" s="178"/>
      <c r="EQ60" s="178"/>
      <c r="ER60" s="178"/>
      <c r="ES60" s="178"/>
      <c r="ET60" s="178"/>
      <c r="EU60" s="178"/>
      <c r="EV60" s="178"/>
      <c r="EW60" s="178"/>
      <c r="EX60" s="178"/>
      <c r="EY60" s="178"/>
      <c r="EZ60" s="178"/>
      <c r="FA60" s="178"/>
      <c r="FB60" s="178"/>
      <c r="FC60" s="178"/>
      <c r="FD60" s="178"/>
      <c r="FE60" s="178"/>
      <c r="FF60" s="178"/>
      <c r="FG60" s="178"/>
      <c r="FH60" s="178"/>
      <c r="FI60" s="178"/>
      <c r="FJ60" s="178"/>
      <c r="FK60" s="178"/>
      <c r="FL60" s="178"/>
      <c r="FM60" s="178"/>
      <c r="FN60" s="178"/>
      <c r="FO60" s="178"/>
      <c r="FP60" s="178"/>
      <c r="FQ60" s="178"/>
      <c r="FR60" s="178"/>
      <c r="FS60" s="178"/>
      <c r="FT60" s="178"/>
      <c r="FU60" s="178"/>
      <c r="FV60" s="178"/>
      <c r="FW60" s="178"/>
      <c r="FX60" s="178"/>
      <c r="FY60" s="178"/>
      <c r="FZ60" s="178"/>
      <c r="GA60" s="178"/>
      <c r="GB60" s="178"/>
      <c r="GC60" s="178"/>
      <c r="GD60" s="178"/>
      <c r="GE60" s="178"/>
      <c r="GF60" s="178"/>
      <c r="GG60" s="178"/>
      <c r="GH60" s="178"/>
      <c r="GI60" s="178"/>
      <c r="GJ60" s="178"/>
      <c r="GK60" s="178"/>
      <c r="GL60" s="178"/>
      <c r="GM60" s="178"/>
      <c r="GN60" s="178"/>
      <c r="GO60" s="178"/>
      <c r="GP60" s="178"/>
      <c r="GQ60" s="178"/>
      <c r="GR60" s="178"/>
      <c r="GS60" s="178"/>
      <c r="GT60" s="178"/>
      <c r="GU60" s="178"/>
      <c r="GV60" s="178"/>
      <c r="GW60" s="178"/>
      <c r="GX60" s="178"/>
      <c r="GY60" s="178"/>
      <c r="GZ60" s="178"/>
      <c r="HA60" s="178"/>
      <c r="HB60" s="178"/>
      <c r="HC60" s="178"/>
      <c r="HD60" s="178"/>
      <c r="HE60" s="178"/>
      <c r="HF60" s="178"/>
      <c r="HG60" s="178"/>
      <c r="HH60" s="178"/>
      <c r="HI60" s="178"/>
      <c r="HJ60" s="178"/>
      <c r="HK60" s="178"/>
      <c r="HL60" s="178"/>
      <c r="HM60" s="178"/>
      <c r="HN60" s="178"/>
      <c r="HO60" s="178"/>
      <c r="HP60" s="178"/>
      <c r="HQ60" s="178"/>
      <c r="HR60" s="178"/>
      <c r="HS60" s="178"/>
      <c r="HT60" s="178"/>
      <c r="HU60" s="178"/>
      <c r="HV60" s="178"/>
      <c r="HW60" s="178"/>
      <c r="HX60" s="178"/>
      <c r="HY60" s="178"/>
      <c r="HZ60" s="178"/>
      <c r="IA60" s="178"/>
      <c r="IB60" s="178"/>
      <c r="IC60" s="178"/>
      <c r="ID60" s="178"/>
      <c r="IE60" s="178"/>
      <c r="IF60" s="178"/>
      <c r="IG60" s="178"/>
      <c r="IH60" s="178"/>
      <c r="II60" s="178"/>
      <c r="IJ60" s="178"/>
      <c r="IK60" s="178"/>
      <c r="IL60" s="178"/>
      <c r="IM60" s="178"/>
      <c r="IN60" s="178"/>
      <c r="IO60" s="178"/>
      <c r="IP60" s="178"/>
      <c r="IQ60" s="178"/>
      <c r="IR60" s="178"/>
      <c r="IS60" s="178"/>
      <c r="IT60" s="178"/>
      <c r="IU60" s="185"/>
    </row>
    <row r="61" spans="1:255" ht="15" customHeight="1" x14ac:dyDescent="0.15">
      <c r="A61" s="156">
        <f t="shared" si="9"/>
        <v>16</v>
      </c>
      <c r="B61" s="164" t="s">
        <v>64</v>
      </c>
      <c r="C61" s="165">
        <v>2018</v>
      </c>
      <c r="D61" s="165">
        <v>0.8</v>
      </c>
      <c r="E61" s="152"/>
      <c r="F61" s="156">
        <f t="shared" si="8"/>
        <v>16</v>
      </c>
      <c r="G61" s="159" t="s">
        <v>64</v>
      </c>
      <c r="H61" s="160">
        <v>2017</v>
      </c>
      <c r="I61" s="183">
        <v>0.97399999999999998</v>
      </c>
      <c r="J61" s="152"/>
      <c r="K61" s="156">
        <f t="shared" si="7"/>
        <v>16</v>
      </c>
      <c r="L61" s="170" t="s">
        <v>17</v>
      </c>
      <c r="M61" s="171">
        <v>2015</v>
      </c>
      <c r="N61" s="171">
        <v>1.679</v>
      </c>
      <c r="O61" s="152"/>
      <c r="P61" s="152"/>
      <c r="Q61" s="172"/>
      <c r="R61" s="173"/>
      <c r="S61" s="173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8"/>
      <c r="BB61" s="178"/>
      <c r="BC61" s="178"/>
      <c r="BD61" s="178"/>
      <c r="BE61" s="178"/>
      <c r="BF61" s="178"/>
      <c r="BG61" s="178"/>
      <c r="BH61" s="178"/>
      <c r="BI61" s="178"/>
      <c r="BJ61" s="178"/>
      <c r="BK61" s="178"/>
      <c r="BL61" s="178"/>
      <c r="BM61" s="178"/>
      <c r="BN61" s="178"/>
      <c r="BO61" s="178"/>
      <c r="BP61" s="178"/>
      <c r="BQ61" s="178"/>
      <c r="BR61" s="178"/>
      <c r="BS61" s="178"/>
      <c r="BT61" s="178"/>
      <c r="BU61" s="178"/>
      <c r="BV61" s="178"/>
      <c r="BW61" s="178"/>
      <c r="BX61" s="178"/>
      <c r="BY61" s="178"/>
      <c r="BZ61" s="178"/>
      <c r="CA61" s="178"/>
      <c r="CB61" s="178"/>
      <c r="CC61" s="178"/>
      <c r="CD61" s="178"/>
      <c r="CE61" s="178"/>
      <c r="CF61" s="178"/>
      <c r="CG61" s="178"/>
      <c r="CH61" s="178"/>
      <c r="CI61" s="178"/>
      <c r="CJ61" s="178"/>
      <c r="CK61" s="178"/>
      <c r="CL61" s="178"/>
      <c r="CM61" s="178"/>
      <c r="CN61" s="178"/>
      <c r="CO61" s="178"/>
      <c r="CP61" s="178"/>
      <c r="CQ61" s="178"/>
      <c r="CR61" s="178"/>
      <c r="CS61" s="178"/>
      <c r="CT61" s="178"/>
      <c r="CU61" s="178"/>
      <c r="CV61" s="178"/>
      <c r="CW61" s="178"/>
      <c r="CX61" s="178"/>
      <c r="CY61" s="178"/>
      <c r="CZ61" s="178"/>
      <c r="DA61" s="178"/>
      <c r="DB61" s="178"/>
      <c r="DC61" s="178"/>
      <c r="DD61" s="178"/>
      <c r="DE61" s="178"/>
      <c r="DF61" s="178"/>
      <c r="DG61" s="178"/>
      <c r="DH61" s="178"/>
      <c r="DI61" s="178"/>
      <c r="DJ61" s="178"/>
      <c r="DK61" s="178"/>
      <c r="DL61" s="178"/>
      <c r="DM61" s="178"/>
      <c r="DN61" s="178"/>
      <c r="DO61" s="178"/>
      <c r="DP61" s="178"/>
      <c r="DQ61" s="178"/>
      <c r="DR61" s="178"/>
      <c r="DS61" s="178"/>
      <c r="DT61" s="178"/>
      <c r="DU61" s="178"/>
      <c r="DV61" s="178"/>
      <c r="DW61" s="178"/>
      <c r="DX61" s="178"/>
      <c r="DY61" s="178"/>
      <c r="DZ61" s="178"/>
      <c r="EA61" s="178"/>
      <c r="EB61" s="178"/>
      <c r="EC61" s="178"/>
      <c r="ED61" s="178"/>
      <c r="EE61" s="178"/>
      <c r="EF61" s="178"/>
      <c r="EG61" s="178"/>
      <c r="EH61" s="178"/>
      <c r="EI61" s="178"/>
      <c r="EJ61" s="178"/>
      <c r="EK61" s="178"/>
      <c r="EL61" s="178"/>
      <c r="EM61" s="178"/>
      <c r="EN61" s="178"/>
      <c r="EO61" s="178"/>
      <c r="EP61" s="178"/>
      <c r="EQ61" s="178"/>
      <c r="ER61" s="178"/>
      <c r="ES61" s="178"/>
      <c r="ET61" s="178"/>
      <c r="EU61" s="178"/>
      <c r="EV61" s="178"/>
      <c r="EW61" s="178"/>
      <c r="EX61" s="178"/>
      <c r="EY61" s="178"/>
      <c r="EZ61" s="178"/>
      <c r="FA61" s="178"/>
      <c r="FB61" s="178"/>
      <c r="FC61" s="178"/>
      <c r="FD61" s="178"/>
      <c r="FE61" s="178"/>
      <c r="FF61" s="178"/>
      <c r="FG61" s="178"/>
      <c r="FH61" s="178"/>
      <c r="FI61" s="178"/>
      <c r="FJ61" s="178"/>
      <c r="FK61" s="178"/>
      <c r="FL61" s="178"/>
      <c r="FM61" s="178"/>
      <c r="FN61" s="178"/>
      <c r="FO61" s="178"/>
      <c r="FP61" s="178"/>
      <c r="FQ61" s="178"/>
      <c r="FR61" s="178"/>
      <c r="FS61" s="178"/>
      <c r="FT61" s="178"/>
      <c r="FU61" s="178"/>
      <c r="FV61" s="178"/>
      <c r="FW61" s="178"/>
      <c r="FX61" s="178"/>
      <c r="FY61" s="178"/>
      <c r="FZ61" s="178"/>
      <c r="GA61" s="178"/>
      <c r="GB61" s="178"/>
      <c r="GC61" s="178"/>
      <c r="GD61" s="178"/>
      <c r="GE61" s="178"/>
      <c r="GF61" s="178"/>
      <c r="GG61" s="178"/>
      <c r="GH61" s="178"/>
      <c r="GI61" s="178"/>
      <c r="GJ61" s="178"/>
      <c r="GK61" s="178"/>
      <c r="GL61" s="178"/>
      <c r="GM61" s="178"/>
      <c r="GN61" s="178"/>
      <c r="GO61" s="178"/>
      <c r="GP61" s="178"/>
      <c r="GQ61" s="178"/>
      <c r="GR61" s="178"/>
      <c r="GS61" s="178"/>
      <c r="GT61" s="178"/>
      <c r="GU61" s="178"/>
      <c r="GV61" s="178"/>
      <c r="GW61" s="178"/>
      <c r="GX61" s="178"/>
      <c r="GY61" s="178"/>
      <c r="GZ61" s="178"/>
      <c r="HA61" s="178"/>
      <c r="HB61" s="178"/>
      <c r="HC61" s="178"/>
      <c r="HD61" s="178"/>
      <c r="HE61" s="178"/>
      <c r="HF61" s="178"/>
      <c r="HG61" s="178"/>
      <c r="HH61" s="178"/>
      <c r="HI61" s="178"/>
      <c r="HJ61" s="178"/>
      <c r="HK61" s="178"/>
      <c r="HL61" s="178"/>
      <c r="HM61" s="178"/>
      <c r="HN61" s="178"/>
      <c r="HO61" s="178"/>
      <c r="HP61" s="178"/>
      <c r="HQ61" s="178"/>
      <c r="HR61" s="178"/>
      <c r="HS61" s="178"/>
      <c r="HT61" s="178"/>
      <c r="HU61" s="178"/>
      <c r="HV61" s="178"/>
      <c r="HW61" s="178"/>
      <c r="HX61" s="178"/>
      <c r="HY61" s="178"/>
      <c r="HZ61" s="178"/>
      <c r="IA61" s="178"/>
      <c r="IB61" s="178"/>
      <c r="IC61" s="178"/>
      <c r="ID61" s="178"/>
      <c r="IE61" s="178"/>
      <c r="IF61" s="178"/>
      <c r="IG61" s="178"/>
      <c r="IH61" s="178"/>
      <c r="II61" s="178"/>
      <c r="IJ61" s="178"/>
      <c r="IK61" s="178"/>
      <c r="IL61" s="178"/>
      <c r="IM61" s="178"/>
      <c r="IN61" s="178"/>
      <c r="IO61" s="178"/>
      <c r="IP61" s="178"/>
      <c r="IQ61" s="178"/>
      <c r="IR61" s="178"/>
      <c r="IS61" s="178"/>
      <c r="IT61" s="178"/>
      <c r="IU61" s="185"/>
    </row>
    <row r="62" spans="1:255" ht="15" customHeight="1" x14ac:dyDescent="0.15">
      <c r="A62" s="156">
        <f t="shared" si="9"/>
        <v>17</v>
      </c>
      <c r="B62" s="157" t="s">
        <v>99</v>
      </c>
      <c r="C62" s="158">
        <v>2019</v>
      </c>
      <c r="D62" s="158">
        <v>0.79600000000000004</v>
      </c>
      <c r="E62" s="152"/>
      <c r="F62" s="156">
        <f t="shared" si="8"/>
        <v>17</v>
      </c>
      <c r="G62" s="164" t="s">
        <v>111</v>
      </c>
      <c r="H62" s="165">
        <v>2018</v>
      </c>
      <c r="I62" s="165">
        <v>0.95899999999999996</v>
      </c>
      <c r="J62" s="152"/>
      <c r="K62" s="156">
        <f t="shared" si="7"/>
        <v>17</v>
      </c>
      <c r="L62" s="170" t="s">
        <v>17</v>
      </c>
      <c r="M62" s="171">
        <v>2016</v>
      </c>
      <c r="N62" s="180">
        <v>1.679</v>
      </c>
      <c r="O62" s="152"/>
      <c r="P62" s="152"/>
      <c r="Q62" s="152"/>
      <c r="R62" s="152"/>
      <c r="S62" s="152"/>
      <c r="T62" s="177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78"/>
      <c r="BB62" s="178"/>
      <c r="BC62" s="178"/>
      <c r="BD62" s="178"/>
      <c r="BE62" s="178"/>
      <c r="BF62" s="178"/>
      <c r="BG62" s="178"/>
      <c r="BH62" s="178"/>
      <c r="BI62" s="178"/>
      <c r="BJ62" s="178"/>
      <c r="BK62" s="178"/>
      <c r="BL62" s="178"/>
      <c r="BM62" s="178"/>
      <c r="BN62" s="178"/>
      <c r="BO62" s="178"/>
      <c r="BP62" s="178"/>
      <c r="BQ62" s="178"/>
      <c r="BR62" s="178"/>
      <c r="BS62" s="178"/>
      <c r="BT62" s="178"/>
      <c r="BU62" s="178"/>
      <c r="BV62" s="178"/>
      <c r="BW62" s="178"/>
      <c r="BX62" s="178"/>
      <c r="BY62" s="178"/>
      <c r="BZ62" s="178"/>
      <c r="CA62" s="178"/>
      <c r="CB62" s="178"/>
      <c r="CC62" s="178"/>
      <c r="CD62" s="178"/>
      <c r="CE62" s="178"/>
      <c r="CF62" s="178"/>
      <c r="CG62" s="178"/>
      <c r="CH62" s="178"/>
      <c r="CI62" s="178"/>
      <c r="CJ62" s="178"/>
      <c r="CK62" s="178"/>
      <c r="CL62" s="178"/>
      <c r="CM62" s="178"/>
      <c r="CN62" s="178"/>
      <c r="CO62" s="178"/>
      <c r="CP62" s="178"/>
      <c r="CQ62" s="178"/>
      <c r="CR62" s="178"/>
      <c r="CS62" s="178"/>
      <c r="CT62" s="178"/>
      <c r="CU62" s="178"/>
      <c r="CV62" s="178"/>
      <c r="CW62" s="178"/>
      <c r="CX62" s="178"/>
      <c r="CY62" s="178"/>
      <c r="CZ62" s="178"/>
      <c r="DA62" s="178"/>
      <c r="DB62" s="178"/>
      <c r="DC62" s="178"/>
      <c r="DD62" s="178"/>
      <c r="DE62" s="178"/>
      <c r="DF62" s="178"/>
      <c r="DG62" s="178"/>
      <c r="DH62" s="178"/>
      <c r="DI62" s="178"/>
      <c r="DJ62" s="178"/>
      <c r="DK62" s="178"/>
      <c r="DL62" s="178"/>
      <c r="DM62" s="178"/>
      <c r="DN62" s="178"/>
      <c r="DO62" s="178"/>
      <c r="DP62" s="178"/>
      <c r="DQ62" s="178"/>
      <c r="DR62" s="178"/>
      <c r="DS62" s="178"/>
      <c r="DT62" s="178"/>
      <c r="DU62" s="178"/>
      <c r="DV62" s="178"/>
      <c r="DW62" s="178"/>
      <c r="DX62" s="178"/>
      <c r="DY62" s="178"/>
      <c r="DZ62" s="178"/>
      <c r="EA62" s="178"/>
      <c r="EB62" s="178"/>
      <c r="EC62" s="178"/>
      <c r="ED62" s="178"/>
      <c r="EE62" s="178"/>
      <c r="EF62" s="178"/>
      <c r="EG62" s="178"/>
      <c r="EH62" s="178"/>
      <c r="EI62" s="178"/>
      <c r="EJ62" s="178"/>
      <c r="EK62" s="178"/>
      <c r="EL62" s="178"/>
      <c r="EM62" s="178"/>
      <c r="EN62" s="178"/>
      <c r="EO62" s="178"/>
      <c r="EP62" s="178"/>
      <c r="EQ62" s="178"/>
      <c r="ER62" s="178"/>
      <c r="ES62" s="178"/>
      <c r="ET62" s="178"/>
      <c r="EU62" s="178"/>
      <c r="EV62" s="178"/>
      <c r="EW62" s="178"/>
      <c r="EX62" s="178"/>
      <c r="EY62" s="178"/>
      <c r="EZ62" s="178"/>
      <c r="FA62" s="178"/>
      <c r="FB62" s="178"/>
      <c r="FC62" s="178"/>
      <c r="FD62" s="178"/>
      <c r="FE62" s="178"/>
      <c r="FF62" s="178"/>
      <c r="FG62" s="178"/>
      <c r="FH62" s="178"/>
      <c r="FI62" s="178"/>
      <c r="FJ62" s="178"/>
      <c r="FK62" s="178"/>
      <c r="FL62" s="178"/>
      <c r="FM62" s="178"/>
      <c r="FN62" s="178"/>
      <c r="FO62" s="178"/>
      <c r="FP62" s="178"/>
      <c r="FQ62" s="178"/>
      <c r="FR62" s="178"/>
      <c r="FS62" s="178"/>
      <c r="FT62" s="178"/>
      <c r="FU62" s="178"/>
      <c r="FV62" s="178"/>
      <c r="FW62" s="178"/>
      <c r="FX62" s="178"/>
      <c r="FY62" s="178"/>
      <c r="FZ62" s="178"/>
      <c r="GA62" s="178"/>
      <c r="GB62" s="178"/>
      <c r="GC62" s="178"/>
      <c r="GD62" s="178"/>
      <c r="GE62" s="178"/>
      <c r="GF62" s="178"/>
      <c r="GG62" s="178"/>
      <c r="GH62" s="178"/>
      <c r="GI62" s="178"/>
      <c r="GJ62" s="178"/>
      <c r="GK62" s="178"/>
      <c r="GL62" s="178"/>
      <c r="GM62" s="178"/>
      <c r="GN62" s="178"/>
      <c r="GO62" s="178"/>
      <c r="GP62" s="178"/>
      <c r="GQ62" s="178"/>
      <c r="GR62" s="178"/>
      <c r="GS62" s="178"/>
      <c r="GT62" s="178"/>
      <c r="GU62" s="178"/>
      <c r="GV62" s="178"/>
      <c r="GW62" s="178"/>
      <c r="GX62" s="178"/>
      <c r="GY62" s="178"/>
      <c r="GZ62" s="178"/>
      <c r="HA62" s="178"/>
      <c r="HB62" s="178"/>
      <c r="HC62" s="178"/>
      <c r="HD62" s="178"/>
      <c r="HE62" s="178"/>
      <c r="HF62" s="178"/>
      <c r="HG62" s="178"/>
      <c r="HH62" s="178"/>
      <c r="HI62" s="178"/>
      <c r="HJ62" s="178"/>
      <c r="HK62" s="178"/>
      <c r="HL62" s="178"/>
      <c r="HM62" s="178"/>
      <c r="HN62" s="178"/>
      <c r="HO62" s="178"/>
      <c r="HP62" s="178"/>
      <c r="HQ62" s="178"/>
      <c r="HR62" s="178"/>
      <c r="HS62" s="178"/>
      <c r="HT62" s="178"/>
      <c r="HU62" s="178"/>
      <c r="HV62" s="178"/>
      <c r="HW62" s="178"/>
      <c r="HX62" s="178"/>
      <c r="HY62" s="178"/>
      <c r="HZ62" s="178"/>
      <c r="IA62" s="178"/>
      <c r="IB62" s="178"/>
      <c r="IC62" s="178"/>
      <c r="ID62" s="178"/>
      <c r="IE62" s="178"/>
      <c r="IF62" s="178"/>
      <c r="IG62" s="178"/>
      <c r="IH62" s="178"/>
      <c r="II62" s="178"/>
      <c r="IJ62" s="178"/>
      <c r="IK62" s="178"/>
      <c r="IL62" s="178"/>
      <c r="IM62" s="178"/>
      <c r="IN62" s="178"/>
      <c r="IO62" s="178"/>
      <c r="IP62" s="178"/>
      <c r="IQ62" s="178"/>
      <c r="IR62" s="178"/>
      <c r="IS62" s="178"/>
      <c r="IT62" s="178"/>
      <c r="IU62" s="185"/>
    </row>
    <row r="63" spans="1:255" ht="15" customHeight="1" x14ac:dyDescent="0.15">
      <c r="A63" s="156">
        <f t="shared" si="9"/>
        <v>18</v>
      </c>
      <c r="B63" s="170" t="s">
        <v>38</v>
      </c>
      <c r="C63" s="171">
        <v>2016</v>
      </c>
      <c r="D63" s="180">
        <v>0.79200000000000004</v>
      </c>
      <c r="E63" s="152"/>
      <c r="F63" s="156">
        <f t="shared" si="8"/>
        <v>18</v>
      </c>
      <c r="G63" s="170" t="s">
        <v>17</v>
      </c>
      <c r="H63" s="171">
        <v>2016</v>
      </c>
      <c r="I63" s="180">
        <v>0.94399999999999995</v>
      </c>
      <c r="J63" s="152"/>
      <c r="K63" s="156">
        <f t="shared" si="7"/>
        <v>18</v>
      </c>
      <c r="L63" s="170" t="s">
        <v>17</v>
      </c>
      <c r="M63" s="171">
        <v>2008</v>
      </c>
      <c r="N63" s="180">
        <v>1.6559999999999999</v>
      </c>
      <c r="O63" s="152"/>
      <c r="P63" s="152"/>
      <c r="Q63" s="152"/>
      <c r="R63" s="152"/>
      <c r="S63" s="152"/>
      <c r="T63" s="177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8"/>
      <c r="AY63" s="178"/>
      <c r="AZ63" s="178"/>
      <c r="BA63" s="178"/>
      <c r="BB63" s="178"/>
      <c r="BC63" s="178"/>
      <c r="BD63" s="178"/>
      <c r="BE63" s="178"/>
      <c r="BF63" s="178"/>
      <c r="BG63" s="178"/>
      <c r="BH63" s="178"/>
      <c r="BI63" s="178"/>
      <c r="BJ63" s="178"/>
      <c r="BK63" s="178"/>
      <c r="BL63" s="178"/>
      <c r="BM63" s="178"/>
      <c r="BN63" s="178"/>
      <c r="BO63" s="178"/>
      <c r="BP63" s="178"/>
      <c r="BQ63" s="178"/>
      <c r="BR63" s="178"/>
      <c r="BS63" s="178"/>
      <c r="BT63" s="178"/>
      <c r="BU63" s="178"/>
      <c r="BV63" s="178"/>
      <c r="BW63" s="178"/>
      <c r="BX63" s="178"/>
      <c r="BY63" s="178"/>
      <c r="BZ63" s="178"/>
      <c r="CA63" s="178"/>
      <c r="CB63" s="178"/>
      <c r="CC63" s="178"/>
      <c r="CD63" s="178"/>
      <c r="CE63" s="178"/>
      <c r="CF63" s="178"/>
      <c r="CG63" s="178"/>
      <c r="CH63" s="178"/>
      <c r="CI63" s="178"/>
      <c r="CJ63" s="178"/>
      <c r="CK63" s="178"/>
      <c r="CL63" s="178"/>
      <c r="CM63" s="178"/>
      <c r="CN63" s="178"/>
      <c r="CO63" s="178"/>
      <c r="CP63" s="178"/>
      <c r="CQ63" s="178"/>
      <c r="CR63" s="178"/>
      <c r="CS63" s="178"/>
      <c r="CT63" s="178"/>
      <c r="CU63" s="178"/>
      <c r="CV63" s="178"/>
      <c r="CW63" s="178"/>
      <c r="CX63" s="178"/>
      <c r="CY63" s="178"/>
      <c r="CZ63" s="178"/>
      <c r="DA63" s="178"/>
      <c r="DB63" s="178"/>
      <c r="DC63" s="178"/>
      <c r="DD63" s="178"/>
      <c r="DE63" s="178"/>
      <c r="DF63" s="178"/>
      <c r="DG63" s="178"/>
      <c r="DH63" s="178"/>
      <c r="DI63" s="178"/>
      <c r="DJ63" s="178"/>
      <c r="DK63" s="178"/>
      <c r="DL63" s="178"/>
      <c r="DM63" s="178"/>
      <c r="DN63" s="178"/>
      <c r="DO63" s="178"/>
      <c r="DP63" s="178"/>
      <c r="DQ63" s="178"/>
      <c r="DR63" s="178"/>
      <c r="DS63" s="178"/>
      <c r="DT63" s="178"/>
      <c r="DU63" s="178"/>
      <c r="DV63" s="178"/>
      <c r="DW63" s="178"/>
      <c r="DX63" s="178"/>
      <c r="DY63" s="178"/>
      <c r="DZ63" s="178"/>
      <c r="EA63" s="178"/>
      <c r="EB63" s="178"/>
      <c r="EC63" s="178"/>
      <c r="ED63" s="178"/>
      <c r="EE63" s="178"/>
      <c r="EF63" s="178"/>
      <c r="EG63" s="178"/>
      <c r="EH63" s="178"/>
      <c r="EI63" s="178"/>
      <c r="EJ63" s="178"/>
      <c r="EK63" s="178"/>
      <c r="EL63" s="178"/>
      <c r="EM63" s="178"/>
      <c r="EN63" s="178"/>
      <c r="EO63" s="178"/>
      <c r="EP63" s="178"/>
      <c r="EQ63" s="178"/>
      <c r="ER63" s="178"/>
      <c r="ES63" s="178"/>
      <c r="ET63" s="178"/>
      <c r="EU63" s="178"/>
      <c r="EV63" s="178"/>
      <c r="EW63" s="178"/>
      <c r="EX63" s="178"/>
      <c r="EY63" s="178"/>
      <c r="EZ63" s="178"/>
      <c r="FA63" s="178"/>
      <c r="FB63" s="178"/>
      <c r="FC63" s="178"/>
      <c r="FD63" s="178"/>
      <c r="FE63" s="178"/>
      <c r="FF63" s="178"/>
      <c r="FG63" s="178"/>
      <c r="FH63" s="178"/>
      <c r="FI63" s="178"/>
      <c r="FJ63" s="178"/>
      <c r="FK63" s="178"/>
      <c r="FL63" s="178"/>
      <c r="FM63" s="178"/>
      <c r="FN63" s="178"/>
      <c r="FO63" s="178"/>
      <c r="FP63" s="178"/>
      <c r="FQ63" s="178"/>
      <c r="FR63" s="178"/>
      <c r="FS63" s="178"/>
      <c r="FT63" s="178"/>
      <c r="FU63" s="178"/>
      <c r="FV63" s="178"/>
      <c r="FW63" s="178"/>
      <c r="FX63" s="178"/>
      <c r="FY63" s="178"/>
      <c r="FZ63" s="178"/>
      <c r="GA63" s="178"/>
      <c r="GB63" s="178"/>
      <c r="GC63" s="178"/>
      <c r="GD63" s="178"/>
      <c r="GE63" s="178"/>
      <c r="GF63" s="178"/>
      <c r="GG63" s="178"/>
      <c r="GH63" s="178"/>
      <c r="GI63" s="178"/>
      <c r="GJ63" s="178"/>
      <c r="GK63" s="178"/>
      <c r="GL63" s="178"/>
      <c r="GM63" s="178"/>
      <c r="GN63" s="178"/>
      <c r="GO63" s="178"/>
      <c r="GP63" s="178"/>
      <c r="GQ63" s="178"/>
      <c r="GR63" s="178"/>
      <c r="GS63" s="178"/>
      <c r="GT63" s="178"/>
      <c r="GU63" s="178"/>
      <c r="GV63" s="178"/>
      <c r="GW63" s="178"/>
      <c r="GX63" s="178"/>
      <c r="GY63" s="178"/>
      <c r="GZ63" s="178"/>
      <c r="HA63" s="178"/>
      <c r="HB63" s="178"/>
      <c r="HC63" s="178"/>
      <c r="HD63" s="178"/>
      <c r="HE63" s="178"/>
      <c r="HF63" s="178"/>
      <c r="HG63" s="178"/>
      <c r="HH63" s="178"/>
      <c r="HI63" s="178"/>
      <c r="HJ63" s="178"/>
      <c r="HK63" s="178"/>
      <c r="HL63" s="178"/>
      <c r="HM63" s="178"/>
      <c r="HN63" s="178"/>
      <c r="HO63" s="178"/>
      <c r="HP63" s="178"/>
      <c r="HQ63" s="178"/>
      <c r="HR63" s="178"/>
      <c r="HS63" s="178"/>
      <c r="HT63" s="178"/>
      <c r="HU63" s="178"/>
      <c r="HV63" s="178"/>
      <c r="HW63" s="178"/>
      <c r="HX63" s="178"/>
      <c r="HY63" s="178"/>
      <c r="HZ63" s="178"/>
      <c r="IA63" s="178"/>
      <c r="IB63" s="178"/>
      <c r="IC63" s="178"/>
      <c r="ID63" s="178"/>
      <c r="IE63" s="178"/>
      <c r="IF63" s="178"/>
      <c r="IG63" s="178"/>
      <c r="IH63" s="178"/>
      <c r="II63" s="178"/>
      <c r="IJ63" s="178"/>
      <c r="IK63" s="178"/>
      <c r="IL63" s="178"/>
      <c r="IM63" s="178"/>
      <c r="IN63" s="178"/>
      <c r="IO63" s="178"/>
      <c r="IP63" s="178"/>
      <c r="IQ63" s="178"/>
      <c r="IR63" s="178"/>
      <c r="IS63" s="178"/>
      <c r="IT63" s="178"/>
      <c r="IU63" s="185"/>
    </row>
    <row r="64" spans="1:255" ht="15" customHeight="1" x14ac:dyDescent="0.15">
      <c r="A64" s="156">
        <f t="shared" si="9"/>
        <v>19</v>
      </c>
      <c r="B64" s="186" t="s">
        <v>108</v>
      </c>
      <c r="C64" s="187">
        <v>2017</v>
      </c>
      <c r="D64" s="188">
        <v>0.78800000000000003</v>
      </c>
      <c r="E64" s="152"/>
      <c r="F64" s="156">
        <f t="shared" si="8"/>
        <v>19</v>
      </c>
      <c r="G64" s="157" t="s">
        <v>38</v>
      </c>
      <c r="H64" s="158">
        <v>2019</v>
      </c>
      <c r="I64" s="158">
        <v>0.92900000000000005</v>
      </c>
      <c r="J64" s="152"/>
      <c r="K64" s="156">
        <f t="shared" si="7"/>
        <v>19</v>
      </c>
      <c r="L64" s="157" t="s">
        <v>184</v>
      </c>
      <c r="M64" s="158">
        <v>2019</v>
      </c>
      <c r="N64" s="158">
        <v>1.653</v>
      </c>
      <c r="O64" s="152"/>
      <c r="P64" s="152"/>
      <c r="Q64" s="152"/>
      <c r="R64" s="152"/>
      <c r="S64" s="152"/>
      <c r="T64" s="177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/>
      <c r="BA64" s="178"/>
      <c r="BB64" s="178"/>
      <c r="BC64" s="178"/>
      <c r="BD64" s="178"/>
      <c r="BE64" s="178"/>
      <c r="BF64" s="178"/>
      <c r="BG64" s="178"/>
      <c r="BH64" s="178"/>
      <c r="BI64" s="178"/>
      <c r="BJ64" s="178"/>
      <c r="BK64" s="178"/>
      <c r="BL64" s="178"/>
      <c r="BM64" s="178"/>
      <c r="BN64" s="178"/>
      <c r="BO64" s="178"/>
      <c r="BP64" s="178"/>
      <c r="BQ64" s="178"/>
      <c r="BR64" s="178"/>
      <c r="BS64" s="178"/>
      <c r="BT64" s="178"/>
      <c r="BU64" s="178"/>
      <c r="BV64" s="178"/>
      <c r="BW64" s="178"/>
      <c r="BX64" s="178"/>
      <c r="BY64" s="178"/>
      <c r="BZ64" s="178"/>
      <c r="CA64" s="178"/>
      <c r="CB64" s="178"/>
      <c r="CC64" s="178"/>
      <c r="CD64" s="178"/>
      <c r="CE64" s="178"/>
      <c r="CF64" s="178"/>
      <c r="CG64" s="178"/>
      <c r="CH64" s="178"/>
      <c r="CI64" s="178"/>
      <c r="CJ64" s="178"/>
      <c r="CK64" s="178"/>
      <c r="CL64" s="178"/>
      <c r="CM64" s="178"/>
      <c r="CN64" s="178"/>
      <c r="CO64" s="178"/>
      <c r="CP64" s="178"/>
      <c r="CQ64" s="178"/>
      <c r="CR64" s="178"/>
      <c r="CS64" s="178"/>
      <c r="CT64" s="178"/>
      <c r="CU64" s="178"/>
      <c r="CV64" s="178"/>
      <c r="CW64" s="178"/>
      <c r="CX64" s="178"/>
      <c r="CY64" s="178"/>
      <c r="CZ64" s="178"/>
      <c r="DA64" s="178"/>
      <c r="DB64" s="178"/>
      <c r="DC64" s="178"/>
      <c r="DD64" s="178"/>
      <c r="DE64" s="178"/>
      <c r="DF64" s="178"/>
      <c r="DG64" s="178"/>
      <c r="DH64" s="178"/>
      <c r="DI64" s="178"/>
      <c r="DJ64" s="178"/>
      <c r="DK64" s="178"/>
      <c r="DL64" s="178"/>
      <c r="DM64" s="178"/>
      <c r="DN64" s="178"/>
      <c r="DO64" s="178"/>
      <c r="DP64" s="178"/>
      <c r="DQ64" s="178"/>
      <c r="DR64" s="178"/>
      <c r="DS64" s="178"/>
      <c r="DT64" s="178"/>
      <c r="DU64" s="178"/>
      <c r="DV64" s="178"/>
      <c r="DW64" s="178"/>
      <c r="DX64" s="178"/>
      <c r="DY64" s="178"/>
      <c r="DZ64" s="178"/>
      <c r="EA64" s="178"/>
      <c r="EB64" s="178"/>
      <c r="EC64" s="178"/>
      <c r="ED64" s="178"/>
      <c r="EE64" s="178"/>
      <c r="EF64" s="178"/>
      <c r="EG64" s="178"/>
      <c r="EH64" s="178"/>
      <c r="EI64" s="178"/>
      <c r="EJ64" s="178"/>
      <c r="EK64" s="178"/>
      <c r="EL64" s="178"/>
      <c r="EM64" s="178"/>
      <c r="EN64" s="178"/>
      <c r="EO64" s="178"/>
      <c r="EP64" s="178"/>
      <c r="EQ64" s="178"/>
      <c r="ER64" s="178"/>
      <c r="ES64" s="178"/>
      <c r="ET64" s="178"/>
      <c r="EU64" s="178"/>
      <c r="EV64" s="178"/>
      <c r="EW64" s="178"/>
      <c r="EX64" s="178"/>
      <c r="EY64" s="178"/>
      <c r="EZ64" s="178"/>
      <c r="FA64" s="178"/>
      <c r="FB64" s="178"/>
      <c r="FC64" s="178"/>
      <c r="FD64" s="178"/>
      <c r="FE64" s="178"/>
      <c r="FF64" s="178"/>
      <c r="FG64" s="178"/>
      <c r="FH64" s="178"/>
      <c r="FI64" s="178"/>
      <c r="FJ64" s="178"/>
      <c r="FK64" s="178"/>
      <c r="FL64" s="178"/>
      <c r="FM64" s="178"/>
      <c r="FN64" s="178"/>
      <c r="FO64" s="178"/>
      <c r="FP64" s="178"/>
      <c r="FQ64" s="178"/>
      <c r="FR64" s="178"/>
      <c r="FS64" s="178"/>
      <c r="FT64" s="178"/>
      <c r="FU64" s="178"/>
      <c r="FV64" s="178"/>
      <c r="FW64" s="178"/>
      <c r="FX64" s="178"/>
      <c r="FY64" s="178"/>
      <c r="FZ64" s="178"/>
      <c r="GA64" s="178"/>
      <c r="GB64" s="178"/>
      <c r="GC64" s="178"/>
      <c r="GD64" s="178"/>
      <c r="GE64" s="178"/>
      <c r="GF64" s="178"/>
      <c r="GG64" s="178"/>
      <c r="GH64" s="178"/>
      <c r="GI64" s="178"/>
      <c r="GJ64" s="178"/>
      <c r="GK64" s="178"/>
      <c r="GL64" s="178"/>
      <c r="GM64" s="178"/>
      <c r="GN64" s="178"/>
      <c r="GO64" s="178"/>
      <c r="GP64" s="178"/>
      <c r="GQ64" s="178"/>
      <c r="GR64" s="178"/>
      <c r="GS64" s="178"/>
      <c r="GT64" s="178"/>
      <c r="GU64" s="178"/>
      <c r="GV64" s="178"/>
      <c r="GW64" s="178"/>
      <c r="GX64" s="178"/>
      <c r="GY64" s="178"/>
      <c r="GZ64" s="178"/>
      <c r="HA64" s="178"/>
      <c r="HB64" s="178"/>
      <c r="HC64" s="178"/>
      <c r="HD64" s="178"/>
      <c r="HE64" s="178"/>
      <c r="HF64" s="178"/>
      <c r="HG64" s="178"/>
      <c r="HH64" s="178"/>
      <c r="HI64" s="178"/>
      <c r="HJ64" s="178"/>
      <c r="HK64" s="178"/>
      <c r="HL64" s="178"/>
      <c r="HM64" s="178"/>
      <c r="HN64" s="178"/>
      <c r="HO64" s="178"/>
      <c r="HP64" s="178"/>
      <c r="HQ64" s="178"/>
      <c r="HR64" s="178"/>
      <c r="HS64" s="178"/>
      <c r="HT64" s="178"/>
      <c r="HU64" s="178"/>
      <c r="HV64" s="178"/>
      <c r="HW64" s="178"/>
      <c r="HX64" s="178"/>
      <c r="HY64" s="178"/>
      <c r="HZ64" s="178"/>
      <c r="IA64" s="178"/>
      <c r="IB64" s="178"/>
      <c r="IC64" s="178"/>
      <c r="ID64" s="178"/>
      <c r="IE64" s="178"/>
      <c r="IF64" s="178"/>
      <c r="IG64" s="178"/>
      <c r="IH64" s="178"/>
      <c r="II64" s="178"/>
      <c r="IJ64" s="178"/>
      <c r="IK64" s="178"/>
      <c r="IL64" s="178"/>
      <c r="IM64" s="178"/>
      <c r="IN64" s="178"/>
      <c r="IO64" s="178"/>
      <c r="IP64" s="178"/>
      <c r="IQ64" s="178"/>
      <c r="IR64" s="178"/>
      <c r="IS64" s="178"/>
      <c r="IT64" s="178"/>
      <c r="IU64" s="185"/>
    </row>
    <row r="65" spans="1:255" ht="15" customHeight="1" x14ac:dyDescent="0.15">
      <c r="A65" s="156">
        <f t="shared" si="9"/>
        <v>20</v>
      </c>
      <c r="B65" s="157" t="s">
        <v>73</v>
      </c>
      <c r="C65" s="158">
        <v>2019</v>
      </c>
      <c r="D65" s="158">
        <v>0.78700000000000003</v>
      </c>
      <c r="E65" s="152"/>
      <c r="F65" s="156">
        <f t="shared" si="8"/>
        <v>20</v>
      </c>
      <c r="G65" s="159" t="s">
        <v>108</v>
      </c>
      <c r="H65" s="160">
        <v>2017</v>
      </c>
      <c r="I65" s="183">
        <v>0.92500000000000004</v>
      </c>
      <c r="J65" s="152"/>
      <c r="K65" s="156">
        <f t="shared" si="7"/>
        <v>20</v>
      </c>
      <c r="L65" s="159" t="s">
        <v>82</v>
      </c>
      <c r="M65" s="160">
        <v>2017</v>
      </c>
      <c r="N65" s="160">
        <v>1.619</v>
      </c>
      <c r="O65" s="152"/>
      <c r="P65" s="152"/>
      <c r="Q65" s="152"/>
      <c r="R65" s="152"/>
      <c r="S65" s="152"/>
      <c r="T65" s="177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  <c r="AW65" s="178"/>
      <c r="AX65" s="178"/>
      <c r="AY65" s="178"/>
      <c r="AZ65" s="178"/>
      <c r="BA65" s="178"/>
      <c r="BB65" s="178"/>
      <c r="BC65" s="178"/>
      <c r="BD65" s="178"/>
      <c r="BE65" s="178"/>
      <c r="BF65" s="178"/>
      <c r="BG65" s="178"/>
      <c r="BH65" s="178"/>
      <c r="BI65" s="178"/>
      <c r="BJ65" s="178"/>
      <c r="BK65" s="178"/>
      <c r="BL65" s="178"/>
      <c r="BM65" s="178"/>
      <c r="BN65" s="178"/>
      <c r="BO65" s="178"/>
      <c r="BP65" s="178"/>
      <c r="BQ65" s="178"/>
      <c r="BR65" s="178"/>
      <c r="BS65" s="178"/>
      <c r="BT65" s="178"/>
      <c r="BU65" s="178"/>
      <c r="BV65" s="178"/>
      <c r="BW65" s="178"/>
      <c r="BX65" s="178"/>
      <c r="BY65" s="178"/>
      <c r="BZ65" s="178"/>
      <c r="CA65" s="178"/>
      <c r="CB65" s="178"/>
      <c r="CC65" s="178"/>
      <c r="CD65" s="178"/>
      <c r="CE65" s="178"/>
      <c r="CF65" s="178"/>
      <c r="CG65" s="178"/>
      <c r="CH65" s="178"/>
      <c r="CI65" s="178"/>
      <c r="CJ65" s="178"/>
      <c r="CK65" s="178"/>
      <c r="CL65" s="178"/>
      <c r="CM65" s="178"/>
      <c r="CN65" s="178"/>
      <c r="CO65" s="178"/>
      <c r="CP65" s="178"/>
      <c r="CQ65" s="178"/>
      <c r="CR65" s="178"/>
      <c r="CS65" s="178"/>
      <c r="CT65" s="178"/>
      <c r="CU65" s="178"/>
      <c r="CV65" s="178"/>
      <c r="CW65" s="178"/>
      <c r="CX65" s="178"/>
      <c r="CY65" s="178"/>
      <c r="CZ65" s="178"/>
      <c r="DA65" s="178"/>
      <c r="DB65" s="178"/>
      <c r="DC65" s="178"/>
      <c r="DD65" s="178"/>
      <c r="DE65" s="178"/>
      <c r="DF65" s="178"/>
      <c r="DG65" s="178"/>
      <c r="DH65" s="178"/>
      <c r="DI65" s="178"/>
      <c r="DJ65" s="178"/>
      <c r="DK65" s="178"/>
      <c r="DL65" s="178"/>
      <c r="DM65" s="178"/>
      <c r="DN65" s="178"/>
      <c r="DO65" s="178"/>
      <c r="DP65" s="178"/>
      <c r="DQ65" s="178"/>
      <c r="DR65" s="178"/>
      <c r="DS65" s="178"/>
      <c r="DT65" s="178"/>
      <c r="DU65" s="178"/>
      <c r="DV65" s="178"/>
      <c r="DW65" s="178"/>
      <c r="DX65" s="178"/>
      <c r="DY65" s="178"/>
      <c r="DZ65" s="178"/>
      <c r="EA65" s="178"/>
      <c r="EB65" s="178"/>
      <c r="EC65" s="178"/>
      <c r="ED65" s="178"/>
      <c r="EE65" s="178"/>
      <c r="EF65" s="178"/>
      <c r="EG65" s="178"/>
      <c r="EH65" s="178"/>
      <c r="EI65" s="178"/>
      <c r="EJ65" s="178"/>
      <c r="EK65" s="178"/>
      <c r="EL65" s="178"/>
      <c r="EM65" s="178"/>
      <c r="EN65" s="178"/>
      <c r="EO65" s="178"/>
      <c r="EP65" s="178"/>
      <c r="EQ65" s="178"/>
      <c r="ER65" s="178"/>
      <c r="ES65" s="178"/>
      <c r="ET65" s="178"/>
      <c r="EU65" s="178"/>
      <c r="EV65" s="178"/>
      <c r="EW65" s="178"/>
      <c r="EX65" s="178"/>
      <c r="EY65" s="178"/>
      <c r="EZ65" s="178"/>
      <c r="FA65" s="178"/>
      <c r="FB65" s="178"/>
      <c r="FC65" s="178"/>
      <c r="FD65" s="178"/>
      <c r="FE65" s="178"/>
      <c r="FF65" s="178"/>
      <c r="FG65" s="178"/>
      <c r="FH65" s="178"/>
      <c r="FI65" s="178"/>
      <c r="FJ65" s="178"/>
      <c r="FK65" s="178"/>
      <c r="FL65" s="178"/>
      <c r="FM65" s="178"/>
      <c r="FN65" s="178"/>
      <c r="FO65" s="178"/>
      <c r="FP65" s="178"/>
      <c r="FQ65" s="178"/>
      <c r="FR65" s="178"/>
      <c r="FS65" s="178"/>
      <c r="FT65" s="178"/>
      <c r="FU65" s="178"/>
      <c r="FV65" s="178"/>
      <c r="FW65" s="178"/>
      <c r="FX65" s="178"/>
      <c r="FY65" s="178"/>
      <c r="FZ65" s="178"/>
      <c r="GA65" s="178"/>
      <c r="GB65" s="178"/>
      <c r="GC65" s="178"/>
      <c r="GD65" s="178"/>
      <c r="GE65" s="178"/>
      <c r="GF65" s="178"/>
      <c r="GG65" s="178"/>
      <c r="GH65" s="178"/>
      <c r="GI65" s="178"/>
      <c r="GJ65" s="178"/>
      <c r="GK65" s="178"/>
      <c r="GL65" s="178"/>
      <c r="GM65" s="178"/>
      <c r="GN65" s="178"/>
      <c r="GO65" s="178"/>
      <c r="GP65" s="178"/>
      <c r="GQ65" s="178"/>
      <c r="GR65" s="178"/>
      <c r="GS65" s="178"/>
      <c r="GT65" s="178"/>
      <c r="GU65" s="178"/>
      <c r="GV65" s="178"/>
      <c r="GW65" s="178"/>
      <c r="GX65" s="178"/>
      <c r="GY65" s="178"/>
      <c r="GZ65" s="178"/>
      <c r="HA65" s="178"/>
      <c r="HB65" s="178"/>
      <c r="HC65" s="178"/>
      <c r="HD65" s="178"/>
      <c r="HE65" s="178"/>
      <c r="HF65" s="178"/>
      <c r="HG65" s="178"/>
      <c r="HH65" s="178"/>
      <c r="HI65" s="178"/>
      <c r="HJ65" s="178"/>
      <c r="HK65" s="178"/>
      <c r="HL65" s="178"/>
      <c r="HM65" s="178"/>
      <c r="HN65" s="178"/>
      <c r="HO65" s="178"/>
      <c r="HP65" s="178"/>
      <c r="HQ65" s="178"/>
      <c r="HR65" s="178"/>
      <c r="HS65" s="178"/>
      <c r="HT65" s="178"/>
      <c r="HU65" s="178"/>
      <c r="HV65" s="178"/>
      <c r="HW65" s="178"/>
      <c r="HX65" s="178"/>
      <c r="HY65" s="178"/>
      <c r="HZ65" s="178"/>
      <c r="IA65" s="178"/>
      <c r="IB65" s="178"/>
      <c r="IC65" s="178"/>
      <c r="ID65" s="178"/>
      <c r="IE65" s="178"/>
      <c r="IF65" s="178"/>
      <c r="IG65" s="178"/>
      <c r="IH65" s="178"/>
      <c r="II65" s="178"/>
      <c r="IJ65" s="178"/>
      <c r="IK65" s="178"/>
      <c r="IL65" s="178"/>
      <c r="IM65" s="178"/>
      <c r="IN65" s="178"/>
      <c r="IO65" s="178"/>
      <c r="IP65" s="178"/>
      <c r="IQ65" s="178"/>
      <c r="IR65" s="178"/>
      <c r="IS65" s="178"/>
      <c r="IT65" s="178"/>
      <c r="IU65" s="189"/>
    </row>
    <row r="66" spans="1:255" ht="15" customHeight="1" x14ac:dyDescent="0.15">
      <c r="A66" s="156">
        <v>21</v>
      </c>
      <c r="B66" s="175"/>
      <c r="C66" s="176"/>
      <c r="D66" s="190"/>
      <c r="E66" s="152"/>
      <c r="F66" s="152"/>
      <c r="G66" s="175"/>
      <c r="H66" s="176"/>
      <c r="I66" s="190"/>
      <c r="J66" s="152"/>
      <c r="K66" s="152"/>
      <c r="L66" s="175"/>
      <c r="M66" s="176"/>
      <c r="N66" s="190"/>
      <c r="O66" s="152"/>
      <c r="P66" s="152"/>
      <c r="Q66" s="152"/>
      <c r="R66" s="152"/>
      <c r="S66" s="152"/>
      <c r="T66" s="177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8"/>
      <c r="AW66" s="178"/>
      <c r="AX66" s="178"/>
      <c r="AY66" s="178"/>
      <c r="AZ66" s="178"/>
      <c r="BA66" s="178"/>
      <c r="BB66" s="178"/>
      <c r="BC66" s="178"/>
      <c r="BD66" s="178"/>
      <c r="BE66" s="178"/>
      <c r="BF66" s="178"/>
      <c r="BG66" s="178"/>
      <c r="BH66" s="178"/>
      <c r="BI66" s="178"/>
      <c r="BJ66" s="178"/>
      <c r="BK66" s="178"/>
      <c r="BL66" s="178"/>
      <c r="BM66" s="178"/>
      <c r="BN66" s="178"/>
      <c r="BO66" s="178"/>
      <c r="BP66" s="178"/>
      <c r="BQ66" s="178"/>
      <c r="BR66" s="178"/>
      <c r="BS66" s="178"/>
      <c r="BT66" s="178"/>
      <c r="BU66" s="178"/>
      <c r="BV66" s="178"/>
      <c r="BW66" s="178"/>
      <c r="BX66" s="178"/>
      <c r="BY66" s="178"/>
      <c r="BZ66" s="178"/>
      <c r="CA66" s="178"/>
      <c r="CB66" s="178"/>
      <c r="CC66" s="178"/>
      <c r="CD66" s="178"/>
      <c r="CE66" s="178"/>
      <c r="CF66" s="178"/>
      <c r="CG66" s="178"/>
      <c r="CH66" s="178"/>
      <c r="CI66" s="178"/>
      <c r="CJ66" s="178"/>
      <c r="CK66" s="178"/>
      <c r="CL66" s="178"/>
      <c r="CM66" s="178"/>
      <c r="CN66" s="178"/>
      <c r="CO66" s="178"/>
      <c r="CP66" s="178"/>
      <c r="CQ66" s="178"/>
      <c r="CR66" s="178"/>
      <c r="CS66" s="178"/>
      <c r="CT66" s="178"/>
      <c r="CU66" s="178"/>
      <c r="CV66" s="178"/>
      <c r="CW66" s="178"/>
      <c r="CX66" s="178"/>
      <c r="CY66" s="178"/>
      <c r="CZ66" s="178"/>
      <c r="DA66" s="178"/>
      <c r="DB66" s="178"/>
      <c r="DC66" s="178"/>
      <c r="DD66" s="178"/>
      <c r="DE66" s="178"/>
      <c r="DF66" s="178"/>
      <c r="DG66" s="178"/>
      <c r="DH66" s="178"/>
      <c r="DI66" s="178"/>
      <c r="DJ66" s="178"/>
      <c r="DK66" s="178"/>
      <c r="DL66" s="178"/>
      <c r="DM66" s="178"/>
      <c r="DN66" s="178"/>
      <c r="DO66" s="178"/>
      <c r="DP66" s="178"/>
      <c r="DQ66" s="178"/>
      <c r="DR66" s="178"/>
      <c r="DS66" s="178"/>
      <c r="DT66" s="178"/>
      <c r="DU66" s="178"/>
      <c r="DV66" s="178"/>
      <c r="DW66" s="178"/>
      <c r="DX66" s="178"/>
      <c r="DY66" s="178"/>
      <c r="DZ66" s="178"/>
      <c r="EA66" s="178"/>
      <c r="EB66" s="178"/>
      <c r="EC66" s="178"/>
      <c r="ED66" s="178"/>
      <c r="EE66" s="178"/>
      <c r="EF66" s="178"/>
      <c r="EG66" s="178"/>
      <c r="EH66" s="178"/>
      <c r="EI66" s="178"/>
      <c r="EJ66" s="178"/>
      <c r="EK66" s="178"/>
      <c r="EL66" s="178"/>
      <c r="EM66" s="178"/>
      <c r="EN66" s="178"/>
      <c r="EO66" s="178"/>
      <c r="EP66" s="178"/>
      <c r="EQ66" s="178"/>
      <c r="ER66" s="178"/>
      <c r="ES66" s="178"/>
      <c r="ET66" s="178"/>
      <c r="EU66" s="178"/>
      <c r="EV66" s="178"/>
      <c r="EW66" s="178"/>
      <c r="EX66" s="178"/>
      <c r="EY66" s="178"/>
      <c r="EZ66" s="178"/>
      <c r="FA66" s="178"/>
      <c r="FB66" s="178"/>
      <c r="FC66" s="178"/>
      <c r="FD66" s="178"/>
      <c r="FE66" s="178"/>
      <c r="FF66" s="178"/>
      <c r="FG66" s="178"/>
      <c r="FH66" s="178"/>
      <c r="FI66" s="178"/>
      <c r="FJ66" s="178"/>
      <c r="FK66" s="178"/>
      <c r="FL66" s="178"/>
      <c r="FM66" s="178"/>
      <c r="FN66" s="178"/>
      <c r="FO66" s="178"/>
      <c r="FP66" s="178"/>
      <c r="FQ66" s="178"/>
      <c r="FR66" s="178"/>
      <c r="FS66" s="178"/>
      <c r="FT66" s="178"/>
      <c r="FU66" s="178"/>
      <c r="FV66" s="178"/>
      <c r="FW66" s="178"/>
      <c r="FX66" s="178"/>
      <c r="FY66" s="178"/>
      <c r="FZ66" s="178"/>
      <c r="GA66" s="178"/>
      <c r="GB66" s="178"/>
      <c r="GC66" s="178"/>
      <c r="GD66" s="178"/>
      <c r="GE66" s="178"/>
      <c r="GF66" s="178"/>
      <c r="GG66" s="178"/>
      <c r="GH66" s="178"/>
      <c r="GI66" s="178"/>
      <c r="GJ66" s="178"/>
      <c r="GK66" s="178"/>
      <c r="GL66" s="178"/>
      <c r="GM66" s="178"/>
      <c r="GN66" s="178"/>
      <c r="GO66" s="178"/>
      <c r="GP66" s="178"/>
      <c r="GQ66" s="178"/>
      <c r="GR66" s="178"/>
      <c r="GS66" s="178"/>
      <c r="GT66" s="178"/>
      <c r="GU66" s="178"/>
      <c r="GV66" s="178"/>
      <c r="GW66" s="178"/>
      <c r="GX66" s="178"/>
      <c r="GY66" s="178"/>
      <c r="GZ66" s="178"/>
      <c r="HA66" s="178"/>
      <c r="HB66" s="178"/>
      <c r="HC66" s="178"/>
      <c r="HD66" s="178"/>
      <c r="HE66" s="178"/>
      <c r="HF66" s="178"/>
      <c r="HG66" s="178"/>
      <c r="HH66" s="178"/>
      <c r="HI66" s="178"/>
      <c r="HJ66" s="178"/>
      <c r="HK66" s="178"/>
      <c r="HL66" s="178"/>
      <c r="HM66" s="178"/>
      <c r="HN66" s="178"/>
      <c r="HO66" s="178"/>
      <c r="HP66" s="178"/>
      <c r="HQ66" s="178"/>
      <c r="HR66" s="178"/>
      <c r="HS66" s="178"/>
      <c r="HT66" s="178"/>
      <c r="HU66" s="178"/>
      <c r="HV66" s="178"/>
      <c r="HW66" s="178"/>
      <c r="HX66" s="178"/>
      <c r="HY66" s="178"/>
      <c r="HZ66" s="178"/>
      <c r="IA66" s="178"/>
      <c r="IB66" s="178"/>
      <c r="IC66" s="178"/>
      <c r="ID66" s="178"/>
      <c r="IE66" s="178"/>
      <c r="IF66" s="178"/>
      <c r="IG66" s="178"/>
      <c r="IH66" s="178"/>
      <c r="II66" s="178"/>
      <c r="IJ66" s="178"/>
      <c r="IK66" s="178"/>
      <c r="IL66" s="178"/>
      <c r="IM66" s="178"/>
      <c r="IN66" s="178"/>
      <c r="IO66" s="178"/>
      <c r="IP66" s="178"/>
      <c r="IQ66" s="178"/>
      <c r="IR66" s="178"/>
      <c r="IS66" s="178"/>
      <c r="IT66" s="178"/>
      <c r="IU66" s="185"/>
    </row>
    <row r="67" spans="1:255" ht="15" customHeight="1" x14ac:dyDescent="0.15">
      <c r="A67" s="156">
        <v>22</v>
      </c>
      <c r="B67" s="177"/>
      <c r="C67" s="178"/>
      <c r="D67" s="185"/>
      <c r="E67" s="152"/>
      <c r="F67" s="152"/>
      <c r="G67" s="177"/>
      <c r="H67" s="178"/>
      <c r="I67" s="185"/>
      <c r="J67" s="152"/>
      <c r="K67" s="152"/>
      <c r="L67" s="177"/>
      <c r="M67" s="178"/>
      <c r="N67" s="185"/>
      <c r="O67" s="152"/>
      <c r="P67" s="152"/>
      <c r="Q67" s="152"/>
      <c r="R67" s="152"/>
      <c r="S67" s="152"/>
      <c r="T67" s="177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8"/>
      <c r="BB67" s="178"/>
      <c r="BC67" s="178"/>
      <c r="BD67" s="178"/>
      <c r="BE67" s="178"/>
      <c r="BF67" s="178"/>
      <c r="BG67" s="178"/>
      <c r="BH67" s="178"/>
      <c r="BI67" s="178"/>
      <c r="BJ67" s="178"/>
      <c r="BK67" s="178"/>
      <c r="BL67" s="178"/>
      <c r="BM67" s="178"/>
      <c r="BN67" s="178"/>
      <c r="BO67" s="178"/>
      <c r="BP67" s="178"/>
      <c r="BQ67" s="178"/>
      <c r="BR67" s="178"/>
      <c r="BS67" s="178"/>
      <c r="BT67" s="178"/>
      <c r="BU67" s="178"/>
      <c r="BV67" s="178"/>
      <c r="BW67" s="178"/>
      <c r="BX67" s="178"/>
      <c r="BY67" s="178"/>
      <c r="BZ67" s="178"/>
      <c r="CA67" s="178"/>
      <c r="CB67" s="178"/>
      <c r="CC67" s="178"/>
      <c r="CD67" s="178"/>
      <c r="CE67" s="178"/>
      <c r="CF67" s="178"/>
      <c r="CG67" s="178"/>
      <c r="CH67" s="178"/>
      <c r="CI67" s="178"/>
      <c r="CJ67" s="178"/>
      <c r="CK67" s="178"/>
      <c r="CL67" s="178"/>
      <c r="CM67" s="178"/>
      <c r="CN67" s="178"/>
      <c r="CO67" s="178"/>
      <c r="CP67" s="178"/>
      <c r="CQ67" s="178"/>
      <c r="CR67" s="178"/>
      <c r="CS67" s="178"/>
      <c r="CT67" s="178"/>
      <c r="CU67" s="178"/>
      <c r="CV67" s="178"/>
      <c r="CW67" s="178"/>
      <c r="CX67" s="178"/>
      <c r="CY67" s="178"/>
      <c r="CZ67" s="178"/>
      <c r="DA67" s="178"/>
      <c r="DB67" s="178"/>
      <c r="DC67" s="178"/>
      <c r="DD67" s="178"/>
      <c r="DE67" s="178"/>
      <c r="DF67" s="178"/>
      <c r="DG67" s="178"/>
      <c r="DH67" s="178"/>
      <c r="DI67" s="178"/>
      <c r="DJ67" s="178"/>
      <c r="DK67" s="178"/>
      <c r="DL67" s="178"/>
      <c r="DM67" s="178"/>
      <c r="DN67" s="178"/>
      <c r="DO67" s="178"/>
      <c r="DP67" s="178"/>
      <c r="DQ67" s="178"/>
      <c r="DR67" s="178"/>
      <c r="DS67" s="178"/>
      <c r="DT67" s="178"/>
      <c r="DU67" s="178"/>
      <c r="DV67" s="178"/>
      <c r="DW67" s="178"/>
      <c r="DX67" s="178"/>
      <c r="DY67" s="178"/>
      <c r="DZ67" s="178"/>
      <c r="EA67" s="178"/>
      <c r="EB67" s="178"/>
      <c r="EC67" s="178"/>
      <c r="ED67" s="178"/>
      <c r="EE67" s="178"/>
      <c r="EF67" s="178"/>
      <c r="EG67" s="178"/>
      <c r="EH67" s="178"/>
      <c r="EI67" s="178"/>
      <c r="EJ67" s="178"/>
      <c r="EK67" s="178"/>
      <c r="EL67" s="178"/>
      <c r="EM67" s="178"/>
      <c r="EN67" s="178"/>
      <c r="EO67" s="178"/>
      <c r="EP67" s="178"/>
      <c r="EQ67" s="178"/>
      <c r="ER67" s="178"/>
      <c r="ES67" s="178"/>
      <c r="ET67" s="178"/>
      <c r="EU67" s="178"/>
      <c r="EV67" s="178"/>
      <c r="EW67" s="178"/>
      <c r="EX67" s="178"/>
      <c r="EY67" s="178"/>
      <c r="EZ67" s="178"/>
      <c r="FA67" s="178"/>
      <c r="FB67" s="178"/>
      <c r="FC67" s="178"/>
      <c r="FD67" s="178"/>
      <c r="FE67" s="178"/>
      <c r="FF67" s="178"/>
      <c r="FG67" s="178"/>
      <c r="FH67" s="178"/>
      <c r="FI67" s="178"/>
      <c r="FJ67" s="178"/>
      <c r="FK67" s="178"/>
      <c r="FL67" s="178"/>
      <c r="FM67" s="178"/>
      <c r="FN67" s="178"/>
      <c r="FO67" s="178"/>
      <c r="FP67" s="178"/>
      <c r="FQ67" s="178"/>
      <c r="FR67" s="178"/>
      <c r="FS67" s="178"/>
      <c r="FT67" s="178"/>
      <c r="FU67" s="178"/>
      <c r="FV67" s="178"/>
      <c r="FW67" s="178"/>
      <c r="FX67" s="178"/>
      <c r="FY67" s="178"/>
      <c r="FZ67" s="178"/>
      <c r="GA67" s="178"/>
      <c r="GB67" s="178"/>
      <c r="GC67" s="178"/>
      <c r="GD67" s="178"/>
      <c r="GE67" s="178"/>
      <c r="GF67" s="178"/>
      <c r="GG67" s="178"/>
      <c r="GH67" s="178"/>
      <c r="GI67" s="178"/>
      <c r="GJ67" s="178"/>
      <c r="GK67" s="178"/>
      <c r="GL67" s="178"/>
      <c r="GM67" s="178"/>
      <c r="GN67" s="178"/>
      <c r="GO67" s="178"/>
      <c r="GP67" s="178"/>
      <c r="GQ67" s="178"/>
      <c r="GR67" s="178"/>
      <c r="GS67" s="178"/>
      <c r="GT67" s="178"/>
      <c r="GU67" s="178"/>
      <c r="GV67" s="178"/>
      <c r="GW67" s="178"/>
      <c r="GX67" s="178"/>
      <c r="GY67" s="178"/>
      <c r="GZ67" s="178"/>
      <c r="HA67" s="178"/>
      <c r="HB67" s="178"/>
      <c r="HC67" s="178"/>
      <c r="HD67" s="178"/>
      <c r="HE67" s="178"/>
      <c r="HF67" s="178"/>
      <c r="HG67" s="178"/>
      <c r="HH67" s="178"/>
      <c r="HI67" s="178"/>
      <c r="HJ67" s="178"/>
      <c r="HK67" s="178"/>
      <c r="HL67" s="178"/>
      <c r="HM67" s="178"/>
      <c r="HN67" s="178"/>
      <c r="HO67" s="178"/>
      <c r="HP67" s="178"/>
      <c r="HQ67" s="178"/>
      <c r="HR67" s="178"/>
      <c r="HS67" s="178"/>
      <c r="HT67" s="178"/>
      <c r="HU67" s="178"/>
      <c r="HV67" s="178"/>
      <c r="HW67" s="178"/>
      <c r="HX67" s="178"/>
      <c r="HY67" s="178"/>
      <c r="HZ67" s="178"/>
      <c r="IA67" s="178"/>
      <c r="IB67" s="178"/>
      <c r="IC67" s="178"/>
      <c r="ID67" s="178"/>
      <c r="IE67" s="178"/>
      <c r="IF67" s="178"/>
      <c r="IG67" s="178"/>
      <c r="IH67" s="178"/>
      <c r="II67" s="178"/>
      <c r="IJ67" s="178"/>
      <c r="IK67" s="178"/>
      <c r="IL67" s="178"/>
      <c r="IM67" s="178"/>
      <c r="IN67" s="178"/>
      <c r="IO67" s="178"/>
      <c r="IP67" s="178"/>
      <c r="IQ67" s="178"/>
      <c r="IR67" s="178"/>
      <c r="IS67" s="178"/>
      <c r="IT67" s="178"/>
      <c r="IU67" s="185"/>
    </row>
    <row r="68" spans="1:255" ht="15" customHeight="1" x14ac:dyDescent="0.15">
      <c r="A68" s="156">
        <v>23</v>
      </c>
      <c r="B68" s="177"/>
      <c r="C68" s="178"/>
      <c r="D68" s="185"/>
      <c r="E68" s="152"/>
      <c r="F68" s="152"/>
      <c r="G68" s="177"/>
      <c r="H68" s="178"/>
      <c r="I68" s="185"/>
      <c r="J68" s="152"/>
      <c r="K68" s="152"/>
      <c r="L68" s="177"/>
      <c r="M68" s="178"/>
      <c r="N68" s="185"/>
      <c r="O68" s="152"/>
      <c r="P68" s="152"/>
      <c r="Q68" s="152"/>
      <c r="R68" s="152"/>
      <c r="S68" s="152"/>
      <c r="T68" s="177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78"/>
      <c r="AZ68" s="178"/>
      <c r="BA68" s="178"/>
      <c r="BB68" s="178"/>
      <c r="BC68" s="178"/>
      <c r="BD68" s="178"/>
      <c r="BE68" s="178"/>
      <c r="BF68" s="178"/>
      <c r="BG68" s="178"/>
      <c r="BH68" s="178"/>
      <c r="BI68" s="178"/>
      <c r="BJ68" s="178"/>
      <c r="BK68" s="178"/>
      <c r="BL68" s="178"/>
      <c r="BM68" s="178"/>
      <c r="BN68" s="178"/>
      <c r="BO68" s="178"/>
      <c r="BP68" s="178"/>
      <c r="BQ68" s="178"/>
      <c r="BR68" s="178"/>
      <c r="BS68" s="178"/>
      <c r="BT68" s="178"/>
      <c r="BU68" s="178"/>
      <c r="BV68" s="178"/>
      <c r="BW68" s="178"/>
      <c r="BX68" s="178"/>
      <c r="BY68" s="178"/>
      <c r="BZ68" s="178"/>
      <c r="CA68" s="178"/>
      <c r="CB68" s="178"/>
      <c r="CC68" s="178"/>
      <c r="CD68" s="178"/>
      <c r="CE68" s="178"/>
      <c r="CF68" s="178"/>
      <c r="CG68" s="178"/>
      <c r="CH68" s="178"/>
      <c r="CI68" s="178"/>
      <c r="CJ68" s="178"/>
      <c r="CK68" s="178"/>
      <c r="CL68" s="178"/>
      <c r="CM68" s="178"/>
      <c r="CN68" s="178"/>
      <c r="CO68" s="178"/>
      <c r="CP68" s="178"/>
      <c r="CQ68" s="178"/>
      <c r="CR68" s="178"/>
      <c r="CS68" s="178"/>
      <c r="CT68" s="178"/>
      <c r="CU68" s="178"/>
      <c r="CV68" s="178"/>
      <c r="CW68" s="178"/>
      <c r="CX68" s="178"/>
      <c r="CY68" s="178"/>
      <c r="CZ68" s="178"/>
      <c r="DA68" s="178"/>
      <c r="DB68" s="178"/>
      <c r="DC68" s="178"/>
      <c r="DD68" s="178"/>
      <c r="DE68" s="178"/>
      <c r="DF68" s="178"/>
      <c r="DG68" s="178"/>
      <c r="DH68" s="178"/>
      <c r="DI68" s="178"/>
      <c r="DJ68" s="178"/>
      <c r="DK68" s="178"/>
      <c r="DL68" s="178"/>
      <c r="DM68" s="178"/>
      <c r="DN68" s="178"/>
      <c r="DO68" s="178"/>
      <c r="DP68" s="178"/>
      <c r="DQ68" s="178"/>
      <c r="DR68" s="178"/>
      <c r="DS68" s="178"/>
      <c r="DT68" s="178"/>
      <c r="DU68" s="178"/>
      <c r="DV68" s="178"/>
      <c r="DW68" s="178"/>
      <c r="DX68" s="178"/>
      <c r="DY68" s="178"/>
      <c r="DZ68" s="178"/>
      <c r="EA68" s="178"/>
      <c r="EB68" s="178"/>
      <c r="EC68" s="178"/>
      <c r="ED68" s="178"/>
      <c r="EE68" s="178"/>
      <c r="EF68" s="178"/>
      <c r="EG68" s="178"/>
      <c r="EH68" s="178"/>
      <c r="EI68" s="178"/>
      <c r="EJ68" s="178"/>
      <c r="EK68" s="178"/>
      <c r="EL68" s="178"/>
      <c r="EM68" s="178"/>
      <c r="EN68" s="178"/>
      <c r="EO68" s="178"/>
      <c r="EP68" s="178"/>
      <c r="EQ68" s="178"/>
      <c r="ER68" s="178"/>
      <c r="ES68" s="178"/>
      <c r="ET68" s="178"/>
      <c r="EU68" s="178"/>
      <c r="EV68" s="178"/>
      <c r="EW68" s="178"/>
      <c r="EX68" s="178"/>
      <c r="EY68" s="178"/>
      <c r="EZ68" s="178"/>
      <c r="FA68" s="178"/>
      <c r="FB68" s="178"/>
      <c r="FC68" s="178"/>
      <c r="FD68" s="178"/>
      <c r="FE68" s="178"/>
      <c r="FF68" s="178"/>
      <c r="FG68" s="178"/>
      <c r="FH68" s="178"/>
      <c r="FI68" s="178"/>
      <c r="FJ68" s="178"/>
      <c r="FK68" s="178"/>
      <c r="FL68" s="178"/>
      <c r="FM68" s="178"/>
      <c r="FN68" s="178"/>
      <c r="FO68" s="178"/>
      <c r="FP68" s="178"/>
      <c r="FQ68" s="178"/>
      <c r="FR68" s="178"/>
      <c r="FS68" s="178"/>
      <c r="FT68" s="178"/>
      <c r="FU68" s="178"/>
      <c r="FV68" s="178"/>
      <c r="FW68" s="178"/>
      <c r="FX68" s="178"/>
      <c r="FY68" s="178"/>
      <c r="FZ68" s="178"/>
      <c r="GA68" s="178"/>
      <c r="GB68" s="178"/>
      <c r="GC68" s="178"/>
      <c r="GD68" s="178"/>
      <c r="GE68" s="178"/>
      <c r="GF68" s="178"/>
      <c r="GG68" s="178"/>
      <c r="GH68" s="178"/>
      <c r="GI68" s="178"/>
      <c r="GJ68" s="178"/>
      <c r="GK68" s="178"/>
      <c r="GL68" s="178"/>
      <c r="GM68" s="178"/>
      <c r="GN68" s="178"/>
      <c r="GO68" s="178"/>
      <c r="GP68" s="178"/>
      <c r="GQ68" s="178"/>
      <c r="GR68" s="178"/>
      <c r="GS68" s="178"/>
      <c r="GT68" s="178"/>
      <c r="GU68" s="178"/>
      <c r="GV68" s="178"/>
      <c r="GW68" s="178"/>
      <c r="GX68" s="178"/>
      <c r="GY68" s="178"/>
      <c r="GZ68" s="178"/>
      <c r="HA68" s="178"/>
      <c r="HB68" s="178"/>
      <c r="HC68" s="178"/>
      <c r="HD68" s="178"/>
      <c r="HE68" s="178"/>
      <c r="HF68" s="178"/>
      <c r="HG68" s="178"/>
      <c r="HH68" s="178"/>
      <c r="HI68" s="178"/>
      <c r="HJ68" s="178"/>
      <c r="HK68" s="178"/>
      <c r="HL68" s="178"/>
      <c r="HM68" s="178"/>
      <c r="HN68" s="178"/>
      <c r="HO68" s="178"/>
      <c r="HP68" s="178"/>
      <c r="HQ68" s="178"/>
      <c r="HR68" s="178"/>
      <c r="HS68" s="178"/>
      <c r="HT68" s="178"/>
      <c r="HU68" s="178"/>
      <c r="HV68" s="178"/>
      <c r="HW68" s="178"/>
      <c r="HX68" s="178"/>
      <c r="HY68" s="178"/>
      <c r="HZ68" s="178"/>
      <c r="IA68" s="178"/>
      <c r="IB68" s="178"/>
      <c r="IC68" s="178"/>
      <c r="ID68" s="178"/>
      <c r="IE68" s="178"/>
      <c r="IF68" s="178"/>
      <c r="IG68" s="178"/>
      <c r="IH68" s="178"/>
      <c r="II68" s="178"/>
      <c r="IJ68" s="178"/>
      <c r="IK68" s="178"/>
      <c r="IL68" s="178"/>
      <c r="IM68" s="178"/>
      <c r="IN68" s="178"/>
      <c r="IO68" s="178"/>
      <c r="IP68" s="178"/>
      <c r="IQ68" s="178"/>
      <c r="IR68" s="178"/>
      <c r="IS68" s="178"/>
      <c r="IT68" s="178"/>
      <c r="IU68" s="185"/>
    </row>
    <row r="69" spans="1:255" ht="15" customHeight="1" x14ac:dyDescent="0.15">
      <c r="A69" s="156">
        <v>24</v>
      </c>
      <c r="B69" s="177"/>
      <c r="C69" s="178"/>
      <c r="D69" s="185"/>
      <c r="E69" s="152"/>
      <c r="F69" s="152"/>
      <c r="G69" s="177"/>
      <c r="H69" s="178"/>
      <c r="I69" s="185"/>
      <c r="J69" s="152"/>
      <c r="K69" s="152"/>
      <c r="L69" s="177"/>
      <c r="M69" s="178"/>
      <c r="N69" s="185"/>
      <c r="O69" s="152"/>
      <c r="P69" s="152"/>
      <c r="Q69" s="152"/>
      <c r="R69" s="152"/>
      <c r="S69" s="152"/>
      <c r="T69" s="177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78"/>
      <c r="BA69" s="178"/>
      <c r="BB69" s="178"/>
      <c r="BC69" s="178"/>
      <c r="BD69" s="178"/>
      <c r="BE69" s="178"/>
      <c r="BF69" s="178"/>
      <c r="BG69" s="178"/>
      <c r="BH69" s="178"/>
      <c r="BI69" s="178"/>
      <c r="BJ69" s="178"/>
      <c r="BK69" s="178"/>
      <c r="BL69" s="178"/>
      <c r="BM69" s="178"/>
      <c r="BN69" s="178"/>
      <c r="BO69" s="178"/>
      <c r="BP69" s="178"/>
      <c r="BQ69" s="178"/>
      <c r="BR69" s="178"/>
      <c r="BS69" s="178"/>
      <c r="BT69" s="178"/>
      <c r="BU69" s="178"/>
      <c r="BV69" s="178"/>
      <c r="BW69" s="178"/>
      <c r="BX69" s="178"/>
      <c r="BY69" s="178"/>
      <c r="BZ69" s="178"/>
      <c r="CA69" s="178"/>
      <c r="CB69" s="178"/>
      <c r="CC69" s="178"/>
      <c r="CD69" s="178"/>
      <c r="CE69" s="178"/>
      <c r="CF69" s="178"/>
      <c r="CG69" s="178"/>
      <c r="CH69" s="178"/>
      <c r="CI69" s="178"/>
      <c r="CJ69" s="178"/>
      <c r="CK69" s="178"/>
      <c r="CL69" s="178"/>
      <c r="CM69" s="178"/>
      <c r="CN69" s="178"/>
      <c r="CO69" s="178"/>
      <c r="CP69" s="178"/>
      <c r="CQ69" s="178"/>
      <c r="CR69" s="178"/>
      <c r="CS69" s="178"/>
      <c r="CT69" s="178"/>
      <c r="CU69" s="178"/>
      <c r="CV69" s="178"/>
      <c r="CW69" s="178"/>
      <c r="CX69" s="178"/>
      <c r="CY69" s="178"/>
      <c r="CZ69" s="178"/>
      <c r="DA69" s="178"/>
      <c r="DB69" s="178"/>
      <c r="DC69" s="178"/>
      <c r="DD69" s="178"/>
      <c r="DE69" s="178"/>
      <c r="DF69" s="178"/>
      <c r="DG69" s="178"/>
      <c r="DH69" s="178"/>
      <c r="DI69" s="178"/>
      <c r="DJ69" s="178"/>
      <c r="DK69" s="178"/>
      <c r="DL69" s="178"/>
      <c r="DM69" s="178"/>
      <c r="DN69" s="178"/>
      <c r="DO69" s="178"/>
      <c r="DP69" s="178"/>
      <c r="DQ69" s="178"/>
      <c r="DR69" s="178"/>
      <c r="DS69" s="178"/>
      <c r="DT69" s="178"/>
      <c r="DU69" s="178"/>
      <c r="DV69" s="178"/>
      <c r="DW69" s="178"/>
      <c r="DX69" s="178"/>
      <c r="DY69" s="178"/>
      <c r="DZ69" s="178"/>
      <c r="EA69" s="178"/>
      <c r="EB69" s="178"/>
      <c r="EC69" s="178"/>
      <c r="ED69" s="178"/>
      <c r="EE69" s="178"/>
      <c r="EF69" s="178"/>
      <c r="EG69" s="178"/>
      <c r="EH69" s="178"/>
      <c r="EI69" s="178"/>
      <c r="EJ69" s="178"/>
      <c r="EK69" s="178"/>
      <c r="EL69" s="178"/>
      <c r="EM69" s="178"/>
      <c r="EN69" s="178"/>
      <c r="EO69" s="178"/>
      <c r="EP69" s="178"/>
      <c r="EQ69" s="178"/>
      <c r="ER69" s="178"/>
      <c r="ES69" s="178"/>
      <c r="ET69" s="178"/>
      <c r="EU69" s="178"/>
      <c r="EV69" s="178"/>
      <c r="EW69" s="178"/>
      <c r="EX69" s="178"/>
      <c r="EY69" s="178"/>
      <c r="EZ69" s="178"/>
      <c r="FA69" s="178"/>
      <c r="FB69" s="178"/>
      <c r="FC69" s="178"/>
      <c r="FD69" s="178"/>
      <c r="FE69" s="178"/>
      <c r="FF69" s="178"/>
      <c r="FG69" s="178"/>
      <c r="FH69" s="178"/>
      <c r="FI69" s="178"/>
      <c r="FJ69" s="178"/>
      <c r="FK69" s="178"/>
      <c r="FL69" s="178"/>
      <c r="FM69" s="178"/>
      <c r="FN69" s="178"/>
      <c r="FO69" s="178"/>
      <c r="FP69" s="178"/>
      <c r="FQ69" s="178"/>
      <c r="FR69" s="178"/>
      <c r="FS69" s="178"/>
      <c r="FT69" s="178"/>
      <c r="FU69" s="178"/>
      <c r="FV69" s="178"/>
      <c r="FW69" s="178"/>
      <c r="FX69" s="178"/>
      <c r="FY69" s="178"/>
      <c r="FZ69" s="178"/>
      <c r="GA69" s="178"/>
      <c r="GB69" s="178"/>
      <c r="GC69" s="178"/>
      <c r="GD69" s="178"/>
      <c r="GE69" s="178"/>
      <c r="GF69" s="178"/>
      <c r="GG69" s="178"/>
      <c r="GH69" s="178"/>
      <c r="GI69" s="178"/>
      <c r="GJ69" s="178"/>
      <c r="GK69" s="178"/>
      <c r="GL69" s="178"/>
      <c r="GM69" s="178"/>
      <c r="GN69" s="178"/>
      <c r="GO69" s="178"/>
      <c r="GP69" s="178"/>
      <c r="GQ69" s="178"/>
      <c r="GR69" s="178"/>
      <c r="GS69" s="178"/>
      <c r="GT69" s="178"/>
      <c r="GU69" s="178"/>
      <c r="GV69" s="178"/>
      <c r="GW69" s="178"/>
      <c r="GX69" s="178"/>
      <c r="GY69" s="178"/>
      <c r="GZ69" s="178"/>
      <c r="HA69" s="178"/>
      <c r="HB69" s="178"/>
      <c r="HC69" s="178"/>
      <c r="HD69" s="178"/>
      <c r="HE69" s="178"/>
      <c r="HF69" s="178"/>
      <c r="HG69" s="178"/>
      <c r="HH69" s="178"/>
      <c r="HI69" s="178"/>
      <c r="HJ69" s="178"/>
      <c r="HK69" s="178"/>
      <c r="HL69" s="178"/>
      <c r="HM69" s="178"/>
      <c r="HN69" s="178"/>
      <c r="HO69" s="178"/>
      <c r="HP69" s="178"/>
      <c r="HQ69" s="178"/>
      <c r="HR69" s="178"/>
      <c r="HS69" s="178"/>
      <c r="HT69" s="178"/>
      <c r="HU69" s="178"/>
      <c r="HV69" s="178"/>
      <c r="HW69" s="178"/>
      <c r="HX69" s="178"/>
      <c r="HY69" s="178"/>
      <c r="HZ69" s="178"/>
      <c r="IA69" s="178"/>
      <c r="IB69" s="178"/>
      <c r="IC69" s="178"/>
      <c r="ID69" s="178"/>
      <c r="IE69" s="178"/>
      <c r="IF69" s="178"/>
      <c r="IG69" s="178"/>
      <c r="IH69" s="178"/>
      <c r="II69" s="178"/>
      <c r="IJ69" s="178"/>
      <c r="IK69" s="178"/>
      <c r="IL69" s="178"/>
      <c r="IM69" s="178"/>
      <c r="IN69" s="178"/>
      <c r="IO69" s="178"/>
      <c r="IP69" s="178"/>
      <c r="IQ69" s="178"/>
      <c r="IR69" s="178"/>
      <c r="IS69" s="178"/>
      <c r="IT69" s="178"/>
      <c r="IU69" s="185"/>
    </row>
    <row r="70" spans="1:255" ht="15" customHeight="1" x14ac:dyDescent="0.15">
      <c r="A70" s="156">
        <v>25</v>
      </c>
      <c r="B70" s="177"/>
      <c r="C70" s="178"/>
      <c r="D70" s="185"/>
      <c r="E70" s="152"/>
      <c r="F70" s="152"/>
      <c r="G70" s="177"/>
      <c r="H70" s="178"/>
      <c r="I70" s="185"/>
      <c r="J70" s="152"/>
      <c r="K70" s="152"/>
      <c r="L70" s="177"/>
      <c r="M70" s="178"/>
      <c r="N70" s="185"/>
      <c r="O70" s="152"/>
      <c r="P70" s="152"/>
      <c r="Q70" s="152"/>
      <c r="R70" s="152"/>
      <c r="S70" s="152"/>
      <c r="T70" s="177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8"/>
      <c r="AZ70" s="178"/>
      <c r="BA70" s="178"/>
      <c r="BB70" s="178"/>
      <c r="BC70" s="178"/>
      <c r="BD70" s="178"/>
      <c r="BE70" s="178"/>
      <c r="BF70" s="178"/>
      <c r="BG70" s="178"/>
      <c r="BH70" s="178"/>
      <c r="BI70" s="178"/>
      <c r="BJ70" s="178"/>
      <c r="BK70" s="178"/>
      <c r="BL70" s="178"/>
      <c r="BM70" s="178"/>
      <c r="BN70" s="178"/>
      <c r="BO70" s="178"/>
      <c r="BP70" s="178"/>
      <c r="BQ70" s="178"/>
      <c r="BR70" s="178"/>
      <c r="BS70" s="178"/>
      <c r="BT70" s="178"/>
      <c r="BU70" s="178"/>
      <c r="BV70" s="178"/>
      <c r="BW70" s="178"/>
      <c r="BX70" s="178"/>
      <c r="BY70" s="178"/>
      <c r="BZ70" s="178"/>
      <c r="CA70" s="178"/>
      <c r="CB70" s="178"/>
      <c r="CC70" s="178"/>
      <c r="CD70" s="178"/>
      <c r="CE70" s="178"/>
      <c r="CF70" s="178"/>
      <c r="CG70" s="178"/>
      <c r="CH70" s="178"/>
      <c r="CI70" s="178"/>
      <c r="CJ70" s="178"/>
      <c r="CK70" s="178"/>
      <c r="CL70" s="178"/>
      <c r="CM70" s="178"/>
      <c r="CN70" s="178"/>
      <c r="CO70" s="178"/>
      <c r="CP70" s="178"/>
      <c r="CQ70" s="178"/>
      <c r="CR70" s="178"/>
      <c r="CS70" s="178"/>
      <c r="CT70" s="178"/>
      <c r="CU70" s="178"/>
      <c r="CV70" s="178"/>
      <c r="CW70" s="178"/>
      <c r="CX70" s="178"/>
      <c r="CY70" s="178"/>
      <c r="CZ70" s="178"/>
      <c r="DA70" s="178"/>
      <c r="DB70" s="178"/>
      <c r="DC70" s="178"/>
      <c r="DD70" s="178"/>
      <c r="DE70" s="178"/>
      <c r="DF70" s="178"/>
      <c r="DG70" s="178"/>
      <c r="DH70" s="178"/>
      <c r="DI70" s="178"/>
      <c r="DJ70" s="178"/>
      <c r="DK70" s="178"/>
      <c r="DL70" s="178"/>
      <c r="DM70" s="178"/>
      <c r="DN70" s="178"/>
      <c r="DO70" s="178"/>
      <c r="DP70" s="178"/>
      <c r="DQ70" s="178"/>
      <c r="DR70" s="178"/>
      <c r="DS70" s="178"/>
      <c r="DT70" s="178"/>
      <c r="DU70" s="178"/>
      <c r="DV70" s="178"/>
      <c r="DW70" s="178"/>
      <c r="DX70" s="178"/>
      <c r="DY70" s="178"/>
      <c r="DZ70" s="178"/>
      <c r="EA70" s="178"/>
      <c r="EB70" s="178"/>
      <c r="EC70" s="178"/>
      <c r="ED70" s="178"/>
      <c r="EE70" s="178"/>
      <c r="EF70" s="178"/>
      <c r="EG70" s="178"/>
      <c r="EH70" s="178"/>
      <c r="EI70" s="178"/>
      <c r="EJ70" s="178"/>
      <c r="EK70" s="178"/>
      <c r="EL70" s="178"/>
      <c r="EM70" s="178"/>
      <c r="EN70" s="178"/>
      <c r="EO70" s="178"/>
      <c r="EP70" s="178"/>
      <c r="EQ70" s="178"/>
      <c r="ER70" s="178"/>
      <c r="ES70" s="178"/>
      <c r="ET70" s="178"/>
      <c r="EU70" s="178"/>
      <c r="EV70" s="178"/>
      <c r="EW70" s="178"/>
      <c r="EX70" s="178"/>
      <c r="EY70" s="178"/>
      <c r="EZ70" s="178"/>
      <c r="FA70" s="178"/>
      <c r="FB70" s="178"/>
      <c r="FC70" s="178"/>
      <c r="FD70" s="178"/>
      <c r="FE70" s="178"/>
      <c r="FF70" s="178"/>
      <c r="FG70" s="178"/>
      <c r="FH70" s="178"/>
      <c r="FI70" s="178"/>
      <c r="FJ70" s="178"/>
      <c r="FK70" s="178"/>
      <c r="FL70" s="178"/>
      <c r="FM70" s="178"/>
      <c r="FN70" s="178"/>
      <c r="FO70" s="178"/>
      <c r="FP70" s="178"/>
      <c r="FQ70" s="178"/>
      <c r="FR70" s="178"/>
      <c r="FS70" s="178"/>
      <c r="FT70" s="178"/>
      <c r="FU70" s="178"/>
      <c r="FV70" s="178"/>
      <c r="FW70" s="178"/>
      <c r="FX70" s="178"/>
      <c r="FY70" s="178"/>
      <c r="FZ70" s="178"/>
      <c r="GA70" s="178"/>
      <c r="GB70" s="178"/>
      <c r="GC70" s="178"/>
      <c r="GD70" s="178"/>
      <c r="GE70" s="178"/>
      <c r="GF70" s="178"/>
      <c r="GG70" s="178"/>
      <c r="GH70" s="178"/>
      <c r="GI70" s="178"/>
      <c r="GJ70" s="178"/>
      <c r="GK70" s="178"/>
      <c r="GL70" s="178"/>
      <c r="GM70" s="178"/>
      <c r="GN70" s="178"/>
      <c r="GO70" s="178"/>
      <c r="GP70" s="178"/>
      <c r="GQ70" s="178"/>
      <c r="GR70" s="178"/>
      <c r="GS70" s="178"/>
      <c r="GT70" s="178"/>
      <c r="GU70" s="178"/>
      <c r="GV70" s="178"/>
      <c r="GW70" s="178"/>
      <c r="GX70" s="178"/>
      <c r="GY70" s="178"/>
      <c r="GZ70" s="178"/>
      <c r="HA70" s="178"/>
      <c r="HB70" s="178"/>
      <c r="HC70" s="178"/>
      <c r="HD70" s="178"/>
      <c r="HE70" s="178"/>
      <c r="HF70" s="178"/>
      <c r="HG70" s="178"/>
      <c r="HH70" s="178"/>
      <c r="HI70" s="178"/>
      <c r="HJ70" s="178"/>
      <c r="HK70" s="178"/>
      <c r="HL70" s="178"/>
      <c r="HM70" s="178"/>
      <c r="HN70" s="178"/>
      <c r="HO70" s="178"/>
      <c r="HP70" s="178"/>
      <c r="HQ70" s="178"/>
      <c r="HR70" s="178"/>
      <c r="HS70" s="178"/>
      <c r="HT70" s="178"/>
      <c r="HU70" s="178"/>
      <c r="HV70" s="178"/>
      <c r="HW70" s="178"/>
      <c r="HX70" s="178"/>
      <c r="HY70" s="178"/>
      <c r="HZ70" s="178"/>
      <c r="IA70" s="178"/>
      <c r="IB70" s="178"/>
      <c r="IC70" s="178"/>
      <c r="ID70" s="178"/>
      <c r="IE70" s="178"/>
      <c r="IF70" s="178"/>
      <c r="IG70" s="178"/>
      <c r="IH70" s="178"/>
      <c r="II70" s="178"/>
      <c r="IJ70" s="178"/>
      <c r="IK70" s="178"/>
      <c r="IL70" s="178"/>
      <c r="IM70" s="178"/>
      <c r="IN70" s="178"/>
      <c r="IO70" s="178"/>
      <c r="IP70" s="178"/>
      <c r="IQ70" s="178"/>
      <c r="IR70" s="178"/>
      <c r="IS70" s="178"/>
      <c r="IT70" s="178"/>
      <c r="IU70" s="185"/>
    </row>
    <row r="71" spans="1:255" ht="15" customHeight="1" x14ac:dyDescent="0.15">
      <c r="A71" s="156">
        <v>26</v>
      </c>
      <c r="B71" s="177"/>
      <c r="C71" s="178"/>
      <c r="D71" s="185"/>
      <c r="E71" s="152"/>
      <c r="F71" s="152"/>
      <c r="G71" s="177"/>
      <c r="H71" s="178"/>
      <c r="I71" s="185"/>
      <c r="J71" s="152"/>
      <c r="K71" s="152"/>
      <c r="L71" s="177"/>
      <c r="M71" s="178"/>
      <c r="N71" s="185"/>
      <c r="O71" s="152"/>
      <c r="P71" s="152"/>
      <c r="Q71" s="152"/>
      <c r="R71" s="152"/>
      <c r="S71" s="152"/>
      <c r="T71" s="177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178"/>
      <c r="AP71" s="178"/>
      <c r="AQ71" s="178"/>
      <c r="AR71" s="178"/>
      <c r="AS71" s="178"/>
      <c r="AT71" s="178"/>
      <c r="AU71" s="178"/>
      <c r="AV71" s="178"/>
      <c r="AW71" s="178"/>
      <c r="AX71" s="178"/>
      <c r="AY71" s="178"/>
      <c r="AZ71" s="178"/>
      <c r="BA71" s="178"/>
      <c r="BB71" s="178"/>
      <c r="BC71" s="178"/>
      <c r="BD71" s="178"/>
      <c r="BE71" s="178"/>
      <c r="BF71" s="178"/>
      <c r="BG71" s="178"/>
      <c r="BH71" s="178"/>
      <c r="BI71" s="178"/>
      <c r="BJ71" s="178"/>
      <c r="BK71" s="178"/>
      <c r="BL71" s="178"/>
      <c r="BM71" s="178"/>
      <c r="BN71" s="178"/>
      <c r="BO71" s="178"/>
      <c r="BP71" s="178"/>
      <c r="BQ71" s="178"/>
      <c r="BR71" s="178"/>
      <c r="BS71" s="178"/>
      <c r="BT71" s="178"/>
      <c r="BU71" s="178"/>
      <c r="BV71" s="178"/>
      <c r="BW71" s="178"/>
      <c r="BX71" s="178"/>
      <c r="BY71" s="178"/>
      <c r="BZ71" s="178"/>
      <c r="CA71" s="178"/>
      <c r="CB71" s="178"/>
      <c r="CC71" s="178"/>
      <c r="CD71" s="178"/>
      <c r="CE71" s="178"/>
      <c r="CF71" s="178"/>
      <c r="CG71" s="178"/>
      <c r="CH71" s="178"/>
      <c r="CI71" s="178"/>
      <c r="CJ71" s="178"/>
      <c r="CK71" s="178"/>
      <c r="CL71" s="178"/>
      <c r="CM71" s="178"/>
      <c r="CN71" s="178"/>
      <c r="CO71" s="178"/>
      <c r="CP71" s="178"/>
      <c r="CQ71" s="178"/>
      <c r="CR71" s="178"/>
      <c r="CS71" s="178"/>
      <c r="CT71" s="178"/>
      <c r="CU71" s="178"/>
      <c r="CV71" s="178"/>
      <c r="CW71" s="178"/>
      <c r="CX71" s="178"/>
      <c r="CY71" s="178"/>
      <c r="CZ71" s="178"/>
      <c r="DA71" s="178"/>
      <c r="DB71" s="178"/>
      <c r="DC71" s="178"/>
      <c r="DD71" s="178"/>
      <c r="DE71" s="178"/>
      <c r="DF71" s="178"/>
      <c r="DG71" s="178"/>
      <c r="DH71" s="178"/>
      <c r="DI71" s="178"/>
      <c r="DJ71" s="178"/>
      <c r="DK71" s="178"/>
      <c r="DL71" s="178"/>
      <c r="DM71" s="178"/>
      <c r="DN71" s="178"/>
      <c r="DO71" s="178"/>
      <c r="DP71" s="178"/>
      <c r="DQ71" s="178"/>
      <c r="DR71" s="178"/>
      <c r="DS71" s="178"/>
      <c r="DT71" s="178"/>
      <c r="DU71" s="178"/>
      <c r="DV71" s="178"/>
      <c r="DW71" s="178"/>
      <c r="DX71" s="178"/>
      <c r="DY71" s="178"/>
      <c r="DZ71" s="178"/>
      <c r="EA71" s="178"/>
      <c r="EB71" s="178"/>
      <c r="EC71" s="178"/>
      <c r="ED71" s="178"/>
      <c r="EE71" s="178"/>
      <c r="EF71" s="178"/>
      <c r="EG71" s="178"/>
      <c r="EH71" s="178"/>
      <c r="EI71" s="178"/>
      <c r="EJ71" s="178"/>
      <c r="EK71" s="178"/>
      <c r="EL71" s="178"/>
      <c r="EM71" s="178"/>
      <c r="EN71" s="178"/>
      <c r="EO71" s="178"/>
      <c r="EP71" s="178"/>
      <c r="EQ71" s="178"/>
      <c r="ER71" s="178"/>
      <c r="ES71" s="178"/>
      <c r="ET71" s="178"/>
      <c r="EU71" s="178"/>
      <c r="EV71" s="178"/>
      <c r="EW71" s="178"/>
      <c r="EX71" s="178"/>
      <c r="EY71" s="178"/>
      <c r="EZ71" s="178"/>
      <c r="FA71" s="178"/>
      <c r="FB71" s="178"/>
      <c r="FC71" s="178"/>
      <c r="FD71" s="178"/>
      <c r="FE71" s="178"/>
      <c r="FF71" s="178"/>
      <c r="FG71" s="178"/>
      <c r="FH71" s="178"/>
      <c r="FI71" s="178"/>
      <c r="FJ71" s="178"/>
      <c r="FK71" s="178"/>
      <c r="FL71" s="178"/>
      <c r="FM71" s="178"/>
      <c r="FN71" s="178"/>
      <c r="FO71" s="178"/>
      <c r="FP71" s="178"/>
      <c r="FQ71" s="178"/>
      <c r="FR71" s="178"/>
      <c r="FS71" s="178"/>
      <c r="FT71" s="178"/>
      <c r="FU71" s="178"/>
      <c r="FV71" s="178"/>
      <c r="FW71" s="178"/>
      <c r="FX71" s="178"/>
      <c r="FY71" s="178"/>
      <c r="FZ71" s="178"/>
      <c r="GA71" s="178"/>
      <c r="GB71" s="178"/>
      <c r="GC71" s="178"/>
      <c r="GD71" s="178"/>
      <c r="GE71" s="178"/>
      <c r="GF71" s="178"/>
      <c r="GG71" s="178"/>
      <c r="GH71" s="178"/>
      <c r="GI71" s="178"/>
      <c r="GJ71" s="178"/>
      <c r="GK71" s="178"/>
      <c r="GL71" s="178"/>
      <c r="GM71" s="178"/>
      <c r="GN71" s="178"/>
      <c r="GO71" s="178"/>
      <c r="GP71" s="178"/>
      <c r="GQ71" s="178"/>
      <c r="GR71" s="178"/>
      <c r="GS71" s="178"/>
      <c r="GT71" s="178"/>
      <c r="GU71" s="178"/>
      <c r="GV71" s="178"/>
      <c r="GW71" s="178"/>
      <c r="GX71" s="178"/>
      <c r="GY71" s="178"/>
      <c r="GZ71" s="178"/>
      <c r="HA71" s="178"/>
      <c r="HB71" s="178"/>
      <c r="HC71" s="178"/>
      <c r="HD71" s="178"/>
      <c r="HE71" s="178"/>
      <c r="HF71" s="178"/>
      <c r="HG71" s="178"/>
      <c r="HH71" s="178"/>
      <c r="HI71" s="178"/>
      <c r="HJ71" s="178"/>
      <c r="HK71" s="178"/>
      <c r="HL71" s="178"/>
      <c r="HM71" s="178"/>
      <c r="HN71" s="178"/>
      <c r="HO71" s="178"/>
      <c r="HP71" s="178"/>
      <c r="HQ71" s="178"/>
      <c r="HR71" s="178"/>
      <c r="HS71" s="178"/>
      <c r="HT71" s="178"/>
      <c r="HU71" s="178"/>
      <c r="HV71" s="178"/>
      <c r="HW71" s="178"/>
      <c r="HX71" s="178"/>
      <c r="HY71" s="178"/>
      <c r="HZ71" s="178"/>
      <c r="IA71" s="178"/>
      <c r="IB71" s="178"/>
      <c r="IC71" s="178"/>
      <c r="ID71" s="178"/>
      <c r="IE71" s="178"/>
      <c r="IF71" s="178"/>
      <c r="IG71" s="178"/>
      <c r="IH71" s="178"/>
      <c r="II71" s="178"/>
      <c r="IJ71" s="178"/>
      <c r="IK71" s="178"/>
      <c r="IL71" s="178"/>
      <c r="IM71" s="178"/>
      <c r="IN71" s="178"/>
      <c r="IO71" s="178"/>
      <c r="IP71" s="178"/>
      <c r="IQ71" s="178"/>
      <c r="IR71" s="178"/>
      <c r="IS71" s="178"/>
      <c r="IT71" s="178"/>
      <c r="IU71" s="185"/>
    </row>
    <row r="72" spans="1:255" ht="15" customHeight="1" x14ac:dyDescent="0.15">
      <c r="A72" s="156">
        <v>27</v>
      </c>
      <c r="B72" s="177"/>
      <c r="C72" s="178"/>
      <c r="D72" s="185"/>
      <c r="E72" s="152"/>
      <c r="F72" s="152"/>
      <c r="G72" s="177"/>
      <c r="H72" s="178"/>
      <c r="I72" s="185"/>
      <c r="J72" s="152"/>
      <c r="K72" s="152"/>
      <c r="L72" s="177"/>
      <c r="M72" s="178"/>
      <c r="N72" s="185"/>
      <c r="O72" s="152"/>
      <c r="P72" s="152"/>
      <c r="Q72" s="152"/>
      <c r="R72" s="152"/>
      <c r="S72" s="152"/>
      <c r="T72" s="177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  <c r="AQ72" s="178"/>
      <c r="AR72" s="178"/>
      <c r="AS72" s="178"/>
      <c r="AT72" s="178"/>
      <c r="AU72" s="178"/>
      <c r="AV72" s="178"/>
      <c r="AW72" s="178"/>
      <c r="AX72" s="178"/>
      <c r="AY72" s="178"/>
      <c r="AZ72" s="178"/>
      <c r="BA72" s="178"/>
      <c r="BB72" s="178"/>
      <c r="BC72" s="178"/>
      <c r="BD72" s="178"/>
      <c r="BE72" s="178"/>
      <c r="BF72" s="178"/>
      <c r="BG72" s="178"/>
      <c r="BH72" s="178"/>
      <c r="BI72" s="178"/>
      <c r="BJ72" s="178"/>
      <c r="BK72" s="178"/>
      <c r="BL72" s="178"/>
      <c r="BM72" s="178"/>
      <c r="BN72" s="178"/>
      <c r="BO72" s="178"/>
      <c r="BP72" s="178"/>
      <c r="BQ72" s="178"/>
      <c r="BR72" s="178"/>
      <c r="BS72" s="178"/>
      <c r="BT72" s="178"/>
      <c r="BU72" s="178"/>
      <c r="BV72" s="178"/>
      <c r="BW72" s="178"/>
      <c r="BX72" s="178"/>
      <c r="BY72" s="178"/>
      <c r="BZ72" s="178"/>
      <c r="CA72" s="178"/>
      <c r="CB72" s="178"/>
      <c r="CC72" s="178"/>
      <c r="CD72" s="178"/>
      <c r="CE72" s="178"/>
      <c r="CF72" s="178"/>
      <c r="CG72" s="178"/>
      <c r="CH72" s="178"/>
      <c r="CI72" s="178"/>
      <c r="CJ72" s="178"/>
      <c r="CK72" s="178"/>
      <c r="CL72" s="178"/>
      <c r="CM72" s="178"/>
      <c r="CN72" s="178"/>
      <c r="CO72" s="178"/>
      <c r="CP72" s="178"/>
      <c r="CQ72" s="178"/>
      <c r="CR72" s="178"/>
      <c r="CS72" s="178"/>
      <c r="CT72" s="178"/>
      <c r="CU72" s="178"/>
      <c r="CV72" s="178"/>
      <c r="CW72" s="178"/>
      <c r="CX72" s="178"/>
      <c r="CY72" s="178"/>
      <c r="CZ72" s="178"/>
      <c r="DA72" s="178"/>
      <c r="DB72" s="178"/>
      <c r="DC72" s="178"/>
      <c r="DD72" s="178"/>
      <c r="DE72" s="178"/>
      <c r="DF72" s="178"/>
      <c r="DG72" s="178"/>
      <c r="DH72" s="178"/>
      <c r="DI72" s="178"/>
      <c r="DJ72" s="178"/>
      <c r="DK72" s="178"/>
      <c r="DL72" s="178"/>
      <c r="DM72" s="178"/>
      <c r="DN72" s="178"/>
      <c r="DO72" s="178"/>
      <c r="DP72" s="178"/>
      <c r="DQ72" s="178"/>
      <c r="DR72" s="178"/>
      <c r="DS72" s="178"/>
      <c r="DT72" s="178"/>
      <c r="DU72" s="178"/>
      <c r="DV72" s="178"/>
      <c r="DW72" s="178"/>
      <c r="DX72" s="178"/>
      <c r="DY72" s="178"/>
      <c r="DZ72" s="178"/>
      <c r="EA72" s="178"/>
      <c r="EB72" s="178"/>
      <c r="EC72" s="178"/>
      <c r="ED72" s="178"/>
      <c r="EE72" s="178"/>
      <c r="EF72" s="178"/>
      <c r="EG72" s="178"/>
      <c r="EH72" s="178"/>
      <c r="EI72" s="178"/>
      <c r="EJ72" s="178"/>
      <c r="EK72" s="178"/>
      <c r="EL72" s="178"/>
      <c r="EM72" s="178"/>
      <c r="EN72" s="178"/>
      <c r="EO72" s="178"/>
      <c r="EP72" s="178"/>
      <c r="EQ72" s="178"/>
      <c r="ER72" s="178"/>
      <c r="ES72" s="178"/>
      <c r="ET72" s="178"/>
      <c r="EU72" s="178"/>
      <c r="EV72" s="178"/>
      <c r="EW72" s="178"/>
      <c r="EX72" s="178"/>
      <c r="EY72" s="178"/>
      <c r="EZ72" s="178"/>
      <c r="FA72" s="178"/>
      <c r="FB72" s="178"/>
      <c r="FC72" s="178"/>
      <c r="FD72" s="178"/>
      <c r="FE72" s="178"/>
      <c r="FF72" s="178"/>
      <c r="FG72" s="178"/>
      <c r="FH72" s="178"/>
      <c r="FI72" s="178"/>
      <c r="FJ72" s="178"/>
      <c r="FK72" s="178"/>
      <c r="FL72" s="178"/>
      <c r="FM72" s="178"/>
      <c r="FN72" s="178"/>
      <c r="FO72" s="178"/>
      <c r="FP72" s="178"/>
      <c r="FQ72" s="178"/>
      <c r="FR72" s="178"/>
      <c r="FS72" s="178"/>
      <c r="FT72" s="178"/>
      <c r="FU72" s="178"/>
      <c r="FV72" s="178"/>
      <c r="FW72" s="178"/>
      <c r="FX72" s="178"/>
      <c r="FY72" s="178"/>
      <c r="FZ72" s="178"/>
      <c r="GA72" s="178"/>
      <c r="GB72" s="178"/>
      <c r="GC72" s="178"/>
      <c r="GD72" s="178"/>
      <c r="GE72" s="178"/>
      <c r="GF72" s="178"/>
      <c r="GG72" s="178"/>
      <c r="GH72" s="178"/>
      <c r="GI72" s="178"/>
      <c r="GJ72" s="178"/>
      <c r="GK72" s="178"/>
      <c r="GL72" s="178"/>
      <c r="GM72" s="178"/>
      <c r="GN72" s="178"/>
      <c r="GO72" s="178"/>
      <c r="GP72" s="178"/>
      <c r="GQ72" s="178"/>
      <c r="GR72" s="178"/>
      <c r="GS72" s="178"/>
      <c r="GT72" s="178"/>
      <c r="GU72" s="178"/>
      <c r="GV72" s="178"/>
      <c r="GW72" s="178"/>
      <c r="GX72" s="178"/>
      <c r="GY72" s="178"/>
      <c r="GZ72" s="178"/>
      <c r="HA72" s="178"/>
      <c r="HB72" s="178"/>
      <c r="HC72" s="178"/>
      <c r="HD72" s="178"/>
      <c r="HE72" s="178"/>
      <c r="HF72" s="178"/>
      <c r="HG72" s="178"/>
      <c r="HH72" s="178"/>
      <c r="HI72" s="178"/>
      <c r="HJ72" s="178"/>
      <c r="HK72" s="178"/>
      <c r="HL72" s="178"/>
      <c r="HM72" s="178"/>
      <c r="HN72" s="178"/>
      <c r="HO72" s="178"/>
      <c r="HP72" s="178"/>
      <c r="HQ72" s="178"/>
      <c r="HR72" s="178"/>
      <c r="HS72" s="178"/>
      <c r="HT72" s="178"/>
      <c r="HU72" s="178"/>
      <c r="HV72" s="178"/>
      <c r="HW72" s="178"/>
      <c r="HX72" s="178"/>
      <c r="HY72" s="178"/>
      <c r="HZ72" s="178"/>
      <c r="IA72" s="178"/>
      <c r="IB72" s="178"/>
      <c r="IC72" s="178"/>
      <c r="ID72" s="178"/>
      <c r="IE72" s="178"/>
      <c r="IF72" s="178"/>
      <c r="IG72" s="178"/>
      <c r="IH72" s="178"/>
      <c r="II72" s="178"/>
      <c r="IJ72" s="178"/>
      <c r="IK72" s="178"/>
      <c r="IL72" s="178"/>
      <c r="IM72" s="178"/>
      <c r="IN72" s="178"/>
      <c r="IO72" s="178"/>
      <c r="IP72" s="178"/>
      <c r="IQ72" s="178"/>
      <c r="IR72" s="178"/>
      <c r="IS72" s="178"/>
      <c r="IT72" s="178"/>
      <c r="IU72" s="185"/>
    </row>
    <row r="73" spans="1:255" ht="15" customHeight="1" x14ac:dyDescent="0.15">
      <c r="A73" s="156">
        <v>28</v>
      </c>
      <c r="B73" s="177"/>
      <c r="C73" s="178"/>
      <c r="D73" s="185"/>
      <c r="E73" s="152"/>
      <c r="F73" s="152"/>
      <c r="G73" s="177"/>
      <c r="H73" s="178"/>
      <c r="I73" s="185"/>
      <c r="J73" s="152"/>
      <c r="K73" s="152"/>
      <c r="L73" s="177"/>
      <c r="M73" s="178"/>
      <c r="N73" s="185"/>
      <c r="O73" s="152"/>
      <c r="P73" s="152"/>
      <c r="Q73" s="152"/>
      <c r="R73" s="152"/>
      <c r="S73" s="152"/>
      <c r="T73" s="177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78"/>
      <c r="AT73" s="178"/>
      <c r="AU73" s="178"/>
      <c r="AV73" s="178"/>
      <c r="AW73" s="178"/>
      <c r="AX73" s="178"/>
      <c r="AY73" s="178"/>
      <c r="AZ73" s="178"/>
      <c r="BA73" s="178"/>
      <c r="BB73" s="178"/>
      <c r="BC73" s="178"/>
      <c r="BD73" s="178"/>
      <c r="BE73" s="178"/>
      <c r="BF73" s="178"/>
      <c r="BG73" s="178"/>
      <c r="BH73" s="178"/>
      <c r="BI73" s="178"/>
      <c r="BJ73" s="178"/>
      <c r="BK73" s="178"/>
      <c r="BL73" s="178"/>
      <c r="BM73" s="178"/>
      <c r="BN73" s="178"/>
      <c r="BO73" s="178"/>
      <c r="BP73" s="178"/>
      <c r="BQ73" s="178"/>
      <c r="BR73" s="178"/>
      <c r="BS73" s="178"/>
      <c r="BT73" s="178"/>
      <c r="BU73" s="178"/>
      <c r="BV73" s="178"/>
      <c r="BW73" s="178"/>
      <c r="BX73" s="178"/>
      <c r="BY73" s="178"/>
      <c r="BZ73" s="178"/>
      <c r="CA73" s="178"/>
      <c r="CB73" s="178"/>
      <c r="CC73" s="178"/>
      <c r="CD73" s="178"/>
      <c r="CE73" s="178"/>
      <c r="CF73" s="178"/>
      <c r="CG73" s="178"/>
      <c r="CH73" s="178"/>
      <c r="CI73" s="178"/>
      <c r="CJ73" s="178"/>
      <c r="CK73" s="178"/>
      <c r="CL73" s="178"/>
      <c r="CM73" s="178"/>
      <c r="CN73" s="178"/>
      <c r="CO73" s="178"/>
      <c r="CP73" s="178"/>
      <c r="CQ73" s="178"/>
      <c r="CR73" s="178"/>
      <c r="CS73" s="178"/>
      <c r="CT73" s="178"/>
      <c r="CU73" s="178"/>
      <c r="CV73" s="178"/>
      <c r="CW73" s="178"/>
      <c r="CX73" s="178"/>
      <c r="CY73" s="178"/>
      <c r="CZ73" s="178"/>
      <c r="DA73" s="178"/>
      <c r="DB73" s="178"/>
      <c r="DC73" s="178"/>
      <c r="DD73" s="178"/>
      <c r="DE73" s="178"/>
      <c r="DF73" s="178"/>
      <c r="DG73" s="178"/>
      <c r="DH73" s="178"/>
      <c r="DI73" s="178"/>
      <c r="DJ73" s="178"/>
      <c r="DK73" s="178"/>
      <c r="DL73" s="178"/>
      <c r="DM73" s="178"/>
      <c r="DN73" s="178"/>
      <c r="DO73" s="178"/>
      <c r="DP73" s="178"/>
      <c r="DQ73" s="178"/>
      <c r="DR73" s="178"/>
      <c r="DS73" s="178"/>
      <c r="DT73" s="178"/>
      <c r="DU73" s="178"/>
      <c r="DV73" s="178"/>
      <c r="DW73" s="178"/>
      <c r="DX73" s="178"/>
      <c r="DY73" s="178"/>
      <c r="DZ73" s="178"/>
      <c r="EA73" s="178"/>
      <c r="EB73" s="178"/>
      <c r="EC73" s="178"/>
      <c r="ED73" s="178"/>
      <c r="EE73" s="178"/>
      <c r="EF73" s="178"/>
      <c r="EG73" s="178"/>
      <c r="EH73" s="178"/>
      <c r="EI73" s="178"/>
      <c r="EJ73" s="178"/>
      <c r="EK73" s="178"/>
      <c r="EL73" s="178"/>
      <c r="EM73" s="178"/>
      <c r="EN73" s="178"/>
      <c r="EO73" s="178"/>
      <c r="EP73" s="178"/>
      <c r="EQ73" s="178"/>
      <c r="ER73" s="178"/>
      <c r="ES73" s="178"/>
      <c r="ET73" s="178"/>
      <c r="EU73" s="178"/>
      <c r="EV73" s="178"/>
      <c r="EW73" s="178"/>
      <c r="EX73" s="178"/>
      <c r="EY73" s="178"/>
      <c r="EZ73" s="178"/>
      <c r="FA73" s="178"/>
      <c r="FB73" s="178"/>
      <c r="FC73" s="178"/>
      <c r="FD73" s="178"/>
      <c r="FE73" s="178"/>
      <c r="FF73" s="178"/>
      <c r="FG73" s="178"/>
      <c r="FH73" s="178"/>
      <c r="FI73" s="178"/>
      <c r="FJ73" s="178"/>
      <c r="FK73" s="178"/>
      <c r="FL73" s="178"/>
      <c r="FM73" s="178"/>
      <c r="FN73" s="178"/>
      <c r="FO73" s="178"/>
      <c r="FP73" s="178"/>
      <c r="FQ73" s="178"/>
      <c r="FR73" s="178"/>
      <c r="FS73" s="178"/>
      <c r="FT73" s="178"/>
      <c r="FU73" s="178"/>
      <c r="FV73" s="178"/>
      <c r="FW73" s="178"/>
      <c r="FX73" s="178"/>
      <c r="FY73" s="178"/>
      <c r="FZ73" s="178"/>
      <c r="GA73" s="178"/>
      <c r="GB73" s="178"/>
      <c r="GC73" s="178"/>
      <c r="GD73" s="178"/>
      <c r="GE73" s="178"/>
      <c r="GF73" s="178"/>
      <c r="GG73" s="178"/>
      <c r="GH73" s="178"/>
      <c r="GI73" s="178"/>
      <c r="GJ73" s="178"/>
      <c r="GK73" s="178"/>
      <c r="GL73" s="178"/>
      <c r="GM73" s="178"/>
      <c r="GN73" s="178"/>
      <c r="GO73" s="178"/>
      <c r="GP73" s="178"/>
      <c r="GQ73" s="178"/>
      <c r="GR73" s="178"/>
      <c r="GS73" s="178"/>
      <c r="GT73" s="178"/>
      <c r="GU73" s="178"/>
      <c r="GV73" s="178"/>
      <c r="GW73" s="178"/>
      <c r="GX73" s="178"/>
      <c r="GY73" s="178"/>
      <c r="GZ73" s="178"/>
      <c r="HA73" s="178"/>
      <c r="HB73" s="178"/>
      <c r="HC73" s="178"/>
      <c r="HD73" s="178"/>
      <c r="HE73" s="178"/>
      <c r="HF73" s="178"/>
      <c r="HG73" s="178"/>
      <c r="HH73" s="178"/>
      <c r="HI73" s="178"/>
      <c r="HJ73" s="178"/>
      <c r="HK73" s="178"/>
      <c r="HL73" s="178"/>
      <c r="HM73" s="178"/>
      <c r="HN73" s="178"/>
      <c r="HO73" s="178"/>
      <c r="HP73" s="178"/>
      <c r="HQ73" s="178"/>
      <c r="HR73" s="178"/>
      <c r="HS73" s="178"/>
      <c r="HT73" s="178"/>
      <c r="HU73" s="178"/>
      <c r="HV73" s="178"/>
      <c r="HW73" s="178"/>
      <c r="HX73" s="178"/>
      <c r="HY73" s="178"/>
      <c r="HZ73" s="178"/>
      <c r="IA73" s="178"/>
      <c r="IB73" s="178"/>
      <c r="IC73" s="178"/>
      <c r="ID73" s="178"/>
      <c r="IE73" s="178"/>
      <c r="IF73" s="178"/>
      <c r="IG73" s="178"/>
      <c r="IH73" s="178"/>
      <c r="II73" s="178"/>
      <c r="IJ73" s="178"/>
      <c r="IK73" s="178"/>
      <c r="IL73" s="178"/>
      <c r="IM73" s="178"/>
      <c r="IN73" s="178"/>
      <c r="IO73" s="178"/>
      <c r="IP73" s="178"/>
      <c r="IQ73" s="178"/>
      <c r="IR73" s="178"/>
      <c r="IS73" s="178"/>
      <c r="IT73" s="178"/>
      <c r="IU73" s="185"/>
    </row>
    <row r="74" spans="1:255" ht="15" customHeight="1" x14ac:dyDescent="0.15">
      <c r="A74" s="152"/>
      <c r="B74" s="181"/>
      <c r="C74" s="182"/>
      <c r="D74" s="191"/>
      <c r="E74" s="152"/>
      <c r="F74" s="152"/>
      <c r="G74" s="181"/>
      <c r="H74" s="182"/>
      <c r="I74" s="191"/>
      <c r="J74" s="152"/>
      <c r="K74" s="152"/>
      <c r="L74" s="181"/>
      <c r="M74" s="182"/>
      <c r="N74" s="191"/>
      <c r="O74" s="152"/>
      <c r="P74" s="152"/>
      <c r="Q74" s="152"/>
      <c r="R74" s="152"/>
      <c r="S74" s="152"/>
      <c r="T74" s="181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82"/>
      <c r="AR74" s="182"/>
      <c r="AS74" s="182"/>
      <c r="AT74" s="182"/>
      <c r="AU74" s="182"/>
      <c r="AV74" s="182"/>
      <c r="AW74" s="182"/>
      <c r="AX74" s="182"/>
      <c r="AY74" s="182"/>
      <c r="AZ74" s="182"/>
      <c r="BA74" s="182"/>
      <c r="BB74" s="182"/>
      <c r="BC74" s="182"/>
      <c r="BD74" s="182"/>
      <c r="BE74" s="182"/>
      <c r="BF74" s="182"/>
      <c r="BG74" s="182"/>
      <c r="BH74" s="182"/>
      <c r="BI74" s="182"/>
      <c r="BJ74" s="182"/>
      <c r="BK74" s="182"/>
      <c r="BL74" s="182"/>
      <c r="BM74" s="182"/>
      <c r="BN74" s="182"/>
      <c r="BO74" s="182"/>
      <c r="BP74" s="182"/>
      <c r="BQ74" s="182"/>
      <c r="BR74" s="182"/>
      <c r="BS74" s="182"/>
      <c r="BT74" s="182"/>
      <c r="BU74" s="182"/>
      <c r="BV74" s="182"/>
      <c r="BW74" s="182"/>
      <c r="BX74" s="182"/>
      <c r="BY74" s="182"/>
      <c r="BZ74" s="182"/>
      <c r="CA74" s="182"/>
      <c r="CB74" s="182"/>
      <c r="CC74" s="182"/>
      <c r="CD74" s="182"/>
      <c r="CE74" s="182"/>
      <c r="CF74" s="182"/>
      <c r="CG74" s="182"/>
      <c r="CH74" s="182"/>
      <c r="CI74" s="182"/>
      <c r="CJ74" s="182"/>
      <c r="CK74" s="182"/>
      <c r="CL74" s="182"/>
      <c r="CM74" s="182"/>
      <c r="CN74" s="182"/>
      <c r="CO74" s="182"/>
      <c r="CP74" s="182"/>
      <c r="CQ74" s="182"/>
      <c r="CR74" s="182"/>
      <c r="CS74" s="182"/>
      <c r="CT74" s="182"/>
      <c r="CU74" s="182"/>
      <c r="CV74" s="182"/>
      <c r="CW74" s="182"/>
      <c r="CX74" s="182"/>
      <c r="CY74" s="182"/>
      <c r="CZ74" s="182"/>
      <c r="DA74" s="182"/>
      <c r="DB74" s="182"/>
      <c r="DC74" s="182"/>
      <c r="DD74" s="182"/>
      <c r="DE74" s="182"/>
      <c r="DF74" s="182"/>
      <c r="DG74" s="182"/>
      <c r="DH74" s="182"/>
      <c r="DI74" s="182"/>
      <c r="DJ74" s="182"/>
      <c r="DK74" s="182"/>
      <c r="DL74" s="182"/>
      <c r="DM74" s="182"/>
      <c r="DN74" s="182"/>
      <c r="DO74" s="182"/>
      <c r="DP74" s="182"/>
      <c r="DQ74" s="182"/>
      <c r="DR74" s="182"/>
      <c r="DS74" s="182"/>
      <c r="DT74" s="182"/>
      <c r="DU74" s="182"/>
      <c r="DV74" s="182"/>
      <c r="DW74" s="182"/>
      <c r="DX74" s="182"/>
      <c r="DY74" s="182"/>
      <c r="DZ74" s="182"/>
      <c r="EA74" s="182"/>
      <c r="EB74" s="182"/>
      <c r="EC74" s="182"/>
      <c r="ED74" s="182"/>
      <c r="EE74" s="182"/>
      <c r="EF74" s="182"/>
      <c r="EG74" s="182"/>
      <c r="EH74" s="182"/>
      <c r="EI74" s="182"/>
      <c r="EJ74" s="182"/>
      <c r="EK74" s="182"/>
      <c r="EL74" s="182"/>
      <c r="EM74" s="182"/>
      <c r="EN74" s="182"/>
      <c r="EO74" s="182"/>
      <c r="EP74" s="182"/>
      <c r="EQ74" s="182"/>
      <c r="ER74" s="182"/>
      <c r="ES74" s="182"/>
      <c r="ET74" s="182"/>
      <c r="EU74" s="182"/>
      <c r="EV74" s="182"/>
      <c r="EW74" s="182"/>
      <c r="EX74" s="182"/>
      <c r="EY74" s="182"/>
      <c r="EZ74" s="182"/>
      <c r="FA74" s="182"/>
      <c r="FB74" s="182"/>
      <c r="FC74" s="182"/>
      <c r="FD74" s="182"/>
      <c r="FE74" s="182"/>
      <c r="FF74" s="182"/>
      <c r="FG74" s="182"/>
      <c r="FH74" s="182"/>
      <c r="FI74" s="182"/>
      <c r="FJ74" s="182"/>
      <c r="FK74" s="182"/>
      <c r="FL74" s="182"/>
      <c r="FM74" s="182"/>
      <c r="FN74" s="182"/>
      <c r="FO74" s="182"/>
      <c r="FP74" s="182"/>
      <c r="FQ74" s="182"/>
      <c r="FR74" s="182"/>
      <c r="FS74" s="182"/>
      <c r="FT74" s="182"/>
      <c r="FU74" s="182"/>
      <c r="FV74" s="182"/>
      <c r="FW74" s="182"/>
      <c r="FX74" s="182"/>
      <c r="FY74" s="182"/>
      <c r="FZ74" s="182"/>
      <c r="GA74" s="182"/>
      <c r="GB74" s="182"/>
      <c r="GC74" s="182"/>
      <c r="GD74" s="182"/>
      <c r="GE74" s="182"/>
      <c r="GF74" s="182"/>
      <c r="GG74" s="182"/>
      <c r="GH74" s="182"/>
      <c r="GI74" s="182"/>
      <c r="GJ74" s="182"/>
      <c r="GK74" s="182"/>
      <c r="GL74" s="182"/>
      <c r="GM74" s="182"/>
      <c r="GN74" s="182"/>
      <c r="GO74" s="182"/>
      <c r="GP74" s="182"/>
      <c r="GQ74" s="182"/>
      <c r="GR74" s="182"/>
      <c r="GS74" s="182"/>
      <c r="GT74" s="182"/>
      <c r="GU74" s="182"/>
      <c r="GV74" s="182"/>
      <c r="GW74" s="182"/>
      <c r="GX74" s="182"/>
      <c r="GY74" s="182"/>
      <c r="GZ74" s="182"/>
      <c r="HA74" s="182"/>
      <c r="HB74" s="182"/>
      <c r="HC74" s="182"/>
      <c r="HD74" s="182"/>
      <c r="HE74" s="182"/>
      <c r="HF74" s="182"/>
      <c r="HG74" s="182"/>
      <c r="HH74" s="182"/>
      <c r="HI74" s="182"/>
      <c r="HJ74" s="182"/>
      <c r="HK74" s="182"/>
      <c r="HL74" s="182"/>
      <c r="HM74" s="182"/>
      <c r="HN74" s="182"/>
      <c r="HO74" s="182"/>
      <c r="HP74" s="182"/>
      <c r="HQ74" s="182"/>
      <c r="HR74" s="182"/>
      <c r="HS74" s="182"/>
      <c r="HT74" s="182"/>
      <c r="HU74" s="182"/>
      <c r="HV74" s="182"/>
      <c r="HW74" s="182"/>
      <c r="HX74" s="182"/>
      <c r="HY74" s="182"/>
      <c r="HZ74" s="182"/>
      <c r="IA74" s="182"/>
      <c r="IB74" s="182"/>
      <c r="IC74" s="182"/>
      <c r="ID74" s="182"/>
      <c r="IE74" s="182"/>
      <c r="IF74" s="182"/>
      <c r="IG74" s="182"/>
      <c r="IH74" s="182"/>
      <c r="II74" s="182"/>
      <c r="IJ74" s="182"/>
      <c r="IK74" s="182"/>
      <c r="IL74" s="182"/>
      <c r="IM74" s="182"/>
      <c r="IN74" s="182"/>
      <c r="IO74" s="182"/>
      <c r="IP74" s="182"/>
      <c r="IQ74" s="182"/>
      <c r="IR74" s="182"/>
      <c r="IS74" s="182"/>
      <c r="IT74" s="182"/>
      <c r="IU74" s="191"/>
    </row>
  </sheetData>
  <mergeCells count="11">
    <mergeCell ref="A45:D45"/>
    <mergeCell ref="F45:I45"/>
    <mergeCell ref="K45:N45"/>
    <mergeCell ref="A1:D1"/>
    <mergeCell ref="F1:I1"/>
    <mergeCell ref="K1:N1"/>
    <mergeCell ref="P1:S1"/>
    <mergeCell ref="A23:D23"/>
    <mergeCell ref="F23:I23"/>
    <mergeCell ref="K23:N23"/>
    <mergeCell ref="P23:S23"/>
  </mergeCells>
  <pageMargins left="0.75" right="0.75" top="1" bottom="1" header="0.5" footer="0.5"/>
  <pageSetup orientation="portrait"/>
  <headerFooter>
    <oddFooter>&amp;C&amp;"Helvetica,Regular"&amp;12&amp;K000000&amp;P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V83"/>
  <sheetViews>
    <sheetView showGridLines="0" workbookViewId="0"/>
  </sheetViews>
  <sheetFormatPr baseColWidth="10" defaultColWidth="10.83203125" defaultRowHeight="13" customHeight="1" x14ac:dyDescent="0.15"/>
  <cols>
    <col min="1" max="1" width="5.33203125" style="289" customWidth="1"/>
    <col min="2" max="2" width="21.83203125" style="289" customWidth="1"/>
    <col min="3" max="3" width="5.83203125" style="289" customWidth="1"/>
    <col min="4" max="4" width="2.33203125" style="289" customWidth="1"/>
    <col min="5" max="5" width="4.33203125" style="289" customWidth="1"/>
    <col min="6" max="6" width="21.83203125" style="289" customWidth="1"/>
    <col min="7" max="7" width="12.5" style="289" customWidth="1"/>
    <col min="8" max="8" width="1.33203125" style="289" customWidth="1"/>
    <col min="9" max="9" width="5.83203125" style="289" customWidth="1"/>
    <col min="10" max="10" width="21.83203125" style="289" customWidth="1"/>
    <col min="11" max="11" width="6" style="289" customWidth="1"/>
    <col min="12" max="12" width="1.83203125" style="289" customWidth="1"/>
    <col min="13" max="13" width="6" style="289" customWidth="1"/>
    <col min="14" max="14" width="17" style="289" customWidth="1"/>
    <col min="15" max="15" width="6.1640625" style="289" customWidth="1"/>
    <col min="16" max="16" width="1.6640625" style="289" customWidth="1"/>
    <col min="17" max="17" width="6.33203125" style="289" customWidth="1"/>
    <col min="18" max="18" width="17" style="289" customWidth="1"/>
    <col min="19" max="19" width="6.6640625" style="289" customWidth="1"/>
    <col min="20" max="256" width="10.83203125" style="289" customWidth="1"/>
  </cols>
  <sheetData>
    <row r="1" spans="1:251" ht="15" customHeight="1" x14ac:dyDescent="0.15">
      <c r="A1" s="376" t="s">
        <v>294</v>
      </c>
      <c r="B1" s="373"/>
      <c r="C1" s="373"/>
      <c r="D1" s="245"/>
      <c r="E1" s="376" t="s">
        <v>295</v>
      </c>
      <c r="F1" s="373"/>
      <c r="G1" s="373"/>
      <c r="H1" s="245"/>
      <c r="I1" s="376" t="s">
        <v>296</v>
      </c>
      <c r="J1" s="373"/>
      <c r="K1" s="373"/>
      <c r="L1" s="245"/>
      <c r="M1" s="376" t="s">
        <v>297</v>
      </c>
      <c r="N1" s="373"/>
      <c r="O1" s="373"/>
      <c r="P1" s="246"/>
      <c r="Q1" s="377" t="s">
        <v>298</v>
      </c>
      <c r="R1" s="375"/>
      <c r="S1" s="375"/>
      <c r="T1" s="153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  <c r="DT1" s="154"/>
      <c r="DU1" s="154"/>
      <c r="DV1" s="154"/>
      <c r="DW1" s="154"/>
      <c r="DX1" s="154"/>
      <c r="DY1" s="154"/>
      <c r="DZ1" s="154"/>
      <c r="EA1" s="154"/>
      <c r="EB1" s="154"/>
      <c r="EC1" s="154"/>
      <c r="ED1" s="154"/>
      <c r="EE1" s="154"/>
      <c r="EF1" s="154"/>
      <c r="EG1" s="154"/>
      <c r="EH1" s="154"/>
      <c r="EI1" s="154"/>
      <c r="EJ1" s="154"/>
      <c r="EK1" s="154"/>
      <c r="EL1" s="154"/>
      <c r="EM1" s="154"/>
      <c r="EN1" s="154"/>
      <c r="EO1" s="154"/>
      <c r="EP1" s="154"/>
      <c r="EQ1" s="154"/>
      <c r="ER1" s="154"/>
      <c r="ES1" s="154"/>
      <c r="ET1" s="154"/>
      <c r="EU1" s="154"/>
      <c r="EV1" s="154"/>
      <c r="EW1" s="154"/>
      <c r="EX1" s="154"/>
      <c r="EY1" s="154"/>
      <c r="EZ1" s="154"/>
      <c r="FA1" s="154"/>
      <c r="FB1" s="154"/>
      <c r="FC1" s="154"/>
      <c r="FD1" s="154"/>
      <c r="FE1" s="154"/>
      <c r="FF1" s="154"/>
      <c r="FG1" s="154"/>
      <c r="FH1" s="154"/>
      <c r="FI1" s="154"/>
      <c r="FJ1" s="154"/>
      <c r="FK1" s="154"/>
      <c r="FL1" s="154"/>
      <c r="FM1" s="154"/>
      <c r="FN1" s="154"/>
      <c r="FO1" s="154"/>
      <c r="FP1" s="154"/>
      <c r="FQ1" s="154"/>
      <c r="FR1" s="154"/>
      <c r="FS1" s="154"/>
      <c r="FT1" s="154"/>
      <c r="FU1" s="154"/>
      <c r="FV1" s="154"/>
      <c r="FW1" s="154"/>
      <c r="FX1" s="154"/>
      <c r="FY1" s="154"/>
      <c r="FZ1" s="154"/>
      <c r="GA1" s="154"/>
      <c r="GB1" s="154"/>
      <c r="GC1" s="154"/>
      <c r="GD1" s="154"/>
      <c r="GE1" s="154"/>
      <c r="GF1" s="154"/>
      <c r="GG1" s="154"/>
      <c r="GH1" s="154"/>
      <c r="GI1" s="154"/>
      <c r="GJ1" s="154"/>
      <c r="GK1" s="154"/>
      <c r="GL1" s="154"/>
      <c r="GM1" s="154"/>
      <c r="GN1" s="154"/>
      <c r="GO1" s="154"/>
      <c r="GP1" s="154"/>
      <c r="GQ1" s="154"/>
      <c r="GR1" s="154"/>
      <c r="GS1" s="154"/>
      <c r="GT1" s="154"/>
      <c r="GU1" s="154"/>
      <c r="GV1" s="154"/>
      <c r="GW1" s="154"/>
      <c r="GX1" s="154"/>
      <c r="GY1" s="154"/>
      <c r="GZ1" s="154"/>
      <c r="HA1" s="154"/>
      <c r="HB1" s="154"/>
      <c r="HC1" s="154"/>
      <c r="HD1" s="154"/>
      <c r="HE1" s="154"/>
      <c r="HF1" s="154"/>
      <c r="HG1" s="154"/>
      <c r="HH1" s="154"/>
      <c r="HI1" s="154"/>
      <c r="HJ1" s="154"/>
      <c r="HK1" s="154"/>
      <c r="HL1" s="154"/>
      <c r="HM1" s="154"/>
      <c r="HN1" s="154"/>
      <c r="HO1" s="154"/>
      <c r="HP1" s="154"/>
      <c r="HQ1" s="154"/>
      <c r="HR1" s="154"/>
      <c r="HS1" s="154"/>
      <c r="HT1" s="154"/>
      <c r="HU1" s="154"/>
      <c r="HV1" s="154"/>
      <c r="HW1" s="154"/>
      <c r="HX1" s="154"/>
      <c r="HY1" s="154"/>
      <c r="HZ1" s="154"/>
      <c r="IA1" s="154"/>
      <c r="IB1" s="154"/>
      <c r="IC1" s="154"/>
      <c r="ID1" s="154"/>
      <c r="IE1" s="154"/>
      <c r="IF1" s="154"/>
      <c r="IG1" s="154"/>
      <c r="IH1" s="154"/>
      <c r="II1" s="154"/>
      <c r="IJ1" s="154"/>
      <c r="IK1" s="154"/>
      <c r="IL1" s="154"/>
      <c r="IM1" s="154"/>
      <c r="IN1" s="154"/>
      <c r="IO1" s="154"/>
      <c r="IP1" s="154"/>
      <c r="IQ1" s="155"/>
    </row>
    <row r="2" spans="1:251" ht="15" customHeight="1" x14ac:dyDescent="0.15">
      <c r="A2" s="156">
        <v>1</v>
      </c>
      <c r="B2" s="13" t="s">
        <v>108</v>
      </c>
      <c r="C2" s="156">
        <v>85</v>
      </c>
      <c r="D2" s="152"/>
      <c r="E2" s="156">
        <v>1</v>
      </c>
      <c r="F2" s="13" t="s">
        <v>108</v>
      </c>
      <c r="G2" s="156">
        <v>67</v>
      </c>
      <c r="H2" s="152"/>
      <c r="I2" s="156">
        <v>1</v>
      </c>
      <c r="J2" s="13" t="s">
        <v>299</v>
      </c>
      <c r="K2" s="156">
        <v>46</v>
      </c>
      <c r="L2" s="152"/>
      <c r="M2" s="156">
        <v>1</v>
      </c>
      <c r="N2" s="13" t="s">
        <v>21</v>
      </c>
      <c r="O2" s="156">
        <v>23</v>
      </c>
      <c r="P2" s="290"/>
      <c r="Q2" s="156">
        <v>1</v>
      </c>
      <c r="R2" s="13" t="s">
        <v>108</v>
      </c>
      <c r="S2" s="156">
        <v>12</v>
      </c>
      <c r="T2" s="161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  <c r="DB2" s="162"/>
      <c r="DC2" s="162"/>
      <c r="DD2" s="162"/>
      <c r="DE2" s="162"/>
      <c r="DF2" s="162"/>
      <c r="DG2" s="162"/>
      <c r="DH2" s="162"/>
      <c r="DI2" s="162"/>
      <c r="DJ2" s="162"/>
      <c r="DK2" s="162"/>
      <c r="DL2" s="162"/>
      <c r="DM2" s="162"/>
      <c r="DN2" s="162"/>
      <c r="DO2" s="162"/>
      <c r="DP2" s="162"/>
      <c r="DQ2" s="162"/>
      <c r="DR2" s="162"/>
      <c r="DS2" s="162"/>
      <c r="DT2" s="162"/>
      <c r="DU2" s="162"/>
      <c r="DV2" s="162"/>
      <c r="DW2" s="162"/>
      <c r="DX2" s="162"/>
      <c r="DY2" s="162"/>
      <c r="DZ2" s="162"/>
      <c r="EA2" s="162"/>
      <c r="EB2" s="162"/>
      <c r="EC2" s="162"/>
      <c r="ED2" s="162"/>
      <c r="EE2" s="162"/>
      <c r="EF2" s="162"/>
      <c r="EG2" s="162"/>
      <c r="EH2" s="162"/>
      <c r="EI2" s="162"/>
      <c r="EJ2" s="162"/>
      <c r="EK2" s="162"/>
      <c r="EL2" s="162"/>
      <c r="EM2" s="162"/>
      <c r="EN2" s="162"/>
      <c r="EO2" s="162"/>
      <c r="EP2" s="162"/>
      <c r="EQ2" s="162"/>
      <c r="ER2" s="162"/>
      <c r="ES2" s="162"/>
      <c r="ET2" s="162"/>
      <c r="EU2" s="162"/>
      <c r="EV2" s="162"/>
      <c r="EW2" s="162"/>
      <c r="EX2" s="162"/>
      <c r="EY2" s="162"/>
      <c r="EZ2" s="162"/>
      <c r="FA2" s="162"/>
      <c r="FB2" s="162"/>
      <c r="FC2" s="162"/>
      <c r="FD2" s="162"/>
      <c r="FE2" s="162"/>
      <c r="FF2" s="162"/>
      <c r="FG2" s="162"/>
      <c r="FH2" s="162"/>
      <c r="FI2" s="162"/>
      <c r="FJ2" s="162"/>
      <c r="FK2" s="162"/>
      <c r="FL2" s="162"/>
      <c r="FM2" s="162"/>
      <c r="FN2" s="162"/>
      <c r="FO2" s="162"/>
      <c r="FP2" s="162"/>
      <c r="FQ2" s="162"/>
      <c r="FR2" s="162"/>
      <c r="FS2" s="162"/>
      <c r="FT2" s="162"/>
      <c r="FU2" s="162"/>
      <c r="FV2" s="162"/>
      <c r="FW2" s="162"/>
      <c r="FX2" s="162"/>
      <c r="FY2" s="162"/>
      <c r="FZ2" s="162"/>
      <c r="GA2" s="162"/>
      <c r="GB2" s="162"/>
      <c r="GC2" s="162"/>
      <c r="GD2" s="162"/>
      <c r="GE2" s="162"/>
      <c r="GF2" s="162"/>
      <c r="GG2" s="162"/>
      <c r="GH2" s="162"/>
      <c r="GI2" s="162"/>
      <c r="GJ2" s="162"/>
      <c r="GK2" s="162"/>
      <c r="GL2" s="162"/>
      <c r="GM2" s="162"/>
      <c r="GN2" s="162"/>
      <c r="GO2" s="162"/>
      <c r="GP2" s="162"/>
      <c r="GQ2" s="162"/>
      <c r="GR2" s="162"/>
      <c r="GS2" s="162"/>
      <c r="GT2" s="162"/>
      <c r="GU2" s="162"/>
      <c r="GV2" s="162"/>
      <c r="GW2" s="162"/>
      <c r="GX2" s="162"/>
      <c r="GY2" s="162"/>
      <c r="GZ2" s="162"/>
      <c r="HA2" s="162"/>
      <c r="HB2" s="162"/>
      <c r="HC2" s="162"/>
      <c r="HD2" s="162"/>
      <c r="HE2" s="162"/>
      <c r="HF2" s="162"/>
      <c r="HG2" s="162"/>
      <c r="HH2" s="162"/>
      <c r="HI2" s="162"/>
      <c r="HJ2" s="162"/>
      <c r="HK2" s="162"/>
      <c r="HL2" s="162"/>
      <c r="HM2" s="162"/>
      <c r="HN2" s="162"/>
      <c r="HO2" s="162"/>
      <c r="HP2" s="162"/>
      <c r="HQ2" s="162"/>
      <c r="HR2" s="162"/>
      <c r="HS2" s="162"/>
      <c r="HT2" s="162"/>
      <c r="HU2" s="162"/>
      <c r="HV2" s="162"/>
      <c r="HW2" s="162"/>
      <c r="HX2" s="162"/>
      <c r="HY2" s="162"/>
      <c r="HZ2" s="162"/>
      <c r="IA2" s="162"/>
      <c r="IB2" s="162"/>
      <c r="IC2" s="162"/>
      <c r="ID2" s="162"/>
      <c r="IE2" s="162"/>
      <c r="IF2" s="162"/>
      <c r="IG2" s="162"/>
      <c r="IH2" s="162"/>
      <c r="II2" s="162"/>
      <c r="IJ2" s="162"/>
      <c r="IK2" s="162"/>
      <c r="IL2" s="162"/>
      <c r="IM2" s="162"/>
      <c r="IN2" s="162"/>
      <c r="IO2" s="162"/>
      <c r="IP2" s="162"/>
      <c r="IQ2" s="163"/>
    </row>
    <row r="3" spans="1:251" ht="15" customHeight="1" x14ac:dyDescent="0.15">
      <c r="A3" s="156">
        <v>2</v>
      </c>
      <c r="B3" s="291" t="s">
        <v>58</v>
      </c>
      <c r="C3" s="292">
        <v>78</v>
      </c>
      <c r="D3" s="152"/>
      <c r="E3" s="156">
        <v>2</v>
      </c>
      <c r="F3" s="13" t="s">
        <v>21</v>
      </c>
      <c r="G3" s="156">
        <v>54</v>
      </c>
      <c r="H3" s="152"/>
      <c r="I3" s="156">
        <v>2</v>
      </c>
      <c r="J3" s="291" t="s">
        <v>58</v>
      </c>
      <c r="K3" s="292">
        <v>39</v>
      </c>
      <c r="L3" s="152"/>
      <c r="M3" s="156">
        <v>2</v>
      </c>
      <c r="N3" s="13" t="s">
        <v>108</v>
      </c>
      <c r="O3" s="156">
        <v>21</v>
      </c>
      <c r="P3" s="290"/>
      <c r="Q3" s="156">
        <v>2</v>
      </c>
      <c r="R3" s="13" t="s">
        <v>64</v>
      </c>
      <c r="S3" s="156">
        <v>5</v>
      </c>
      <c r="T3" s="161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162"/>
      <c r="DH3" s="162"/>
      <c r="DI3" s="162"/>
      <c r="DJ3" s="162"/>
      <c r="DK3" s="162"/>
      <c r="DL3" s="162"/>
      <c r="DM3" s="162"/>
      <c r="DN3" s="162"/>
      <c r="DO3" s="162"/>
      <c r="DP3" s="162"/>
      <c r="DQ3" s="162"/>
      <c r="DR3" s="162"/>
      <c r="DS3" s="162"/>
      <c r="DT3" s="162"/>
      <c r="DU3" s="162"/>
      <c r="DV3" s="162"/>
      <c r="DW3" s="162"/>
      <c r="DX3" s="162"/>
      <c r="DY3" s="162"/>
      <c r="DZ3" s="162"/>
      <c r="EA3" s="162"/>
      <c r="EB3" s="162"/>
      <c r="EC3" s="162"/>
      <c r="ED3" s="162"/>
      <c r="EE3" s="162"/>
      <c r="EF3" s="162"/>
      <c r="EG3" s="162"/>
      <c r="EH3" s="162"/>
      <c r="EI3" s="162"/>
      <c r="EJ3" s="162"/>
      <c r="EK3" s="162"/>
      <c r="EL3" s="162"/>
      <c r="EM3" s="162"/>
      <c r="EN3" s="162"/>
      <c r="EO3" s="162"/>
      <c r="EP3" s="162"/>
      <c r="EQ3" s="162"/>
      <c r="ER3" s="162"/>
      <c r="ES3" s="162"/>
      <c r="ET3" s="162"/>
      <c r="EU3" s="162"/>
      <c r="EV3" s="162"/>
      <c r="EW3" s="162"/>
      <c r="EX3" s="162"/>
      <c r="EY3" s="162"/>
      <c r="EZ3" s="162"/>
      <c r="FA3" s="162"/>
      <c r="FB3" s="162"/>
      <c r="FC3" s="162"/>
      <c r="FD3" s="162"/>
      <c r="FE3" s="162"/>
      <c r="FF3" s="162"/>
      <c r="FG3" s="162"/>
      <c r="FH3" s="162"/>
      <c r="FI3" s="162"/>
      <c r="FJ3" s="162"/>
      <c r="FK3" s="162"/>
      <c r="FL3" s="162"/>
      <c r="FM3" s="162"/>
      <c r="FN3" s="162"/>
      <c r="FO3" s="162"/>
      <c r="FP3" s="162"/>
      <c r="FQ3" s="162"/>
      <c r="FR3" s="162"/>
      <c r="FS3" s="162"/>
      <c r="FT3" s="162"/>
      <c r="FU3" s="162"/>
      <c r="FV3" s="162"/>
      <c r="FW3" s="162"/>
      <c r="FX3" s="162"/>
      <c r="FY3" s="162"/>
      <c r="FZ3" s="162"/>
      <c r="GA3" s="162"/>
      <c r="GB3" s="162"/>
      <c r="GC3" s="162"/>
      <c r="GD3" s="162"/>
      <c r="GE3" s="162"/>
      <c r="GF3" s="162"/>
      <c r="GG3" s="162"/>
      <c r="GH3" s="162"/>
      <c r="GI3" s="162"/>
      <c r="GJ3" s="162"/>
      <c r="GK3" s="162"/>
      <c r="GL3" s="162"/>
      <c r="GM3" s="162"/>
      <c r="GN3" s="162"/>
      <c r="GO3" s="162"/>
      <c r="GP3" s="162"/>
      <c r="GQ3" s="162"/>
      <c r="GR3" s="162"/>
      <c r="GS3" s="162"/>
      <c r="GT3" s="162"/>
      <c r="GU3" s="162"/>
      <c r="GV3" s="162"/>
      <c r="GW3" s="162"/>
      <c r="GX3" s="162"/>
      <c r="GY3" s="162"/>
      <c r="GZ3" s="162"/>
      <c r="HA3" s="162"/>
      <c r="HB3" s="162"/>
      <c r="HC3" s="162"/>
      <c r="HD3" s="162"/>
      <c r="HE3" s="162"/>
      <c r="HF3" s="162"/>
      <c r="HG3" s="162"/>
      <c r="HH3" s="162"/>
      <c r="HI3" s="162"/>
      <c r="HJ3" s="162"/>
      <c r="HK3" s="162"/>
      <c r="HL3" s="162"/>
      <c r="HM3" s="162"/>
      <c r="HN3" s="162"/>
      <c r="HO3" s="162"/>
      <c r="HP3" s="162"/>
      <c r="HQ3" s="162"/>
      <c r="HR3" s="162"/>
      <c r="HS3" s="162"/>
      <c r="HT3" s="162"/>
      <c r="HU3" s="162"/>
      <c r="HV3" s="162"/>
      <c r="HW3" s="162"/>
      <c r="HX3" s="162"/>
      <c r="HY3" s="162"/>
      <c r="HZ3" s="162"/>
      <c r="IA3" s="162"/>
      <c r="IB3" s="162"/>
      <c r="IC3" s="162"/>
      <c r="ID3" s="162"/>
      <c r="IE3" s="162"/>
      <c r="IF3" s="162"/>
      <c r="IG3" s="162"/>
      <c r="IH3" s="162"/>
      <c r="II3" s="162"/>
      <c r="IJ3" s="162"/>
      <c r="IK3" s="162"/>
      <c r="IL3" s="162"/>
      <c r="IM3" s="162"/>
      <c r="IN3" s="162"/>
      <c r="IO3" s="162"/>
      <c r="IP3" s="162"/>
      <c r="IQ3" s="163"/>
    </row>
    <row r="4" spans="1:251" ht="15" customHeight="1" x14ac:dyDescent="0.15">
      <c r="A4" s="156">
        <v>3</v>
      </c>
      <c r="B4" s="13" t="s">
        <v>21</v>
      </c>
      <c r="C4" s="156">
        <v>75</v>
      </c>
      <c r="D4" s="152"/>
      <c r="E4" s="156">
        <v>3</v>
      </c>
      <c r="F4" s="291" t="s">
        <v>58</v>
      </c>
      <c r="G4" s="292">
        <v>49</v>
      </c>
      <c r="H4" s="152"/>
      <c r="I4" s="156">
        <v>3</v>
      </c>
      <c r="J4" s="13" t="s">
        <v>114</v>
      </c>
      <c r="K4" s="156">
        <v>36</v>
      </c>
      <c r="L4" s="152"/>
      <c r="M4" s="156">
        <v>3</v>
      </c>
      <c r="N4" s="13" t="s">
        <v>111</v>
      </c>
      <c r="O4" s="156">
        <v>18</v>
      </c>
      <c r="P4" s="290"/>
      <c r="Q4" s="156">
        <v>3</v>
      </c>
      <c r="R4" s="259" t="s">
        <v>73</v>
      </c>
      <c r="S4" s="260">
        <v>5</v>
      </c>
      <c r="T4" s="161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  <c r="EJ4" s="162"/>
      <c r="EK4" s="162"/>
      <c r="EL4" s="162"/>
      <c r="EM4" s="162"/>
      <c r="EN4" s="162"/>
      <c r="EO4" s="162"/>
      <c r="EP4" s="162"/>
      <c r="EQ4" s="162"/>
      <c r="ER4" s="162"/>
      <c r="ES4" s="162"/>
      <c r="ET4" s="162"/>
      <c r="EU4" s="162"/>
      <c r="EV4" s="162"/>
      <c r="EW4" s="162"/>
      <c r="EX4" s="162"/>
      <c r="EY4" s="162"/>
      <c r="EZ4" s="162"/>
      <c r="FA4" s="162"/>
      <c r="FB4" s="162"/>
      <c r="FC4" s="162"/>
      <c r="FD4" s="162"/>
      <c r="FE4" s="162"/>
      <c r="FF4" s="162"/>
      <c r="FG4" s="162"/>
      <c r="FH4" s="162"/>
      <c r="FI4" s="162"/>
      <c r="FJ4" s="162"/>
      <c r="FK4" s="162"/>
      <c r="FL4" s="162"/>
      <c r="FM4" s="162"/>
      <c r="FN4" s="162"/>
      <c r="FO4" s="162"/>
      <c r="FP4" s="162"/>
      <c r="FQ4" s="162"/>
      <c r="FR4" s="162"/>
      <c r="FS4" s="162"/>
      <c r="FT4" s="162"/>
      <c r="FU4" s="162"/>
      <c r="FV4" s="162"/>
      <c r="FW4" s="162"/>
      <c r="FX4" s="162"/>
      <c r="FY4" s="162"/>
      <c r="FZ4" s="162"/>
      <c r="GA4" s="162"/>
      <c r="GB4" s="162"/>
      <c r="GC4" s="162"/>
      <c r="GD4" s="162"/>
      <c r="GE4" s="162"/>
      <c r="GF4" s="162"/>
      <c r="GG4" s="162"/>
      <c r="GH4" s="162"/>
      <c r="GI4" s="162"/>
      <c r="GJ4" s="162"/>
      <c r="GK4" s="162"/>
      <c r="GL4" s="162"/>
      <c r="GM4" s="162"/>
      <c r="GN4" s="162"/>
      <c r="GO4" s="162"/>
      <c r="GP4" s="162"/>
      <c r="GQ4" s="162"/>
      <c r="GR4" s="162"/>
      <c r="GS4" s="162"/>
      <c r="GT4" s="162"/>
      <c r="GU4" s="162"/>
      <c r="GV4" s="162"/>
      <c r="GW4" s="162"/>
      <c r="GX4" s="162"/>
      <c r="GY4" s="162"/>
      <c r="GZ4" s="162"/>
      <c r="HA4" s="162"/>
      <c r="HB4" s="162"/>
      <c r="HC4" s="162"/>
      <c r="HD4" s="162"/>
      <c r="HE4" s="162"/>
      <c r="HF4" s="162"/>
      <c r="HG4" s="162"/>
      <c r="HH4" s="162"/>
      <c r="HI4" s="162"/>
      <c r="HJ4" s="162"/>
      <c r="HK4" s="162"/>
      <c r="HL4" s="162"/>
      <c r="HM4" s="162"/>
      <c r="HN4" s="162"/>
      <c r="HO4" s="162"/>
      <c r="HP4" s="162"/>
      <c r="HQ4" s="162"/>
      <c r="HR4" s="162"/>
      <c r="HS4" s="162"/>
      <c r="HT4" s="162"/>
      <c r="HU4" s="162"/>
      <c r="HV4" s="162"/>
      <c r="HW4" s="162"/>
      <c r="HX4" s="162"/>
      <c r="HY4" s="162"/>
      <c r="HZ4" s="162"/>
      <c r="IA4" s="162"/>
      <c r="IB4" s="162"/>
      <c r="IC4" s="162"/>
      <c r="ID4" s="162"/>
      <c r="IE4" s="162"/>
      <c r="IF4" s="162"/>
      <c r="IG4" s="162"/>
      <c r="IH4" s="162"/>
      <c r="II4" s="162"/>
      <c r="IJ4" s="162"/>
      <c r="IK4" s="162"/>
      <c r="IL4" s="162"/>
      <c r="IM4" s="162"/>
      <c r="IN4" s="162"/>
      <c r="IO4" s="162"/>
      <c r="IP4" s="162"/>
      <c r="IQ4" s="163"/>
    </row>
    <row r="5" spans="1:251" ht="15" customHeight="1" x14ac:dyDescent="0.15">
      <c r="A5" s="156">
        <v>4</v>
      </c>
      <c r="B5" s="291" t="s">
        <v>179</v>
      </c>
      <c r="C5" s="292">
        <v>64</v>
      </c>
      <c r="D5" s="152"/>
      <c r="E5" s="156">
        <v>4</v>
      </c>
      <c r="F5" s="13" t="s">
        <v>299</v>
      </c>
      <c r="G5" s="156">
        <v>48</v>
      </c>
      <c r="H5" s="152"/>
      <c r="I5" s="156">
        <v>4</v>
      </c>
      <c r="J5" s="13" t="s">
        <v>110</v>
      </c>
      <c r="K5" s="156">
        <v>34</v>
      </c>
      <c r="L5" s="152"/>
      <c r="M5" s="156">
        <v>4</v>
      </c>
      <c r="N5" s="13" t="s">
        <v>109</v>
      </c>
      <c r="O5" s="156">
        <v>10</v>
      </c>
      <c r="P5" s="290"/>
      <c r="Q5" s="156">
        <v>4</v>
      </c>
      <c r="R5" s="291" t="s">
        <v>179</v>
      </c>
      <c r="S5" s="293">
        <v>4</v>
      </c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  <c r="FF5" s="162"/>
      <c r="FG5" s="162"/>
      <c r="FH5" s="162"/>
      <c r="FI5" s="162"/>
      <c r="FJ5" s="162"/>
      <c r="FK5" s="162"/>
      <c r="FL5" s="162"/>
      <c r="FM5" s="162"/>
      <c r="FN5" s="162"/>
      <c r="FO5" s="162"/>
      <c r="FP5" s="162"/>
      <c r="FQ5" s="162"/>
      <c r="FR5" s="162"/>
      <c r="FS5" s="162"/>
      <c r="FT5" s="162"/>
      <c r="FU5" s="162"/>
      <c r="FV5" s="162"/>
      <c r="FW5" s="162"/>
      <c r="FX5" s="162"/>
      <c r="FY5" s="162"/>
      <c r="FZ5" s="162"/>
      <c r="GA5" s="162"/>
      <c r="GB5" s="162"/>
      <c r="GC5" s="162"/>
      <c r="GD5" s="162"/>
      <c r="GE5" s="162"/>
      <c r="GF5" s="162"/>
      <c r="GG5" s="162"/>
      <c r="GH5" s="162"/>
      <c r="GI5" s="162"/>
      <c r="GJ5" s="162"/>
      <c r="GK5" s="162"/>
      <c r="GL5" s="162"/>
      <c r="GM5" s="162"/>
      <c r="GN5" s="162"/>
      <c r="GO5" s="162"/>
      <c r="GP5" s="162"/>
      <c r="GQ5" s="162"/>
      <c r="GR5" s="162"/>
      <c r="GS5" s="162"/>
      <c r="GT5" s="162"/>
      <c r="GU5" s="162"/>
      <c r="GV5" s="162"/>
      <c r="GW5" s="162"/>
      <c r="GX5" s="162"/>
      <c r="GY5" s="162"/>
      <c r="GZ5" s="162"/>
      <c r="HA5" s="162"/>
      <c r="HB5" s="162"/>
      <c r="HC5" s="162"/>
      <c r="HD5" s="162"/>
      <c r="HE5" s="162"/>
      <c r="HF5" s="162"/>
      <c r="HG5" s="162"/>
      <c r="HH5" s="162"/>
      <c r="HI5" s="162"/>
      <c r="HJ5" s="162"/>
      <c r="HK5" s="162"/>
      <c r="HL5" s="162"/>
      <c r="HM5" s="162"/>
      <c r="HN5" s="162"/>
      <c r="HO5" s="162"/>
      <c r="HP5" s="162"/>
      <c r="HQ5" s="162"/>
      <c r="HR5" s="162"/>
      <c r="HS5" s="162"/>
      <c r="HT5" s="162"/>
      <c r="HU5" s="162"/>
      <c r="HV5" s="162"/>
      <c r="HW5" s="162"/>
      <c r="HX5" s="162"/>
      <c r="HY5" s="162"/>
      <c r="HZ5" s="162"/>
      <c r="IA5" s="162"/>
      <c r="IB5" s="162"/>
      <c r="IC5" s="162"/>
      <c r="ID5" s="162"/>
      <c r="IE5" s="162"/>
      <c r="IF5" s="162"/>
      <c r="IG5" s="162"/>
      <c r="IH5" s="162"/>
      <c r="II5" s="162"/>
      <c r="IJ5" s="162"/>
      <c r="IK5" s="162"/>
      <c r="IL5" s="162"/>
      <c r="IM5" s="162"/>
      <c r="IN5" s="162"/>
      <c r="IO5" s="162"/>
      <c r="IP5" s="162"/>
      <c r="IQ5" s="163"/>
    </row>
    <row r="6" spans="1:251" ht="15" customHeight="1" x14ac:dyDescent="0.15">
      <c r="A6" s="156">
        <v>5</v>
      </c>
      <c r="B6" s="13" t="s">
        <v>109</v>
      </c>
      <c r="C6" s="156">
        <v>64</v>
      </c>
      <c r="D6" s="152"/>
      <c r="E6" s="156">
        <v>5</v>
      </c>
      <c r="F6" s="13" t="s">
        <v>109</v>
      </c>
      <c r="G6" s="156">
        <v>44</v>
      </c>
      <c r="H6" s="152"/>
      <c r="I6" s="156">
        <v>5</v>
      </c>
      <c r="J6" s="13" t="s">
        <v>109</v>
      </c>
      <c r="K6" s="156">
        <v>33</v>
      </c>
      <c r="L6" s="152"/>
      <c r="M6" s="156">
        <v>5</v>
      </c>
      <c r="N6" s="259" t="s">
        <v>73</v>
      </c>
      <c r="O6" s="260">
        <v>10</v>
      </c>
      <c r="P6" s="290"/>
      <c r="Q6" s="156">
        <v>5</v>
      </c>
      <c r="R6" s="13" t="s">
        <v>183</v>
      </c>
      <c r="S6" s="156">
        <v>4</v>
      </c>
      <c r="T6" s="161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2"/>
      <c r="FF6" s="162"/>
      <c r="FG6" s="162"/>
      <c r="FH6" s="162"/>
      <c r="FI6" s="162"/>
      <c r="FJ6" s="162"/>
      <c r="FK6" s="162"/>
      <c r="FL6" s="162"/>
      <c r="FM6" s="162"/>
      <c r="FN6" s="162"/>
      <c r="FO6" s="162"/>
      <c r="FP6" s="162"/>
      <c r="FQ6" s="162"/>
      <c r="FR6" s="162"/>
      <c r="FS6" s="162"/>
      <c r="FT6" s="162"/>
      <c r="FU6" s="162"/>
      <c r="FV6" s="162"/>
      <c r="FW6" s="162"/>
      <c r="FX6" s="162"/>
      <c r="FY6" s="162"/>
      <c r="FZ6" s="162"/>
      <c r="GA6" s="162"/>
      <c r="GB6" s="162"/>
      <c r="GC6" s="162"/>
      <c r="GD6" s="162"/>
      <c r="GE6" s="162"/>
      <c r="GF6" s="162"/>
      <c r="GG6" s="162"/>
      <c r="GH6" s="162"/>
      <c r="GI6" s="162"/>
      <c r="GJ6" s="162"/>
      <c r="GK6" s="162"/>
      <c r="GL6" s="162"/>
      <c r="GM6" s="162"/>
      <c r="GN6" s="162"/>
      <c r="GO6" s="162"/>
      <c r="GP6" s="162"/>
      <c r="GQ6" s="162"/>
      <c r="GR6" s="162"/>
      <c r="GS6" s="162"/>
      <c r="GT6" s="162"/>
      <c r="GU6" s="162"/>
      <c r="GV6" s="162"/>
      <c r="GW6" s="162"/>
      <c r="GX6" s="162"/>
      <c r="GY6" s="162"/>
      <c r="GZ6" s="162"/>
      <c r="HA6" s="162"/>
      <c r="HB6" s="162"/>
      <c r="HC6" s="162"/>
      <c r="HD6" s="162"/>
      <c r="HE6" s="162"/>
      <c r="HF6" s="162"/>
      <c r="HG6" s="162"/>
      <c r="HH6" s="162"/>
      <c r="HI6" s="162"/>
      <c r="HJ6" s="162"/>
      <c r="HK6" s="162"/>
      <c r="HL6" s="162"/>
      <c r="HM6" s="162"/>
      <c r="HN6" s="162"/>
      <c r="HO6" s="162"/>
      <c r="HP6" s="162"/>
      <c r="HQ6" s="162"/>
      <c r="HR6" s="162"/>
      <c r="HS6" s="162"/>
      <c r="HT6" s="162"/>
      <c r="HU6" s="162"/>
      <c r="HV6" s="162"/>
      <c r="HW6" s="162"/>
      <c r="HX6" s="162"/>
      <c r="HY6" s="162"/>
      <c r="HZ6" s="162"/>
      <c r="IA6" s="162"/>
      <c r="IB6" s="162"/>
      <c r="IC6" s="162"/>
      <c r="ID6" s="162"/>
      <c r="IE6" s="162"/>
      <c r="IF6" s="162"/>
      <c r="IG6" s="162"/>
      <c r="IH6" s="162"/>
      <c r="II6" s="162"/>
      <c r="IJ6" s="162"/>
      <c r="IK6" s="162"/>
      <c r="IL6" s="162"/>
      <c r="IM6" s="162"/>
      <c r="IN6" s="162"/>
      <c r="IO6" s="162"/>
      <c r="IP6" s="162"/>
      <c r="IQ6" s="163"/>
    </row>
    <row r="7" spans="1:251" ht="15" customHeight="1" x14ac:dyDescent="0.15">
      <c r="A7" s="156">
        <v>6</v>
      </c>
      <c r="B7" s="13" t="s">
        <v>114</v>
      </c>
      <c r="C7" s="156">
        <v>64</v>
      </c>
      <c r="D7" s="152"/>
      <c r="E7" s="156">
        <v>6</v>
      </c>
      <c r="F7" s="259" t="s">
        <v>73</v>
      </c>
      <c r="G7" s="260">
        <v>39</v>
      </c>
      <c r="H7" s="152"/>
      <c r="I7" s="156">
        <v>6</v>
      </c>
      <c r="J7" s="13" t="s">
        <v>83</v>
      </c>
      <c r="K7" s="156">
        <v>29</v>
      </c>
      <c r="L7" s="152"/>
      <c r="M7" s="156">
        <v>6</v>
      </c>
      <c r="N7" s="13" t="s">
        <v>300</v>
      </c>
      <c r="O7" s="156">
        <v>9</v>
      </c>
      <c r="P7" s="290"/>
      <c r="Q7" s="156">
        <v>6</v>
      </c>
      <c r="R7" s="13" t="s">
        <v>21</v>
      </c>
      <c r="S7" s="156">
        <v>3</v>
      </c>
      <c r="T7" s="161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  <c r="FG7" s="162"/>
      <c r="FH7" s="162"/>
      <c r="FI7" s="162"/>
      <c r="FJ7" s="162"/>
      <c r="FK7" s="162"/>
      <c r="FL7" s="162"/>
      <c r="FM7" s="162"/>
      <c r="FN7" s="162"/>
      <c r="FO7" s="162"/>
      <c r="FP7" s="162"/>
      <c r="FQ7" s="162"/>
      <c r="FR7" s="162"/>
      <c r="FS7" s="162"/>
      <c r="FT7" s="162"/>
      <c r="FU7" s="162"/>
      <c r="FV7" s="162"/>
      <c r="FW7" s="162"/>
      <c r="FX7" s="162"/>
      <c r="FY7" s="162"/>
      <c r="FZ7" s="162"/>
      <c r="GA7" s="162"/>
      <c r="GB7" s="162"/>
      <c r="GC7" s="162"/>
      <c r="GD7" s="162"/>
      <c r="GE7" s="162"/>
      <c r="GF7" s="162"/>
      <c r="GG7" s="162"/>
      <c r="GH7" s="162"/>
      <c r="GI7" s="162"/>
      <c r="GJ7" s="162"/>
      <c r="GK7" s="162"/>
      <c r="GL7" s="162"/>
      <c r="GM7" s="162"/>
      <c r="GN7" s="162"/>
      <c r="GO7" s="162"/>
      <c r="GP7" s="162"/>
      <c r="GQ7" s="162"/>
      <c r="GR7" s="162"/>
      <c r="GS7" s="162"/>
      <c r="GT7" s="162"/>
      <c r="GU7" s="162"/>
      <c r="GV7" s="162"/>
      <c r="GW7" s="162"/>
      <c r="GX7" s="162"/>
      <c r="GY7" s="162"/>
      <c r="GZ7" s="162"/>
      <c r="HA7" s="162"/>
      <c r="HB7" s="162"/>
      <c r="HC7" s="162"/>
      <c r="HD7" s="162"/>
      <c r="HE7" s="162"/>
      <c r="HF7" s="162"/>
      <c r="HG7" s="162"/>
      <c r="HH7" s="162"/>
      <c r="HI7" s="162"/>
      <c r="HJ7" s="162"/>
      <c r="HK7" s="162"/>
      <c r="HL7" s="162"/>
      <c r="HM7" s="162"/>
      <c r="HN7" s="162"/>
      <c r="HO7" s="162"/>
      <c r="HP7" s="162"/>
      <c r="HQ7" s="162"/>
      <c r="HR7" s="162"/>
      <c r="HS7" s="162"/>
      <c r="HT7" s="162"/>
      <c r="HU7" s="162"/>
      <c r="HV7" s="162"/>
      <c r="HW7" s="162"/>
      <c r="HX7" s="162"/>
      <c r="HY7" s="162"/>
      <c r="HZ7" s="162"/>
      <c r="IA7" s="162"/>
      <c r="IB7" s="162"/>
      <c r="IC7" s="162"/>
      <c r="ID7" s="162"/>
      <c r="IE7" s="162"/>
      <c r="IF7" s="162"/>
      <c r="IG7" s="162"/>
      <c r="IH7" s="162"/>
      <c r="II7" s="162"/>
      <c r="IJ7" s="162"/>
      <c r="IK7" s="162"/>
      <c r="IL7" s="162"/>
      <c r="IM7" s="162"/>
      <c r="IN7" s="162"/>
      <c r="IO7" s="162"/>
      <c r="IP7" s="162"/>
      <c r="IQ7" s="163"/>
    </row>
    <row r="8" spans="1:251" ht="15" customHeight="1" x14ac:dyDescent="0.15">
      <c r="A8" s="156">
        <v>7</v>
      </c>
      <c r="B8" s="13" t="s">
        <v>123</v>
      </c>
      <c r="C8" s="156">
        <v>60</v>
      </c>
      <c r="D8" s="152"/>
      <c r="E8" s="156">
        <v>7</v>
      </c>
      <c r="F8" s="13" t="s">
        <v>114</v>
      </c>
      <c r="G8" s="156">
        <v>38</v>
      </c>
      <c r="H8" s="152"/>
      <c r="I8" s="156">
        <v>7</v>
      </c>
      <c r="J8" s="13" t="s">
        <v>112</v>
      </c>
      <c r="K8" s="156">
        <v>28</v>
      </c>
      <c r="L8" s="152"/>
      <c r="M8" s="156">
        <v>7</v>
      </c>
      <c r="N8" s="13" t="s">
        <v>183</v>
      </c>
      <c r="O8" s="156">
        <v>8</v>
      </c>
      <c r="P8" s="290"/>
      <c r="Q8" s="156">
        <v>7</v>
      </c>
      <c r="R8" s="291" t="s">
        <v>58</v>
      </c>
      <c r="S8" s="293">
        <v>2</v>
      </c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162"/>
      <c r="EF8" s="162"/>
      <c r="EG8" s="162"/>
      <c r="EH8" s="162"/>
      <c r="EI8" s="162"/>
      <c r="EJ8" s="162"/>
      <c r="EK8" s="162"/>
      <c r="EL8" s="162"/>
      <c r="EM8" s="162"/>
      <c r="EN8" s="162"/>
      <c r="EO8" s="162"/>
      <c r="EP8" s="162"/>
      <c r="EQ8" s="162"/>
      <c r="ER8" s="162"/>
      <c r="ES8" s="162"/>
      <c r="ET8" s="162"/>
      <c r="EU8" s="162"/>
      <c r="EV8" s="162"/>
      <c r="EW8" s="162"/>
      <c r="EX8" s="162"/>
      <c r="EY8" s="162"/>
      <c r="EZ8" s="162"/>
      <c r="FA8" s="162"/>
      <c r="FB8" s="162"/>
      <c r="FC8" s="162"/>
      <c r="FD8" s="162"/>
      <c r="FE8" s="162"/>
      <c r="FF8" s="162"/>
      <c r="FG8" s="162"/>
      <c r="FH8" s="162"/>
      <c r="FI8" s="162"/>
      <c r="FJ8" s="162"/>
      <c r="FK8" s="162"/>
      <c r="FL8" s="162"/>
      <c r="FM8" s="162"/>
      <c r="FN8" s="162"/>
      <c r="FO8" s="162"/>
      <c r="FP8" s="162"/>
      <c r="FQ8" s="162"/>
      <c r="FR8" s="162"/>
      <c r="FS8" s="162"/>
      <c r="FT8" s="162"/>
      <c r="FU8" s="162"/>
      <c r="FV8" s="162"/>
      <c r="FW8" s="162"/>
      <c r="FX8" s="162"/>
      <c r="FY8" s="162"/>
      <c r="FZ8" s="162"/>
      <c r="GA8" s="162"/>
      <c r="GB8" s="162"/>
      <c r="GC8" s="162"/>
      <c r="GD8" s="162"/>
      <c r="GE8" s="162"/>
      <c r="GF8" s="162"/>
      <c r="GG8" s="162"/>
      <c r="GH8" s="162"/>
      <c r="GI8" s="162"/>
      <c r="GJ8" s="162"/>
      <c r="GK8" s="162"/>
      <c r="GL8" s="162"/>
      <c r="GM8" s="162"/>
      <c r="GN8" s="162"/>
      <c r="GO8" s="162"/>
      <c r="GP8" s="162"/>
      <c r="GQ8" s="162"/>
      <c r="GR8" s="162"/>
      <c r="GS8" s="162"/>
      <c r="GT8" s="162"/>
      <c r="GU8" s="162"/>
      <c r="GV8" s="162"/>
      <c r="GW8" s="162"/>
      <c r="GX8" s="162"/>
      <c r="GY8" s="162"/>
      <c r="GZ8" s="162"/>
      <c r="HA8" s="162"/>
      <c r="HB8" s="162"/>
      <c r="HC8" s="162"/>
      <c r="HD8" s="162"/>
      <c r="HE8" s="162"/>
      <c r="HF8" s="162"/>
      <c r="HG8" s="162"/>
      <c r="HH8" s="162"/>
      <c r="HI8" s="162"/>
      <c r="HJ8" s="162"/>
      <c r="HK8" s="162"/>
      <c r="HL8" s="162"/>
      <c r="HM8" s="162"/>
      <c r="HN8" s="162"/>
      <c r="HO8" s="162"/>
      <c r="HP8" s="162"/>
      <c r="HQ8" s="162"/>
      <c r="HR8" s="162"/>
      <c r="HS8" s="162"/>
      <c r="HT8" s="162"/>
      <c r="HU8" s="162"/>
      <c r="HV8" s="162"/>
      <c r="HW8" s="162"/>
      <c r="HX8" s="162"/>
      <c r="HY8" s="162"/>
      <c r="HZ8" s="162"/>
      <c r="IA8" s="162"/>
      <c r="IB8" s="162"/>
      <c r="IC8" s="162"/>
      <c r="ID8" s="162"/>
      <c r="IE8" s="162"/>
      <c r="IF8" s="162"/>
      <c r="IG8" s="162"/>
      <c r="IH8" s="162"/>
      <c r="II8" s="162"/>
      <c r="IJ8" s="162"/>
      <c r="IK8" s="162"/>
      <c r="IL8" s="162"/>
      <c r="IM8" s="162"/>
      <c r="IN8" s="162"/>
      <c r="IO8" s="162"/>
      <c r="IP8" s="162"/>
      <c r="IQ8" s="163"/>
    </row>
    <row r="9" spans="1:251" ht="15" customHeight="1" x14ac:dyDescent="0.15">
      <c r="A9" s="156">
        <v>8</v>
      </c>
      <c r="B9" s="13" t="s">
        <v>110</v>
      </c>
      <c r="C9" s="156">
        <v>57</v>
      </c>
      <c r="D9" s="152"/>
      <c r="E9" s="156">
        <v>8</v>
      </c>
      <c r="F9" s="13" t="s">
        <v>83</v>
      </c>
      <c r="G9" s="156">
        <v>35</v>
      </c>
      <c r="H9" s="152"/>
      <c r="I9" s="156">
        <v>8</v>
      </c>
      <c r="J9" s="13" t="s">
        <v>123</v>
      </c>
      <c r="K9" s="156">
        <v>28</v>
      </c>
      <c r="L9" s="152"/>
      <c r="M9" s="156">
        <v>8</v>
      </c>
      <c r="N9" s="291" t="s">
        <v>58</v>
      </c>
      <c r="O9" s="293">
        <v>7</v>
      </c>
      <c r="P9" s="185"/>
      <c r="Q9" s="156">
        <v>8</v>
      </c>
      <c r="R9" s="13" t="s">
        <v>90</v>
      </c>
      <c r="S9" s="156">
        <v>2</v>
      </c>
      <c r="T9" s="161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2"/>
      <c r="DZ9" s="162"/>
      <c r="EA9" s="162"/>
      <c r="EB9" s="162"/>
      <c r="EC9" s="162"/>
      <c r="ED9" s="162"/>
      <c r="EE9" s="162"/>
      <c r="EF9" s="162"/>
      <c r="EG9" s="162"/>
      <c r="EH9" s="162"/>
      <c r="EI9" s="162"/>
      <c r="EJ9" s="162"/>
      <c r="EK9" s="162"/>
      <c r="EL9" s="162"/>
      <c r="EM9" s="162"/>
      <c r="EN9" s="162"/>
      <c r="EO9" s="162"/>
      <c r="EP9" s="162"/>
      <c r="EQ9" s="162"/>
      <c r="ER9" s="162"/>
      <c r="ES9" s="162"/>
      <c r="ET9" s="162"/>
      <c r="EU9" s="162"/>
      <c r="EV9" s="162"/>
      <c r="EW9" s="162"/>
      <c r="EX9" s="162"/>
      <c r="EY9" s="162"/>
      <c r="EZ9" s="162"/>
      <c r="FA9" s="162"/>
      <c r="FB9" s="162"/>
      <c r="FC9" s="162"/>
      <c r="FD9" s="162"/>
      <c r="FE9" s="162"/>
      <c r="FF9" s="162"/>
      <c r="FG9" s="162"/>
      <c r="FH9" s="162"/>
      <c r="FI9" s="162"/>
      <c r="FJ9" s="162"/>
      <c r="FK9" s="162"/>
      <c r="FL9" s="162"/>
      <c r="FM9" s="162"/>
      <c r="FN9" s="162"/>
      <c r="FO9" s="162"/>
      <c r="FP9" s="162"/>
      <c r="FQ9" s="162"/>
      <c r="FR9" s="162"/>
      <c r="FS9" s="162"/>
      <c r="FT9" s="162"/>
      <c r="FU9" s="162"/>
      <c r="FV9" s="162"/>
      <c r="FW9" s="162"/>
      <c r="FX9" s="162"/>
      <c r="FY9" s="162"/>
      <c r="FZ9" s="162"/>
      <c r="GA9" s="162"/>
      <c r="GB9" s="162"/>
      <c r="GC9" s="162"/>
      <c r="GD9" s="162"/>
      <c r="GE9" s="162"/>
      <c r="GF9" s="162"/>
      <c r="GG9" s="162"/>
      <c r="GH9" s="162"/>
      <c r="GI9" s="162"/>
      <c r="GJ9" s="162"/>
      <c r="GK9" s="162"/>
      <c r="GL9" s="162"/>
      <c r="GM9" s="162"/>
      <c r="GN9" s="162"/>
      <c r="GO9" s="162"/>
      <c r="GP9" s="162"/>
      <c r="GQ9" s="162"/>
      <c r="GR9" s="162"/>
      <c r="GS9" s="162"/>
      <c r="GT9" s="162"/>
      <c r="GU9" s="162"/>
      <c r="GV9" s="162"/>
      <c r="GW9" s="162"/>
      <c r="GX9" s="162"/>
      <c r="GY9" s="162"/>
      <c r="GZ9" s="162"/>
      <c r="HA9" s="162"/>
      <c r="HB9" s="162"/>
      <c r="HC9" s="162"/>
      <c r="HD9" s="162"/>
      <c r="HE9" s="162"/>
      <c r="HF9" s="162"/>
      <c r="HG9" s="162"/>
      <c r="HH9" s="162"/>
      <c r="HI9" s="162"/>
      <c r="HJ9" s="162"/>
      <c r="HK9" s="162"/>
      <c r="HL9" s="162"/>
      <c r="HM9" s="162"/>
      <c r="HN9" s="162"/>
      <c r="HO9" s="162"/>
      <c r="HP9" s="162"/>
      <c r="HQ9" s="162"/>
      <c r="HR9" s="162"/>
      <c r="HS9" s="162"/>
      <c r="HT9" s="162"/>
      <c r="HU9" s="162"/>
      <c r="HV9" s="162"/>
      <c r="HW9" s="162"/>
      <c r="HX9" s="162"/>
      <c r="HY9" s="162"/>
      <c r="HZ9" s="162"/>
      <c r="IA9" s="162"/>
      <c r="IB9" s="162"/>
      <c r="IC9" s="162"/>
      <c r="ID9" s="162"/>
      <c r="IE9" s="162"/>
      <c r="IF9" s="162"/>
      <c r="IG9" s="162"/>
      <c r="IH9" s="162"/>
      <c r="II9" s="162"/>
      <c r="IJ9" s="162"/>
      <c r="IK9" s="162"/>
      <c r="IL9" s="162"/>
      <c r="IM9" s="162"/>
      <c r="IN9" s="162"/>
      <c r="IO9" s="162"/>
      <c r="IP9" s="162"/>
      <c r="IQ9" s="163"/>
    </row>
    <row r="10" spans="1:251" ht="15" customHeight="1" x14ac:dyDescent="0.15">
      <c r="A10" s="156">
        <v>9</v>
      </c>
      <c r="B10" s="13" t="s">
        <v>83</v>
      </c>
      <c r="C10" s="156">
        <v>56</v>
      </c>
      <c r="D10" s="152"/>
      <c r="E10" s="156">
        <v>9</v>
      </c>
      <c r="F10" s="13" t="s">
        <v>110</v>
      </c>
      <c r="G10" s="156">
        <v>34</v>
      </c>
      <c r="H10" s="152"/>
      <c r="I10" s="156">
        <v>9</v>
      </c>
      <c r="J10" s="13" t="s">
        <v>108</v>
      </c>
      <c r="K10" s="156">
        <v>27</v>
      </c>
      <c r="L10" s="152"/>
      <c r="M10" s="156">
        <v>9</v>
      </c>
      <c r="N10" s="13" t="s">
        <v>64</v>
      </c>
      <c r="O10" s="156">
        <v>6</v>
      </c>
      <c r="P10" s="290"/>
      <c r="Q10" s="156">
        <v>9</v>
      </c>
      <c r="R10" s="294" t="s">
        <v>223</v>
      </c>
      <c r="S10" s="295">
        <v>1</v>
      </c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  <c r="ET10" s="162"/>
      <c r="EU10" s="162"/>
      <c r="EV10" s="162"/>
      <c r="EW10" s="162"/>
      <c r="EX10" s="162"/>
      <c r="EY10" s="162"/>
      <c r="EZ10" s="162"/>
      <c r="FA10" s="162"/>
      <c r="FB10" s="162"/>
      <c r="FC10" s="162"/>
      <c r="FD10" s="162"/>
      <c r="FE10" s="162"/>
      <c r="FF10" s="162"/>
      <c r="FG10" s="162"/>
      <c r="FH10" s="162"/>
      <c r="FI10" s="162"/>
      <c r="FJ10" s="162"/>
      <c r="FK10" s="162"/>
      <c r="FL10" s="162"/>
      <c r="FM10" s="162"/>
      <c r="FN10" s="162"/>
      <c r="FO10" s="162"/>
      <c r="FP10" s="162"/>
      <c r="FQ10" s="162"/>
      <c r="FR10" s="162"/>
      <c r="FS10" s="162"/>
      <c r="FT10" s="162"/>
      <c r="FU10" s="162"/>
      <c r="FV10" s="162"/>
      <c r="FW10" s="162"/>
      <c r="FX10" s="162"/>
      <c r="FY10" s="162"/>
      <c r="FZ10" s="162"/>
      <c r="GA10" s="162"/>
      <c r="GB10" s="162"/>
      <c r="GC10" s="162"/>
      <c r="GD10" s="162"/>
      <c r="GE10" s="162"/>
      <c r="GF10" s="162"/>
      <c r="GG10" s="162"/>
      <c r="GH10" s="162"/>
      <c r="GI10" s="162"/>
      <c r="GJ10" s="162"/>
      <c r="GK10" s="162"/>
      <c r="GL10" s="162"/>
      <c r="GM10" s="162"/>
      <c r="GN10" s="162"/>
      <c r="GO10" s="162"/>
      <c r="GP10" s="162"/>
      <c r="GQ10" s="162"/>
      <c r="GR10" s="162"/>
      <c r="GS10" s="162"/>
      <c r="GT10" s="162"/>
      <c r="GU10" s="162"/>
      <c r="GV10" s="162"/>
      <c r="GW10" s="162"/>
      <c r="GX10" s="162"/>
      <c r="GY10" s="162"/>
      <c r="GZ10" s="162"/>
      <c r="HA10" s="162"/>
      <c r="HB10" s="162"/>
      <c r="HC10" s="162"/>
      <c r="HD10" s="162"/>
      <c r="HE10" s="162"/>
      <c r="HF10" s="162"/>
      <c r="HG10" s="162"/>
      <c r="HH10" s="162"/>
      <c r="HI10" s="162"/>
      <c r="HJ10" s="162"/>
      <c r="HK10" s="162"/>
      <c r="HL10" s="162"/>
      <c r="HM10" s="162"/>
      <c r="HN10" s="162"/>
      <c r="HO10" s="162"/>
      <c r="HP10" s="162"/>
      <c r="HQ10" s="162"/>
      <c r="HR10" s="162"/>
      <c r="HS10" s="162"/>
      <c r="HT10" s="162"/>
      <c r="HU10" s="162"/>
      <c r="HV10" s="162"/>
      <c r="HW10" s="162"/>
      <c r="HX10" s="162"/>
      <c r="HY10" s="162"/>
      <c r="HZ10" s="162"/>
      <c r="IA10" s="162"/>
      <c r="IB10" s="162"/>
      <c r="IC10" s="162"/>
      <c r="ID10" s="162"/>
      <c r="IE10" s="162"/>
      <c r="IF10" s="162"/>
      <c r="IG10" s="162"/>
      <c r="IH10" s="162"/>
      <c r="II10" s="162"/>
      <c r="IJ10" s="162"/>
      <c r="IK10" s="162"/>
      <c r="IL10" s="162"/>
      <c r="IM10" s="162"/>
      <c r="IN10" s="162"/>
      <c r="IO10" s="162"/>
      <c r="IP10" s="162"/>
      <c r="IQ10" s="163"/>
    </row>
    <row r="11" spans="1:251" ht="15" customHeight="1" x14ac:dyDescent="0.15">
      <c r="A11" s="156">
        <v>10</v>
      </c>
      <c r="B11" s="13" t="s">
        <v>299</v>
      </c>
      <c r="C11" s="156">
        <v>56</v>
      </c>
      <c r="D11" s="152"/>
      <c r="E11" s="156">
        <v>10</v>
      </c>
      <c r="F11" s="13" t="s">
        <v>111</v>
      </c>
      <c r="G11" s="156">
        <v>33</v>
      </c>
      <c r="H11" s="152"/>
      <c r="I11" s="156">
        <v>10</v>
      </c>
      <c r="J11" s="13" t="s">
        <v>67</v>
      </c>
      <c r="K11" s="156">
        <v>27</v>
      </c>
      <c r="L11" s="152"/>
      <c r="M11" s="156">
        <v>10</v>
      </c>
      <c r="N11" s="294" t="s">
        <v>92</v>
      </c>
      <c r="O11" s="295">
        <v>5</v>
      </c>
      <c r="P11" s="185"/>
      <c r="Q11" s="156">
        <v>10</v>
      </c>
      <c r="R11" s="296" t="s">
        <v>220</v>
      </c>
      <c r="S11" s="297">
        <v>1</v>
      </c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2"/>
      <c r="FF11" s="162"/>
      <c r="FG11" s="162"/>
      <c r="FH11" s="162"/>
      <c r="FI11" s="162"/>
      <c r="FJ11" s="162"/>
      <c r="FK11" s="162"/>
      <c r="FL11" s="162"/>
      <c r="FM11" s="162"/>
      <c r="FN11" s="162"/>
      <c r="FO11" s="162"/>
      <c r="FP11" s="162"/>
      <c r="FQ11" s="162"/>
      <c r="FR11" s="162"/>
      <c r="FS11" s="162"/>
      <c r="FT11" s="162"/>
      <c r="FU11" s="162"/>
      <c r="FV11" s="162"/>
      <c r="FW11" s="162"/>
      <c r="FX11" s="162"/>
      <c r="FY11" s="162"/>
      <c r="FZ11" s="162"/>
      <c r="GA11" s="162"/>
      <c r="GB11" s="162"/>
      <c r="GC11" s="162"/>
      <c r="GD11" s="162"/>
      <c r="GE11" s="162"/>
      <c r="GF11" s="162"/>
      <c r="GG11" s="162"/>
      <c r="GH11" s="162"/>
      <c r="GI11" s="162"/>
      <c r="GJ11" s="162"/>
      <c r="GK11" s="162"/>
      <c r="GL11" s="162"/>
      <c r="GM11" s="162"/>
      <c r="GN11" s="162"/>
      <c r="GO11" s="162"/>
      <c r="GP11" s="162"/>
      <c r="GQ11" s="162"/>
      <c r="GR11" s="162"/>
      <c r="GS11" s="162"/>
      <c r="GT11" s="162"/>
      <c r="GU11" s="162"/>
      <c r="GV11" s="162"/>
      <c r="GW11" s="162"/>
      <c r="GX11" s="162"/>
      <c r="GY11" s="162"/>
      <c r="GZ11" s="162"/>
      <c r="HA11" s="162"/>
      <c r="HB11" s="162"/>
      <c r="HC11" s="162"/>
      <c r="HD11" s="162"/>
      <c r="HE11" s="162"/>
      <c r="HF11" s="162"/>
      <c r="HG11" s="162"/>
      <c r="HH11" s="162"/>
      <c r="HI11" s="162"/>
      <c r="HJ11" s="162"/>
      <c r="HK11" s="162"/>
      <c r="HL11" s="162"/>
      <c r="HM11" s="162"/>
      <c r="HN11" s="162"/>
      <c r="HO11" s="162"/>
      <c r="HP11" s="162"/>
      <c r="HQ11" s="162"/>
      <c r="HR11" s="162"/>
      <c r="HS11" s="162"/>
      <c r="HT11" s="162"/>
      <c r="HU11" s="162"/>
      <c r="HV11" s="162"/>
      <c r="HW11" s="162"/>
      <c r="HX11" s="162"/>
      <c r="HY11" s="162"/>
      <c r="HZ11" s="162"/>
      <c r="IA11" s="162"/>
      <c r="IB11" s="162"/>
      <c r="IC11" s="162"/>
      <c r="ID11" s="162"/>
      <c r="IE11" s="162"/>
      <c r="IF11" s="162"/>
      <c r="IG11" s="162"/>
      <c r="IH11" s="162"/>
      <c r="II11" s="162"/>
      <c r="IJ11" s="162"/>
      <c r="IK11" s="162"/>
      <c r="IL11" s="162"/>
      <c r="IM11" s="162"/>
      <c r="IN11" s="162"/>
      <c r="IO11" s="162"/>
      <c r="IP11" s="162"/>
      <c r="IQ11" s="163"/>
    </row>
    <row r="12" spans="1:251" ht="15" customHeight="1" x14ac:dyDescent="0.15">
      <c r="A12" s="156">
        <f t="shared" ref="A12:A21" si="0">A11+1</f>
        <v>11</v>
      </c>
      <c r="B12" s="259" t="s">
        <v>73</v>
      </c>
      <c r="C12" s="260">
        <v>55</v>
      </c>
      <c r="D12" s="152"/>
      <c r="E12" s="156">
        <f t="shared" ref="E12:E21" si="1">E11+1</f>
        <v>11</v>
      </c>
      <c r="F12" s="13" t="s">
        <v>300</v>
      </c>
      <c r="G12" s="156">
        <v>33</v>
      </c>
      <c r="H12" s="152"/>
      <c r="I12" s="156">
        <f t="shared" ref="I12:I21" si="2">I11+1</f>
        <v>11</v>
      </c>
      <c r="J12" s="13" t="s">
        <v>125</v>
      </c>
      <c r="K12" s="156">
        <v>26</v>
      </c>
      <c r="L12" s="152"/>
      <c r="M12" s="156">
        <v>11</v>
      </c>
      <c r="N12" s="298" t="s">
        <v>68</v>
      </c>
      <c r="O12" s="299">
        <v>5</v>
      </c>
      <c r="P12" s="185"/>
      <c r="Q12" s="156">
        <v>11</v>
      </c>
      <c r="R12" s="296" t="s">
        <v>92</v>
      </c>
      <c r="S12" s="297">
        <v>1</v>
      </c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  <c r="FE12" s="162"/>
      <c r="FF12" s="162"/>
      <c r="FG12" s="162"/>
      <c r="FH12" s="162"/>
      <c r="FI12" s="162"/>
      <c r="FJ12" s="162"/>
      <c r="FK12" s="162"/>
      <c r="FL12" s="162"/>
      <c r="FM12" s="162"/>
      <c r="FN12" s="162"/>
      <c r="FO12" s="162"/>
      <c r="FP12" s="162"/>
      <c r="FQ12" s="162"/>
      <c r="FR12" s="162"/>
      <c r="FS12" s="162"/>
      <c r="FT12" s="162"/>
      <c r="FU12" s="162"/>
      <c r="FV12" s="162"/>
      <c r="FW12" s="162"/>
      <c r="FX12" s="162"/>
      <c r="FY12" s="162"/>
      <c r="FZ12" s="162"/>
      <c r="GA12" s="162"/>
      <c r="GB12" s="162"/>
      <c r="GC12" s="162"/>
      <c r="GD12" s="162"/>
      <c r="GE12" s="162"/>
      <c r="GF12" s="162"/>
      <c r="GG12" s="162"/>
      <c r="GH12" s="162"/>
      <c r="GI12" s="162"/>
      <c r="GJ12" s="162"/>
      <c r="GK12" s="162"/>
      <c r="GL12" s="162"/>
      <c r="GM12" s="162"/>
      <c r="GN12" s="162"/>
      <c r="GO12" s="162"/>
      <c r="GP12" s="162"/>
      <c r="GQ12" s="162"/>
      <c r="GR12" s="162"/>
      <c r="GS12" s="162"/>
      <c r="GT12" s="162"/>
      <c r="GU12" s="162"/>
      <c r="GV12" s="162"/>
      <c r="GW12" s="162"/>
      <c r="GX12" s="162"/>
      <c r="GY12" s="162"/>
      <c r="GZ12" s="162"/>
      <c r="HA12" s="162"/>
      <c r="HB12" s="162"/>
      <c r="HC12" s="162"/>
      <c r="HD12" s="162"/>
      <c r="HE12" s="162"/>
      <c r="HF12" s="162"/>
      <c r="HG12" s="162"/>
      <c r="HH12" s="162"/>
      <c r="HI12" s="162"/>
      <c r="HJ12" s="162"/>
      <c r="HK12" s="162"/>
      <c r="HL12" s="162"/>
      <c r="HM12" s="162"/>
      <c r="HN12" s="162"/>
      <c r="HO12" s="162"/>
      <c r="HP12" s="162"/>
      <c r="HQ12" s="162"/>
      <c r="HR12" s="162"/>
      <c r="HS12" s="162"/>
      <c r="HT12" s="162"/>
      <c r="HU12" s="162"/>
      <c r="HV12" s="162"/>
      <c r="HW12" s="162"/>
      <c r="HX12" s="162"/>
      <c r="HY12" s="162"/>
      <c r="HZ12" s="162"/>
      <c r="IA12" s="162"/>
      <c r="IB12" s="162"/>
      <c r="IC12" s="162"/>
      <c r="ID12" s="162"/>
      <c r="IE12" s="162"/>
      <c r="IF12" s="162"/>
      <c r="IG12" s="162"/>
      <c r="IH12" s="162"/>
      <c r="II12" s="162"/>
      <c r="IJ12" s="162"/>
      <c r="IK12" s="162"/>
      <c r="IL12" s="162"/>
      <c r="IM12" s="162"/>
      <c r="IN12" s="162"/>
      <c r="IO12" s="162"/>
      <c r="IP12" s="162"/>
      <c r="IQ12" s="163"/>
    </row>
    <row r="13" spans="1:251" ht="15" customHeight="1" x14ac:dyDescent="0.15">
      <c r="A13" s="156">
        <f t="shared" si="0"/>
        <v>12</v>
      </c>
      <c r="B13" s="13" t="s">
        <v>300</v>
      </c>
      <c r="C13" s="156">
        <v>50</v>
      </c>
      <c r="D13" s="152"/>
      <c r="E13" s="156">
        <f t="shared" si="1"/>
        <v>12</v>
      </c>
      <c r="F13" s="13" t="s">
        <v>183</v>
      </c>
      <c r="G13" s="156">
        <v>33</v>
      </c>
      <c r="H13" s="152"/>
      <c r="I13" s="156">
        <f t="shared" si="2"/>
        <v>12</v>
      </c>
      <c r="J13" s="291" t="s">
        <v>223</v>
      </c>
      <c r="K13" s="292">
        <v>25</v>
      </c>
      <c r="L13" s="152"/>
      <c r="M13" s="156">
        <v>12</v>
      </c>
      <c r="N13" s="13" t="s">
        <v>83</v>
      </c>
      <c r="O13" s="156">
        <v>5</v>
      </c>
      <c r="P13" s="290"/>
      <c r="Q13" s="156">
        <v>12</v>
      </c>
      <c r="R13" s="296" t="s">
        <v>225</v>
      </c>
      <c r="S13" s="297">
        <v>1</v>
      </c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  <c r="ET13" s="162"/>
      <c r="EU13" s="162"/>
      <c r="EV13" s="162"/>
      <c r="EW13" s="162"/>
      <c r="EX13" s="162"/>
      <c r="EY13" s="162"/>
      <c r="EZ13" s="162"/>
      <c r="FA13" s="162"/>
      <c r="FB13" s="162"/>
      <c r="FC13" s="162"/>
      <c r="FD13" s="162"/>
      <c r="FE13" s="162"/>
      <c r="FF13" s="162"/>
      <c r="FG13" s="162"/>
      <c r="FH13" s="162"/>
      <c r="FI13" s="162"/>
      <c r="FJ13" s="162"/>
      <c r="FK13" s="162"/>
      <c r="FL13" s="162"/>
      <c r="FM13" s="162"/>
      <c r="FN13" s="162"/>
      <c r="FO13" s="162"/>
      <c r="FP13" s="162"/>
      <c r="FQ13" s="162"/>
      <c r="FR13" s="162"/>
      <c r="FS13" s="162"/>
      <c r="FT13" s="162"/>
      <c r="FU13" s="162"/>
      <c r="FV13" s="162"/>
      <c r="FW13" s="162"/>
      <c r="FX13" s="162"/>
      <c r="FY13" s="162"/>
      <c r="FZ13" s="162"/>
      <c r="GA13" s="162"/>
      <c r="GB13" s="162"/>
      <c r="GC13" s="162"/>
      <c r="GD13" s="162"/>
      <c r="GE13" s="162"/>
      <c r="GF13" s="162"/>
      <c r="GG13" s="162"/>
      <c r="GH13" s="162"/>
      <c r="GI13" s="162"/>
      <c r="GJ13" s="162"/>
      <c r="GK13" s="162"/>
      <c r="GL13" s="162"/>
      <c r="GM13" s="162"/>
      <c r="GN13" s="162"/>
      <c r="GO13" s="162"/>
      <c r="GP13" s="162"/>
      <c r="GQ13" s="162"/>
      <c r="GR13" s="162"/>
      <c r="GS13" s="162"/>
      <c r="GT13" s="162"/>
      <c r="GU13" s="162"/>
      <c r="GV13" s="162"/>
      <c r="GW13" s="162"/>
      <c r="GX13" s="162"/>
      <c r="GY13" s="162"/>
      <c r="GZ13" s="162"/>
      <c r="HA13" s="162"/>
      <c r="HB13" s="162"/>
      <c r="HC13" s="162"/>
      <c r="HD13" s="162"/>
      <c r="HE13" s="162"/>
      <c r="HF13" s="162"/>
      <c r="HG13" s="162"/>
      <c r="HH13" s="162"/>
      <c r="HI13" s="162"/>
      <c r="HJ13" s="162"/>
      <c r="HK13" s="162"/>
      <c r="HL13" s="162"/>
      <c r="HM13" s="162"/>
      <c r="HN13" s="162"/>
      <c r="HO13" s="162"/>
      <c r="HP13" s="162"/>
      <c r="HQ13" s="162"/>
      <c r="HR13" s="162"/>
      <c r="HS13" s="162"/>
      <c r="HT13" s="162"/>
      <c r="HU13" s="162"/>
      <c r="HV13" s="162"/>
      <c r="HW13" s="162"/>
      <c r="HX13" s="162"/>
      <c r="HY13" s="162"/>
      <c r="HZ13" s="162"/>
      <c r="IA13" s="162"/>
      <c r="IB13" s="162"/>
      <c r="IC13" s="162"/>
      <c r="ID13" s="162"/>
      <c r="IE13" s="162"/>
      <c r="IF13" s="162"/>
      <c r="IG13" s="162"/>
      <c r="IH13" s="162"/>
      <c r="II13" s="162"/>
      <c r="IJ13" s="162"/>
      <c r="IK13" s="162"/>
      <c r="IL13" s="162"/>
      <c r="IM13" s="162"/>
      <c r="IN13" s="162"/>
      <c r="IO13" s="162"/>
      <c r="IP13" s="162"/>
      <c r="IQ13" s="163"/>
    </row>
    <row r="14" spans="1:251" ht="15" customHeight="1" x14ac:dyDescent="0.15">
      <c r="A14" s="156">
        <f t="shared" si="0"/>
        <v>13</v>
      </c>
      <c r="B14" s="13" t="s">
        <v>183</v>
      </c>
      <c r="C14" s="156">
        <v>48</v>
      </c>
      <c r="D14" s="152"/>
      <c r="E14" s="156">
        <f t="shared" si="1"/>
        <v>13</v>
      </c>
      <c r="F14" s="13" t="s">
        <v>112</v>
      </c>
      <c r="G14" s="156">
        <v>29</v>
      </c>
      <c r="H14" s="152"/>
      <c r="I14" s="156">
        <f t="shared" si="2"/>
        <v>13</v>
      </c>
      <c r="J14" s="13" t="s">
        <v>131</v>
      </c>
      <c r="K14" s="156">
        <v>25</v>
      </c>
      <c r="L14" s="152"/>
      <c r="M14" s="156">
        <f t="shared" ref="M14:M20" si="3">M13+1</f>
        <v>13</v>
      </c>
      <c r="N14" s="13" t="s">
        <v>90</v>
      </c>
      <c r="O14" s="156">
        <v>5</v>
      </c>
      <c r="P14" s="290"/>
      <c r="Q14" s="156">
        <v>13</v>
      </c>
      <c r="R14" s="298" t="s">
        <v>219</v>
      </c>
      <c r="S14" s="299">
        <v>1</v>
      </c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2"/>
      <c r="EL14" s="162"/>
      <c r="EM14" s="162"/>
      <c r="EN14" s="162"/>
      <c r="EO14" s="162"/>
      <c r="EP14" s="162"/>
      <c r="EQ14" s="162"/>
      <c r="ER14" s="162"/>
      <c r="ES14" s="162"/>
      <c r="ET14" s="162"/>
      <c r="EU14" s="162"/>
      <c r="EV14" s="162"/>
      <c r="EW14" s="162"/>
      <c r="EX14" s="162"/>
      <c r="EY14" s="162"/>
      <c r="EZ14" s="162"/>
      <c r="FA14" s="162"/>
      <c r="FB14" s="162"/>
      <c r="FC14" s="162"/>
      <c r="FD14" s="162"/>
      <c r="FE14" s="162"/>
      <c r="FF14" s="162"/>
      <c r="FG14" s="162"/>
      <c r="FH14" s="162"/>
      <c r="FI14" s="162"/>
      <c r="FJ14" s="162"/>
      <c r="FK14" s="162"/>
      <c r="FL14" s="162"/>
      <c r="FM14" s="162"/>
      <c r="FN14" s="162"/>
      <c r="FO14" s="162"/>
      <c r="FP14" s="162"/>
      <c r="FQ14" s="162"/>
      <c r="FR14" s="162"/>
      <c r="FS14" s="162"/>
      <c r="FT14" s="162"/>
      <c r="FU14" s="162"/>
      <c r="FV14" s="162"/>
      <c r="FW14" s="162"/>
      <c r="FX14" s="162"/>
      <c r="FY14" s="162"/>
      <c r="FZ14" s="162"/>
      <c r="GA14" s="162"/>
      <c r="GB14" s="162"/>
      <c r="GC14" s="162"/>
      <c r="GD14" s="162"/>
      <c r="GE14" s="162"/>
      <c r="GF14" s="162"/>
      <c r="GG14" s="162"/>
      <c r="GH14" s="162"/>
      <c r="GI14" s="162"/>
      <c r="GJ14" s="162"/>
      <c r="GK14" s="162"/>
      <c r="GL14" s="162"/>
      <c r="GM14" s="162"/>
      <c r="GN14" s="162"/>
      <c r="GO14" s="162"/>
      <c r="GP14" s="162"/>
      <c r="GQ14" s="162"/>
      <c r="GR14" s="162"/>
      <c r="GS14" s="162"/>
      <c r="GT14" s="162"/>
      <c r="GU14" s="162"/>
      <c r="GV14" s="162"/>
      <c r="GW14" s="162"/>
      <c r="GX14" s="162"/>
      <c r="GY14" s="162"/>
      <c r="GZ14" s="162"/>
      <c r="HA14" s="162"/>
      <c r="HB14" s="162"/>
      <c r="HC14" s="162"/>
      <c r="HD14" s="162"/>
      <c r="HE14" s="162"/>
      <c r="HF14" s="162"/>
      <c r="HG14" s="162"/>
      <c r="HH14" s="162"/>
      <c r="HI14" s="162"/>
      <c r="HJ14" s="162"/>
      <c r="HK14" s="162"/>
      <c r="HL14" s="162"/>
      <c r="HM14" s="162"/>
      <c r="HN14" s="162"/>
      <c r="HO14" s="162"/>
      <c r="HP14" s="162"/>
      <c r="HQ14" s="162"/>
      <c r="HR14" s="162"/>
      <c r="HS14" s="162"/>
      <c r="HT14" s="162"/>
      <c r="HU14" s="162"/>
      <c r="HV14" s="162"/>
      <c r="HW14" s="162"/>
      <c r="HX14" s="162"/>
      <c r="HY14" s="162"/>
      <c r="HZ14" s="162"/>
      <c r="IA14" s="162"/>
      <c r="IB14" s="162"/>
      <c r="IC14" s="162"/>
      <c r="ID14" s="162"/>
      <c r="IE14" s="162"/>
      <c r="IF14" s="162"/>
      <c r="IG14" s="162"/>
      <c r="IH14" s="162"/>
      <c r="II14" s="162"/>
      <c r="IJ14" s="162"/>
      <c r="IK14" s="162"/>
      <c r="IL14" s="162"/>
      <c r="IM14" s="162"/>
      <c r="IN14" s="162"/>
      <c r="IO14" s="162"/>
      <c r="IP14" s="162"/>
      <c r="IQ14" s="163"/>
    </row>
    <row r="15" spans="1:251" ht="15" customHeight="1" x14ac:dyDescent="0.15">
      <c r="A15" s="156">
        <f t="shared" si="0"/>
        <v>14</v>
      </c>
      <c r="B15" s="13" t="s">
        <v>112</v>
      </c>
      <c r="C15" s="156">
        <v>47</v>
      </c>
      <c r="D15" s="152"/>
      <c r="E15" s="156">
        <f t="shared" si="1"/>
        <v>14</v>
      </c>
      <c r="F15" s="13" t="s">
        <v>123</v>
      </c>
      <c r="G15" s="156">
        <v>29</v>
      </c>
      <c r="H15" s="152"/>
      <c r="I15" s="156">
        <f t="shared" si="2"/>
        <v>14</v>
      </c>
      <c r="J15" s="294" t="s">
        <v>79</v>
      </c>
      <c r="K15" s="300">
        <v>23</v>
      </c>
      <c r="L15" s="152"/>
      <c r="M15" s="156">
        <f t="shared" si="3"/>
        <v>14</v>
      </c>
      <c r="N15" s="294" t="s">
        <v>221</v>
      </c>
      <c r="O15" s="295">
        <v>3</v>
      </c>
      <c r="P15" s="185"/>
      <c r="Q15" s="156">
        <v>14</v>
      </c>
      <c r="R15" s="13" t="s">
        <v>83</v>
      </c>
      <c r="S15" s="156">
        <v>1</v>
      </c>
      <c r="T15" s="161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2"/>
      <c r="DS15" s="162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2"/>
      <c r="EH15" s="162"/>
      <c r="EI15" s="162"/>
      <c r="EJ15" s="162"/>
      <c r="EK15" s="162"/>
      <c r="EL15" s="162"/>
      <c r="EM15" s="162"/>
      <c r="EN15" s="162"/>
      <c r="EO15" s="162"/>
      <c r="EP15" s="162"/>
      <c r="EQ15" s="162"/>
      <c r="ER15" s="162"/>
      <c r="ES15" s="162"/>
      <c r="ET15" s="162"/>
      <c r="EU15" s="162"/>
      <c r="EV15" s="162"/>
      <c r="EW15" s="162"/>
      <c r="EX15" s="162"/>
      <c r="EY15" s="162"/>
      <c r="EZ15" s="162"/>
      <c r="FA15" s="162"/>
      <c r="FB15" s="162"/>
      <c r="FC15" s="162"/>
      <c r="FD15" s="162"/>
      <c r="FE15" s="162"/>
      <c r="FF15" s="162"/>
      <c r="FG15" s="162"/>
      <c r="FH15" s="162"/>
      <c r="FI15" s="162"/>
      <c r="FJ15" s="162"/>
      <c r="FK15" s="162"/>
      <c r="FL15" s="162"/>
      <c r="FM15" s="162"/>
      <c r="FN15" s="162"/>
      <c r="FO15" s="162"/>
      <c r="FP15" s="162"/>
      <c r="FQ15" s="162"/>
      <c r="FR15" s="162"/>
      <c r="FS15" s="162"/>
      <c r="FT15" s="162"/>
      <c r="FU15" s="162"/>
      <c r="FV15" s="162"/>
      <c r="FW15" s="162"/>
      <c r="FX15" s="162"/>
      <c r="FY15" s="162"/>
      <c r="FZ15" s="162"/>
      <c r="GA15" s="162"/>
      <c r="GB15" s="162"/>
      <c r="GC15" s="162"/>
      <c r="GD15" s="162"/>
      <c r="GE15" s="162"/>
      <c r="GF15" s="162"/>
      <c r="GG15" s="162"/>
      <c r="GH15" s="162"/>
      <c r="GI15" s="162"/>
      <c r="GJ15" s="162"/>
      <c r="GK15" s="162"/>
      <c r="GL15" s="162"/>
      <c r="GM15" s="162"/>
      <c r="GN15" s="162"/>
      <c r="GO15" s="162"/>
      <c r="GP15" s="162"/>
      <c r="GQ15" s="162"/>
      <c r="GR15" s="162"/>
      <c r="GS15" s="162"/>
      <c r="GT15" s="162"/>
      <c r="GU15" s="162"/>
      <c r="GV15" s="162"/>
      <c r="GW15" s="162"/>
      <c r="GX15" s="162"/>
      <c r="GY15" s="162"/>
      <c r="GZ15" s="162"/>
      <c r="HA15" s="162"/>
      <c r="HB15" s="162"/>
      <c r="HC15" s="162"/>
      <c r="HD15" s="162"/>
      <c r="HE15" s="162"/>
      <c r="HF15" s="162"/>
      <c r="HG15" s="162"/>
      <c r="HH15" s="162"/>
      <c r="HI15" s="162"/>
      <c r="HJ15" s="162"/>
      <c r="HK15" s="162"/>
      <c r="HL15" s="162"/>
      <c r="HM15" s="162"/>
      <c r="HN15" s="162"/>
      <c r="HO15" s="162"/>
      <c r="HP15" s="162"/>
      <c r="HQ15" s="162"/>
      <c r="HR15" s="162"/>
      <c r="HS15" s="162"/>
      <c r="HT15" s="162"/>
      <c r="HU15" s="162"/>
      <c r="HV15" s="162"/>
      <c r="HW15" s="162"/>
      <c r="HX15" s="162"/>
      <c r="HY15" s="162"/>
      <c r="HZ15" s="162"/>
      <c r="IA15" s="162"/>
      <c r="IB15" s="162"/>
      <c r="IC15" s="162"/>
      <c r="ID15" s="162"/>
      <c r="IE15" s="162"/>
      <c r="IF15" s="162"/>
      <c r="IG15" s="162"/>
      <c r="IH15" s="162"/>
      <c r="II15" s="162"/>
      <c r="IJ15" s="162"/>
      <c r="IK15" s="162"/>
      <c r="IL15" s="162"/>
      <c r="IM15" s="162"/>
      <c r="IN15" s="162"/>
      <c r="IO15" s="162"/>
      <c r="IP15" s="162"/>
      <c r="IQ15" s="163"/>
    </row>
    <row r="16" spans="1:251" ht="15" customHeight="1" x14ac:dyDescent="0.15">
      <c r="A16" s="156">
        <f t="shared" si="0"/>
        <v>15</v>
      </c>
      <c r="B16" s="13" t="s">
        <v>90</v>
      </c>
      <c r="C16" s="156">
        <v>47</v>
      </c>
      <c r="D16" s="152"/>
      <c r="E16" s="156">
        <f t="shared" si="1"/>
        <v>15</v>
      </c>
      <c r="F16" s="294" t="s">
        <v>223</v>
      </c>
      <c r="G16" s="300">
        <v>28</v>
      </c>
      <c r="H16" s="152"/>
      <c r="I16" s="156">
        <f t="shared" si="2"/>
        <v>15</v>
      </c>
      <c r="J16" s="298" t="s">
        <v>179</v>
      </c>
      <c r="K16" s="301">
        <v>22</v>
      </c>
      <c r="L16" s="152"/>
      <c r="M16" s="156">
        <f t="shared" si="3"/>
        <v>15</v>
      </c>
      <c r="N16" s="296" t="s">
        <v>223</v>
      </c>
      <c r="O16" s="297">
        <v>2</v>
      </c>
      <c r="P16" s="185"/>
      <c r="Q16" s="156">
        <v>15</v>
      </c>
      <c r="R16" s="13" t="s">
        <v>111</v>
      </c>
      <c r="S16" s="156">
        <v>1</v>
      </c>
      <c r="T16" s="161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  <c r="EJ16" s="162"/>
      <c r="EK16" s="162"/>
      <c r="EL16" s="162"/>
      <c r="EM16" s="162"/>
      <c r="EN16" s="162"/>
      <c r="EO16" s="162"/>
      <c r="EP16" s="162"/>
      <c r="EQ16" s="162"/>
      <c r="ER16" s="162"/>
      <c r="ES16" s="162"/>
      <c r="ET16" s="162"/>
      <c r="EU16" s="162"/>
      <c r="EV16" s="162"/>
      <c r="EW16" s="162"/>
      <c r="EX16" s="162"/>
      <c r="EY16" s="162"/>
      <c r="EZ16" s="162"/>
      <c r="FA16" s="162"/>
      <c r="FB16" s="162"/>
      <c r="FC16" s="162"/>
      <c r="FD16" s="162"/>
      <c r="FE16" s="162"/>
      <c r="FF16" s="162"/>
      <c r="FG16" s="162"/>
      <c r="FH16" s="162"/>
      <c r="FI16" s="162"/>
      <c r="FJ16" s="162"/>
      <c r="FK16" s="162"/>
      <c r="FL16" s="162"/>
      <c r="FM16" s="162"/>
      <c r="FN16" s="162"/>
      <c r="FO16" s="162"/>
      <c r="FP16" s="162"/>
      <c r="FQ16" s="162"/>
      <c r="FR16" s="162"/>
      <c r="FS16" s="162"/>
      <c r="FT16" s="162"/>
      <c r="FU16" s="162"/>
      <c r="FV16" s="162"/>
      <c r="FW16" s="162"/>
      <c r="FX16" s="162"/>
      <c r="FY16" s="162"/>
      <c r="FZ16" s="162"/>
      <c r="GA16" s="162"/>
      <c r="GB16" s="162"/>
      <c r="GC16" s="162"/>
      <c r="GD16" s="162"/>
      <c r="GE16" s="162"/>
      <c r="GF16" s="162"/>
      <c r="GG16" s="162"/>
      <c r="GH16" s="162"/>
      <c r="GI16" s="162"/>
      <c r="GJ16" s="162"/>
      <c r="GK16" s="162"/>
      <c r="GL16" s="162"/>
      <c r="GM16" s="162"/>
      <c r="GN16" s="162"/>
      <c r="GO16" s="162"/>
      <c r="GP16" s="162"/>
      <c r="GQ16" s="162"/>
      <c r="GR16" s="162"/>
      <c r="GS16" s="162"/>
      <c r="GT16" s="162"/>
      <c r="GU16" s="162"/>
      <c r="GV16" s="162"/>
      <c r="GW16" s="162"/>
      <c r="GX16" s="162"/>
      <c r="GY16" s="162"/>
      <c r="GZ16" s="162"/>
      <c r="HA16" s="162"/>
      <c r="HB16" s="162"/>
      <c r="HC16" s="162"/>
      <c r="HD16" s="162"/>
      <c r="HE16" s="162"/>
      <c r="HF16" s="162"/>
      <c r="HG16" s="162"/>
      <c r="HH16" s="162"/>
      <c r="HI16" s="162"/>
      <c r="HJ16" s="162"/>
      <c r="HK16" s="162"/>
      <c r="HL16" s="162"/>
      <c r="HM16" s="162"/>
      <c r="HN16" s="162"/>
      <c r="HO16" s="162"/>
      <c r="HP16" s="162"/>
      <c r="HQ16" s="162"/>
      <c r="HR16" s="162"/>
      <c r="HS16" s="162"/>
      <c r="HT16" s="162"/>
      <c r="HU16" s="162"/>
      <c r="HV16" s="162"/>
      <c r="HW16" s="162"/>
      <c r="HX16" s="162"/>
      <c r="HY16" s="162"/>
      <c r="HZ16" s="162"/>
      <c r="IA16" s="162"/>
      <c r="IB16" s="162"/>
      <c r="IC16" s="162"/>
      <c r="ID16" s="162"/>
      <c r="IE16" s="162"/>
      <c r="IF16" s="162"/>
      <c r="IG16" s="162"/>
      <c r="IH16" s="162"/>
      <c r="II16" s="162"/>
      <c r="IJ16" s="162"/>
      <c r="IK16" s="162"/>
      <c r="IL16" s="162"/>
      <c r="IM16" s="162"/>
      <c r="IN16" s="162"/>
      <c r="IO16" s="162"/>
      <c r="IP16" s="162"/>
      <c r="IQ16" s="163"/>
    </row>
    <row r="17" spans="1:251" ht="15" customHeight="1" x14ac:dyDescent="0.15">
      <c r="A17" s="156">
        <f t="shared" si="0"/>
        <v>16</v>
      </c>
      <c r="B17" s="13" t="s">
        <v>67</v>
      </c>
      <c r="C17" s="156">
        <v>46</v>
      </c>
      <c r="D17" s="152"/>
      <c r="E17" s="156">
        <f t="shared" si="1"/>
        <v>16</v>
      </c>
      <c r="F17" s="298" t="s">
        <v>179</v>
      </c>
      <c r="G17" s="301">
        <v>28</v>
      </c>
      <c r="H17" s="152"/>
      <c r="I17" s="156">
        <f t="shared" si="2"/>
        <v>16</v>
      </c>
      <c r="J17" s="13" t="s">
        <v>300</v>
      </c>
      <c r="K17" s="156">
        <v>22</v>
      </c>
      <c r="L17" s="152"/>
      <c r="M17" s="156">
        <f t="shared" si="3"/>
        <v>16</v>
      </c>
      <c r="N17" s="298" t="s">
        <v>79</v>
      </c>
      <c r="O17" s="299">
        <v>2</v>
      </c>
      <c r="P17" s="185"/>
      <c r="Q17" s="152"/>
      <c r="R17" s="253"/>
      <c r="S17" s="254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2"/>
      <c r="DS17" s="162"/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2"/>
      <c r="EF17" s="162"/>
      <c r="EG17" s="162"/>
      <c r="EH17" s="162"/>
      <c r="EI17" s="162"/>
      <c r="EJ17" s="162"/>
      <c r="EK17" s="162"/>
      <c r="EL17" s="162"/>
      <c r="EM17" s="162"/>
      <c r="EN17" s="162"/>
      <c r="EO17" s="162"/>
      <c r="EP17" s="162"/>
      <c r="EQ17" s="162"/>
      <c r="ER17" s="162"/>
      <c r="ES17" s="162"/>
      <c r="ET17" s="162"/>
      <c r="EU17" s="162"/>
      <c r="EV17" s="162"/>
      <c r="EW17" s="162"/>
      <c r="EX17" s="162"/>
      <c r="EY17" s="162"/>
      <c r="EZ17" s="162"/>
      <c r="FA17" s="162"/>
      <c r="FB17" s="162"/>
      <c r="FC17" s="162"/>
      <c r="FD17" s="162"/>
      <c r="FE17" s="162"/>
      <c r="FF17" s="162"/>
      <c r="FG17" s="162"/>
      <c r="FH17" s="162"/>
      <c r="FI17" s="162"/>
      <c r="FJ17" s="162"/>
      <c r="FK17" s="162"/>
      <c r="FL17" s="162"/>
      <c r="FM17" s="162"/>
      <c r="FN17" s="162"/>
      <c r="FO17" s="162"/>
      <c r="FP17" s="162"/>
      <c r="FQ17" s="162"/>
      <c r="FR17" s="162"/>
      <c r="FS17" s="162"/>
      <c r="FT17" s="162"/>
      <c r="FU17" s="162"/>
      <c r="FV17" s="162"/>
      <c r="FW17" s="162"/>
      <c r="FX17" s="162"/>
      <c r="FY17" s="162"/>
      <c r="FZ17" s="162"/>
      <c r="GA17" s="162"/>
      <c r="GB17" s="162"/>
      <c r="GC17" s="162"/>
      <c r="GD17" s="162"/>
      <c r="GE17" s="162"/>
      <c r="GF17" s="162"/>
      <c r="GG17" s="162"/>
      <c r="GH17" s="162"/>
      <c r="GI17" s="162"/>
      <c r="GJ17" s="162"/>
      <c r="GK17" s="162"/>
      <c r="GL17" s="162"/>
      <c r="GM17" s="162"/>
      <c r="GN17" s="162"/>
      <c r="GO17" s="162"/>
      <c r="GP17" s="162"/>
      <c r="GQ17" s="162"/>
      <c r="GR17" s="162"/>
      <c r="GS17" s="162"/>
      <c r="GT17" s="162"/>
      <c r="GU17" s="162"/>
      <c r="GV17" s="162"/>
      <c r="GW17" s="162"/>
      <c r="GX17" s="162"/>
      <c r="GY17" s="162"/>
      <c r="GZ17" s="162"/>
      <c r="HA17" s="162"/>
      <c r="HB17" s="162"/>
      <c r="HC17" s="162"/>
      <c r="HD17" s="162"/>
      <c r="HE17" s="162"/>
      <c r="HF17" s="162"/>
      <c r="HG17" s="162"/>
      <c r="HH17" s="162"/>
      <c r="HI17" s="162"/>
      <c r="HJ17" s="162"/>
      <c r="HK17" s="162"/>
      <c r="HL17" s="162"/>
      <c r="HM17" s="162"/>
      <c r="HN17" s="162"/>
      <c r="HO17" s="162"/>
      <c r="HP17" s="162"/>
      <c r="HQ17" s="162"/>
      <c r="HR17" s="162"/>
      <c r="HS17" s="162"/>
      <c r="HT17" s="162"/>
      <c r="HU17" s="162"/>
      <c r="HV17" s="162"/>
      <c r="HW17" s="162"/>
      <c r="HX17" s="162"/>
      <c r="HY17" s="162"/>
      <c r="HZ17" s="162"/>
      <c r="IA17" s="162"/>
      <c r="IB17" s="162"/>
      <c r="IC17" s="162"/>
      <c r="ID17" s="162"/>
      <c r="IE17" s="162"/>
      <c r="IF17" s="162"/>
      <c r="IG17" s="162"/>
      <c r="IH17" s="162"/>
      <c r="II17" s="162"/>
      <c r="IJ17" s="162"/>
      <c r="IK17" s="162"/>
      <c r="IL17" s="162"/>
      <c r="IM17" s="162"/>
      <c r="IN17" s="162"/>
      <c r="IO17" s="162"/>
      <c r="IP17" s="162"/>
      <c r="IQ17" s="163"/>
    </row>
    <row r="18" spans="1:251" ht="15" customHeight="1" x14ac:dyDescent="0.15">
      <c r="A18" s="156">
        <f t="shared" si="0"/>
        <v>17</v>
      </c>
      <c r="B18" s="291" t="s">
        <v>79</v>
      </c>
      <c r="C18" s="292">
        <v>45</v>
      </c>
      <c r="D18" s="152"/>
      <c r="E18" s="156">
        <f t="shared" si="1"/>
        <v>17</v>
      </c>
      <c r="F18" s="13" t="s">
        <v>64</v>
      </c>
      <c r="G18" s="156">
        <v>28</v>
      </c>
      <c r="H18" s="152"/>
      <c r="I18" s="156">
        <f t="shared" si="2"/>
        <v>17</v>
      </c>
      <c r="J18" s="13" t="s">
        <v>73</v>
      </c>
      <c r="K18" s="156">
        <v>22</v>
      </c>
      <c r="L18" s="152"/>
      <c r="M18" s="156">
        <f t="shared" si="3"/>
        <v>17</v>
      </c>
      <c r="N18" s="13" t="s">
        <v>114</v>
      </c>
      <c r="O18" s="156">
        <v>2</v>
      </c>
      <c r="P18" s="290"/>
      <c r="Q18" s="152"/>
      <c r="R18" s="152"/>
      <c r="S18" s="152"/>
      <c r="T18" s="161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162"/>
      <c r="DS18" s="162"/>
      <c r="DT18" s="162"/>
      <c r="DU18" s="162"/>
      <c r="DV18" s="162"/>
      <c r="DW18" s="162"/>
      <c r="DX18" s="162"/>
      <c r="DY18" s="162"/>
      <c r="DZ18" s="162"/>
      <c r="EA18" s="162"/>
      <c r="EB18" s="162"/>
      <c r="EC18" s="162"/>
      <c r="ED18" s="162"/>
      <c r="EE18" s="162"/>
      <c r="EF18" s="162"/>
      <c r="EG18" s="162"/>
      <c r="EH18" s="162"/>
      <c r="EI18" s="162"/>
      <c r="EJ18" s="162"/>
      <c r="EK18" s="162"/>
      <c r="EL18" s="162"/>
      <c r="EM18" s="162"/>
      <c r="EN18" s="162"/>
      <c r="EO18" s="162"/>
      <c r="EP18" s="162"/>
      <c r="EQ18" s="162"/>
      <c r="ER18" s="162"/>
      <c r="ES18" s="162"/>
      <c r="ET18" s="162"/>
      <c r="EU18" s="162"/>
      <c r="EV18" s="162"/>
      <c r="EW18" s="162"/>
      <c r="EX18" s="162"/>
      <c r="EY18" s="162"/>
      <c r="EZ18" s="162"/>
      <c r="FA18" s="162"/>
      <c r="FB18" s="162"/>
      <c r="FC18" s="162"/>
      <c r="FD18" s="162"/>
      <c r="FE18" s="162"/>
      <c r="FF18" s="162"/>
      <c r="FG18" s="162"/>
      <c r="FH18" s="162"/>
      <c r="FI18" s="162"/>
      <c r="FJ18" s="162"/>
      <c r="FK18" s="162"/>
      <c r="FL18" s="162"/>
      <c r="FM18" s="162"/>
      <c r="FN18" s="162"/>
      <c r="FO18" s="162"/>
      <c r="FP18" s="162"/>
      <c r="FQ18" s="162"/>
      <c r="FR18" s="162"/>
      <c r="FS18" s="162"/>
      <c r="FT18" s="162"/>
      <c r="FU18" s="162"/>
      <c r="FV18" s="162"/>
      <c r="FW18" s="162"/>
      <c r="FX18" s="162"/>
      <c r="FY18" s="162"/>
      <c r="FZ18" s="162"/>
      <c r="GA18" s="162"/>
      <c r="GB18" s="162"/>
      <c r="GC18" s="162"/>
      <c r="GD18" s="162"/>
      <c r="GE18" s="162"/>
      <c r="GF18" s="162"/>
      <c r="GG18" s="162"/>
      <c r="GH18" s="162"/>
      <c r="GI18" s="162"/>
      <c r="GJ18" s="162"/>
      <c r="GK18" s="162"/>
      <c r="GL18" s="162"/>
      <c r="GM18" s="162"/>
      <c r="GN18" s="162"/>
      <c r="GO18" s="162"/>
      <c r="GP18" s="162"/>
      <c r="GQ18" s="162"/>
      <c r="GR18" s="162"/>
      <c r="GS18" s="162"/>
      <c r="GT18" s="162"/>
      <c r="GU18" s="162"/>
      <c r="GV18" s="162"/>
      <c r="GW18" s="162"/>
      <c r="GX18" s="162"/>
      <c r="GY18" s="162"/>
      <c r="GZ18" s="162"/>
      <c r="HA18" s="162"/>
      <c r="HB18" s="162"/>
      <c r="HC18" s="162"/>
      <c r="HD18" s="162"/>
      <c r="HE18" s="162"/>
      <c r="HF18" s="162"/>
      <c r="HG18" s="162"/>
      <c r="HH18" s="162"/>
      <c r="HI18" s="162"/>
      <c r="HJ18" s="162"/>
      <c r="HK18" s="162"/>
      <c r="HL18" s="162"/>
      <c r="HM18" s="162"/>
      <c r="HN18" s="162"/>
      <c r="HO18" s="162"/>
      <c r="HP18" s="162"/>
      <c r="HQ18" s="162"/>
      <c r="HR18" s="162"/>
      <c r="HS18" s="162"/>
      <c r="HT18" s="162"/>
      <c r="HU18" s="162"/>
      <c r="HV18" s="162"/>
      <c r="HW18" s="162"/>
      <c r="HX18" s="162"/>
      <c r="HY18" s="162"/>
      <c r="HZ18" s="162"/>
      <c r="IA18" s="162"/>
      <c r="IB18" s="162"/>
      <c r="IC18" s="162"/>
      <c r="ID18" s="162"/>
      <c r="IE18" s="162"/>
      <c r="IF18" s="162"/>
      <c r="IG18" s="162"/>
      <c r="IH18" s="162"/>
      <c r="II18" s="162"/>
      <c r="IJ18" s="162"/>
      <c r="IK18" s="162"/>
      <c r="IL18" s="162"/>
      <c r="IM18" s="162"/>
      <c r="IN18" s="162"/>
      <c r="IO18" s="162"/>
      <c r="IP18" s="162"/>
      <c r="IQ18" s="163"/>
    </row>
    <row r="19" spans="1:251" ht="15" customHeight="1" x14ac:dyDescent="0.15">
      <c r="A19" s="156">
        <f t="shared" si="0"/>
        <v>18</v>
      </c>
      <c r="B19" s="13" t="s">
        <v>111</v>
      </c>
      <c r="C19" s="156">
        <v>41</v>
      </c>
      <c r="D19" s="152"/>
      <c r="E19" s="156">
        <f t="shared" si="1"/>
        <v>18</v>
      </c>
      <c r="F19" s="13" t="s">
        <v>67</v>
      </c>
      <c r="G19" s="156">
        <v>27</v>
      </c>
      <c r="H19" s="152"/>
      <c r="I19" s="156">
        <f t="shared" si="2"/>
        <v>18</v>
      </c>
      <c r="J19" s="13" t="s">
        <v>21</v>
      </c>
      <c r="K19" s="156">
        <v>22</v>
      </c>
      <c r="L19" s="152"/>
      <c r="M19" s="156">
        <f t="shared" si="3"/>
        <v>18</v>
      </c>
      <c r="N19" s="13" t="s">
        <v>299</v>
      </c>
      <c r="O19" s="156">
        <v>2</v>
      </c>
      <c r="P19" s="290"/>
      <c r="Q19" s="152"/>
      <c r="R19" s="152"/>
      <c r="S19" s="152"/>
      <c r="T19" s="161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  <c r="DQ19" s="162"/>
      <c r="DR19" s="162"/>
      <c r="DS19" s="162"/>
      <c r="DT19" s="162"/>
      <c r="DU19" s="162"/>
      <c r="DV19" s="162"/>
      <c r="DW19" s="162"/>
      <c r="DX19" s="162"/>
      <c r="DY19" s="162"/>
      <c r="DZ19" s="162"/>
      <c r="EA19" s="162"/>
      <c r="EB19" s="162"/>
      <c r="EC19" s="162"/>
      <c r="ED19" s="162"/>
      <c r="EE19" s="162"/>
      <c r="EF19" s="162"/>
      <c r="EG19" s="162"/>
      <c r="EH19" s="162"/>
      <c r="EI19" s="162"/>
      <c r="EJ19" s="162"/>
      <c r="EK19" s="162"/>
      <c r="EL19" s="162"/>
      <c r="EM19" s="162"/>
      <c r="EN19" s="162"/>
      <c r="EO19" s="162"/>
      <c r="EP19" s="162"/>
      <c r="EQ19" s="162"/>
      <c r="ER19" s="162"/>
      <c r="ES19" s="162"/>
      <c r="ET19" s="162"/>
      <c r="EU19" s="162"/>
      <c r="EV19" s="162"/>
      <c r="EW19" s="162"/>
      <c r="EX19" s="162"/>
      <c r="EY19" s="162"/>
      <c r="EZ19" s="162"/>
      <c r="FA19" s="162"/>
      <c r="FB19" s="162"/>
      <c r="FC19" s="162"/>
      <c r="FD19" s="162"/>
      <c r="FE19" s="162"/>
      <c r="FF19" s="162"/>
      <c r="FG19" s="162"/>
      <c r="FH19" s="162"/>
      <c r="FI19" s="162"/>
      <c r="FJ19" s="162"/>
      <c r="FK19" s="162"/>
      <c r="FL19" s="162"/>
      <c r="FM19" s="162"/>
      <c r="FN19" s="162"/>
      <c r="FO19" s="162"/>
      <c r="FP19" s="162"/>
      <c r="FQ19" s="162"/>
      <c r="FR19" s="162"/>
      <c r="FS19" s="162"/>
      <c r="FT19" s="162"/>
      <c r="FU19" s="162"/>
      <c r="FV19" s="162"/>
      <c r="FW19" s="162"/>
      <c r="FX19" s="162"/>
      <c r="FY19" s="162"/>
      <c r="FZ19" s="162"/>
      <c r="GA19" s="162"/>
      <c r="GB19" s="162"/>
      <c r="GC19" s="162"/>
      <c r="GD19" s="162"/>
      <c r="GE19" s="162"/>
      <c r="GF19" s="162"/>
      <c r="GG19" s="162"/>
      <c r="GH19" s="162"/>
      <c r="GI19" s="162"/>
      <c r="GJ19" s="162"/>
      <c r="GK19" s="162"/>
      <c r="GL19" s="162"/>
      <c r="GM19" s="162"/>
      <c r="GN19" s="162"/>
      <c r="GO19" s="162"/>
      <c r="GP19" s="162"/>
      <c r="GQ19" s="162"/>
      <c r="GR19" s="162"/>
      <c r="GS19" s="162"/>
      <c r="GT19" s="162"/>
      <c r="GU19" s="162"/>
      <c r="GV19" s="162"/>
      <c r="GW19" s="162"/>
      <c r="GX19" s="162"/>
      <c r="GY19" s="162"/>
      <c r="GZ19" s="162"/>
      <c r="HA19" s="162"/>
      <c r="HB19" s="162"/>
      <c r="HC19" s="162"/>
      <c r="HD19" s="162"/>
      <c r="HE19" s="162"/>
      <c r="HF19" s="162"/>
      <c r="HG19" s="162"/>
      <c r="HH19" s="162"/>
      <c r="HI19" s="162"/>
      <c r="HJ19" s="162"/>
      <c r="HK19" s="162"/>
      <c r="HL19" s="162"/>
      <c r="HM19" s="162"/>
      <c r="HN19" s="162"/>
      <c r="HO19" s="162"/>
      <c r="HP19" s="162"/>
      <c r="HQ19" s="162"/>
      <c r="HR19" s="162"/>
      <c r="HS19" s="162"/>
      <c r="HT19" s="162"/>
      <c r="HU19" s="162"/>
      <c r="HV19" s="162"/>
      <c r="HW19" s="162"/>
      <c r="HX19" s="162"/>
      <c r="HY19" s="162"/>
      <c r="HZ19" s="162"/>
      <c r="IA19" s="162"/>
      <c r="IB19" s="162"/>
      <c r="IC19" s="162"/>
      <c r="ID19" s="162"/>
      <c r="IE19" s="162"/>
      <c r="IF19" s="162"/>
      <c r="IG19" s="162"/>
      <c r="IH19" s="162"/>
      <c r="II19" s="162"/>
      <c r="IJ19" s="162"/>
      <c r="IK19" s="162"/>
      <c r="IL19" s="162"/>
      <c r="IM19" s="162"/>
      <c r="IN19" s="162"/>
      <c r="IO19" s="162"/>
      <c r="IP19" s="162"/>
      <c r="IQ19" s="163"/>
    </row>
    <row r="20" spans="1:251" ht="15" customHeight="1" x14ac:dyDescent="0.15">
      <c r="A20" s="156">
        <f t="shared" si="0"/>
        <v>19</v>
      </c>
      <c r="B20" s="13" t="s">
        <v>131</v>
      </c>
      <c r="C20" s="156">
        <v>41</v>
      </c>
      <c r="D20" s="152"/>
      <c r="E20" s="156">
        <f t="shared" si="1"/>
        <v>19</v>
      </c>
      <c r="F20" s="13" t="s">
        <v>125</v>
      </c>
      <c r="G20" s="156">
        <v>27</v>
      </c>
      <c r="H20" s="152"/>
      <c r="I20" s="156">
        <f t="shared" si="2"/>
        <v>19</v>
      </c>
      <c r="J20" s="13" t="s">
        <v>208</v>
      </c>
      <c r="K20" s="156">
        <v>21</v>
      </c>
      <c r="L20" s="152"/>
      <c r="M20" s="156">
        <f t="shared" si="3"/>
        <v>19</v>
      </c>
      <c r="N20" s="13" t="s">
        <v>80</v>
      </c>
      <c r="O20" s="156">
        <v>2</v>
      </c>
      <c r="P20" s="249"/>
      <c r="Q20" s="256"/>
      <c r="R20" s="256"/>
      <c r="S20" s="256"/>
      <c r="T20" s="161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2"/>
      <c r="DQ20" s="162"/>
      <c r="DR20" s="162"/>
      <c r="DS20" s="162"/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2"/>
      <c r="EF20" s="162"/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2"/>
      <c r="ES20" s="162"/>
      <c r="ET20" s="162"/>
      <c r="EU20" s="162"/>
      <c r="EV20" s="162"/>
      <c r="EW20" s="162"/>
      <c r="EX20" s="162"/>
      <c r="EY20" s="162"/>
      <c r="EZ20" s="162"/>
      <c r="FA20" s="162"/>
      <c r="FB20" s="162"/>
      <c r="FC20" s="162"/>
      <c r="FD20" s="162"/>
      <c r="FE20" s="162"/>
      <c r="FF20" s="162"/>
      <c r="FG20" s="162"/>
      <c r="FH20" s="162"/>
      <c r="FI20" s="162"/>
      <c r="FJ20" s="162"/>
      <c r="FK20" s="162"/>
      <c r="FL20" s="162"/>
      <c r="FM20" s="162"/>
      <c r="FN20" s="162"/>
      <c r="FO20" s="162"/>
      <c r="FP20" s="162"/>
      <c r="FQ20" s="162"/>
      <c r="FR20" s="162"/>
      <c r="FS20" s="162"/>
      <c r="FT20" s="162"/>
      <c r="FU20" s="162"/>
      <c r="FV20" s="162"/>
      <c r="FW20" s="162"/>
      <c r="FX20" s="162"/>
      <c r="FY20" s="162"/>
      <c r="FZ20" s="162"/>
      <c r="GA20" s="162"/>
      <c r="GB20" s="162"/>
      <c r="GC20" s="162"/>
      <c r="GD20" s="162"/>
      <c r="GE20" s="162"/>
      <c r="GF20" s="162"/>
      <c r="GG20" s="162"/>
      <c r="GH20" s="162"/>
      <c r="GI20" s="162"/>
      <c r="GJ20" s="162"/>
      <c r="GK20" s="162"/>
      <c r="GL20" s="162"/>
      <c r="GM20" s="162"/>
      <c r="GN20" s="162"/>
      <c r="GO20" s="162"/>
      <c r="GP20" s="162"/>
      <c r="GQ20" s="162"/>
      <c r="GR20" s="162"/>
      <c r="GS20" s="162"/>
      <c r="GT20" s="162"/>
      <c r="GU20" s="162"/>
      <c r="GV20" s="162"/>
      <c r="GW20" s="162"/>
      <c r="GX20" s="162"/>
      <c r="GY20" s="162"/>
      <c r="GZ20" s="162"/>
      <c r="HA20" s="162"/>
      <c r="HB20" s="162"/>
      <c r="HC20" s="162"/>
      <c r="HD20" s="162"/>
      <c r="HE20" s="162"/>
      <c r="HF20" s="162"/>
      <c r="HG20" s="162"/>
      <c r="HH20" s="162"/>
      <c r="HI20" s="162"/>
      <c r="HJ20" s="162"/>
      <c r="HK20" s="162"/>
      <c r="HL20" s="162"/>
      <c r="HM20" s="162"/>
      <c r="HN20" s="162"/>
      <c r="HO20" s="162"/>
      <c r="HP20" s="162"/>
      <c r="HQ20" s="162"/>
      <c r="HR20" s="162"/>
      <c r="HS20" s="162"/>
      <c r="HT20" s="162"/>
      <c r="HU20" s="162"/>
      <c r="HV20" s="162"/>
      <c r="HW20" s="162"/>
      <c r="HX20" s="162"/>
      <c r="HY20" s="162"/>
      <c r="HZ20" s="162"/>
      <c r="IA20" s="162"/>
      <c r="IB20" s="162"/>
      <c r="IC20" s="162"/>
      <c r="ID20" s="162"/>
      <c r="IE20" s="162"/>
      <c r="IF20" s="162"/>
      <c r="IG20" s="162"/>
      <c r="IH20" s="162"/>
      <c r="II20" s="162"/>
      <c r="IJ20" s="162"/>
      <c r="IK20" s="162"/>
      <c r="IL20" s="162"/>
      <c r="IM20" s="162"/>
      <c r="IN20" s="162"/>
      <c r="IO20" s="162"/>
      <c r="IP20" s="162"/>
      <c r="IQ20" s="163"/>
    </row>
    <row r="21" spans="1:251" ht="15" customHeight="1" x14ac:dyDescent="0.15">
      <c r="A21" s="156">
        <f t="shared" si="0"/>
        <v>20</v>
      </c>
      <c r="B21" s="294" t="s">
        <v>68</v>
      </c>
      <c r="C21" s="300">
        <v>40</v>
      </c>
      <c r="D21" s="152"/>
      <c r="E21" s="156">
        <f t="shared" si="1"/>
        <v>20</v>
      </c>
      <c r="F21" s="13" t="s">
        <v>131</v>
      </c>
      <c r="G21" s="156">
        <v>26</v>
      </c>
      <c r="H21" s="152"/>
      <c r="I21" s="156">
        <f t="shared" si="2"/>
        <v>20</v>
      </c>
      <c r="J21" s="294" t="s">
        <v>68</v>
      </c>
      <c r="K21" s="300">
        <v>19</v>
      </c>
      <c r="L21" s="152"/>
      <c r="M21" s="156">
        <v>20</v>
      </c>
      <c r="N21" s="294" t="s">
        <v>220</v>
      </c>
      <c r="O21" s="295">
        <v>1</v>
      </c>
      <c r="P21" s="163"/>
      <c r="Q21" s="152"/>
      <c r="R21" s="152"/>
      <c r="S21" s="152"/>
      <c r="T21" s="161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  <c r="DQ21" s="162"/>
      <c r="DR21" s="162"/>
      <c r="DS21" s="162"/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2"/>
      <c r="EF21" s="162"/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2"/>
      <c r="ES21" s="162"/>
      <c r="ET21" s="162"/>
      <c r="EU21" s="162"/>
      <c r="EV21" s="162"/>
      <c r="EW21" s="162"/>
      <c r="EX21" s="162"/>
      <c r="EY21" s="162"/>
      <c r="EZ21" s="162"/>
      <c r="FA21" s="162"/>
      <c r="FB21" s="162"/>
      <c r="FC21" s="162"/>
      <c r="FD21" s="162"/>
      <c r="FE21" s="162"/>
      <c r="FF21" s="162"/>
      <c r="FG21" s="162"/>
      <c r="FH21" s="162"/>
      <c r="FI21" s="162"/>
      <c r="FJ21" s="162"/>
      <c r="FK21" s="162"/>
      <c r="FL21" s="162"/>
      <c r="FM21" s="162"/>
      <c r="FN21" s="162"/>
      <c r="FO21" s="162"/>
      <c r="FP21" s="162"/>
      <c r="FQ21" s="162"/>
      <c r="FR21" s="162"/>
      <c r="FS21" s="162"/>
      <c r="FT21" s="162"/>
      <c r="FU21" s="162"/>
      <c r="FV21" s="162"/>
      <c r="FW21" s="162"/>
      <c r="FX21" s="162"/>
      <c r="FY21" s="162"/>
      <c r="FZ21" s="162"/>
      <c r="GA21" s="162"/>
      <c r="GB21" s="162"/>
      <c r="GC21" s="162"/>
      <c r="GD21" s="162"/>
      <c r="GE21" s="162"/>
      <c r="GF21" s="162"/>
      <c r="GG21" s="162"/>
      <c r="GH21" s="162"/>
      <c r="GI21" s="162"/>
      <c r="GJ21" s="162"/>
      <c r="GK21" s="162"/>
      <c r="GL21" s="162"/>
      <c r="GM21" s="162"/>
      <c r="GN21" s="162"/>
      <c r="GO21" s="162"/>
      <c r="GP21" s="162"/>
      <c r="GQ21" s="162"/>
      <c r="GR21" s="162"/>
      <c r="GS21" s="162"/>
      <c r="GT21" s="162"/>
      <c r="GU21" s="162"/>
      <c r="GV21" s="162"/>
      <c r="GW21" s="162"/>
      <c r="GX21" s="162"/>
      <c r="GY21" s="162"/>
      <c r="GZ21" s="162"/>
      <c r="HA21" s="162"/>
      <c r="HB21" s="162"/>
      <c r="HC21" s="162"/>
      <c r="HD21" s="162"/>
      <c r="HE21" s="162"/>
      <c r="HF21" s="162"/>
      <c r="HG21" s="162"/>
      <c r="HH21" s="162"/>
      <c r="HI21" s="162"/>
      <c r="HJ21" s="162"/>
      <c r="HK21" s="162"/>
      <c r="HL21" s="162"/>
      <c r="HM21" s="162"/>
      <c r="HN21" s="162"/>
      <c r="HO21" s="162"/>
      <c r="HP21" s="162"/>
      <c r="HQ21" s="162"/>
      <c r="HR21" s="162"/>
      <c r="HS21" s="162"/>
      <c r="HT21" s="162"/>
      <c r="HU21" s="162"/>
      <c r="HV21" s="162"/>
      <c r="HW21" s="162"/>
      <c r="HX21" s="162"/>
      <c r="HY21" s="162"/>
      <c r="HZ21" s="162"/>
      <c r="IA21" s="162"/>
      <c r="IB21" s="162"/>
      <c r="IC21" s="162"/>
      <c r="ID21" s="162"/>
      <c r="IE21" s="162"/>
      <c r="IF21" s="162"/>
      <c r="IG21" s="162"/>
      <c r="IH21" s="162"/>
      <c r="II21" s="162"/>
      <c r="IJ21" s="162"/>
      <c r="IK21" s="162"/>
      <c r="IL21" s="162"/>
      <c r="IM21" s="162"/>
      <c r="IN21" s="162"/>
      <c r="IO21" s="162"/>
      <c r="IP21" s="162"/>
      <c r="IQ21" s="163"/>
    </row>
    <row r="22" spans="1:251" ht="15" customHeight="1" x14ac:dyDescent="0.15">
      <c r="A22" s="156">
        <v>21</v>
      </c>
      <c r="B22" s="298" t="s">
        <v>223</v>
      </c>
      <c r="C22" s="301">
        <v>40</v>
      </c>
      <c r="D22" s="152"/>
      <c r="E22" s="156">
        <v>21</v>
      </c>
      <c r="F22" s="13" t="s">
        <v>90</v>
      </c>
      <c r="G22" s="156">
        <v>26</v>
      </c>
      <c r="H22" s="152"/>
      <c r="I22" s="156">
        <v>21</v>
      </c>
      <c r="J22" s="298" t="s">
        <v>219</v>
      </c>
      <c r="K22" s="301">
        <v>19</v>
      </c>
      <c r="L22" s="152"/>
      <c r="M22" s="156">
        <v>21</v>
      </c>
      <c r="N22" s="296" t="s">
        <v>179</v>
      </c>
      <c r="O22" s="297">
        <v>1</v>
      </c>
      <c r="P22" s="163"/>
      <c r="Q22" s="152"/>
      <c r="R22" s="152"/>
      <c r="S22" s="152"/>
      <c r="T22" s="161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DP22" s="162"/>
      <c r="DQ22" s="162"/>
      <c r="DR22" s="162"/>
      <c r="DS22" s="162"/>
      <c r="DT22" s="162"/>
      <c r="DU22" s="162"/>
      <c r="DV22" s="162"/>
      <c r="DW22" s="162"/>
      <c r="DX22" s="162"/>
      <c r="DY22" s="162"/>
      <c r="DZ22" s="162"/>
      <c r="EA22" s="162"/>
      <c r="EB22" s="162"/>
      <c r="EC22" s="162"/>
      <c r="ED22" s="162"/>
      <c r="EE22" s="162"/>
      <c r="EF22" s="162"/>
      <c r="EG22" s="162"/>
      <c r="EH22" s="162"/>
      <c r="EI22" s="162"/>
      <c r="EJ22" s="162"/>
      <c r="EK22" s="162"/>
      <c r="EL22" s="162"/>
      <c r="EM22" s="162"/>
      <c r="EN22" s="162"/>
      <c r="EO22" s="162"/>
      <c r="EP22" s="162"/>
      <c r="EQ22" s="162"/>
      <c r="ER22" s="162"/>
      <c r="ES22" s="162"/>
      <c r="ET22" s="162"/>
      <c r="EU22" s="162"/>
      <c r="EV22" s="162"/>
      <c r="EW22" s="162"/>
      <c r="EX22" s="162"/>
      <c r="EY22" s="162"/>
      <c r="EZ22" s="162"/>
      <c r="FA22" s="162"/>
      <c r="FB22" s="162"/>
      <c r="FC22" s="162"/>
      <c r="FD22" s="162"/>
      <c r="FE22" s="162"/>
      <c r="FF22" s="162"/>
      <c r="FG22" s="162"/>
      <c r="FH22" s="162"/>
      <c r="FI22" s="162"/>
      <c r="FJ22" s="162"/>
      <c r="FK22" s="162"/>
      <c r="FL22" s="162"/>
      <c r="FM22" s="162"/>
      <c r="FN22" s="162"/>
      <c r="FO22" s="162"/>
      <c r="FP22" s="162"/>
      <c r="FQ22" s="162"/>
      <c r="FR22" s="162"/>
      <c r="FS22" s="162"/>
      <c r="FT22" s="162"/>
      <c r="FU22" s="162"/>
      <c r="FV22" s="162"/>
      <c r="FW22" s="162"/>
      <c r="FX22" s="162"/>
      <c r="FY22" s="162"/>
      <c r="FZ22" s="162"/>
      <c r="GA22" s="162"/>
      <c r="GB22" s="162"/>
      <c r="GC22" s="162"/>
      <c r="GD22" s="162"/>
      <c r="GE22" s="162"/>
      <c r="GF22" s="162"/>
      <c r="GG22" s="162"/>
      <c r="GH22" s="162"/>
      <c r="GI22" s="162"/>
      <c r="GJ22" s="162"/>
      <c r="GK22" s="162"/>
      <c r="GL22" s="162"/>
      <c r="GM22" s="162"/>
      <c r="GN22" s="162"/>
      <c r="GO22" s="162"/>
      <c r="GP22" s="162"/>
      <c r="GQ22" s="162"/>
      <c r="GR22" s="162"/>
      <c r="GS22" s="162"/>
      <c r="GT22" s="162"/>
      <c r="GU22" s="162"/>
      <c r="GV22" s="162"/>
      <c r="GW22" s="162"/>
      <c r="GX22" s="162"/>
      <c r="GY22" s="162"/>
      <c r="GZ22" s="162"/>
      <c r="HA22" s="162"/>
      <c r="HB22" s="162"/>
      <c r="HC22" s="162"/>
      <c r="HD22" s="162"/>
      <c r="HE22" s="162"/>
      <c r="HF22" s="162"/>
      <c r="HG22" s="162"/>
      <c r="HH22" s="162"/>
      <c r="HI22" s="162"/>
      <c r="HJ22" s="162"/>
      <c r="HK22" s="162"/>
      <c r="HL22" s="162"/>
      <c r="HM22" s="162"/>
      <c r="HN22" s="162"/>
      <c r="HO22" s="162"/>
      <c r="HP22" s="162"/>
      <c r="HQ22" s="162"/>
      <c r="HR22" s="162"/>
      <c r="HS22" s="162"/>
      <c r="HT22" s="162"/>
      <c r="HU22" s="162"/>
      <c r="HV22" s="162"/>
      <c r="HW22" s="162"/>
      <c r="HX22" s="162"/>
      <c r="HY22" s="162"/>
      <c r="HZ22" s="162"/>
      <c r="IA22" s="162"/>
      <c r="IB22" s="162"/>
      <c r="IC22" s="162"/>
      <c r="ID22" s="162"/>
      <c r="IE22" s="162"/>
      <c r="IF22" s="162"/>
      <c r="IG22" s="162"/>
      <c r="IH22" s="162"/>
      <c r="II22" s="162"/>
      <c r="IJ22" s="162"/>
      <c r="IK22" s="162"/>
      <c r="IL22" s="162"/>
      <c r="IM22" s="162"/>
      <c r="IN22" s="162"/>
      <c r="IO22" s="162"/>
      <c r="IP22" s="162"/>
      <c r="IQ22" s="163"/>
    </row>
    <row r="23" spans="1:251" ht="15" customHeight="1" x14ac:dyDescent="0.15">
      <c r="A23" s="156">
        <v>22</v>
      </c>
      <c r="B23" s="13" t="s">
        <v>301</v>
      </c>
      <c r="C23" s="156">
        <v>39</v>
      </c>
      <c r="D23" s="152"/>
      <c r="E23" s="156">
        <v>22</v>
      </c>
      <c r="F23" s="294" t="s">
        <v>79</v>
      </c>
      <c r="G23" s="300">
        <v>25</v>
      </c>
      <c r="H23" s="152"/>
      <c r="I23" s="156">
        <v>22</v>
      </c>
      <c r="J23" s="13" t="s">
        <v>183</v>
      </c>
      <c r="K23" s="156">
        <v>19</v>
      </c>
      <c r="L23" s="152"/>
      <c r="M23" s="156">
        <v>22</v>
      </c>
      <c r="N23" s="298" t="s">
        <v>219</v>
      </c>
      <c r="O23" s="299">
        <v>1</v>
      </c>
      <c r="P23" s="163"/>
      <c r="Q23" s="152"/>
      <c r="R23" s="153"/>
      <c r="S23" s="154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2"/>
      <c r="DQ23" s="162"/>
      <c r="DR23" s="162"/>
      <c r="DS23" s="162"/>
      <c r="DT23" s="162"/>
      <c r="DU23" s="162"/>
      <c r="DV23" s="162"/>
      <c r="DW23" s="162"/>
      <c r="DX23" s="162"/>
      <c r="DY23" s="162"/>
      <c r="DZ23" s="162"/>
      <c r="EA23" s="162"/>
      <c r="EB23" s="162"/>
      <c r="EC23" s="162"/>
      <c r="ED23" s="162"/>
      <c r="EE23" s="162"/>
      <c r="EF23" s="162"/>
      <c r="EG23" s="162"/>
      <c r="EH23" s="162"/>
      <c r="EI23" s="162"/>
      <c r="EJ23" s="162"/>
      <c r="EK23" s="162"/>
      <c r="EL23" s="162"/>
      <c r="EM23" s="162"/>
      <c r="EN23" s="162"/>
      <c r="EO23" s="162"/>
      <c r="EP23" s="162"/>
      <c r="EQ23" s="162"/>
      <c r="ER23" s="162"/>
      <c r="ES23" s="162"/>
      <c r="ET23" s="162"/>
      <c r="EU23" s="162"/>
      <c r="EV23" s="162"/>
      <c r="EW23" s="162"/>
      <c r="EX23" s="162"/>
      <c r="EY23" s="162"/>
      <c r="EZ23" s="162"/>
      <c r="FA23" s="162"/>
      <c r="FB23" s="162"/>
      <c r="FC23" s="162"/>
      <c r="FD23" s="162"/>
      <c r="FE23" s="162"/>
      <c r="FF23" s="162"/>
      <c r="FG23" s="162"/>
      <c r="FH23" s="162"/>
      <c r="FI23" s="162"/>
      <c r="FJ23" s="162"/>
      <c r="FK23" s="162"/>
      <c r="FL23" s="162"/>
      <c r="FM23" s="162"/>
      <c r="FN23" s="162"/>
      <c r="FO23" s="162"/>
      <c r="FP23" s="162"/>
      <c r="FQ23" s="162"/>
      <c r="FR23" s="162"/>
      <c r="FS23" s="162"/>
      <c r="FT23" s="162"/>
      <c r="FU23" s="162"/>
      <c r="FV23" s="162"/>
      <c r="FW23" s="162"/>
      <c r="FX23" s="162"/>
      <c r="FY23" s="162"/>
      <c r="FZ23" s="162"/>
      <c r="GA23" s="162"/>
      <c r="GB23" s="162"/>
      <c r="GC23" s="162"/>
      <c r="GD23" s="162"/>
      <c r="GE23" s="162"/>
      <c r="GF23" s="162"/>
      <c r="GG23" s="162"/>
      <c r="GH23" s="162"/>
      <c r="GI23" s="162"/>
      <c r="GJ23" s="162"/>
      <c r="GK23" s="162"/>
      <c r="GL23" s="162"/>
      <c r="GM23" s="162"/>
      <c r="GN23" s="162"/>
      <c r="GO23" s="162"/>
      <c r="GP23" s="162"/>
      <c r="GQ23" s="162"/>
      <c r="GR23" s="162"/>
      <c r="GS23" s="162"/>
      <c r="GT23" s="162"/>
      <c r="GU23" s="162"/>
      <c r="GV23" s="162"/>
      <c r="GW23" s="162"/>
      <c r="GX23" s="162"/>
      <c r="GY23" s="162"/>
      <c r="GZ23" s="162"/>
      <c r="HA23" s="162"/>
      <c r="HB23" s="162"/>
      <c r="HC23" s="162"/>
      <c r="HD23" s="162"/>
      <c r="HE23" s="162"/>
      <c r="HF23" s="162"/>
      <c r="HG23" s="162"/>
      <c r="HH23" s="162"/>
      <c r="HI23" s="162"/>
      <c r="HJ23" s="162"/>
      <c r="HK23" s="162"/>
      <c r="HL23" s="162"/>
      <c r="HM23" s="162"/>
      <c r="HN23" s="162"/>
      <c r="HO23" s="162"/>
      <c r="HP23" s="162"/>
      <c r="HQ23" s="162"/>
      <c r="HR23" s="162"/>
      <c r="HS23" s="162"/>
      <c r="HT23" s="162"/>
      <c r="HU23" s="162"/>
      <c r="HV23" s="162"/>
      <c r="HW23" s="162"/>
      <c r="HX23" s="162"/>
      <c r="HY23" s="162"/>
      <c r="HZ23" s="162"/>
      <c r="IA23" s="162"/>
      <c r="IB23" s="162"/>
      <c r="IC23" s="162"/>
      <c r="ID23" s="162"/>
      <c r="IE23" s="162"/>
      <c r="IF23" s="162"/>
      <c r="IG23" s="162"/>
      <c r="IH23" s="162"/>
      <c r="II23" s="162"/>
      <c r="IJ23" s="162"/>
      <c r="IK23" s="162"/>
      <c r="IL23" s="162"/>
      <c r="IM23" s="162"/>
      <c r="IN23" s="162"/>
      <c r="IO23" s="162"/>
      <c r="IP23" s="162"/>
      <c r="IQ23" s="163"/>
    </row>
    <row r="24" spans="1:251" ht="15" customHeight="1" x14ac:dyDescent="0.15">
      <c r="A24" s="156">
        <v>23</v>
      </c>
      <c r="B24" s="291" t="s">
        <v>92</v>
      </c>
      <c r="C24" s="292">
        <v>38</v>
      </c>
      <c r="D24" s="152"/>
      <c r="E24" s="156">
        <v>23</v>
      </c>
      <c r="F24" s="296" t="s">
        <v>68</v>
      </c>
      <c r="G24" s="302">
        <v>24</v>
      </c>
      <c r="H24" s="152"/>
      <c r="I24" s="156">
        <v>23</v>
      </c>
      <c r="J24" s="13" t="s">
        <v>90</v>
      </c>
      <c r="K24" s="156">
        <v>19</v>
      </c>
      <c r="L24" s="152"/>
      <c r="M24" s="156">
        <v>23</v>
      </c>
      <c r="N24" s="13" t="s">
        <v>112</v>
      </c>
      <c r="O24" s="156">
        <v>1</v>
      </c>
      <c r="P24" s="161"/>
      <c r="Q24" s="154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2"/>
      <c r="EL24" s="162"/>
      <c r="EM24" s="162"/>
      <c r="EN24" s="162"/>
      <c r="EO24" s="162"/>
      <c r="EP24" s="162"/>
      <c r="EQ24" s="162"/>
      <c r="ER24" s="162"/>
      <c r="ES24" s="162"/>
      <c r="ET24" s="162"/>
      <c r="EU24" s="162"/>
      <c r="EV24" s="162"/>
      <c r="EW24" s="162"/>
      <c r="EX24" s="162"/>
      <c r="EY24" s="162"/>
      <c r="EZ24" s="162"/>
      <c r="FA24" s="162"/>
      <c r="FB24" s="162"/>
      <c r="FC24" s="162"/>
      <c r="FD24" s="162"/>
      <c r="FE24" s="162"/>
      <c r="FF24" s="162"/>
      <c r="FG24" s="162"/>
      <c r="FH24" s="162"/>
      <c r="FI24" s="162"/>
      <c r="FJ24" s="162"/>
      <c r="FK24" s="162"/>
      <c r="FL24" s="162"/>
      <c r="FM24" s="162"/>
      <c r="FN24" s="162"/>
      <c r="FO24" s="162"/>
      <c r="FP24" s="162"/>
      <c r="FQ24" s="162"/>
      <c r="FR24" s="162"/>
      <c r="FS24" s="162"/>
      <c r="FT24" s="162"/>
      <c r="FU24" s="162"/>
      <c r="FV24" s="162"/>
      <c r="FW24" s="162"/>
      <c r="FX24" s="162"/>
      <c r="FY24" s="162"/>
      <c r="FZ24" s="162"/>
      <c r="GA24" s="162"/>
      <c r="GB24" s="162"/>
      <c r="GC24" s="162"/>
      <c r="GD24" s="162"/>
      <c r="GE24" s="162"/>
      <c r="GF24" s="162"/>
      <c r="GG24" s="162"/>
      <c r="GH24" s="162"/>
      <c r="GI24" s="162"/>
      <c r="GJ24" s="162"/>
      <c r="GK24" s="162"/>
      <c r="GL24" s="162"/>
      <c r="GM24" s="162"/>
      <c r="GN24" s="162"/>
      <c r="GO24" s="162"/>
      <c r="GP24" s="162"/>
      <c r="GQ24" s="162"/>
      <c r="GR24" s="162"/>
      <c r="GS24" s="162"/>
      <c r="GT24" s="162"/>
      <c r="GU24" s="162"/>
      <c r="GV24" s="162"/>
      <c r="GW24" s="162"/>
      <c r="GX24" s="162"/>
      <c r="GY24" s="162"/>
      <c r="GZ24" s="162"/>
      <c r="HA24" s="162"/>
      <c r="HB24" s="162"/>
      <c r="HC24" s="162"/>
      <c r="HD24" s="162"/>
      <c r="HE24" s="162"/>
      <c r="HF24" s="162"/>
      <c r="HG24" s="162"/>
      <c r="HH24" s="162"/>
      <c r="HI24" s="162"/>
      <c r="HJ24" s="162"/>
      <c r="HK24" s="162"/>
      <c r="HL24" s="162"/>
      <c r="HM24" s="162"/>
      <c r="HN24" s="162"/>
      <c r="HO24" s="162"/>
      <c r="HP24" s="162"/>
      <c r="HQ24" s="162"/>
      <c r="HR24" s="162"/>
      <c r="HS24" s="162"/>
      <c r="HT24" s="162"/>
      <c r="HU24" s="162"/>
      <c r="HV24" s="162"/>
      <c r="HW24" s="162"/>
      <c r="HX24" s="162"/>
      <c r="HY24" s="162"/>
      <c r="HZ24" s="162"/>
      <c r="IA24" s="162"/>
      <c r="IB24" s="162"/>
      <c r="IC24" s="162"/>
      <c r="ID24" s="162"/>
      <c r="IE24" s="162"/>
      <c r="IF24" s="162"/>
      <c r="IG24" s="162"/>
      <c r="IH24" s="162"/>
      <c r="II24" s="162"/>
      <c r="IJ24" s="162"/>
      <c r="IK24" s="162"/>
      <c r="IL24" s="162"/>
      <c r="IM24" s="162"/>
      <c r="IN24" s="162"/>
      <c r="IO24" s="162"/>
      <c r="IP24" s="162"/>
      <c r="IQ24" s="163"/>
    </row>
    <row r="25" spans="1:251" ht="15" customHeight="1" x14ac:dyDescent="0.15">
      <c r="A25" s="156">
        <v>24</v>
      </c>
      <c r="B25" s="13" t="s">
        <v>125</v>
      </c>
      <c r="C25" s="156">
        <v>38</v>
      </c>
      <c r="D25" s="152"/>
      <c r="E25" s="156">
        <v>24</v>
      </c>
      <c r="F25" s="298" t="s">
        <v>92</v>
      </c>
      <c r="G25" s="301">
        <v>23</v>
      </c>
      <c r="H25" s="152"/>
      <c r="I25" s="156">
        <v>24</v>
      </c>
      <c r="J25" s="291" t="s">
        <v>221</v>
      </c>
      <c r="K25" s="292">
        <v>18</v>
      </c>
      <c r="L25" s="152"/>
      <c r="M25" s="156">
        <v>24</v>
      </c>
      <c r="N25" s="13" t="s">
        <v>123</v>
      </c>
      <c r="O25" s="156">
        <v>1</v>
      </c>
      <c r="P25" s="161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  <c r="ET25" s="162"/>
      <c r="EU25" s="162"/>
      <c r="EV25" s="162"/>
      <c r="EW25" s="162"/>
      <c r="EX25" s="162"/>
      <c r="EY25" s="162"/>
      <c r="EZ25" s="162"/>
      <c r="FA25" s="162"/>
      <c r="FB25" s="162"/>
      <c r="FC25" s="162"/>
      <c r="FD25" s="162"/>
      <c r="FE25" s="162"/>
      <c r="FF25" s="162"/>
      <c r="FG25" s="162"/>
      <c r="FH25" s="162"/>
      <c r="FI25" s="162"/>
      <c r="FJ25" s="162"/>
      <c r="FK25" s="162"/>
      <c r="FL25" s="162"/>
      <c r="FM25" s="162"/>
      <c r="FN25" s="162"/>
      <c r="FO25" s="162"/>
      <c r="FP25" s="162"/>
      <c r="FQ25" s="162"/>
      <c r="FR25" s="162"/>
      <c r="FS25" s="162"/>
      <c r="FT25" s="162"/>
      <c r="FU25" s="162"/>
      <c r="FV25" s="162"/>
      <c r="FW25" s="162"/>
      <c r="FX25" s="162"/>
      <c r="FY25" s="162"/>
      <c r="FZ25" s="162"/>
      <c r="GA25" s="162"/>
      <c r="GB25" s="162"/>
      <c r="GC25" s="162"/>
      <c r="GD25" s="162"/>
      <c r="GE25" s="162"/>
      <c r="GF25" s="162"/>
      <c r="GG25" s="162"/>
      <c r="GH25" s="162"/>
      <c r="GI25" s="162"/>
      <c r="GJ25" s="162"/>
      <c r="GK25" s="162"/>
      <c r="GL25" s="162"/>
      <c r="GM25" s="162"/>
      <c r="GN25" s="162"/>
      <c r="GO25" s="162"/>
      <c r="GP25" s="162"/>
      <c r="GQ25" s="162"/>
      <c r="GR25" s="162"/>
      <c r="GS25" s="162"/>
      <c r="GT25" s="162"/>
      <c r="GU25" s="162"/>
      <c r="GV25" s="162"/>
      <c r="GW25" s="162"/>
      <c r="GX25" s="162"/>
      <c r="GY25" s="162"/>
      <c r="GZ25" s="162"/>
      <c r="HA25" s="162"/>
      <c r="HB25" s="162"/>
      <c r="HC25" s="162"/>
      <c r="HD25" s="162"/>
      <c r="HE25" s="162"/>
      <c r="HF25" s="162"/>
      <c r="HG25" s="162"/>
      <c r="HH25" s="162"/>
      <c r="HI25" s="162"/>
      <c r="HJ25" s="162"/>
      <c r="HK25" s="162"/>
      <c r="HL25" s="162"/>
      <c r="HM25" s="162"/>
      <c r="HN25" s="162"/>
      <c r="HO25" s="162"/>
      <c r="HP25" s="162"/>
      <c r="HQ25" s="162"/>
      <c r="HR25" s="162"/>
      <c r="HS25" s="162"/>
      <c r="HT25" s="162"/>
      <c r="HU25" s="162"/>
      <c r="HV25" s="162"/>
      <c r="HW25" s="162"/>
      <c r="HX25" s="162"/>
      <c r="HY25" s="162"/>
      <c r="HZ25" s="162"/>
      <c r="IA25" s="162"/>
      <c r="IB25" s="162"/>
      <c r="IC25" s="162"/>
      <c r="ID25" s="162"/>
      <c r="IE25" s="162"/>
      <c r="IF25" s="162"/>
      <c r="IG25" s="162"/>
      <c r="IH25" s="162"/>
      <c r="II25" s="162"/>
      <c r="IJ25" s="162"/>
      <c r="IK25" s="162"/>
      <c r="IL25" s="162"/>
      <c r="IM25" s="162"/>
      <c r="IN25" s="162"/>
      <c r="IO25" s="162"/>
      <c r="IP25" s="162"/>
      <c r="IQ25" s="163"/>
    </row>
    <row r="26" spans="1:251" ht="15" customHeight="1" x14ac:dyDescent="0.15">
      <c r="A26" s="156">
        <v>25</v>
      </c>
      <c r="B26" s="13" t="s">
        <v>64</v>
      </c>
      <c r="C26" s="156">
        <v>35</v>
      </c>
      <c r="D26" s="152"/>
      <c r="E26" s="156">
        <v>25</v>
      </c>
      <c r="F26" s="13" t="s">
        <v>208</v>
      </c>
      <c r="G26" s="156">
        <v>22</v>
      </c>
      <c r="H26" s="152"/>
      <c r="I26" s="156">
        <v>25</v>
      </c>
      <c r="J26" s="13" t="s">
        <v>88</v>
      </c>
      <c r="K26" s="156">
        <v>18</v>
      </c>
      <c r="L26" s="152"/>
      <c r="M26" s="156">
        <v>25</v>
      </c>
      <c r="N26" s="13" t="s">
        <v>125</v>
      </c>
      <c r="O26" s="156">
        <v>1</v>
      </c>
      <c r="P26" s="161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  <c r="DQ26" s="162"/>
      <c r="DR26" s="162"/>
      <c r="DS26" s="162"/>
      <c r="DT26" s="162"/>
      <c r="DU26" s="162"/>
      <c r="DV26" s="162"/>
      <c r="DW26" s="162"/>
      <c r="DX26" s="162"/>
      <c r="DY26" s="162"/>
      <c r="DZ26" s="162"/>
      <c r="EA26" s="162"/>
      <c r="EB26" s="162"/>
      <c r="EC26" s="162"/>
      <c r="ED26" s="162"/>
      <c r="EE26" s="162"/>
      <c r="EF26" s="162"/>
      <c r="EG26" s="162"/>
      <c r="EH26" s="162"/>
      <c r="EI26" s="162"/>
      <c r="EJ26" s="162"/>
      <c r="EK26" s="162"/>
      <c r="EL26" s="162"/>
      <c r="EM26" s="162"/>
      <c r="EN26" s="162"/>
      <c r="EO26" s="162"/>
      <c r="EP26" s="162"/>
      <c r="EQ26" s="162"/>
      <c r="ER26" s="162"/>
      <c r="ES26" s="162"/>
      <c r="ET26" s="162"/>
      <c r="EU26" s="162"/>
      <c r="EV26" s="162"/>
      <c r="EW26" s="162"/>
      <c r="EX26" s="162"/>
      <c r="EY26" s="162"/>
      <c r="EZ26" s="162"/>
      <c r="FA26" s="162"/>
      <c r="FB26" s="162"/>
      <c r="FC26" s="162"/>
      <c r="FD26" s="162"/>
      <c r="FE26" s="162"/>
      <c r="FF26" s="162"/>
      <c r="FG26" s="162"/>
      <c r="FH26" s="162"/>
      <c r="FI26" s="162"/>
      <c r="FJ26" s="162"/>
      <c r="FK26" s="162"/>
      <c r="FL26" s="162"/>
      <c r="FM26" s="162"/>
      <c r="FN26" s="162"/>
      <c r="FO26" s="162"/>
      <c r="FP26" s="162"/>
      <c r="FQ26" s="162"/>
      <c r="FR26" s="162"/>
      <c r="FS26" s="162"/>
      <c r="FT26" s="162"/>
      <c r="FU26" s="162"/>
      <c r="FV26" s="162"/>
      <c r="FW26" s="162"/>
      <c r="FX26" s="162"/>
      <c r="FY26" s="162"/>
      <c r="FZ26" s="162"/>
      <c r="GA26" s="162"/>
      <c r="GB26" s="162"/>
      <c r="GC26" s="162"/>
      <c r="GD26" s="162"/>
      <c r="GE26" s="162"/>
      <c r="GF26" s="162"/>
      <c r="GG26" s="162"/>
      <c r="GH26" s="162"/>
      <c r="GI26" s="162"/>
      <c r="GJ26" s="162"/>
      <c r="GK26" s="162"/>
      <c r="GL26" s="162"/>
      <c r="GM26" s="162"/>
      <c r="GN26" s="162"/>
      <c r="GO26" s="162"/>
      <c r="GP26" s="162"/>
      <c r="GQ26" s="162"/>
      <c r="GR26" s="162"/>
      <c r="GS26" s="162"/>
      <c r="GT26" s="162"/>
      <c r="GU26" s="162"/>
      <c r="GV26" s="162"/>
      <c r="GW26" s="162"/>
      <c r="GX26" s="162"/>
      <c r="GY26" s="162"/>
      <c r="GZ26" s="162"/>
      <c r="HA26" s="162"/>
      <c r="HB26" s="162"/>
      <c r="HC26" s="162"/>
      <c r="HD26" s="162"/>
      <c r="HE26" s="162"/>
      <c r="HF26" s="162"/>
      <c r="HG26" s="162"/>
      <c r="HH26" s="162"/>
      <c r="HI26" s="162"/>
      <c r="HJ26" s="162"/>
      <c r="HK26" s="162"/>
      <c r="HL26" s="162"/>
      <c r="HM26" s="162"/>
      <c r="HN26" s="162"/>
      <c r="HO26" s="162"/>
      <c r="HP26" s="162"/>
      <c r="HQ26" s="162"/>
      <c r="HR26" s="162"/>
      <c r="HS26" s="162"/>
      <c r="HT26" s="162"/>
      <c r="HU26" s="162"/>
      <c r="HV26" s="162"/>
      <c r="HW26" s="162"/>
      <c r="HX26" s="162"/>
      <c r="HY26" s="162"/>
      <c r="HZ26" s="162"/>
      <c r="IA26" s="162"/>
      <c r="IB26" s="162"/>
      <c r="IC26" s="162"/>
      <c r="ID26" s="162"/>
      <c r="IE26" s="162"/>
      <c r="IF26" s="162"/>
      <c r="IG26" s="162"/>
      <c r="IH26" s="162"/>
      <c r="II26" s="162"/>
      <c r="IJ26" s="162"/>
      <c r="IK26" s="162"/>
      <c r="IL26" s="162"/>
      <c r="IM26" s="162"/>
      <c r="IN26" s="162"/>
      <c r="IO26" s="162"/>
      <c r="IP26" s="162"/>
      <c r="IQ26" s="163"/>
    </row>
    <row r="27" spans="1:251" ht="15" customHeight="1" x14ac:dyDescent="0.15">
      <c r="A27" s="156">
        <v>26</v>
      </c>
      <c r="B27" s="291" t="s">
        <v>221</v>
      </c>
      <c r="C27" s="292">
        <v>34</v>
      </c>
      <c r="D27" s="152"/>
      <c r="E27" s="156">
        <v>26</v>
      </c>
      <c r="F27" s="294" t="s">
        <v>221</v>
      </c>
      <c r="G27" s="300">
        <v>21</v>
      </c>
      <c r="H27" s="152"/>
      <c r="I27" s="156">
        <v>26</v>
      </c>
      <c r="J27" s="13" t="s">
        <v>301</v>
      </c>
      <c r="K27" s="156">
        <v>18</v>
      </c>
      <c r="L27" s="152"/>
      <c r="M27" s="156">
        <v>26</v>
      </c>
      <c r="N27" s="13" t="s">
        <v>131</v>
      </c>
      <c r="O27" s="156">
        <v>1</v>
      </c>
      <c r="P27" s="161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62"/>
      <c r="DQ27" s="162"/>
      <c r="DR27" s="162"/>
      <c r="DS27" s="162"/>
      <c r="DT27" s="162"/>
      <c r="DU27" s="162"/>
      <c r="DV27" s="162"/>
      <c r="DW27" s="162"/>
      <c r="DX27" s="162"/>
      <c r="DY27" s="162"/>
      <c r="DZ27" s="162"/>
      <c r="EA27" s="162"/>
      <c r="EB27" s="162"/>
      <c r="EC27" s="162"/>
      <c r="ED27" s="162"/>
      <c r="EE27" s="162"/>
      <c r="EF27" s="162"/>
      <c r="EG27" s="162"/>
      <c r="EH27" s="162"/>
      <c r="EI27" s="162"/>
      <c r="EJ27" s="162"/>
      <c r="EK27" s="162"/>
      <c r="EL27" s="162"/>
      <c r="EM27" s="162"/>
      <c r="EN27" s="162"/>
      <c r="EO27" s="162"/>
      <c r="EP27" s="162"/>
      <c r="EQ27" s="162"/>
      <c r="ER27" s="162"/>
      <c r="ES27" s="162"/>
      <c r="ET27" s="162"/>
      <c r="EU27" s="162"/>
      <c r="EV27" s="162"/>
      <c r="EW27" s="162"/>
      <c r="EX27" s="162"/>
      <c r="EY27" s="162"/>
      <c r="EZ27" s="162"/>
      <c r="FA27" s="162"/>
      <c r="FB27" s="162"/>
      <c r="FC27" s="162"/>
      <c r="FD27" s="162"/>
      <c r="FE27" s="162"/>
      <c r="FF27" s="162"/>
      <c r="FG27" s="162"/>
      <c r="FH27" s="162"/>
      <c r="FI27" s="162"/>
      <c r="FJ27" s="162"/>
      <c r="FK27" s="162"/>
      <c r="FL27" s="162"/>
      <c r="FM27" s="162"/>
      <c r="FN27" s="162"/>
      <c r="FO27" s="162"/>
      <c r="FP27" s="162"/>
      <c r="FQ27" s="162"/>
      <c r="FR27" s="162"/>
      <c r="FS27" s="162"/>
      <c r="FT27" s="162"/>
      <c r="FU27" s="162"/>
      <c r="FV27" s="162"/>
      <c r="FW27" s="162"/>
      <c r="FX27" s="162"/>
      <c r="FY27" s="162"/>
      <c r="FZ27" s="162"/>
      <c r="GA27" s="162"/>
      <c r="GB27" s="162"/>
      <c r="GC27" s="162"/>
      <c r="GD27" s="162"/>
      <c r="GE27" s="162"/>
      <c r="GF27" s="162"/>
      <c r="GG27" s="162"/>
      <c r="GH27" s="162"/>
      <c r="GI27" s="162"/>
      <c r="GJ27" s="162"/>
      <c r="GK27" s="162"/>
      <c r="GL27" s="162"/>
      <c r="GM27" s="162"/>
      <c r="GN27" s="162"/>
      <c r="GO27" s="162"/>
      <c r="GP27" s="162"/>
      <c r="GQ27" s="162"/>
      <c r="GR27" s="162"/>
      <c r="GS27" s="162"/>
      <c r="GT27" s="162"/>
      <c r="GU27" s="162"/>
      <c r="GV27" s="162"/>
      <c r="GW27" s="162"/>
      <c r="GX27" s="162"/>
      <c r="GY27" s="162"/>
      <c r="GZ27" s="162"/>
      <c r="HA27" s="162"/>
      <c r="HB27" s="162"/>
      <c r="HC27" s="162"/>
      <c r="HD27" s="162"/>
      <c r="HE27" s="162"/>
      <c r="HF27" s="162"/>
      <c r="HG27" s="162"/>
      <c r="HH27" s="162"/>
      <c r="HI27" s="162"/>
      <c r="HJ27" s="162"/>
      <c r="HK27" s="162"/>
      <c r="HL27" s="162"/>
      <c r="HM27" s="162"/>
      <c r="HN27" s="162"/>
      <c r="HO27" s="162"/>
      <c r="HP27" s="162"/>
      <c r="HQ27" s="162"/>
      <c r="HR27" s="162"/>
      <c r="HS27" s="162"/>
      <c r="HT27" s="162"/>
      <c r="HU27" s="162"/>
      <c r="HV27" s="162"/>
      <c r="HW27" s="162"/>
      <c r="HX27" s="162"/>
      <c r="HY27" s="162"/>
      <c r="HZ27" s="162"/>
      <c r="IA27" s="162"/>
      <c r="IB27" s="162"/>
      <c r="IC27" s="162"/>
      <c r="ID27" s="162"/>
      <c r="IE27" s="162"/>
      <c r="IF27" s="162"/>
      <c r="IG27" s="162"/>
      <c r="IH27" s="162"/>
      <c r="II27" s="162"/>
      <c r="IJ27" s="162"/>
      <c r="IK27" s="162"/>
      <c r="IL27" s="162"/>
      <c r="IM27" s="162"/>
      <c r="IN27" s="162"/>
      <c r="IO27" s="162"/>
      <c r="IP27" s="162"/>
      <c r="IQ27" s="163"/>
    </row>
    <row r="28" spans="1:251" ht="15" customHeight="1" x14ac:dyDescent="0.15">
      <c r="A28" s="156">
        <v>27</v>
      </c>
      <c r="B28" s="13" t="s">
        <v>208</v>
      </c>
      <c r="C28" s="156">
        <v>33</v>
      </c>
      <c r="D28" s="152"/>
      <c r="E28" s="156">
        <v>27</v>
      </c>
      <c r="F28" s="298" t="s">
        <v>219</v>
      </c>
      <c r="G28" s="301">
        <v>20</v>
      </c>
      <c r="H28" s="152"/>
      <c r="I28" s="156">
        <v>27</v>
      </c>
      <c r="J28" s="13" t="s">
        <v>302</v>
      </c>
      <c r="K28" s="156">
        <v>17</v>
      </c>
      <c r="L28" s="152"/>
      <c r="M28" s="156">
        <v>27</v>
      </c>
      <c r="N28" s="13" t="s">
        <v>208</v>
      </c>
      <c r="O28" s="156">
        <v>1</v>
      </c>
      <c r="P28" s="161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2"/>
      <c r="DS28" s="162"/>
      <c r="DT28" s="162"/>
      <c r="DU28" s="162"/>
      <c r="DV28" s="162"/>
      <c r="DW28" s="162"/>
      <c r="DX28" s="162"/>
      <c r="DY28" s="162"/>
      <c r="DZ28" s="162"/>
      <c r="EA28" s="162"/>
      <c r="EB28" s="162"/>
      <c r="EC28" s="162"/>
      <c r="ED28" s="162"/>
      <c r="EE28" s="162"/>
      <c r="EF28" s="162"/>
      <c r="EG28" s="162"/>
      <c r="EH28" s="162"/>
      <c r="EI28" s="162"/>
      <c r="EJ28" s="162"/>
      <c r="EK28" s="162"/>
      <c r="EL28" s="162"/>
      <c r="EM28" s="162"/>
      <c r="EN28" s="162"/>
      <c r="EO28" s="162"/>
      <c r="EP28" s="162"/>
      <c r="EQ28" s="162"/>
      <c r="ER28" s="162"/>
      <c r="ES28" s="162"/>
      <c r="ET28" s="162"/>
      <c r="EU28" s="162"/>
      <c r="EV28" s="162"/>
      <c r="EW28" s="162"/>
      <c r="EX28" s="162"/>
      <c r="EY28" s="162"/>
      <c r="EZ28" s="162"/>
      <c r="FA28" s="162"/>
      <c r="FB28" s="162"/>
      <c r="FC28" s="162"/>
      <c r="FD28" s="162"/>
      <c r="FE28" s="162"/>
      <c r="FF28" s="162"/>
      <c r="FG28" s="162"/>
      <c r="FH28" s="162"/>
      <c r="FI28" s="162"/>
      <c r="FJ28" s="162"/>
      <c r="FK28" s="162"/>
      <c r="FL28" s="162"/>
      <c r="FM28" s="162"/>
      <c r="FN28" s="162"/>
      <c r="FO28" s="162"/>
      <c r="FP28" s="162"/>
      <c r="FQ28" s="162"/>
      <c r="FR28" s="162"/>
      <c r="FS28" s="162"/>
      <c r="FT28" s="162"/>
      <c r="FU28" s="162"/>
      <c r="FV28" s="162"/>
      <c r="FW28" s="162"/>
      <c r="FX28" s="162"/>
      <c r="FY28" s="162"/>
      <c r="FZ28" s="162"/>
      <c r="GA28" s="162"/>
      <c r="GB28" s="162"/>
      <c r="GC28" s="162"/>
      <c r="GD28" s="162"/>
      <c r="GE28" s="162"/>
      <c r="GF28" s="162"/>
      <c r="GG28" s="162"/>
      <c r="GH28" s="162"/>
      <c r="GI28" s="162"/>
      <c r="GJ28" s="162"/>
      <c r="GK28" s="162"/>
      <c r="GL28" s="162"/>
      <c r="GM28" s="162"/>
      <c r="GN28" s="162"/>
      <c r="GO28" s="162"/>
      <c r="GP28" s="162"/>
      <c r="GQ28" s="162"/>
      <c r="GR28" s="162"/>
      <c r="GS28" s="162"/>
      <c r="GT28" s="162"/>
      <c r="GU28" s="162"/>
      <c r="GV28" s="162"/>
      <c r="GW28" s="162"/>
      <c r="GX28" s="162"/>
      <c r="GY28" s="162"/>
      <c r="GZ28" s="162"/>
      <c r="HA28" s="162"/>
      <c r="HB28" s="162"/>
      <c r="HC28" s="162"/>
      <c r="HD28" s="162"/>
      <c r="HE28" s="162"/>
      <c r="HF28" s="162"/>
      <c r="HG28" s="162"/>
      <c r="HH28" s="162"/>
      <c r="HI28" s="162"/>
      <c r="HJ28" s="162"/>
      <c r="HK28" s="162"/>
      <c r="HL28" s="162"/>
      <c r="HM28" s="162"/>
      <c r="HN28" s="162"/>
      <c r="HO28" s="162"/>
      <c r="HP28" s="162"/>
      <c r="HQ28" s="162"/>
      <c r="HR28" s="162"/>
      <c r="HS28" s="162"/>
      <c r="HT28" s="162"/>
      <c r="HU28" s="162"/>
      <c r="HV28" s="162"/>
      <c r="HW28" s="162"/>
      <c r="HX28" s="162"/>
      <c r="HY28" s="162"/>
      <c r="HZ28" s="162"/>
      <c r="IA28" s="162"/>
      <c r="IB28" s="162"/>
      <c r="IC28" s="162"/>
      <c r="ID28" s="162"/>
      <c r="IE28" s="162"/>
      <c r="IF28" s="162"/>
      <c r="IG28" s="162"/>
      <c r="IH28" s="162"/>
      <c r="II28" s="162"/>
      <c r="IJ28" s="162"/>
      <c r="IK28" s="162"/>
      <c r="IL28" s="162"/>
      <c r="IM28" s="162"/>
      <c r="IN28" s="162"/>
      <c r="IO28" s="162"/>
      <c r="IP28" s="162"/>
      <c r="IQ28" s="163"/>
    </row>
    <row r="29" spans="1:251" ht="15" customHeight="1" x14ac:dyDescent="0.15">
      <c r="A29" s="156">
        <v>28</v>
      </c>
      <c r="B29" s="13" t="s">
        <v>302</v>
      </c>
      <c r="C29" s="156">
        <v>32</v>
      </c>
      <c r="D29" s="152"/>
      <c r="E29" s="156">
        <v>28</v>
      </c>
      <c r="F29" s="13" t="s">
        <v>88</v>
      </c>
      <c r="G29" s="156">
        <v>18</v>
      </c>
      <c r="H29" s="152"/>
      <c r="I29" s="156">
        <v>28</v>
      </c>
      <c r="J29" s="13" t="s">
        <v>121</v>
      </c>
      <c r="K29" s="156">
        <v>17</v>
      </c>
      <c r="L29" s="152"/>
      <c r="M29" s="156">
        <v>28</v>
      </c>
      <c r="N29" s="13" t="s">
        <v>121</v>
      </c>
      <c r="O29" s="156">
        <v>1</v>
      </c>
      <c r="P29" s="161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2"/>
      <c r="DQ29" s="162"/>
      <c r="DR29" s="162"/>
      <c r="DS29" s="162"/>
      <c r="DT29" s="162"/>
      <c r="DU29" s="162"/>
      <c r="DV29" s="162"/>
      <c r="DW29" s="162"/>
      <c r="DX29" s="162"/>
      <c r="DY29" s="162"/>
      <c r="DZ29" s="162"/>
      <c r="EA29" s="162"/>
      <c r="EB29" s="162"/>
      <c r="EC29" s="162"/>
      <c r="ED29" s="162"/>
      <c r="EE29" s="162"/>
      <c r="EF29" s="162"/>
      <c r="EG29" s="162"/>
      <c r="EH29" s="162"/>
      <c r="EI29" s="162"/>
      <c r="EJ29" s="162"/>
      <c r="EK29" s="162"/>
      <c r="EL29" s="162"/>
      <c r="EM29" s="162"/>
      <c r="EN29" s="162"/>
      <c r="EO29" s="162"/>
      <c r="EP29" s="162"/>
      <c r="EQ29" s="162"/>
      <c r="ER29" s="162"/>
      <c r="ES29" s="162"/>
      <c r="ET29" s="162"/>
      <c r="EU29" s="162"/>
      <c r="EV29" s="162"/>
      <c r="EW29" s="162"/>
      <c r="EX29" s="162"/>
      <c r="EY29" s="162"/>
      <c r="EZ29" s="162"/>
      <c r="FA29" s="162"/>
      <c r="FB29" s="162"/>
      <c r="FC29" s="162"/>
      <c r="FD29" s="162"/>
      <c r="FE29" s="162"/>
      <c r="FF29" s="162"/>
      <c r="FG29" s="162"/>
      <c r="FH29" s="162"/>
      <c r="FI29" s="162"/>
      <c r="FJ29" s="162"/>
      <c r="FK29" s="162"/>
      <c r="FL29" s="162"/>
      <c r="FM29" s="162"/>
      <c r="FN29" s="162"/>
      <c r="FO29" s="162"/>
      <c r="FP29" s="162"/>
      <c r="FQ29" s="162"/>
      <c r="FR29" s="162"/>
      <c r="FS29" s="162"/>
      <c r="FT29" s="162"/>
      <c r="FU29" s="162"/>
      <c r="FV29" s="162"/>
      <c r="FW29" s="162"/>
      <c r="FX29" s="162"/>
      <c r="FY29" s="162"/>
      <c r="FZ29" s="162"/>
      <c r="GA29" s="162"/>
      <c r="GB29" s="162"/>
      <c r="GC29" s="162"/>
      <c r="GD29" s="162"/>
      <c r="GE29" s="162"/>
      <c r="GF29" s="162"/>
      <c r="GG29" s="162"/>
      <c r="GH29" s="162"/>
      <c r="GI29" s="162"/>
      <c r="GJ29" s="162"/>
      <c r="GK29" s="162"/>
      <c r="GL29" s="162"/>
      <c r="GM29" s="162"/>
      <c r="GN29" s="162"/>
      <c r="GO29" s="162"/>
      <c r="GP29" s="162"/>
      <c r="GQ29" s="162"/>
      <c r="GR29" s="162"/>
      <c r="GS29" s="162"/>
      <c r="GT29" s="162"/>
      <c r="GU29" s="162"/>
      <c r="GV29" s="162"/>
      <c r="GW29" s="162"/>
      <c r="GX29" s="162"/>
      <c r="GY29" s="162"/>
      <c r="GZ29" s="162"/>
      <c r="HA29" s="162"/>
      <c r="HB29" s="162"/>
      <c r="HC29" s="162"/>
      <c r="HD29" s="162"/>
      <c r="HE29" s="162"/>
      <c r="HF29" s="162"/>
      <c r="HG29" s="162"/>
      <c r="HH29" s="162"/>
      <c r="HI29" s="162"/>
      <c r="HJ29" s="162"/>
      <c r="HK29" s="162"/>
      <c r="HL29" s="162"/>
      <c r="HM29" s="162"/>
      <c r="HN29" s="162"/>
      <c r="HO29" s="162"/>
      <c r="HP29" s="162"/>
      <c r="HQ29" s="162"/>
      <c r="HR29" s="162"/>
      <c r="HS29" s="162"/>
      <c r="HT29" s="162"/>
      <c r="HU29" s="162"/>
      <c r="HV29" s="162"/>
      <c r="HW29" s="162"/>
      <c r="HX29" s="162"/>
      <c r="HY29" s="162"/>
      <c r="HZ29" s="162"/>
      <c r="IA29" s="162"/>
      <c r="IB29" s="162"/>
      <c r="IC29" s="162"/>
      <c r="ID29" s="162"/>
      <c r="IE29" s="162"/>
      <c r="IF29" s="162"/>
      <c r="IG29" s="162"/>
      <c r="IH29" s="162"/>
      <c r="II29" s="162"/>
      <c r="IJ29" s="162"/>
      <c r="IK29" s="162"/>
      <c r="IL29" s="162"/>
      <c r="IM29" s="162"/>
      <c r="IN29" s="162"/>
      <c r="IO29" s="162"/>
      <c r="IP29" s="162"/>
      <c r="IQ29" s="163"/>
    </row>
    <row r="30" spans="1:251" ht="15" customHeight="1" x14ac:dyDescent="0.15">
      <c r="A30" s="156">
        <v>29</v>
      </c>
      <c r="B30" s="291" t="s">
        <v>219</v>
      </c>
      <c r="C30" s="292">
        <v>30</v>
      </c>
      <c r="D30" s="152"/>
      <c r="E30" s="156">
        <v>29</v>
      </c>
      <c r="F30" s="13" t="s">
        <v>301</v>
      </c>
      <c r="G30" s="156">
        <v>18</v>
      </c>
      <c r="H30" s="152"/>
      <c r="I30" s="156">
        <v>29</v>
      </c>
      <c r="J30" s="291" t="s">
        <v>92</v>
      </c>
      <c r="K30" s="292">
        <v>15</v>
      </c>
      <c r="L30" s="152"/>
      <c r="M30" s="152"/>
      <c r="N30" s="175"/>
      <c r="O30" s="176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  <c r="DT30" s="162"/>
      <c r="DU30" s="162"/>
      <c r="DV30" s="162"/>
      <c r="DW30" s="162"/>
      <c r="DX30" s="162"/>
      <c r="DY30" s="162"/>
      <c r="DZ30" s="162"/>
      <c r="EA30" s="162"/>
      <c r="EB30" s="162"/>
      <c r="EC30" s="162"/>
      <c r="ED30" s="162"/>
      <c r="EE30" s="162"/>
      <c r="EF30" s="162"/>
      <c r="EG30" s="162"/>
      <c r="EH30" s="162"/>
      <c r="EI30" s="162"/>
      <c r="EJ30" s="162"/>
      <c r="EK30" s="162"/>
      <c r="EL30" s="162"/>
      <c r="EM30" s="162"/>
      <c r="EN30" s="162"/>
      <c r="EO30" s="162"/>
      <c r="EP30" s="162"/>
      <c r="EQ30" s="162"/>
      <c r="ER30" s="162"/>
      <c r="ES30" s="162"/>
      <c r="ET30" s="162"/>
      <c r="EU30" s="162"/>
      <c r="EV30" s="162"/>
      <c r="EW30" s="162"/>
      <c r="EX30" s="162"/>
      <c r="EY30" s="162"/>
      <c r="EZ30" s="162"/>
      <c r="FA30" s="162"/>
      <c r="FB30" s="162"/>
      <c r="FC30" s="162"/>
      <c r="FD30" s="162"/>
      <c r="FE30" s="162"/>
      <c r="FF30" s="162"/>
      <c r="FG30" s="162"/>
      <c r="FH30" s="162"/>
      <c r="FI30" s="162"/>
      <c r="FJ30" s="162"/>
      <c r="FK30" s="162"/>
      <c r="FL30" s="162"/>
      <c r="FM30" s="162"/>
      <c r="FN30" s="162"/>
      <c r="FO30" s="162"/>
      <c r="FP30" s="162"/>
      <c r="FQ30" s="162"/>
      <c r="FR30" s="162"/>
      <c r="FS30" s="162"/>
      <c r="FT30" s="162"/>
      <c r="FU30" s="162"/>
      <c r="FV30" s="162"/>
      <c r="FW30" s="162"/>
      <c r="FX30" s="162"/>
      <c r="FY30" s="162"/>
      <c r="FZ30" s="162"/>
      <c r="GA30" s="162"/>
      <c r="GB30" s="162"/>
      <c r="GC30" s="162"/>
      <c r="GD30" s="162"/>
      <c r="GE30" s="162"/>
      <c r="GF30" s="162"/>
      <c r="GG30" s="162"/>
      <c r="GH30" s="162"/>
      <c r="GI30" s="162"/>
      <c r="GJ30" s="162"/>
      <c r="GK30" s="162"/>
      <c r="GL30" s="162"/>
      <c r="GM30" s="162"/>
      <c r="GN30" s="162"/>
      <c r="GO30" s="162"/>
      <c r="GP30" s="162"/>
      <c r="GQ30" s="162"/>
      <c r="GR30" s="162"/>
      <c r="GS30" s="162"/>
      <c r="GT30" s="162"/>
      <c r="GU30" s="162"/>
      <c r="GV30" s="162"/>
      <c r="GW30" s="162"/>
      <c r="GX30" s="162"/>
      <c r="GY30" s="162"/>
      <c r="GZ30" s="162"/>
      <c r="HA30" s="162"/>
      <c r="HB30" s="162"/>
      <c r="HC30" s="162"/>
      <c r="HD30" s="162"/>
      <c r="HE30" s="162"/>
      <c r="HF30" s="162"/>
      <c r="HG30" s="162"/>
      <c r="HH30" s="162"/>
      <c r="HI30" s="162"/>
      <c r="HJ30" s="162"/>
      <c r="HK30" s="162"/>
      <c r="HL30" s="162"/>
      <c r="HM30" s="162"/>
      <c r="HN30" s="162"/>
      <c r="HO30" s="162"/>
      <c r="HP30" s="162"/>
      <c r="HQ30" s="162"/>
      <c r="HR30" s="162"/>
      <c r="HS30" s="162"/>
      <c r="HT30" s="162"/>
      <c r="HU30" s="162"/>
      <c r="HV30" s="162"/>
      <c r="HW30" s="162"/>
      <c r="HX30" s="162"/>
      <c r="HY30" s="162"/>
      <c r="HZ30" s="162"/>
      <c r="IA30" s="162"/>
      <c r="IB30" s="162"/>
      <c r="IC30" s="162"/>
      <c r="ID30" s="162"/>
      <c r="IE30" s="162"/>
      <c r="IF30" s="162"/>
      <c r="IG30" s="162"/>
      <c r="IH30" s="162"/>
      <c r="II30" s="162"/>
      <c r="IJ30" s="162"/>
      <c r="IK30" s="162"/>
      <c r="IL30" s="162"/>
      <c r="IM30" s="162"/>
      <c r="IN30" s="162"/>
      <c r="IO30" s="162"/>
      <c r="IP30" s="162"/>
      <c r="IQ30" s="163"/>
    </row>
    <row r="31" spans="1:251" ht="15" customHeight="1" x14ac:dyDescent="0.15">
      <c r="A31" s="156">
        <v>30</v>
      </c>
      <c r="B31" s="13" t="s">
        <v>80</v>
      </c>
      <c r="C31" s="156">
        <v>30</v>
      </c>
      <c r="D31" s="152"/>
      <c r="E31" s="156">
        <v>30</v>
      </c>
      <c r="F31" s="13" t="s">
        <v>121</v>
      </c>
      <c r="G31" s="156">
        <v>18</v>
      </c>
      <c r="H31" s="152"/>
      <c r="I31" s="156">
        <v>30</v>
      </c>
      <c r="J31" s="13" t="s">
        <v>64</v>
      </c>
      <c r="K31" s="156">
        <v>15</v>
      </c>
      <c r="L31" s="152"/>
      <c r="M31" s="152"/>
      <c r="N31" s="177"/>
      <c r="O31" s="178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  <c r="DQ31" s="162"/>
      <c r="DR31" s="162"/>
      <c r="DS31" s="162"/>
      <c r="DT31" s="162"/>
      <c r="DU31" s="162"/>
      <c r="DV31" s="162"/>
      <c r="DW31" s="162"/>
      <c r="DX31" s="162"/>
      <c r="DY31" s="162"/>
      <c r="DZ31" s="162"/>
      <c r="EA31" s="162"/>
      <c r="EB31" s="162"/>
      <c r="EC31" s="162"/>
      <c r="ED31" s="162"/>
      <c r="EE31" s="162"/>
      <c r="EF31" s="162"/>
      <c r="EG31" s="162"/>
      <c r="EH31" s="162"/>
      <c r="EI31" s="162"/>
      <c r="EJ31" s="162"/>
      <c r="EK31" s="162"/>
      <c r="EL31" s="162"/>
      <c r="EM31" s="162"/>
      <c r="EN31" s="162"/>
      <c r="EO31" s="162"/>
      <c r="EP31" s="162"/>
      <c r="EQ31" s="162"/>
      <c r="ER31" s="162"/>
      <c r="ES31" s="162"/>
      <c r="ET31" s="162"/>
      <c r="EU31" s="162"/>
      <c r="EV31" s="162"/>
      <c r="EW31" s="162"/>
      <c r="EX31" s="162"/>
      <c r="EY31" s="162"/>
      <c r="EZ31" s="162"/>
      <c r="FA31" s="162"/>
      <c r="FB31" s="162"/>
      <c r="FC31" s="162"/>
      <c r="FD31" s="162"/>
      <c r="FE31" s="162"/>
      <c r="FF31" s="162"/>
      <c r="FG31" s="162"/>
      <c r="FH31" s="162"/>
      <c r="FI31" s="162"/>
      <c r="FJ31" s="162"/>
      <c r="FK31" s="162"/>
      <c r="FL31" s="162"/>
      <c r="FM31" s="162"/>
      <c r="FN31" s="162"/>
      <c r="FO31" s="162"/>
      <c r="FP31" s="162"/>
      <c r="FQ31" s="162"/>
      <c r="FR31" s="162"/>
      <c r="FS31" s="162"/>
      <c r="FT31" s="162"/>
      <c r="FU31" s="162"/>
      <c r="FV31" s="162"/>
      <c r="FW31" s="162"/>
      <c r="FX31" s="162"/>
      <c r="FY31" s="162"/>
      <c r="FZ31" s="162"/>
      <c r="GA31" s="162"/>
      <c r="GB31" s="162"/>
      <c r="GC31" s="162"/>
      <c r="GD31" s="162"/>
      <c r="GE31" s="162"/>
      <c r="GF31" s="162"/>
      <c r="GG31" s="162"/>
      <c r="GH31" s="162"/>
      <c r="GI31" s="162"/>
      <c r="GJ31" s="162"/>
      <c r="GK31" s="162"/>
      <c r="GL31" s="162"/>
      <c r="GM31" s="162"/>
      <c r="GN31" s="162"/>
      <c r="GO31" s="162"/>
      <c r="GP31" s="162"/>
      <c r="GQ31" s="162"/>
      <c r="GR31" s="162"/>
      <c r="GS31" s="162"/>
      <c r="GT31" s="162"/>
      <c r="GU31" s="162"/>
      <c r="GV31" s="162"/>
      <c r="GW31" s="162"/>
      <c r="GX31" s="162"/>
      <c r="GY31" s="162"/>
      <c r="GZ31" s="162"/>
      <c r="HA31" s="162"/>
      <c r="HB31" s="162"/>
      <c r="HC31" s="162"/>
      <c r="HD31" s="162"/>
      <c r="HE31" s="162"/>
      <c r="HF31" s="162"/>
      <c r="HG31" s="162"/>
      <c r="HH31" s="162"/>
      <c r="HI31" s="162"/>
      <c r="HJ31" s="162"/>
      <c r="HK31" s="162"/>
      <c r="HL31" s="162"/>
      <c r="HM31" s="162"/>
      <c r="HN31" s="162"/>
      <c r="HO31" s="162"/>
      <c r="HP31" s="162"/>
      <c r="HQ31" s="162"/>
      <c r="HR31" s="162"/>
      <c r="HS31" s="162"/>
      <c r="HT31" s="162"/>
      <c r="HU31" s="162"/>
      <c r="HV31" s="162"/>
      <c r="HW31" s="162"/>
      <c r="HX31" s="162"/>
      <c r="HY31" s="162"/>
      <c r="HZ31" s="162"/>
      <c r="IA31" s="162"/>
      <c r="IB31" s="162"/>
      <c r="IC31" s="162"/>
      <c r="ID31" s="162"/>
      <c r="IE31" s="162"/>
      <c r="IF31" s="162"/>
      <c r="IG31" s="162"/>
      <c r="IH31" s="162"/>
      <c r="II31" s="162"/>
      <c r="IJ31" s="162"/>
      <c r="IK31" s="162"/>
      <c r="IL31" s="162"/>
      <c r="IM31" s="162"/>
      <c r="IN31" s="162"/>
      <c r="IO31" s="162"/>
      <c r="IP31" s="162"/>
      <c r="IQ31" s="163"/>
    </row>
    <row r="32" spans="1:251" ht="15" customHeight="1" x14ac:dyDescent="0.15">
      <c r="A32" s="156">
        <v>31</v>
      </c>
      <c r="B32" s="13" t="s">
        <v>121</v>
      </c>
      <c r="C32" s="156">
        <v>30</v>
      </c>
      <c r="D32" s="152"/>
      <c r="E32" s="156">
        <v>31</v>
      </c>
      <c r="F32" s="13" t="s">
        <v>302</v>
      </c>
      <c r="G32" s="156">
        <v>17</v>
      </c>
      <c r="H32" s="152"/>
      <c r="I32" s="156">
        <v>31</v>
      </c>
      <c r="J32" s="13" t="s">
        <v>80</v>
      </c>
      <c r="K32" s="156">
        <v>15</v>
      </c>
      <c r="L32" s="152"/>
      <c r="M32" s="152"/>
      <c r="N32" s="177"/>
      <c r="O32" s="178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162"/>
      <c r="DD32" s="162"/>
      <c r="DE32" s="162"/>
      <c r="DF32" s="162"/>
      <c r="DG32" s="162"/>
      <c r="DH32" s="162"/>
      <c r="DI32" s="162"/>
      <c r="DJ32" s="162"/>
      <c r="DK32" s="162"/>
      <c r="DL32" s="162"/>
      <c r="DM32" s="162"/>
      <c r="DN32" s="162"/>
      <c r="DO32" s="162"/>
      <c r="DP32" s="162"/>
      <c r="DQ32" s="162"/>
      <c r="DR32" s="162"/>
      <c r="DS32" s="162"/>
      <c r="DT32" s="162"/>
      <c r="DU32" s="162"/>
      <c r="DV32" s="162"/>
      <c r="DW32" s="162"/>
      <c r="DX32" s="162"/>
      <c r="DY32" s="162"/>
      <c r="DZ32" s="162"/>
      <c r="EA32" s="162"/>
      <c r="EB32" s="162"/>
      <c r="EC32" s="162"/>
      <c r="ED32" s="162"/>
      <c r="EE32" s="162"/>
      <c r="EF32" s="162"/>
      <c r="EG32" s="162"/>
      <c r="EH32" s="162"/>
      <c r="EI32" s="162"/>
      <c r="EJ32" s="162"/>
      <c r="EK32" s="162"/>
      <c r="EL32" s="162"/>
      <c r="EM32" s="162"/>
      <c r="EN32" s="162"/>
      <c r="EO32" s="162"/>
      <c r="EP32" s="162"/>
      <c r="EQ32" s="162"/>
      <c r="ER32" s="162"/>
      <c r="ES32" s="162"/>
      <c r="ET32" s="162"/>
      <c r="EU32" s="162"/>
      <c r="EV32" s="162"/>
      <c r="EW32" s="162"/>
      <c r="EX32" s="162"/>
      <c r="EY32" s="162"/>
      <c r="EZ32" s="162"/>
      <c r="FA32" s="162"/>
      <c r="FB32" s="162"/>
      <c r="FC32" s="162"/>
      <c r="FD32" s="162"/>
      <c r="FE32" s="162"/>
      <c r="FF32" s="162"/>
      <c r="FG32" s="162"/>
      <c r="FH32" s="162"/>
      <c r="FI32" s="162"/>
      <c r="FJ32" s="162"/>
      <c r="FK32" s="162"/>
      <c r="FL32" s="162"/>
      <c r="FM32" s="162"/>
      <c r="FN32" s="162"/>
      <c r="FO32" s="162"/>
      <c r="FP32" s="162"/>
      <c r="FQ32" s="162"/>
      <c r="FR32" s="162"/>
      <c r="FS32" s="162"/>
      <c r="FT32" s="162"/>
      <c r="FU32" s="162"/>
      <c r="FV32" s="162"/>
      <c r="FW32" s="162"/>
      <c r="FX32" s="162"/>
      <c r="FY32" s="162"/>
      <c r="FZ32" s="162"/>
      <c r="GA32" s="162"/>
      <c r="GB32" s="162"/>
      <c r="GC32" s="162"/>
      <c r="GD32" s="162"/>
      <c r="GE32" s="162"/>
      <c r="GF32" s="162"/>
      <c r="GG32" s="162"/>
      <c r="GH32" s="162"/>
      <c r="GI32" s="162"/>
      <c r="GJ32" s="162"/>
      <c r="GK32" s="162"/>
      <c r="GL32" s="162"/>
      <c r="GM32" s="162"/>
      <c r="GN32" s="162"/>
      <c r="GO32" s="162"/>
      <c r="GP32" s="162"/>
      <c r="GQ32" s="162"/>
      <c r="GR32" s="162"/>
      <c r="GS32" s="162"/>
      <c r="GT32" s="162"/>
      <c r="GU32" s="162"/>
      <c r="GV32" s="162"/>
      <c r="GW32" s="162"/>
      <c r="GX32" s="162"/>
      <c r="GY32" s="162"/>
      <c r="GZ32" s="162"/>
      <c r="HA32" s="162"/>
      <c r="HB32" s="162"/>
      <c r="HC32" s="162"/>
      <c r="HD32" s="162"/>
      <c r="HE32" s="162"/>
      <c r="HF32" s="162"/>
      <c r="HG32" s="162"/>
      <c r="HH32" s="162"/>
      <c r="HI32" s="162"/>
      <c r="HJ32" s="162"/>
      <c r="HK32" s="162"/>
      <c r="HL32" s="162"/>
      <c r="HM32" s="162"/>
      <c r="HN32" s="162"/>
      <c r="HO32" s="162"/>
      <c r="HP32" s="162"/>
      <c r="HQ32" s="162"/>
      <c r="HR32" s="162"/>
      <c r="HS32" s="162"/>
      <c r="HT32" s="162"/>
      <c r="HU32" s="162"/>
      <c r="HV32" s="162"/>
      <c r="HW32" s="162"/>
      <c r="HX32" s="162"/>
      <c r="HY32" s="162"/>
      <c r="HZ32" s="162"/>
      <c r="IA32" s="162"/>
      <c r="IB32" s="162"/>
      <c r="IC32" s="162"/>
      <c r="ID32" s="162"/>
      <c r="IE32" s="162"/>
      <c r="IF32" s="162"/>
      <c r="IG32" s="162"/>
      <c r="IH32" s="162"/>
      <c r="II32" s="162"/>
      <c r="IJ32" s="162"/>
      <c r="IK32" s="162"/>
      <c r="IL32" s="162"/>
      <c r="IM32" s="162"/>
      <c r="IN32" s="162"/>
      <c r="IO32" s="162"/>
      <c r="IP32" s="162"/>
      <c r="IQ32" s="163"/>
    </row>
    <row r="33" spans="1:251" ht="15" customHeight="1" x14ac:dyDescent="0.15">
      <c r="A33" s="156">
        <v>32</v>
      </c>
      <c r="B33" s="13" t="s">
        <v>88</v>
      </c>
      <c r="C33" s="156">
        <v>29</v>
      </c>
      <c r="D33" s="152"/>
      <c r="E33" s="156">
        <v>32</v>
      </c>
      <c r="F33" s="13" t="s">
        <v>80</v>
      </c>
      <c r="G33" s="156">
        <v>17</v>
      </c>
      <c r="H33" s="152"/>
      <c r="I33" s="156">
        <v>32</v>
      </c>
      <c r="J33" s="291" t="s">
        <v>40</v>
      </c>
      <c r="K33" s="292">
        <v>12</v>
      </c>
      <c r="L33" s="152"/>
      <c r="M33" s="152"/>
      <c r="N33" s="177"/>
      <c r="O33" s="178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  <c r="DQ33" s="162"/>
      <c r="DR33" s="162"/>
      <c r="DS33" s="162"/>
      <c r="DT33" s="162"/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2"/>
      <c r="EF33" s="162"/>
      <c r="EG33" s="162"/>
      <c r="EH33" s="162"/>
      <c r="EI33" s="162"/>
      <c r="EJ33" s="162"/>
      <c r="EK33" s="162"/>
      <c r="EL33" s="162"/>
      <c r="EM33" s="162"/>
      <c r="EN33" s="162"/>
      <c r="EO33" s="162"/>
      <c r="EP33" s="162"/>
      <c r="EQ33" s="162"/>
      <c r="ER33" s="162"/>
      <c r="ES33" s="162"/>
      <c r="ET33" s="162"/>
      <c r="EU33" s="162"/>
      <c r="EV33" s="162"/>
      <c r="EW33" s="162"/>
      <c r="EX33" s="162"/>
      <c r="EY33" s="162"/>
      <c r="EZ33" s="162"/>
      <c r="FA33" s="162"/>
      <c r="FB33" s="162"/>
      <c r="FC33" s="162"/>
      <c r="FD33" s="162"/>
      <c r="FE33" s="162"/>
      <c r="FF33" s="162"/>
      <c r="FG33" s="162"/>
      <c r="FH33" s="162"/>
      <c r="FI33" s="162"/>
      <c r="FJ33" s="162"/>
      <c r="FK33" s="162"/>
      <c r="FL33" s="162"/>
      <c r="FM33" s="162"/>
      <c r="FN33" s="162"/>
      <c r="FO33" s="162"/>
      <c r="FP33" s="162"/>
      <c r="FQ33" s="162"/>
      <c r="FR33" s="162"/>
      <c r="FS33" s="162"/>
      <c r="FT33" s="162"/>
      <c r="FU33" s="162"/>
      <c r="FV33" s="162"/>
      <c r="FW33" s="162"/>
      <c r="FX33" s="162"/>
      <c r="FY33" s="162"/>
      <c r="FZ33" s="162"/>
      <c r="GA33" s="162"/>
      <c r="GB33" s="162"/>
      <c r="GC33" s="162"/>
      <c r="GD33" s="162"/>
      <c r="GE33" s="162"/>
      <c r="GF33" s="162"/>
      <c r="GG33" s="162"/>
      <c r="GH33" s="162"/>
      <c r="GI33" s="162"/>
      <c r="GJ33" s="162"/>
      <c r="GK33" s="162"/>
      <c r="GL33" s="162"/>
      <c r="GM33" s="162"/>
      <c r="GN33" s="162"/>
      <c r="GO33" s="162"/>
      <c r="GP33" s="162"/>
      <c r="GQ33" s="162"/>
      <c r="GR33" s="162"/>
      <c r="GS33" s="162"/>
      <c r="GT33" s="162"/>
      <c r="GU33" s="162"/>
      <c r="GV33" s="162"/>
      <c r="GW33" s="162"/>
      <c r="GX33" s="162"/>
      <c r="GY33" s="162"/>
      <c r="GZ33" s="162"/>
      <c r="HA33" s="162"/>
      <c r="HB33" s="162"/>
      <c r="HC33" s="162"/>
      <c r="HD33" s="162"/>
      <c r="HE33" s="162"/>
      <c r="HF33" s="162"/>
      <c r="HG33" s="162"/>
      <c r="HH33" s="162"/>
      <c r="HI33" s="162"/>
      <c r="HJ33" s="162"/>
      <c r="HK33" s="162"/>
      <c r="HL33" s="162"/>
      <c r="HM33" s="162"/>
      <c r="HN33" s="162"/>
      <c r="HO33" s="162"/>
      <c r="HP33" s="162"/>
      <c r="HQ33" s="162"/>
      <c r="HR33" s="162"/>
      <c r="HS33" s="162"/>
      <c r="HT33" s="162"/>
      <c r="HU33" s="162"/>
      <c r="HV33" s="162"/>
      <c r="HW33" s="162"/>
      <c r="HX33" s="162"/>
      <c r="HY33" s="162"/>
      <c r="HZ33" s="162"/>
      <c r="IA33" s="162"/>
      <c r="IB33" s="162"/>
      <c r="IC33" s="162"/>
      <c r="ID33" s="162"/>
      <c r="IE33" s="162"/>
      <c r="IF33" s="162"/>
      <c r="IG33" s="162"/>
      <c r="IH33" s="162"/>
      <c r="II33" s="162"/>
      <c r="IJ33" s="162"/>
      <c r="IK33" s="162"/>
      <c r="IL33" s="162"/>
      <c r="IM33" s="162"/>
      <c r="IN33" s="162"/>
      <c r="IO33" s="162"/>
      <c r="IP33" s="162"/>
      <c r="IQ33" s="163"/>
    </row>
    <row r="34" spans="1:251" ht="15" customHeight="1" x14ac:dyDescent="0.15">
      <c r="A34" s="156">
        <v>33</v>
      </c>
      <c r="B34" s="291" t="s">
        <v>40</v>
      </c>
      <c r="C34" s="292">
        <v>26</v>
      </c>
      <c r="D34" s="152"/>
      <c r="E34" s="156">
        <v>33</v>
      </c>
      <c r="F34" s="294" t="s">
        <v>40</v>
      </c>
      <c r="G34" s="300">
        <v>12</v>
      </c>
      <c r="H34" s="152"/>
      <c r="I34" s="156">
        <v>33</v>
      </c>
      <c r="J34" s="13" t="s">
        <v>115</v>
      </c>
      <c r="K34" s="156">
        <v>12</v>
      </c>
      <c r="L34" s="152"/>
      <c r="M34" s="152"/>
      <c r="N34" s="177"/>
      <c r="O34" s="178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2"/>
      <c r="DN34" s="162"/>
      <c r="DO34" s="162"/>
      <c r="DP34" s="162"/>
      <c r="DQ34" s="162"/>
      <c r="DR34" s="162"/>
      <c r="DS34" s="162"/>
      <c r="DT34" s="162"/>
      <c r="DU34" s="162"/>
      <c r="DV34" s="162"/>
      <c r="DW34" s="162"/>
      <c r="DX34" s="162"/>
      <c r="DY34" s="162"/>
      <c r="DZ34" s="162"/>
      <c r="EA34" s="162"/>
      <c r="EB34" s="162"/>
      <c r="EC34" s="162"/>
      <c r="ED34" s="162"/>
      <c r="EE34" s="162"/>
      <c r="EF34" s="162"/>
      <c r="EG34" s="162"/>
      <c r="EH34" s="162"/>
      <c r="EI34" s="162"/>
      <c r="EJ34" s="162"/>
      <c r="EK34" s="162"/>
      <c r="EL34" s="162"/>
      <c r="EM34" s="162"/>
      <c r="EN34" s="162"/>
      <c r="EO34" s="162"/>
      <c r="EP34" s="162"/>
      <c r="EQ34" s="162"/>
      <c r="ER34" s="162"/>
      <c r="ES34" s="162"/>
      <c r="ET34" s="162"/>
      <c r="EU34" s="162"/>
      <c r="EV34" s="162"/>
      <c r="EW34" s="162"/>
      <c r="EX34" s="162"/>
      <c r="EY34" s="162"/>
      <c r="EZ34" s="162"/>
      <c r="FA34" s="162"/>
      <c r="FB34" s="162"/>
      <c r="FC34" s="162"/>
      <c r="FD34" s="162"/>
      <c r="FE34" s="162"/>
      <c r="FF34" s="162"/>
      <c r="FG34" s="162"/>
      <c r="FH34" s="162"/>
      <c r="FI34" s="162"/>
      <c r="FJ34" s="162"/>
      <c r="FK34" s="162"/>
      <c r="FL34" s="162"/>
      <c r="FM34" s="162"/>
      <c r="FN34" s="162"/>
      <c r="FO34" s="162"/>
      <c r="FP34" s="162"/>
      <c r="FQ34" s="162"/>
      <c r="FR34" s="162"/>
      <c r="FS34" s="162"/>
      <c r="FT34" s="162"/>
      <c r="FU34" s="162"/>
      <c r="FV34" s="162"/>
      <c r="FW34" s="162"/>
      <c r="FX34" s="162"/>
      <c r="FY34" s="162"/>
      <c r="FZ34" s="162"/>
      <c r="GA34" s="162"/>
      <c r="GB34" s="162"/>
      <c r="GC34" s="162"/>
      <c r="GD34" s="162"/>
      <c r="GE34" s="162"/>
      <c r="GF34" s="162"/>
      <c r="GG34" s="162"/>
      <c r="GH34" s="162"/>
      <c r="GI34" s="162"/>
      <c r="GJ34" s="162"/>
      <c r="GK34" s="162"/>
      <c r="GL34" s="162"/>
      <c r="GM34" s="162"/>
      <c r="GN34" s="162"/>
      <c r="GO34" s="162"/>
      <c r="GP34" s="162"/>
      <c r="GQ34" s="162"/>
      <c r="GR34" s="162"/>
      <c r="GS34" s="162"/>
      <c r="GT34" s="162"/>
      <c r="GU34" s="162"/>
      <c r="GV34" s="162"/>
      <c r="GW34" s="162"/>
      <c r="GX34" s="162"/>
      <c r="GY34" s="162"/>
      <c r="GZ34" s="162"/>
      <c r="HA34" s="162"/>
      <c r="HB34" s="162"/>
      <c r="HC34" s="162"/>
      <c r="HD34" s="162"/>
      <c r="HE34" s="162"/>
      <c r="HF34" s="162"/>
      <c r="HG34" s="162"/>
      <c r="HH34" s="162"/>
      <c r="HI34" s="162"/>
      <c r="HJ34" s="162"/>
      <c r="HK34" s="162"/>
      <c r="HL34" s="162"/>
      <c r="HM34" s="162"/>
      <c r="HN34" s="162"/>
      <c r="HO34" s="162"/>
      <c r="HP34" s="162"/>
      <c r="HQ34" s="162"/>
      <c r="HR34" s="162"/>
      <c r="HS34" s="162"/>
      <c r="HT34" s="162"/>
      <c r="HU34" s="162"/>
      <c r="HV34" s="162"/>
      <c r="HW34" s="162"/>
      <c r="HX34" s="162"/>
      <c r="HY34" s="162"/>
      <c r="HZ34" s="162"/>
      <c r="IA34" s="162"/>
      <c r="IB34" s="162"/>
      <c r="IC34" s="162"/>
      <c r="ID34" s="162"/>
      <c r="IE34" s="162"/>
      <c r="IF34" s="162"/>
      <c r="IG34" s="162"/>
      <c r="IH34" s="162"/>
      <c r="II34" s="162"/>
      <c r="IJ34" s="162"/>
      <c r="IK34" s="162"/>
      <c r="IL34" s="162"/>
      <c r="IM34" s="162"/>
      <c r="IN34" s="162"/>
      <c r="IO34" s="162"/>
      <c r="IP34" s="162"/>
      <c r="IQ34" s="163"/>
    </row>
    <row r="35" spans="1:251" ht="15" customHeight="1" x14ac:dyDescent="0.15">
      <c r="A35" s="156">
        <v>34</v>
      </c>
      <c r="B35" s="13" t="s">
        <v>115</v>
      </c>
      <c r="C35" s="156">
        <v>22</v>
      </c>
      <c r="D35" s="152"/>
      <c r="E35" s="156">
        <v>34</v>
      </c>
      <c r="F35" s="296" t="s">
        <v>220</v>
      </c>
      <c r="G35" s="302">
        <v>12</v>
      </c>
      <c r="H35" s="152"/>
      <c r="I35" s="156">
        <v>34</v>
      </c>
      <c r="J35" s="13" t="s">
        <v>111</v>
      </c>
      <c r="K35" s="156">
        <v>11</v>
      </c>
      <c r="L35" s="152"/>
      <c r="M35" s="152"/>
      <c r="N35" s="177"/>
      <c r="O35" s="178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2"/>
      <c r="DQ35" s="162"/>
      <c r="DR35" s="162"/>
      <c r="DS35" s="162"/>
      <c r="DT35" s="162"/>
      <c r="DU35" s="162"/>
      <c r="DV35" s="162"/>
      <c r="DW35" s="162"/>
      <c r="DX35" s="162"/>
      <c r="DY35" s="162"/>
      <c r="DZ35" s="162"/>
      <c r="EA35" s="162"/>
      <c r="EB35" s="162"/>
      <c r="EC35" s="162"/>
      <c r="ED35" s="162"/>
      <c r="EE35" s="162"/>
      <c r="EF35" s="162"/>
      <c r="EG35" s="162"/>
      <c r="EH35" s="162"/>
      <c r="EI35" s="162"/>
      <c r="EJ35" s="162"/>
      <c r="EK35" s="162"/>
      <c r="EL35" s="162"/>
      <c r="EM35" s="162"/>
      <c r="EN35" s="162"/>
      <c r="EO35" s="162"/>
      <c r="EP35" s="162"/>
      <c r="EQ35" s="162"/>
      <c r="ER35" s="162"/>
      <c r="ES35" s="162"/>
      <c r="ET35" s="162"/>
      <c r="EU35" s="162"/>
      <c r="EV35" s="162"/>
      <c r="EW35" s="162"/>
      <c r="EX35" s="162"/>
      <c r="EY35" s="162"/>
      <c r="EZ35" s="162"/>
      <c r="FA35" s="162"/>
      <c r="FB35" s="162"/>
      <c r="FC35" s="162"/>
      <c r="FD35" s="162"/>
      <c r="FE35" s="162"/>
      <c r="FF35" s="162"/>
      <c r="FG35" s="162"/>
      <c r="FH35" s="162"/>
      <c r="FI35" s="162"/>
      <c r="FJ35" s="162"/>
      <c r="FK35" s="162"/>
      <c r="FL35" s="162"/>
      <c r="FM35" s="162"/>
      <c r="FN35" s="162"/>
      <c r="FO35" s="162"/>
      <c r="FP35" s="162"/>
      <c r="FQ35" s="162"/>
      <c r="FR35" s="162"/>
      <c r="FS35" s="162"/>
      <c r="FT35" s="162"/>
      <c r="FU35" s="162"/>
      <c r="FV35" s="162"/>
      <c r="FW35" s="162"/>
      <c r="FX35" s="162"/>
      <c r="FY35" s="162"/>
      <c r="FZ35" s="162"/>
      <c r="GA35" s="162"/>
      <c r="GB35" s="162"/>
      <c r="GC35" s="162"/>
      <c r="GD35" s="162"/>
      <c r="GE35" s="162"/>
      <c r="GF35" s="162"/>
      <c r="GG35" s="162"/>
      <c r="GH35" s="162"/>
      <c r="GI35" s="162"/>
      <c r="GJ35" s="162"/>
      <c r="GK35" s="162"/>
      <c r="GL35" s="162"/>
      <c r="GM35" s="162"/>
      <c r="GN35" s="162"/>
      <c r="GO35" s="162"/>
      <c r="GP35" s="162"/>
      <c r="GQ35" s="162"/>
      <c r="GR35" s="162"/>
      <c r="GS35" s="162"/>
      <c r="GT35" s="162"/>
      <c r="GU35" s="162"/>
      <c r="GV35" s="162"/>
      <c r="GW35" s="162"/>
      <c r="GX35" s="162"/>
      <c r="GY35" s="162"/>
      <c r="GZ35" s="162"/>
      <c r="HA35" s="162"/>
      <c r="HB35" s="162"/>
      <c r="HC35" s="162"/>
      <c r="HD35" s="162"/>
      <c r="HE35" s="162"/>
      <c r="HF35" s="162"/>
      <c r="HG35" s="162"/>
      <c r="HH35" s="162"/>
      <c r="HI35" s="162"/>
      <c r="HJ35" s="162"/>
      <c r="HK35" s="162"/>
      <c r="HL35" s="162"/>
      <c r="HM35" s="162"/>
      <c r="HN35" s="162"/>
      <c r="HO35" s="162"/>
      <c r="HP35" s="162"/>
      <c r="HQ35" s="162"/>
      <c r="HR35" s="162"/>
      <c r="HS35" s="162"/>
      <c r="HT35" s="162"/>
      <c r="HU35" s="162"/>
      <c r="HV35" s="162"/>
      <c r="HW35" s="162"/>
      <c r="HX35" s="162"/>
      <c r="HY35" s="162"/>
      <c r="HZ35" s="162"/>
      <c r="IA35" s="162"/>
      <c r="IB35" s="162"/>
      <c r="IC35" s="162"/>
      <c r="ID35" s="162"/>
      <c r="IE35" s="162"/>
      <c r="IF35" s="162"/>
      <c r="IG35" s="162"/>
      <c r="IH35" s="162"/>
      <c r="II35" s="162"/>
      <c r="IJ35" s="162"/>
      <c r="IK35" s="162"/>
      <c r="IL35" s="162"/>
      <c r="IM35" s="162"/>
      <c r="IN35" s="162"/>
      <c r="IO35" s="162"/>
      <c r="IP35" s="162"/>
      <c r="IQ35" s="163"/>
    </row>
    <row r="36" spans="1:251" ht="15" customHeight="1" x14ac:dyDescent="0.15">
      <c r="A36" s="156">
        <v>35</v>
      </c>
      <c r="B36" s="294" t="s">
        <v>220</v>
      </c>
      <c r="C36" s="300">
        <v>21</v>
      </c>
      <c r="D36" s="152"/>
      <c r="E36" s="156">
        <v>35</v>
      </c>
      <c r="F36" s="298" t="s">
        <v>225</v>
      </c>
      <c r="G36" s="301">
        <v>12</v>
      </c>
      <c r="H36" s="152"/>
      <c r="I36" s="156">
        <v>35</v>
      </c>
      <c r="J36" s="294" t="s">
        <v>222</v>
      </c>
      <c r="K36" s="300">
        <v>11</v>
      </c>
      <c r="L36" s="152"/>
      <c r="M36" s="152"/>
      <c r="N36" s="177"/>
      <c r="O36" s="178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  <c r="DC36" s="162"/>
      <c r="DD36" s="162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2"/>
      <c r="DP36" s="162"/>
      <c r="DQ36" s="162"/>
      <c r="DR36" s="162"/>
      <c r="DS36" s="162"/>
      <c r="DT36" s="162"/>
      <c r="DU36" s="162"/>
      <c r="DV36" s="162"/>
      <c r="DW36" s="162"/>
      <c r="DX36" s="162"/>
      <c r="DY36" s="162"/>
      <c r="DZ36" s="162"/>
      <c r="EA36" s="162"/>
      <c r="EB36" s="162"/>
      <c r="EC36" s="162"/>
      <c r="ED36" s="162"/>
      <c r="EE36" s="162"/>
      <c r="EF36" s="162"/>
      <c r="EG36" s="162"/>
      <c r="EH36" s="162"/>
      <c r="EI36" s="162"/>
      <c r="EJ36" s="162"/>
      <c r="EK36" s="162"/>
      <c r="EL36" s="162"/>
      <c r="EM36" s="162"/>
      <c r="EN36" s="162"/>
      <c r="EO36" s="162"/>
      <c r="EP36" s="162"/>
      <c r="EQ36" s="162"/>
      <c r="ER36" s="162"/>
      <c r="ES36" s="162"/>
      <c r="ET36" s="162"/>
      <c r="EU36" s="162"/>
      <c r="EV36" s="162"/>
      <c r="EW36" s="162"/>
      <c r="EX36" s="162"/>
      <c r="EY36" s="162"/>
      <c r="EZ36" s="162"/>
      <c r="FA36" s="162"/>
      <c r="FB36" s="162"/>
      <c r="FC36" s="162"/>
      <c r="FD36" s="162"/>
      <c r="FE36" s="162"/>
      <c r="FF36" s="162"/>
      <c r="FG36" s="162"/>
      <c r="FH36" s="162"/>
      <c r="FI36" s="162"/>
      <c r="FJ36" s="162"/>
      <c r="FK36" s="162"/>
      <c r="FL36" s="162"/>
      <c r="FM36" s="162"/>
      <c r="FN36" s="162"/>
      <c r="FO36" s="162"/>
      <c r="FP36" s="162"/>
      <c r="FQ36" s="162"/>
      <c r="FR36" s="162"/>
      <c r="FS36" s="162"/>
      <c r="FT36" s="162"/>
      <c r="FU36" s="162"/>
      <c r="FV36" s="162"/>
      <c r="FW36" s="162"/>
      <c r="FX36" s="162"/>
      <c r="FY36" s="162"/>
      <c r="FZ36" s="162"/>
      <c r="GA36" s="162"/>
      <c r="GB36" s="162"/>
      <c r="GC36" s="162"/>
      <c r="GD36" s="162"/>
      <c r="GE36" s="162"/>
      <c r="GF36" s="162"/>
      <c r="GG36" s="162"/>
      <c r="GH36" s="162"/>
      <c r="GI36" s="162"/>
      <c r="GJ36" s="162"/>
      <c r="GK36" s="162"/>
      <c r="GL36" s="162"/>
      <c r="GM36" s="162"/>
      <c r="GN36" s="162"/>
      <c r="GO36" s="162"/>
      <c r="GP36" s="162"/>
      <c r="GQ36" s="162"/>
      <c r="GR36" s="162"/>
      <c r="GS36" s="162"/>
      <c r="GT36" s="162"/>
      <c r="GU36" s="162"/>
      <c r="GV36" s="162"/>
      <c r="GW36" s="162"/>
      <c r="GX36" s="162"/>
      <c r="GY36" s="162"/>
      <c r="GZ36" s="162"/>
      <c r="HA36" s="162"/>
      <c r="HB36" s="162"/>
      <c r="HC36" s="162"/>
      <c r="HD36" s="162"/>
      <c r="HE36" s="162"/>
      <c r="HF36" s="162"/>
      <c r="HG36" s="162"/>
      <c r="HH36" s="162"/>
      <c r="HI36" s="162"/>
      <c r="HJ36" s="162"/>
      <c r="HK36" s="162"/>
      <c r="HL36" s="162"/>
      <c r="HM36" s="162"/>
      <c r="HN36" s="162"/>
      <c r="HO36" s="162"/>
      <c r="HP36" s="162"/>
      <c r="HQ36" s="162"/>
      <c r="HR36" s="162"/>
      <c r="HS36" s="162"/>
      <c r="HT36" s="162"/>
      <c r="HU36" s="162"/>
      <c r="HV36" s="162"/>
      <c r="HW36" s="162"/>
      <c r="HX36" s="162"/>
      <c r="HY36" s="162"/>
      <c r="HZ36" s="162"/>
      <c r="IA36" s="162"/>
      <c r="IB36" s="162"/>
      <c r="IC36" s="162"/>
      <c r="ID36" s="162"/>
      <c r="IE36" s="162"/>
      <c r="IF36" s="162"/>
      <c r="IG36" s="162"/>
      <c r="IH36" s="162"/>
      <c r="II36" s="162"/>
      <c r="IJ36" s="162"/>
      <c r="IK36" s="162"/>
      <c r="IL36" s="162"/>
      <c r="IM36" s="162"/>
      <c r="IN36" s="162"/>
      <c r="IO36" s="162"/>
      <c r="IP36" s="162"/>
      <c r="IQ36" s="163"/>
    </row>
    <row r="37" spans="1:251" ht="15" customHeight="1" x14ac:dyDescent="0.15">
      <c r="A37" s="156">
        <v>36</v>
      </c>
      <c r="B37" s="296" t="s">
        <v>222</v>
      </c>
      <c r="C37" s="302">
        <v>19</v>
      </c>
      <c r="D37" s="152"/>
      <c r="E37" s="156">
        <v>36</v>
      </c>
      <c r="F37" s="13" t="s">
        <v>115</v>
      </c>
      <c r="G37" s="156">
        <v>12</v>
      </c>
      <c r="H37" s="152"/>
      <c r="I37" s="156">
        <v>36</v>
      </c>
      <c r="J37" s="296" t="s">
        <v>225</v>
      </c>
      <c r="K37" s="302">
        <v>10</v>
      </c>
      <c r="L37" s="152"/>
      <c r="M37" s="152"/>
      <c r="N37" s="177"/>
      <c r="O37" s="178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2"/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2"/>
      <c r="DQ37" s="162"/>
      <c r="DR37" s="162"/>
      <c r="DS37" s="162"/>
      <c r="DT37" s="162"/>
      <c r="DU37" s="162"/>
      <c r="DV37" s="162"/>
      <c r="DW37" s="162"/>
      <c r="DX37" s="162"/>
      <c r="DY37" s="162"/>
      <c r="DZ37" s="162"/>
      <c r="EA37" s="162"/>
      <c r="EB37" s="162"/>
      <c r="EC37" s="162"/>
      <c r="ED37" s="162"/>
      <c r="EE37" s="162"/>
      <c r="EF37" s="162"/>
      <c r="EG37" s="162"/>
      <c r="EH37" s="162"/>
      <c r="EI37" s="162"/>
      <c r="EJ37" s="162"/>
      <c r="EK37" s="162"/>
      <c r="EL37" s="162"/>
      <c r="EM37" s="162"/>
      <c r="EN37" s="162"/>
      <c r="EO37" s="162"/>
      <c r="EP37" s="162"/>
      <c r="EQ37" s="162"/>
      <c r="ER37" s="162"/>
      <c r="ES37" s="162"/>
      <c r="ET37" s="162"/>
      <c r="EU37" s="162"/>
      <c r="EV37" s="162"/>
      <c r="EW37" s="162"/>
      <c r="EX37" s="162"/>
      <c r="EY37" s="162"/>
      <c r="EZ37" s="162"/>
      <c r="FA37" s="162"/>
      <c r="FB37" s="162"/>
      <c r="FC37" s="162"/>
      <c r="FD37" s="162"/>
      <c r="FE37" s="162"/>
      <c r="FF37" s="162"/>
      <c r="FG37" s="162"/>
      <c r="FH37" s="162"/>
      <c r="FI37" s="162"/>
      <c r="FJ37" s="162"/>
      <c r="FK37" s="162"/>
      <c r="FL37" s="162"/>
      <c r="FM37" s="162"/>
      <c r="FN37" s="162"/>
      <c r="FO37" s="162"/>
      <c r="FP37" s="162"/>
      <c r="FQ37" s="162"/>
      <c r="FR37" s="162"/>
      <c r="FS37" s="162"/>
      <c r="FT37" s="162"/>
      <c r="FU37" s="162"/>
      <c r="FV37" s="162"/>
      <c r="FW37" s="162"/>
      <c r="FX37" s="162"/>
      <c r="FY37" s="162"/>
      <c r="FZ37" s="162"/>
      <c r="GA37" s="162"/>
      <c r="GB37" s="162"/>
      <c r="GC37" s="162"/>
      <c r="GD37" s="162"/>
      <c r="GE37" s="162"/>
      <c r="GF37" s="162"/>
      <c r="GG37" s="162"/>
      <c r="GH37" s="162"/>
      <c r="GI37" s="162"/>
      <c r="GJ37" s="162"/>
      <c r="GK37" s="162"/>
      <c r="GL37" s="162"/>
      <c r="GM37" s="162"/>
      <c r="GN37" s="162"/>
      <c r="GO37" s="162"/>
      <c r="GP37" s="162"/>
      <c r="GQ37" s="162"/>
      <c r="GR37" s="162"/>
      <c r="GS37" s="162"/>
      <c r="GT37" s="162"/>
      <c r="GU37" s="162"/>
      <c r="GV37" s="162"/>
      <c r="GW37" s="162"/>
      <c r="GX37" s="162"/>
      <c r="GY37" s="162"/>
      <c r="GZ37" s="162"/>
      <c r="HA37" s="162"/>
      <c r="HB37" s="162"/>
      <c r="HC37" s="162"/>
      <c r="HD37" s="162"/>
      <c r="HE37" s="162"/>
      <c r="HF37" s="162"/>
      <c r="HG37" s="162"/>
      <c r="HH37" s="162"/>
      <c r="HI37" s="162"/>
      <c r="HJ37" s="162"/>
      <c r="HK37" s="162"/>
      <c r="HL37" s="162"/>
      <c r="HM37" s="162"/>
      <c r="HN37" s="162"/>
      <c r="HO37" s="162"/>
      <c r="HP37" s="162"/>
      <c r="HQ37" s="162"/>
      <c r="HR37" s="162"/>
      <c r="HS37" s="162"/>
      <c r="HT37" s="162"/>
      <c r="HU37" s="162"/>
      <c r="HV37" s="162"/>
      <c r="HW37" s="162"/>
      <c r="HX37" s="162"/>
      <c r="HY37" s="162"/>
      <c r="HZ37" s="162"/>
      <c r="IA37" s="162"/>
      <c r="IB37" s="162"/>
      <c r="IC37" s="162"/>
      <c r="ID37" s="162"/>
      <c r="IE37" s="162"/>
      <c r="IF37" s="162"/>
      <c r="IG37" s="162"/>
      <c r="IH37" s="162"/>
      <c r="II37" s="162"/>
      <c r="IJ37" s="162"/>
      <c r="IK37" s="162"/>
      <c r="IL37" s="162"/>
      <c r="IM37" s="162"/>
      <c r="IN37" s="162"/>
      <c r="IO37" s="162"/>
      <c r="IP37" s="162"/>
      <c r="IQ37" s="163"/>
    </row>
    <row r="38" spans="1:251" ht="15" customHeight="1" x14ac:dyDescent="0.15">
      <c r="A38" s="156">
        <v>37</v>
      </c>
      <c r="B38" s="298" t="s">
        <v>225</v>
      </c>
      <c r="C38" s="301">
        <v>15</v>
      </c>
      <c r="D38" s="152"/>
      <c r="E38" s="156">
        <v>37</v>
      </c>
      <c r="F38" s="291" t="s">
        <v>222</v>
      </c>
      <c r="G38" s="292">
        <v>11</v>
      </c>
      <c r="H38" s="152"/>
      <c r="I38" s="156">
        <v>37</v>
      </c>
      <c r="J38" s="298" t="s">
        <v>220</v>
      </c>
      <c r="K38" s="301">
        <v>10</v>
      </c>
      <c r="L38" s="152"/>
      <c r="M38" s="152"/>
      <c r="N38" s="177"/>
      <c r="O38" s="178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2"/>
      <c r="DB38" s="162"/>
      <c r="DC38" s="162"/>
      <c r="DD38" s="162"/>
      <c r="DE38" s="162"/>
      <c r="DF38" s="162"/>
      <c r="DG38" s="162"/>
      <c r="DH38" s="162"/>
      <c r="DI38" s="162"/>
      <c r="DJ38" s="162"/>
      <c r="DK38" s="162"/>
      <c r="DL38" s="162"/>
      <c r="DM38" s="162"/>
      <c r="DN38" s="162"/>
      <c r="DO38" s="162"/>
      <c r="DP38" s="162"/>
      <c r="DQ38" s="162"/>
      <c r="DR38" s="162"/>
      <c r="DS38" s="162"/>
      <c r="DT38" s="162"/>
      <c r="DU38" s="162"/>
      <c r="DV38" s="162"/>
      <c r="DW38" s="162"/>
      <c r="DX38" s="162"/>
      <c r="DY38" s="162"/>
      <c r="DZ38" s="162"/>
      <c r="EA38" s="162"/>
      <c r="EB38" s="162"/>
      <c r="EC38" s="162"/>
      <c r="ED38" s="162"/>
      <c r="EE38" s="162"/>
      <c r="EF38" s="162"/>
      <c r="EG38" s="162"/>
      <c r="EH38" s="162"/>
      <c r="EI38" s="162"/>
      <c r="EJ38" s="162"/>
      <c r="EK38" s="162"/>
      <c r="EL38" s="162"/>
      <c r="EM38" s="162"/>
      <c r="EN38" s="162"/>
      <c r="EO38" s="162"/>
      <c r="EP38" s="162"/>
      <c r="EQ38" s="162"/>
      <c r="ER38" s="162"/>
      <c r="ES38" s="162"/>
      <c r="ET38" s="162"/>
      <c r="EU38" s="162"/>
      <c r="EV38" s="162"/>
      <c r="EW38" s="162"/>
      <c r="EX38" s="162"/>
      <c r="EY38" s="162"/>
      <c r="EZ38" s="162"/>
      <c r="FA38" s="162"/>
      <c r="FB38" s="162"/>
      <c r="FC38" s="162"/>
      <c r="FD38" s="162"/>
      <c r="FE38" s="162"/>
      <c r="FF38" s="162"/>
      <c r="FG38" s="162"/>
      <c r="FH38" s="162"/>
      <c r="FI38" s="162"/>
      <c r="FJ38" s="162"/>
      <c r="FK38" s="162"/>
      <c r="FL38" s="162"/>
      <c r="FM38" s="162"/>
      <c r="FN38" s="162"/>
      <c r="FO38" s="162"/>
      <c r="FP38" s="162"/>
      <c r="FQ38" s="162"/>
      <c r="FR38" s="162"/>
      <c r="FS38" s="162"/>
      <c r="FT38" s="162"/>
      <c r="FU38" s="162"/>
      <c r="FV38" s="162"/>
      <c r="FW38" s="162"/>
      <c r="FX38" s="162"/>
      <c r="FY38" s="162"/>
      <c r="FZ38" s="162"/>
      <c r="GA38" s="162"/>
      <c r="GB38" s="162"/>
      <c r="GC38" s="162"/>
      <c r="GD38" s="162"/>
      <c r="GE38" s="162"/>
      <c r="GF38" s="162"/>
      <c r="GG38" s="162"/>
      <c r="GH38" s="162"/>
      <c r="GI38" s="162"/>
      <c r="GJ38" s="162"/>
      <c r="GK38" s="162"/>
      <c r="GL38" s="162"/>
      <c r="GM38" s="162"/>
      <c r="GN38" s="162"/>
      <c r="GO38" s="162"/>
      <c r="GP38" s="162"/>
      <c r="GQ38" s="162"/>
      <c r="GR38" s="162"/>
      <c r="GS38" s="162"/>
      <c r="GT38" s="162"/>
      <c r="GU38" s="162"/>
      <c r="GV38" s="162"/>
      <c r="GW38" s="162"/>
      <c r="GX38" s="162"/>
      <c r="GY38" s="162"/>
      <c r="GZ38" s="162"/>
      <c r="HA38" s="162"/>
      <c r="HB38" s="162"/>
      <c r="HC38" s="162"/>
      <c r="HD38" s="162"/>
      <c r="HE38" s="162"/>
      <c r="HF38" s="162"/>
      <c r="HG38" s="162"/>
      <c r="HH38" s="162"/>
      <c r="HI38" s="162"/>
      <c r="HJ38" s="162"/>
      <c r="HK38" s="162"/>
      <c r="HL38" s="162"/>
      <c r="HM38" s="162"/>
      <c r="HN38" s="162"/>
      <c r="HO38" s="162"/>
      <c r="HP38" s="162"/>
      <c r="HQ38" s="162"/>
      <c r="HR38" s="162"/>
      <c r="HS38" s="162"/>
      <c r="HT38" s="162"/>
      <c r="HU38" s="162"/>
      <c r="HV38" s="162"/>
      <c r="HW38" s="162"/>
      <c r="HX38" s="162"/>
      <c r="HY38" s="162"/>
      <c r="HZ38" s="162"/>
      <c r="IA38" s="162"/>
      <c r="IB38" s="162"/>
      <c r="IC38" s="162"/>
      <c r="ID38" s="162"/>
      <c r="IE38" s="162"/>
      <c r="IF38" s="162"/>
      <c r="IG38" s="162"/>
      <c r="IH38" s="162"/>
      <c r="II38" s="162"/>
      <c r="IJ38" s="162"/>
      <c r="IK38" s="162"/>
      <c r="IL38" s="162"/>
      <c r="IM38" s="162"/>
      <c r="IN38" s="162"/>
      <c r="IO38" s="162"/>
      <c r="IP38" s="162"/>
      <c r="IQ38" s="163"/>
    </row>
    <row r="39" spans="1:251" ht="15" customHeight="1" x14ac:dyDescent="0.15">
      <c r="A39" s="156">
        <v>38</v>
      </c>
      <c r="B39" s="13" t="s">
        <v>182</v>
      </c>
      <c r="C39" s="156">
        <v>12</v>
      </c>
      <c r="D39" s="152"/>
      <c r="E39" s="156">
        <v>38</v>
      </c>
      <c r="F39" s="13" t="s">
        <v>182</v>
      </c>
      <c r="G39" s="156">
        <v>8</v>
      </c>
      <c r="H39" s="152"/>
      <c r="I39" s="156">
        <v>38</v>
      </c>
      <c r="J39" s="13" t="s">
        <v>182</v>
      </c>
      <c r="K39" s="156">
        <v>8</v>
      </c>
      <c r="L39" s="152"/>
      <c r="M39" s="152"/>
      <c r="N39" s="177"/>
      <c r="O39" s="178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  <c r="CV39" s="162"/>
      <c r="CW39" s="162"/>
      <c r="CX39" s="162"/>
      <c r="CY39" s="162"/>
      <c r="CZ39" s="162"/>
      <c r="DA39" s="162"/>
      <c r="DB39" s="162"/>
      <c r="DC39" s="162"/>
      <c r="DD39" s="162"/>
      <c r="DE39" s="162"/>
      <c r="DF39" s="162"/>
      <c r="DG39" s="162"/>
      <c r="DH39" s="162"/>
      <c r="DI39" s="162"/>
      <c r="DJ39" s="162"/>
      <c r="DK39" s="162"/>
      <c r="DL39" s="162"/>
      <c r="DM39" s="162"/>
      <c r="DN39" s="162"/>
      <c r="DO39" s="162"/>
      <c r="DP39" s="162"/>
      <c r="DQ39" s="162"/>
      <c r="DR39" s="162"/>
      <c r="DS39" s="162"/>
      <c r="DT39" s="162"/>
      <c r="DU39" s="162"/>
      <c r="DV39" s="162"/>
      <c r="DW39" s="162"/>
      <c r="DX39" s="162"/>
      <c r="DY39" s="162"/>
      <c r="DZ39" s="162"/>
      <c r="EA39" s="162"/>
      <c r="EB39" s="162"/>
      <c r="EC39" s="162"/>
      <c r="ED39" s="162"/>
      <c r="EE39" s="162"/>
      <c r="EF39" s="162"/>
      <c r="EG39" s="162"/>
      <c r="EH39" s="162"/>
      <c r="EI39" s="162"/>
      <c r="EJ39" s="162"/>
      <c r="EK39" s="162"/>
      <c r="EL39" s="162"/>
      <c r="EM39" s="162"/>
      <c r="EN39" s="162"/>
      <c r="EO39" s="162"/>
      <c r="EP39" s="162"/>
      <c r="EQ39" s="162"/>
      <c r="ER39" s="162"/>
      <c r="ES39" s="162"/>
      <c r="ET39" s="162"/>
      <c r="EU39" s="162"/>
      <c r="EV39" s="162"/>
      <c r="EW39" s="162"/>
      <c r="EX39" s="162"/>
      <c r="EY39" s="162"/>
      <c r="EZ39" s="162"/>
      <c r="FA39" s="162"/>
      <c r="FB39" s="162"/>
      <c r="FC39" s="162"/>
      <c r="FD39" s="162"/>
      <c r="FE39" s="162"/>
      <c r="FF39" s="162"/>
      <c r="FG39" s="162"/>
      <c r="FH39" s="162"/>
      <c r="FI39" s="162"/>
      <c r="FJ39" s="162"/>
      <c r="FK39" s="162"/>
      <c r="FL39" s="162"/>
      <c r="FM39" s="162"/>
      <c r="FN39" s="162"/>
      <c r="FO39" s="162"/>
      <c r="FP39" s="162"/>
      <c r="FQ39" s="162"/>
      <c r="FR39" s="162"/>
      <c r="FS39" s="162"/>
      <c r="FT39" s="162"/>
      <c r="FU39" s="162"/>
      <c r="FV39" s="162"/>
      <c r="FW39" s="162"/>
      <c r="FX39" s="162"/>
      <c r="FY39" s="162"/>
      <c r="FZ39" s="162"/>
      <c r="GA39" s="162"/>
      <c r="GB39" s="162"/>
      <c r="GC39" s="162"/>
      <c r="GD39" s="162"/>
      <c r="GE39" s="162"/>
      <c r="GF39" s="162"/>
      <c r="GG39" s="162"/>
      <c r="GH39" s="162"/>
      <c r="GI39" s="162"/>
      <c r="GJ39" s="162"/>
      <c r="GK39" s="162"/>
      <c r="GL39" s="162"/>
      <c r="GM39" s="162"/>
      <c r="GN39" s="162"/>
      <c r="GO39" s="162"/>
      <c r="GP39" s="162"/>
      <c r="GQ39" s="162"/>
      <c r="GR39" s="162"/>
      <c r="GS39" s="162"/>
      <c r="GT39" s="162"/>
      <c r="GU39" s="162"/>
      <c r="GV39" s="162"/>
      <c r="GW39" s="162"/>
      <c r="GX39" s="162"/>
      <c r="GY39" s="162"/>
      <c r="GZ39" s="162"/>
      <c r="HA39" s="162"/>
      <c r="HB39" s="162"/>
      <c r="HC39" s="162"/>
      <c r="HD39" s="162"/>
      <c r="HE39" s="162"/>
      <c r="HF39" s="162"/>
      <c r="HG39" s="162"/>
      <c r="HH39" s="162"/>
      <c r="HI39" s="162"/>
      <c r="HJ39" s="162"/>
      <c r="HK39" s="162"/>
      <c r="HL39" s="162"/>
      <c r="HM39" s="162"/>
      <c r="HN39" s="162"/>
      <c r="HO39" s="162"/>
      <c r="HP39" s="162"/>
      <c r="HQ39" s="162"/>
      <c r="HR39" s="162"/>
      <c r="HS39" s="162"/>
      <c r="HT39" s="162"/>
      <c r="HU39" s="162"/>
      <c r="HV39" s="162"/>
      <c r="HW39" s="162"/>
      <c r="HX39" s="162"/>
      <c r="HY39" s="162"/>
      <c r="HZ39" s="162"/>
      <c r="IA39" s="162"/>
      <c r="IB39" s="162"/>
      <c r="IC39" s="162"/>
      <c r="ID39" s="162"/>
      <c r="IE39" s="162"/>
      <c r="IF39" s="162"/>
      <c r="IG39" s="162"/>
      <c r="IH39" s="162"/>
      <c r="II39" s="162"/>
      <c r="IJ39" s="162"/>
      <c r="IK39" s="162"/>
      <c r="IL39" s="162"/>
      <c r="IM39" s="162"/>
      <c r="IN39" s="162"/>
      <c r="IO39" s="162"/>
      <c r="IP39" s="162"/>
      <c r="IQ39" s="163"/>
    </row>
    <row r="40" spans="1:251" ht="15" customHeight="1" x14ac:dyDescent="0.15">
      <c r="A40" s="156">
        <v>39</v>
      </c>
      <c r="B40" s="294" t="s">
        <v>224</v>
      </c>
      <c r="C40" s="300">
        <v>2</v>
      </c>
      <c r="D40" s="152"/>
      <c r="E40" s="152"/>
      <c r="F40" s="175"/>
      <c r="G40" s="190"/>
      <c r="H40" s="152"/>
      <c r="I40" s="152"/>
      <c r="J40" s="175"/>
      <c r="K40" s="190"/>
      <c r="L40" s="152"/>
      <c r="M40" s="152"/>
      <c r="N40" s="177"/>
      <c r="O40" s="178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2"/>
      <c r="DB40" s="162"/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2"/>
      <c r="DS40" s="162"/>
      <c r="DT40" s="162"/>
      <c r="DU40" s="162"/>
      <c r="DV40" s="162"/>
      <c r="DW40" s="162"/>
      <c r="DX40" s="162"/>
      <c r="DY40" s="162"/>
      <c r="DZ40" s="162"/>
      <c r="EA40" s="162"/>
      <c r="EB40" s="162"/>
      <c r="EC40" s="162"/>
      <c r="ED40" s="162"/>
      <c r="EE40" s="162"/>
      <c r="EF40" s="162"/>
      <c r="EG40" s="162"/>
      <c r="EH40" s="162"/>
      <c r="EI40" s="162"/>
      <c r="EJ40" s="162"/>
      <c r="EK40" s="162"/>
      <c r="EL40" s="162"/>
      <c r="EM40" s="162"/>
      <c r="EN40" s="162"/>
      <c r="EO40" s="162"/>
      <c r="EP40" s="162"/>
      <c r="EQ40" s="162"/>
      <c r="ER40" s="162"/>
      <c r="ES40" s="162"/>
      <c r="ET40" s="162"/>
      <c r="EU40" s="162"/>
      <c r="EV40" s="162"/>
      <c r="EW40" s="162"/>
      <c r="EX40" s="162"/>
      <c r="EY40" s="162"/>
      <c r="EZ40" s="162"/>
      <c r="FA40" s="162"/>
      <c r="FB40" s="162"/>
      <c r="FC40" s="162"/>
      <c r="FD40" s="162"/>
      <c r="FE40" s="162"/>
      <c r="FF40" s="162"/>
      <c r="FG40" s="162"/>
      <c r="FH40" s="162"/>
      <c r="FI40" s="162"/>
      <c r="FJ40" s="162"/>
      <c r="FK40" s="162"/>
      <c r="FL40" s="162"/>
      <c r="FM40" s="162"/>
      <c r="FN40" s="162"/>
      <c r="FO40" s="162"/>
      <c r="FP40" s="162"/>
      <c r="FQ40" s="162"/>
      <c r="FR40" s="162"/>
      <c r="FS40" s="162"/>
      <c r="FT40" s="162"/>
      <c r="FU40" s="162"/>
      <c r="FV40" s="162"/>
      <c r="FW40" s="162"/>
      <c r="FX40" s="162"/>
      <c r="FY40" s="162"/>
      <c r="FZ40" s="162"/>
      <c r="GA40" s="162"/>
      <c r="GB40" s="162"/>
      <c r="GC40" s="162"/>
      <c r="GD40" s="162"/>
      <c r="GE40" s="162"/>
      <c r="GF40" s="162"/>
      <c r="GG40" s="162"/>
      <c r="GH40" s="162"/>
      <c r="GI40" s="162"/>
      <c r="GJ40" s="162"/>
      <c r="GK40" s="162"/>
      <c r="GL40" s="162"/>
      <c r="GM40" s="162"/>
      <c r="GN40" s="162"/>
      <c r="GO40" s="162"/>
      <c r="GP40" s="162"/>
      <c r="GQ40" s="162"/>
      <c r="GR40" s="162"/>
      <c r="GS40" s="162"/>
      <c r="GT40" s="162"/>
      <c r="GU40" s="162"/>
      <c r="GV40" s="162"/>
      <c r="GW40" s="162"/>
      <c r="GX40" s="162"/>
      <c r="GY40" s="162"/>
      <c r="GZ40" s="162"/>
      <c r="HA40" s="162"/>
      <c r="HB40" s="162"/>
      <c r="HC40" s="162"/>
      <c r="HD40" s="162"/>
      <c r="HE40" s="162"/>
      <c r="HF40" s="162"/>
      <c r="HG40" s="162"/>
      <c r="HH40" s="162"/>
      <c r="HI40" s="162"/>
      <c r="HJ40" s="162"/>
      <c r="HK40" s="162"/>
      <c r="HL40" s="162"/>
      <c r="HM40" s="162"/>
      <c r="HN40" s="162"/>
      <c r="HO40" s="162"/>
      <c r="HP40" s="162"/>
      <c r="HQ40" s="162"/>
      <c r="HR40" s="162"/>
      <c r="HS40" s="162"/>
      <c r="HT40" s="162"/>
      <c r="HU40" s="162"/>
      <c r="HV40" s="162"/>
      <c r="HW40" s="162"/>
      <c r="HX40" s="162"/>
      <c r="HY40" s="162"/>
      <c r="HZ40" s="162"/>
      <c r="IA40" s="162"/>
      <c r="IB40" s="162"/>
      <c r="IC40" s="162"/>
      <c r="ID40" s="162"/>
      <c r="IE40" s="162"/>
      <c r="IF40" s="162"/>
      <c r="IG40" s="162"/>
      <c r="IH40" s="162"/>
      <c r="II40" s="162"/>
      <c r="IJ40" s="162"/>
      <c r="IK40" s="162"/>
      <c r="IL40" s="162"/>
      <c r="IM40" s="162"/>
      <c r="IN40" s="162"/>
      <c r="IO40" s="162"/>
      <c r="IP40" s="162"/>
      <c r="IQ40" s="163"/>
    </row>
    <row r="41" spans="1:251" ht="15" customHeight="1" x14ac:dyDescent="0.15">
      <c r="A41" s="152"/>
      <c r="B41" s="177"/>
      <c r="C41" s="185"/>
      <c r="D41" s="152"/>
      <c r="E41" s="152"/>
      <c r="F41" s="177"/>
      <c r="G41" s="185"/>
      <c r="H41" s="152"/>
      <c r="I41" s="152"/>
      <c r="J41" s="177"/>
      <c r="K41" s="185"/>
      <c r="L41" s="152"/>
      <c r="M41" s="152"/>
      <c r="N41" s="177"/>
      <c r="O41" s="178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2"/>
      <c r="DB41" s="162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  <c r="DQ41" s="162"/>
      <c r="DR41" s="162"/>
      <c r="DS41" s="162"/>
      <c r="DT41" s="162"/>
      <c r="DU41" s="162"/>
      <c r="DV41" s="162"/>
      <c r="DW41" s="162"/>
      <c r="DX41" s="162"/>
      <c r="DY41" s="162"/>
      <c r="DZ41" s="162"/>
      <c r="EA41" s="162"/>
      <c r="EB41" s="162"/>
      <c r="EC41" s="162"/>
      <c r="ED41" s="162"/>
      <c r="EE41" s="162"/>
      <c r="EF41" s="162"/>
      <c r="EG41" s="162"/>
      <c r="EH41" s="162"/>
      <c r="EI41" s="162"/>
      <c r="EJ41" s="162"/>
      <c r="EK41" s="162"/>
      <c r="EL41" s="162"/>
      <c r="EM41" s="162"/>
      <c r="EN41" s="162"/>
      <c r="EO41" s="162"/>
      <c r="EP41" s="162"/>
      <c r="EQ41" s="162"/>
      <c r="ER41" s="162"/>
      <c r="ES41" s="162"/>
      <c r="ET41" s="162"/>
      <c r="EU41" s="162"/>
      <c r="EV41" s="162"/>
      <c r="EW41" s="162"/>
      <c r="EX41" s="162"/>
      <c r="EY41" s="162"/>
      <c r="EZ41" s="162"/>
      <c r="FA41" s="162"/>
      <c r="FB41" s="162"/>
      <c r="FC41" s="162"/>
      <c r="FD41" s="162"/>
      <c r="FE41" s="162"/>
      <c r="FF41" s="162"/>
      <c r="FG41" s="162"/>
      <c r="FH41" s="162"/>
      <c r="FI41" s="162"/>
      <c r="FJ41" s="162"/>
      <c r="FK41" s="162"/>
      <c r="FL41" s="162"/>
      <c r="FM41" s="162"/>
      <c r="FN41" s="162"/>
      <c r="FO41" s="162"/>
      <c r="FP41" s="162"/>
      <c r="FQ41" s="162"/>
      <c r="FR41" s="162"/>
      <c r="FS41" s="162"/>
      <c r="FT41" s="162"/>
      <c r="FU41" s="162"/>
      <c r="FV41" s="162"/>
      <c r="FW41" s="162"/>
      <c r="FX41" s="162"/>
      <c r="FY41" s="162"/>
      <c r="FZ41" s="162"/>
      <c r="GA41" s="162"/>
      <c r="GB41" s="162"/>
      <c r="GC41" s="162"/>
      <c r="GD41" s="162"/>
      <c r="GE41" s="162"/>
      <c r="GF41" s="162"/>
      <c r="GG41" s="162"/>
      <c r="GH41" s="162"/>
      <c r="GI41" s="162"/>
      <c r="GJ41" s="162"/>
      <c r="GK41" s="162"/>
      <c r="GL41" s="162"/>
      <c r="GM41" s="162"/>
      <c r="GN41" s="162"/>
      <c r="GO41" s="162"/>
      <c r="GP41" s="162"/>
      <c r="GQ41" s="162"/>
      <c r="GR41" s="162"/>
      <c r="GS41" s="162"/>
      <c r="GT41" s="162"/>
      <c r="GU41" s="162"/>
      <c r="GV41" s="162"/>
      <c r="GW41" s="162"/>
      <c r="GX41" s="162"/>
      <c r="GY41" s="162"/>
      <c r="GZ41" s="162"/>
      <c r="HA41" s="162"/>
      <c r="HB41" s="162"/>
      <c r="HC41" s="162"/>
      <c r="HD41" s="162"/>
      <c r="HE41" s="162"/>
      <c r="HF41" s="162"/>
      <c r="HG41" s="162"/>
      <c r="HH41" s="162"/>
      <c r="HI41" s="162"/>
      <c r="HJ41" s="162"/>
      <c r="HK41" s="162"/>
      <c r="HL41" s="162"/>
      <c r="HM41" s="162"/>
      <c r="HN41" s="162"/>
      <c r="HO41" s="162"/>
      <c r="HP41" s="162"/>
      <c r="HQ41" s="162"/>
      <c r="HR41" s="162"/>
      <c r="HS41" s="162"/>
      <c r="HT41" s="162"/>
      <c r="HU41" s="162"/>
      <c r="HV41" s="162"/>
      <c r="HW41" s="162"/>
      <c r="HX41" s="162"/>
      <c r="HY41" s="162"/>
      <c r="HZ41" s="162"/>
      <c r="IA41" s="162"/>
      <c r="IB41" s="162"/>
      <c r="IC41" s="162"/>
      <c r="ID41" s="162"/>
      <c r="IE41" s="162"/>
      <c r="IF41" s="162"/>
      <c r="IG41" s="162"/>
      <c r="IH41" s="162"/>
      <c r="II41" s="162"/>
      <c r="IJ41" s="162"/>
      <c r="IK41" s="162"/>
      <c r="IL41" s="162"/>
      <c r="IM41" s="162"/>
      <c r="IN41" s="162"/>
      <c r="IO41" s="162"/>
      <c r="IP41" s="162"/>
      <c r="IQ41" s="163"/>
    </row>
    <row r="42" spans="1:251" ht="15" customHeight="1" x14ac:dyDescent="0.15">
      <c r="A42" s="152"/>
      <c r="B42" s="177"/>
      <c r="C42" s="185"/>
      <c r="D42" s="152"/>
      <c r="E42" s="152"/>
      <c r="F42" s="177"/>
      <c r="G42" s="185"/>
      <c r="H42" s="152"/>
      <c r="I42" s="152"/>
      <c r="J42" s="177"/>
      <c r="K42" s="185"/>
      <c r="L42" s="152"/>
      <c r="M42" s="152"/>
      <c r="N42" s="177"/>
      <c r="O42" s="178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  <c r="DE42" s="162"/>
      <c r="DF42" s="162"/>
      <c r="DG42" s="162"/>
      <c r="DH42" s="162"/>
      <c r="DI42" s="162"/>
      <c r="DJ42" s="162"/>
      <c r="DK42" s="162"/>
      <c r="DL42" s="162"/>
      <c r="DM42" s="162"/>
      <c r="DN42" s="162"/>
      <c r="DO42" s="162"/>
      <c r="DP42" s="162"/>
      <c r="DQ42" s="162"/>
      <c r="DR42" s="162"/>
      <c r="DS42" s="162"/>
      <c r="DT42" s="162"/>
      <c r="DU42" s="162"/>
      <c r="DV42" s="162"/>
      <c r="DW42" s="162"/>
      <c r="DX42" s="162"/>
      <c r="DY42" s="162"/>
      <c r="DZ42" s="162"/>
      <c r="EA42" s="162"/>
      <c r="EB42" s="162"/>
      <c r="EC42" s="162"/>
      <c r="ED42" s="162"/>
      <c r="EE42" s="162"/>
      <c r="EF42" s="162"/>
      <c r="EG42" s="162"/>
      <c r="EH42" s="162"/>
      <c r="EI42" s="162"/>
      <c r="EJ42" s="162"/>
      <c r="EK42" s="162"/>
      <c r="EL42" s="162"/>
      <c r="EM42" s="162"/>
      <c r="EN42" s="162"/>
      <c r="EO42" s="162"/>
      <c r="EP42" s="162"/>
      <c r="EQ42" s="162"/>
      <c r="ER42" s="162"/>
      <c r="ES42" s="162"/>
      <c r="ET42" s="162"/>
      <c r="EU42" s="162"/>
      <c r="EV42" s="162"/>
      <c r="EW42" s="162"/>
      <c r="EX42" s="162"/>
      <c r="EY42" s="162"/>
      <c r="EZ42" s="162"/>
      <c r="FA42" s="162"/>
      <c r="FB42" s="162"/>
      <c r="FC42" s="162"/>
      <c r="FD42" s="162"/>
      <c r="FE42" s="162"/>
      <c r="FF42" s="162"/>
      <c r="FG42" s="162"/>
      <c r="FH42" s="162"/>
      <c r="FI42" s="162"/>
      <c r="FJ42" s="162"/>
      <c r="FK42" s="162"/>
      <c r="FL42" s="162"/>
      <c r="FM42" s="162"/>
      <c r="FN42" s="162"/>
      <c r="FO42" s="162"/>
      <c r="FP42" s="162"/>
      <c r="FQ42" s="162"/>
      <c r="FR42" s="162"/>
      <c r="FS42" s="162"/>
      <c r="FT42" s="162"/>
      <c r="FU42" s="162"/>
      <c r="FV42" s="162"/>
      <c r="FW42" s="162"/>
      <c r="FX42" s="162"/>
      <c r="FY42" s="162"/>
      <c r="FZ42" s="162"/>
      <c r="GA42" s="162"/>
      <c r="GB42" s="162"/>
      <c r="GC42" s="162"/>
      <c r="GD42" s="162"/>
      <c r="GE42" s="162"/>
      <c r="GF42" s="162"/>
      <c r="GG42" s="162"/>
      <c r="GH42" s="162"/>
      <c r="GI42" s="162"/>
      <c r="GJ42" s="162"/>
      <c r="GK42" s="162"/>
      <c r="GL42" s="162"/>
      <c r="GM42" s="162"/>
      <c r="GN42" s="162"/>
      <c r="GO42" s="162"/>
      <c r="GP42" s="162"/>
      <c r="GQ42" s="162"/>
      <c r="GR42" s="162"/>
      <c r="GS42" s="162"/>
      <c r="GT42" s="162"/>
      <c r="GU42" s="162"/>
      <c r="GV42" s="162"/>
      <c r="GW42" s="162"/>
      <c r="GX42" s="162"/>
      <c r="GY42" s="162"/>
      <c r="GZ42" s="162"/>
      <c r="HA42" s="162"/>
      <c r="HB42" s="162"/>
      <c r="HC42" s="162"/>
      <c r="HD42" s="162"/>
      <c r="HE42" s="162"/>
      <c r="HF42" s="162"/>
      <c r="HG42" s="162"/>
      <c r="HH42" s="162"/>
      <c r="HI42" s="162"/>
      <c r="HJ42" s="162"/>
      <c r="HK42" s="162"/>
      <c r="HL42" s="162"/>
      <c r="HM42" s="162"/>
      <c r="HN42" s="162"/>
      <c r="HO42" s="162"/>
      <c r="HP42" s="162"/>
      <c r="HQ42" s="162"/>
      <c r="HR42" s="162"/>
      <c r="HS42" s="162"/>
      <c r="HT42" s="162"/>
      <c r="HU42" s="162"/>
      <c r="HV42" s="162"/>
      <c r="HW42" s="162"/>
      <c r="HX42" s="162"/>
      <c r="HY42" s="162"/>
      <c r="HZ42" s="162"/>
      <c r="IA42" s="162"/>
      <c r="IB42" s="162"/>
      <c r="IC42" s="162"/>
      <c r="ID42" s="162"/>
      <c r="IE42" s="162"/>
      <c r="IF42" s="162"/>
      <c r="IG42" s="162"/>
      <c r="IH42" s="162"/>
      <c r="II42" s="162"/>
      <c r="IJ42" s="162"/>
      <c r="IK42" s="162"/>
      <c r="IL42" s="162"/>
      <c r="IM42" s="162"/>
      <c r="IN42" s="162"/>
      <c r="IO42" s="162"/>
      <c r="IP42" s="162"/>
      <c r="IQ42" s="163"/>
    </row>
    <row r="43" spans="1:251" ht="15" customHeight="1" x14ac:dyDescent="0.15">
      <c r="A43" s="152"/>
      <c r="B43" s="181"/>
      <c r="C43" s="191"/>
      <c r="D43" s="152"/>
      <c r="E43" s="152"/>
      <c r="F43" s="181"/>
      <c r="G43" s="191"/>
      <c r="H43" s="152"/>
      <c r="I43" s="152"/>
      <c r="J43" s="181"/>
      <c r="K43" s="191"/>
      <c r="L43" s="152"/>
      <c r="M43" s="152"/>
      <c r="N43" s="177"/>
      <c r="O43" s="178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  <c r="CW43" s="162"/>
      <c r="CX43" s="162"/>
      <c r="CY43" s="162"/>
      <c r="CZ43" s="162"/>
      <c r="DA43" s="162"/>
      <c r="DB43" s="162"/>
      <c r="DC43" s="162"/>
      <c r="DD43" s="162"/>
      <c r="DE43" s="162"/>
      <c r="DF43" s="162"/>
      <c r="DG43" s="162"/>
      <c r="DH43" s="162"/>
      <c r="DI43" s="162"/>
      <c r="DJ43" s="162"/>
      <c r="DK43" s="162"/>
      <c r="DL43" s="162"/>
      <c r="DM43" s="162"/>
      <c r="DN43" s="162"/>
      <c r="DO43" s="162"/>
      <c r="DP43" s="162"/>
      <c r="DQ43" s="162"/>
      <c r="DR43" s="162"/>
      <c r="DS43" s="162"/>
      <c r="DT43" s="162"/>
      <c r="DU43" s="162"/>
      <c r="DV43" s="162"/>
      <c r="DW43" s="162"/>
      <c r="DX43" s="162"/>
      <c r="DY43" s="162"/>
      <c r="DZ43" s="162"/>
      <c r="EA43" s="162"/>
      <c r="EB43" s="162"/>
      <c r="EC43" s="162"/>
      <c r="ED43" s="162"/>
      <c r="EE43" s="162"/>
      <c r="EF43" s="162"/>
      <c r="EG43" s="162"/>
      <c r="EH43" s="162"/>
      <c r="EI43" s="162"/>
      <c r="EJ43" s="162"/>
      <c r="EK43" s="162"/>
      <c r="EL43" s="162"/>
      <c r="EM43" s="162"/>
      <c r="EN43" s="162"/>
      <c r="EO43" s="162"/>
      <c r="EP43" s="162"/>
      <c r="EQ43" s="162"/>
      <c r="ER43" s="162"/>
      <c r="ES43" s="162"/>
      <c r="ET43" s="162"/>
      <c r="EU43" s="162"/>
      <c r="EV43" s="162"/>
      <c r="EW43" s="162"/>
      <c r="EX43" s="162"/>
      <c r="EY43" s="162"/>
      <c r="EZ43" s="162"/>
      <c r="FA43" s="162"/>
      <c r="FB43" s="162"/>
      <c r="FC43" s="162"/>
      <c r="FD43" s="162"/>
      <c r="FE43" s="162"/>
      <c r="FF43" s="162"/>
      <c r="FG43" s="162"/>
      <c r="FH43" s="162"/>
      <c r="FI43" s="162"/>
      <c r="FJ43" s="162"/>
      <c r="FK43" s="162"/>
      <c r="FL43" s="162"/>
      <c r="FM43" s="162"/>
      <c r="FN43" s="162"/>
      <c r="FO43" s="162"/>
      <c r="FP43" s="162"/>
      <c r="FQ43" s="162"/>
      <c r="FR43" s="162"/>
      <c r="FS43" s="162"/>
      <c r="FT43" s="162"/>
      <c r="FU43" s="162"/>
      <c r="FV43" s="162"/>
      <c r="FW43" s="162"/>
      <c r="FX43" s="162"/>
      <c r="FY43" s="162"/>
      <c r="FZ43" s="162"/>
      <c r="GA43" s="162"/>
      <c r="GB43" s="162"/>
      <c r="GC43" s="162"/>
      <c r="GD43" s="162"/>
      <c r="GE43" s="162"/>
      <c r="GF43" s="162"/>
      <c r="GG43" s="162"/>
      <c r="GH43" s="162"/>
      <c r="GI43" s="162"/>
      <c r="GJ43" s="162"/>
      <c r="GK43" s="162"/>
      <c r="GL43" s="162"/>
      <c r="GM43" s="162"/>
      <c r="GN43" s="162"/>
      <c r="GO43" s="162"/>
      <c r="GP43" s="162"/>
      <c r="GQ43" s="162"/>
      <c r="GR43" s="162"/>
      <c r="GS43" s="162"/>
      <c r="GT43" s="162"/>
      <c r="GU43" s="162"/>
      <c r="GV43" s="162"/>
      <c r="GW43" s="162"/>
      <c r="GX43" s="162"/>
      <c r="GY43" s="162"/>
      <c r="GZ43" s="162"/>
      <c r="HA43" s="162"/>
      <c r="HB43" s="162"/>
      <c r="HC43" s="162"/>
      <c r="HD43" s="162"/>
      <c r="HE43" s="162"/>
      <c r="HF43" s="162"/>
      <c r="HG43" s="162"/>
      <c r="HH43" s="162"/>
      <c r="HI43" s="162"/>
      <c r="HJ43" s="162"/>
      <c r="HK43" s="162"/>
      <c r="HL43" s="162"/>
      <c r="HM43" s="162"/>
      <c r="HN43" s="162"/>
      <c r="HO43" s="162"/>
      <c r="HP43" s="162"/>
      <c r="HQ43" s="162"/>
      <c r="HR43" s="162"/>
      <c r="HS43" s="162"/>
      <c r="HT43" s="162"/>
      <c r="HU43" s="162"/>
      <c r="HV43" s="162"/>
      <c r="HW43" s="162"/>
      <c r="HX43" s="162"/>
      <c r="HY43" s="162"/>
      <c r="HZ43" s="162"/>
      <c r="IA43" s="162"/>
      <c r="IB43" s="162"/>
      <c r="IC43" s="162"/>
      <c r="ID43" s="162"/>
      <c r="IE43" s="162"/>
      <c r="IF43" s="162"/>
      <c r="IG43" s="162"/>
      <c r="IH43" s="162"/>
      <c r="II43" s="162"/>
      <c r="IJ43" s="162"/>
      <c r="IK43" s="162"/>
      <c r="IL43" s="162"/>
      <c r="IM43" s="162"/>
      <c r="IN43" s="162"/>
      <c r="IO43" s="162"/>
      <c r="IP43" s="162"/>
      <c r="IQ43" s="163"/>
    </row>
    <row r="44" spans="1:251" ht="15" customHeight="1" x14ac:dyDescent="0.15">
      <c r="A44" s="376" t="s">
        <v>303</v>
      </c>
      <c r="B44" s="373"/>
      <c r="C44" s="373"/>
      <c r="D44" s="245"/>
      <c r="E44" s="377" t="s">
        <v>304</v>
      </c>
      <c r="F44" s="373"/>
      <c r="G44" s="373"/>
      <c r="H44" s="245"/>
      <c r="I44" s="376" t="s">
        <v>305</v>
      </c>
      <c r="J44" s="373"/>
      <c r="K44" s="373"/>
      <c r="L44" s="152"/>
      <c r="M44" s="175"/>
      <c r="N44" s="178"/>
      <c r="O44" s="178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  <c r="CW44" s="162"/>
      <c r="CX44" s="162"/>
      <c r="CY44" s="162"/>
      <c r="CZ44" s="162"/>
      <c r="DA44" s="162"/>
      <c r="DB44" s="162"/>
      <c r="DC44" s="162"/>
      <c r="DD44" s="162"/>
      <c r="DE44" s="162"/>
      <c r="DF44" s="162"/>
      <c r="DG44" s="162"/>
      <c r="DH44" s="162"/>
      <c r="DI44" s="162"/>
      <c r="DJ44" s="162"/>
      <c r="DK44" s="162"/>
      <c r="DL44" s="162"/>
      <c r="DM44" s="162"/>
      <c r="DN44" s="162"/>
      <c r="DO44" s="162"/>
      <c r="DP44" s="162"/>
      <c r="DQ44" s="162"/>
      <c r="DR44" s="162"/>
      <c r="DS44" s="162"/>
      <c r="DT44" s="162"/>
      <c r="DU44" s="162"/>
      <c r="DV44" s="162"/>
      <c r="DW44" s="162"/>
      <c r="DX44" s="162"/>
      <c r="DY44" s="162"/>
      <c r="DZ44" s="162"/>
      <c r="EA44" s="162"/>
      <c r="EB44" s="162"/>
      <c r="EC44" s="162"/>
      <c r="ED44" s="162"/>
      <c r="EE44" s="162"/>
      <c r="EF44" s="162"/>
      <c r="EG44" s="162"/>
      <c r="EH44" s="162"/>
      <c r="EI44" s="162"/>
      <c r="EJ44" s="162"/>
      <c r="EK44" s="162"/>
      <c r="EL44" s="162"/>
      <c r="EM44" s="162"/>
      <c r="EN44" s="162"/>
      <c r="EO44" s="162"/>
      <c r="EP44" s="162"/>
      <c r="EQ44" s="162"/>
      <c r="ER44" s="162"/>
      <c r="ES44" s="162"/>
      <c r="ET44" s="162"/>
      <c r="EU44" s="162"/>
      <c r="EV44" s="162"/>
      <c r="EW44" s="162"/>
      <c r="EX44" s="162"/>
      <c r="EY44" s="162"/>
      <c r="EZ44" s="162"/>
      <c r="FA44" s="162"/>
      <c r="FB44" s="162"/>
      <c r="FC44" s="162"/>
      <c r="FD44" s="162"/>
      <c r="FE44" s="162"/>
      <c r="FF44" s="162"/>
      <c r="FG44" s="162"/>
      <c r="FH44" s="162"/>
      <c r="FI44" s="162"/>
      <c r="FJ44" s="162"/>
      <c r="FK44" s="162"/>
      <c r="FL44" s="162"/>
      <c r="FM44" s="162"/>
      <c r="FN44" s="162"/>
      <c r="FO44" s="162"/>
      <c r="FP44" s="162"/>
      <c r="FQ44" s="162"/>
      <c r="FR44" s="162"/>
      <c r="FS44" s="162"/>
      <c r="FT44" s="162"/>
      <c r="FU44" s="162"/>
      <c r="FV44" s="162"/>
      <c r="FW44" s="162"/>
      <c r="FX44" s="162"/>
      <c r="FY44" s="162"/>
      <c r="FZ44" s="162"/>
      <c r="GA44" s="162"/>
      <c r="GB44" s="162"/>
      <c r="GC44" s="162"/>
      <c r="GD44" s="162"/>
      <c r="GE44" s="162"/>
      <c r="GF44" s="162"/>
      <c r="GG44" s="162"/>
      <c r="GH44" s="162"/>
      <c r="GI44" s="162"/>
      <c r="GJ44" s="162"/>
      <c r="GK44" s="162"/>
      <c r="GL44" s="162"/>
      <c r="GM44" s="162"/>
      <c r="GN44" s="162"/>
      <c r="GO44" s="162"/>
      <c r="GP44" s="162"/>
      <c r="GQ44" s="162"/>
      <c r="GR44" s="162"/>
      <c r="GS44" s="162"/>
      <c r="GT44" s="162"/>
      <c r="GU44" s="162"/>
      <c r="GV44" s="162"/>
      <c r="GW44" s="162"/>
      <c r="GX44" s="162"/>
      <c r="GY44" s="162"/>
      <c r="GZ44" s="162"/>
      <c r="HA44" s="162"/>
      <c r="HB44" s="162"/>
      <c r="HC44" s="162"/>
      <c r="HD44" s="162"/>
      <c r="HE44" s="162"/>
      <c r="HF44" s="162"/>
      <c r="HG44" s="162"/>
      <c r="HH44" s="162"/>
      <c r="HI44" s="162"/>
      <c r="HJ44" s="162"/>
      <c r="HK44" s="162"/>
      <c r="HL44" s="162"/>
      <c r="HM44" s="162"/>
      <c r="HN44" s="162"/>
      <c r="HO44" s="162"/>
      <c r="HP44" s="162"/>
      <c r="HQ44" s="162"/>
      <c r="HR44" s="162"/>
      <c r="HS44" s="162"/>
      <c r="HT44" s="162"/>
      <c r="HU44" s="162"/>
      <c r="HV44" s="162"/>
      <c r="HW44" s="162"/>
      <c r="HX44" s="162"/>
      <c r="HY44" s="162"/>
      <c r="HZ44" s="162"/>
      <c r="IA44" s="162"/>
      <c r="IB44" s="162"/>
      <c r="IC44" s="162"/>
      <c r="ID44" s="162"/>
      <c r="IE44" s="162"/>
      <c r="IF44" s="162"/>
      <c r="IG44" s="162"/>
      <c r="IH44" s="162"/>
      <c r="II44" s="162"/>
      <c r="IJ44" s="162"/>
      <c r="IK44" s="162"/>
      <c r="IL44" s="162"/>
      <c r="IM44" s="162"/>
      <c r="IN44" s="162"/>
      <c r="IO44" s="162"/>
      <c r="IP44" s="162"/>
      <c r="IQ44" s="163"/>
    </row>
    <row r="45" spans="1:251" ht="15" customHeight="1" x14ac:dyDescent="0.15">
      <c r="A45" s="156">
        <v>1</v>
      </c>
      <c r="B45" s="13" t="s">
        <v>108</v>
      </c>
      <c r="C45" s="156">
        <v>7</v>
      </c>
      <c r="D45" s="152"/>
      <c r="E45" s="156">
        <v>1</v>
      </c>
      <c r="F45" s="13" t="s">
        <v>108</v>
      </c>
      <c r="G45" s="156">
        <v>73</v>
      </c>
      <c r="H45" s="152"/>
      <c r="I45" s="156">
        <v>1</v>
      </c>
      <c r="J45" s="13" t="s">
        <v>108</v>
      </c>
      <c r="K45" s="156">
        <v>42</v>
      </c>
      <c r="L45" s="152"/>
      <c r="M45" s="177"/>
      <c r="N45" s="178"/>
      <c r="O45" s="178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162"/>
      <c r="BX45" s="162"/>
      <c r="BY45" s="162"/>
      <c r="BZ45" s="162"/>
      <c r="CA45" s="162"/>
      <c r="CB45" s="162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2"/>
      <c r="CW45" s="162"/>
      <c r="CX45" s="162"/>
      <c r="CY45" s="162"/>
      <c r="CZ45" s="162"/>
      <c r="DA45" s="162"/>
      <c r="DB45" s="162"/>
      <c r="DC45" s="162"/>
      <c r="DD45" s="162"/>
      <c r="DE45" s="162"/>
      <c r="DF45" s="162"/>
      <c r="DG45" s="162"/>
      <c r="DH45" s="162"/>
      <c r="DI45" s="162"/>
      <c r="DJ45" s="162"/>
      <c r="DK45" s="162"/>
      <c r="DL45" s="162"/>
      <c r="DM45" s="162"/>
      <c r="DN45" s="162"/>
      <c r="DO45" s="162"/>
      <c r="DP45" s="162"/>
      <c r="DQ45" s="162"/>
      <c r="DR45" s="162"/>
      <c r="DS45" s="162"/>
      <c r="DT45" s="162"/>
      <c r="DU45" s="162"/>
      <c r="DV45" s="162"/>
      <c r="DW45" s="162"/>
      <c r="DX45" s="162"/>
      <c r="DY45" s="162"/>
      <c r="DZ45" s="162"/>
      <c r="EA45" s="162"/>
      <c r="EB45" s="162"/>
      <c r="EC45" s="162"/>
      <c r="ED45" s="162"/>
      <c r="EE45" s="162"/>
      <c r="EF45" s="162"/>
      <c r="EG45" s="162"/>
      <c r="EH45" s="162"/>
      <c r="EI45" s="162"/>
      <c r="EJ45" s="162"/>
      <c r="EK45" s="162"/>
      <c r="EL45" s="162"/>
      <c r="EM45" s="162"/>
      <c r="EN45" s="162"/>
      <c r="EO45" s="162"/>
      <c r="EP45" s="162"/>
      <c r="EQ45" s="162"/>
      <c r="ER45" s="162"/>
      <c r="ES45" s="162"/>
      <c r="ET45" s="162"/>
      <c r="EU45" s="162"/>
      <c r="EV45" s="162"/>
      <c r="EW45" s="162"/>
      <c r="EX45" s="162"/>
      <c r="EY45" s="162"/>
      <c r="EZ45" s="162"/>
      <c r="FA45" s="162"/>
      <c r="FB45" s="162"/>
      <c r="FC45" s="162"/>
      <c r="FD45" s="162"/>
      <c r="FE45" s="162"/>
      <c r="FF45" s="162"/>
      <c r="FG45" s="162"/>
      <c r="FH45" s="162"/>
      <c r="FI45" s="162"/>
      <c r="FJ45" s="162"/>
      <c r="FK45" s="162"/>
      <c r="FL45" s="162"/>
      <c r="FM45" s="162"/>
      <c r="FN45" s="162"/>
      <c r="FO45" s="162"/>
      <c r="FP45" s="162"/>
      <c r="FQ45" s="162"/>
      <c r="FR45" s="162"/>
      <c r="FS45" s="162"/>
      <c r="FT45" s="162"/>
      <c r="FU45" s="162"/>
      <c r="FV45" s="162"/>
      <c r="FW45" s="162"/>
      <c r="FX45" s="162"/>
      <c r="FY45" s="162"/>
      <c r="FZ45" s="162"/>
      <c r="GA45" s="162"/>
      <c r="GB45" s="162"/>
      <c r="GC45" s="162"/>
      <c r="GD45" s="162"/>
      <c r="GE45" s="162"/>
      <c r="GF45" s="162"/>
      <c r="GG45" s="162"/>
      <c r="GH45" s="162"/>
      <c r="GI45" s="162"/>
      <c r="GJ45" s="162"/>
      <c r="GK45" s="162"/>
      <c r="GL45" s="162"/>
      <c r="GM45" s="162"/>
      <c r="GN45" s="162"/>
      <c r="GO45" s="162"/>
      <c r="GP45" s="162"/>
      <c r="GQ45" s="162"/>
      <c r="GR45" s="162"/>
      <c r="GS45" s="162"/>
      <c r="GT45" s="162"/>
      <c r="GU45" s="162"/>
      <c r="GV45" s="162"/>
      <c r="GW45" s="162"/>
      <c r="GX45" s="162"/>
      <c r="GY45" s="162"/>
      <c r="GZ45" s="162"/>
      <c r="HA45" s="162"/>
      <c r="HB45" s="162"/>
      <c r="HC45" s="162"/>
      <c r="HD45" s="162"/>
      <c r="HE45" s="162"/>
      <c r="HF45" s="162"/>
      <c r="HG45" s="162"/>
      <c r="HH45" s="162"/>
      <c r="HI45" s="162"/>
      <c r="HJ45" s="162"/>
      <c r="HK45" s="162"/>
      <c r="HL45" s="162"/>
      <c r="HM45" s="162"/>
      <c r="HN45" s="162"/>
      <c r="HO45" s="162"/>
      <c r="HP45" s="162"/>
      <c r="HQ45" s="162"/>
      <c r="HR45" s="162"/>
      <c r="HS45" s="162"/>
      <c r="HT45" s="162"/>
      <c r="HU45" s="162"/>
      <c r="HV45" s="162"/>
      <c r="HW45" s="162"/>
      <c r="HX45" s="162"/>
      <c r="HY45" s="162"/>
      <c r="HZ45" s="162"/>
      <c r="IA45" s="162"/>
      <c r="IB45" s="162"/>
      <c r="IC45" s="162"/>
      <c r="ID45" s="162"/>
      <c r="IE45" s="162"/>
      <c r="IF45" s="162"/>
      <c r="IG45" s="162"/>
      <c r="IH45" s="162"/>
      <c r="II45" s="162"/>
      <c r="IJ45" s="162"/>
      <c r="IK45" s="162"/>
      <c r="IL45" s="162"/>
      <c r="IM45" s="162"/>
      <c r="IN45" s="162"/>
      <c r="IO45" s="162"/>
      <c r="IP45" s="162"/>
      <c r="IQ45" s="163"/>
    </row>
    <row r="46" spans="1:251" ht="15" customHeight="1" x14ac:dyDescent="0.15">
      <c r="A46" s="156">
        <v>2</v>
      </c>
      <c r="B46" s="13" t="s">
        <v>21</v>
      </c>
      <c r="C46" s="156">
        <v>6</v>
      </c>
      <c r="D46" s="152"/>
      <c r="E46" s="156">
        <v>2</v>
      </c>
      <c r="F46" s="13" t="s">
        <v>21</v>
      </c>
      <c r="G46" s="156">
        <v>46</v>
      </c>
      <c r="H46" s="152"/>
      <c r="I46" s="156">
        <v>2</v>
      </c>
      <c r="J46" s="13" t="s">
        <v>21</v>
      </c>
      <c r="K46" s="156">
        <v>37</v>
      </c>
      <c r="L46" s="152"/>
      <c r="M46" s="177"/>
      <c r="N46" s="178"/>
      <c r="O46" s="178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2"/>
      <c r="CW46" s="162"/>
      <c r="CX46" s="162"/>
      <c r="CY46" s="162"/>
      <c r="CZ46" s="162"/>
      <c r="DA46" s="162"/>
      <c r="DB46" s="162"/>
      <c r="DC46" s="162"/>
      <c r="DD46" s="162"/>
      <c r="DE46" s="162"/>
      <c r="DF46" s="162"/>
      <c r="DG46" s="162"/>
      <c r="DH46" s="162"/>
      <c r="DI46" s="162"/>
      <c r="DJ46" s="162"/>
      <c r="DK46" s="162"/>
      <c r="DL46" s="162"/>
      <c r="DM46" s="162"/>
      <c r="DN46" s="162"/>
      <c r="DO46" s="162"/>
      <c r="DP46" s="162"/>
      <c r="DQ46" s="162"/>
      <c r="DR46" s="162"/>
      <c r="DS46" s="162"/>
      <c r="DT46" s="162"/>
      <c r="DU46" s="162"/>
      <c r="DV46" s="162"/>
      <c r="DW46" s="162"/>
      <c r="DX46" s="162"/>
      <c r="DY46" s="162"/>
      <c r="DZ46" s="162"/>
      <c r="EA46" s="162"/>
      <c r="EB46" s="162"/>
      <c r="EC46" s="162"/>
      <c r="ED46" s="162"/>
      <c r="EE46" s="162"/>
      <c r="EF46" s="162"/>
      <c r="EG46" s="162"/>
      <c r="EH46" s="162"/>
      <c r="EI46" s="162"/>
      <c r="EJ46" s="162"/>
      <c r="EK46" s="162"/>
      <c r="EL46" s="162"/>
      <c r="EM46" s="162"/>
      <c r="EN46" s="162"/>
      <c r="EO46" s="162"/>
      <c r="EP46" s="162"/>
      <c r="EQ46" s="162"/>
      <c r="ER46" s="162"/>
      <c r="ES46" s="162"/>
      <c r="ET46" s="162"/>
      <c r="EU46" s="162"/>
      <c r="EV46" s="162"/>
      <c r="EW46" s="162"/>
      <c r="EX46" s="162"/>
      <c r="EY46" s="162"/>
      <c r="EZ46" s="162"/>
      <c r="FA46" s="162"/>
      <c r="FB46" s="162"/>
      <c r="FC46" s="162"/>
      <c r="FD46" s="162"/>
      <c r="FE46" s="162"/>
      <c r="FF46" s="162"/>
      <c r="FG46" s="162"/>
      <c r="FH46" s="162"/>
      <c r="FI46" s="162"/>
      <c r="FJ46" s="162"/>
      <c r="FK46" s="162"/>
      <c r="FL46" s="162"/>
      <c r="FM46" s="162"/>
      <c r="FN46" s="162"/>
      <c r="FO46" s="162"/>
      <c r="FP46" s="162"/>
      <c r="FQ46" s="162"/>
      <c r="FR46" s="162"/>
      <c r="FS46" s="162"/>
      <c r="FT46" s="162"/>
      <c r="FU46" s="162"/>
      <c r="FV46" s="162"/>
      <c r="FW46" s="162"/>
      <c r="FX46" s="162"/>
      <c r="FY46" s="162"/>
      <c r="FZ46" s="162"/>
      <c r="GA46" s="162"/>
      <c r="GB46" s="162"/>
      <c r="GC46" s="162"/>
      <c r="GD46" s="162"/>
      <c r="GE46" s="162"/>
      <c r="GF46" s="162"/>
      <c r="GG46" s="162"/>
      <c r="GH46" s="162"/>
      <c r="GI46" s="162"/>
      <c r="GJ46" s="162"/>
      <c r="GK46" s="162"/>
      <c r="GL46" s="162"/>
      <c r="GM46" s="162"/>
      <c r="GN46" s="162"/>
      <c r="GO46" s="162"/>
      <c r="GP46" s="162"/>
      <c r="GQ46" s="162"/>
      <c r="GR46" s="162"/>
      <c r="GS46" s="162"/>
      <c r="GT46" s="162"/>
      <c r="GU46" s="162"/>
      <c r="GV46" s="162"/>
      <c r="GW46" s="162"/>
      <c r="GX46" s="162"/>
      <c r="GY46" s="162"/>
      <c r="GZ46" s="162"/>
      <c r="HA46" s="162"/>
      <c r="HB46" s="162"/>
      <c r="HC46" s="162"/>
      <c r="HD46" s="162"/>
      <c r="HE46" s="162"/>
      <c r="HF46" s="162"/>
      <c r="HG46" s="162"/>
      <c r="HH46" s="162"/>
      <c r="HI46" s="162"/>
      <c r="HJ46" s="162"/>
      <c r="HK46" s="162"/>
      <c r="HL46" s="162"/>
      <c r="HM46" s="162"/>
      <c r="HN46" s="162"/>
      <c r="HO46" s="162"/>
      <c r="HP46" s="162"/>
      <c r="HQ46" s="162"/>
      <c r="HR46" s="162"/>
      <c r="HS46" s="162"/>
      <c r="HT46" s="162"/>
      <c r="HU46" s="162"/>
      <c r="HV46" s="162"/>
      <c r="HW46" s="162"/>
      <c r="HX46" s="162"/>
      <c r="HY46" s="162"/>
      <c r="HZ46" s="162"/>
      <c r="IA46" s="162"/>
      <c r="IB46" s="162"/>
      <c r="IC46" s="162"/>
      <c r="ID46" s="162"/>
      <c r="IE46" s="162"/>
      <c r="IF46" s="162"/>
      <c r="IG46" s="162"/>
      <c r="IH46" s="162"/>
      <c r="II46" s="162"/>
      <c r="IJ46" s="162"/>
      <c r="IK46" s="162"/>
      <c r="IL46" s="162"/>
      <c r="IM46" s="162"/>
      <c r="IN46" s="162"/>
      <c r="IO46" s="162"/>
      <c r="IP46" s="162"/>
      <c r="IQ46" s="163"/>
    </row>
    <row r="47" spans="1:251" ht="15" customHeight="1" x14ac:dyDescent="0.15">
      <c r="A47" s="156">
        <v>3</v>
      </c>
      <c r="B47" s="13" t="s">
        <v>111</v>
      </c>
      <c r="C47" s="156">
        <v>3</v>
      </c>
      <c r="D47" s="152"/>
      <c r="E47" s="156">
        <v>3</v>
      </c>
      <c r="F47" s="13" t="s">
        <v>109</v>
      </c>
      <c r="G47" s="156">
        <v>33</v>
      </c>
      <c r="H47" s="152"/>
      <c r="I47" s="156">
        <v>3</v>
      </c>
      <c r="J47" s="13" t="s">
        <v>73</v>
      </c>
      <c r="K47" s="156">
        <v>28</v>
      </c>
      <c r="L47" s="152"/>
      <c r="M47" s="177"/>
      <c r="N47" s="178"/>
      <c r="O47" s="178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  <c r="CW47" s="162"/>
      <c r="CX47" s="162"/>
      <c r="CY47" s="162"/>
      <c r="CZ47" s="162"/>
      <c r="DA47" s="162"/>
      <c r="DB47" s="162"/>
      <c r="DC47" s="162"/>
      <c r="DD47" s="162"/>
      <c r="DE47" s="162"/>
      <c r="DF47" s="162"/>
      <c r="DG47" s="162"/>
      <c r="DH47" s="162"/>
      <c r="DI47" s="162"/>
      <c r="DJ47" s="162"/>
      <c r="DK47" s="162"/>
      <c r="DL47" s="162"/>
      <c r="DM47" s="162"/>
      <c r="DN47" s="162"/>
      <c r="DO47" s="162"/>
      <c r="DP47" s="162"/>
      <c r="DQ47" s="162"/>
      <c r="DR47" s="162"/>
      <c r="DS47" s="162"/>
      <c r="DT47" s="162"/>
      <c r="DU47" s="162"/>
      <c r="DV47" s="162"/>
      <c r="DW47" s="162"/>
      <c r="DX47" s="162"/>
      <c r="DY47" s="162"/>
      <c r="DZ47" s="162"/>
      <c r="EA47" s="162"/>
      <c r="EB47" s="162"/>
      <c r="EC47" s="162"/>
      <c r="ED47" s="162"/>
      <c r="EE47" s="162"/>
      <c r="EF47" s="162"/>
      <c r="EG47" s="162"/>
      <c r="EH47" s="162"/>
      <c r="EI47" s="162"/>
      <c r="EJ47" s="162"/>
      <c r="EK47" s="162"/>
      <c r="EL47" s="162"/>
      <c r="EM47" s="162"/>
      <c r="EN47" s="162"/>
      <c r="EO47" s="162"/>
      <c r="EP47" s="162"/>
      <c r="EQ47" s="162"/>
      <c r="ER47" s="162"/>
      <c r="ES47" s="162"/>
      <c r="ET47" s="162"/>
      <c r="EU47" s="162"/>
      <c r="EV47" s="162"/>
      <c r="EW47" s="162"/>
      <c r="EX47" s="162"/>
      <c r="EY47" s="162"/>
      <c r="EZ47" s="162"/>
      <c r="FA47" s="162"/>
      <c r="FB47" s="162"/>
      <c r="FC47" s="162"/>
      <c r="FD47" s="162"/>
      <c r="FE47" s="162"/>
      <c r="FF47" s="162"/>
      <c r="FG47" s="162"/>
      <c r="FH47" s="162"/>
      <c r="FI47" s="162"/>
      <c r="FJ47" s="162"/>
      <c r="FK47" s="162"/>
      <c r="FL47" s="162"/>
      <c r="FM47" s="162"/>
      <c r="FN47" s="162"/>
      <c r="FO47" s="162"/>
      <c r="FP47" s="162"/>
      <c r="FQ47" s="162"/>
      <c r="FR47" s="162"/>
      <c r="FS47" s="162"/>
      <c r="FT47" s="162"/>
      <c r="FU47" s="162"/>
      <c r="FV47" s="162"/>
      <c r="FW47" s="162"/>
      <c r="FX47" s="162"/>
      <c r="FY47" s="162"/>
      <c r="FZ47" s="162"/>
      <c r="GA47" s="162"/>
      <c r="GB47" s="162"/>
      <c r="GC47" s="162"/>
      <c r="GD47" s="162"/>
      <c r="GE47" s="162"/>
      <c r="GF47" s="162"/>
      <c r="GG47" s="162"/>
      <c r="GH47" s="162"/>
      <c r="GI47" s="162"/>
      <c r="GJ47" s="162"/>
      <c r="GK47" s="162"/>
      <c r="GL47" s="162"/>
      <c r="GM47" s="162"/>
      <c r="GN47" s="162"/>
      <c r="GO47" s="162"/>
      <c r="GP47" s="162"/>
      <c r="GQ47" s="162"/>
      <c r="GR47" s="162"/>
      <c r="GS47" s="162"/>
      <c r="GT47" s="162"/>
      <c r="GU47" s="162"/>
      <c r="GV47" s="162"/>
      <c r="GW47" s="162"/>
      <c r="GX47" s="162"/>
      <c r="GY47" s="162"/>
      <c r="GZ47" s="162"/>
      <c r="HA47" s="162"/>
      <c r="HB47" s="162"/>
      <c r="HC47" s="162"/>
      <c r="HD47" s="162"/>
      <c r="HE47" s="162"/>
      <c r="HF47" s="162"/>
      <c r="HG47" s="162"/>
      <c r="HH47" s="162"/>
      <c r="HI47" s="162"/>
      <c r="HJ47" s="162"/>
      <c r="HK47" s="162"/>
      <c r="HL47" s="162"/>
      <c r="HM47" s="162"/>
      <c r="HN47" s="162"/>
      <c r="HO47" s="162"/>
      <c r="HP47" s="162"/>
      <c r="HQ47" s="162"/>
      <c r="HR47" s="162"/>
      <c r="HS47" s="162"/>
      <c r="HT47" s="162"/>
      <c r="HU47" s="162"/>
      <c r="HV47" s="162"/>
      <c r="HW47" s="162"/>
      <c r="HX47" s="162"/>
      <c r="HY47" s="162"/>
      <c r="HZ47" s="162"/>
      <c r="IA47" s="162"/>
      <c r="IB47" s="162"/>
      <c r="IC47" s="162"/>
      <c r="ID47" s="162"/>
      <c r="IE47" s="162"/>
      <c r="IF47" s="162"/>
      <c r="IG47" s="162"/>
      <c r="IH47" s="162"/>
      <c r="II47" s="162"/>
      <c r="IJ47" s="162"/>
      <c r="IK47" s="162"/>
      <c r="IL47" s="162"/>
      <c r="IM47" s="162"/>
      <c r="IN47" s="162"/>
      <c r="IO47" s="162"/>
      <c r="IP47" s="162"/>
      <c r="IQ47" s="163"/>
    </row>
    <row r="48" spans="1:251" ht="15" customHeight="1" x14ac:dyDescent="0.15">
      <c r="A48" s="156">
        <v>4</v>
      </c>
      <c r="B48" s="294" t="s">
        <v>92</v>
      </c>
      <c r="C48" s="300">
        <v>2</v>
      </c>
      <c r="D48" s="152"/>
      <c r="E48" s="156">
        <v>4</v>
      </c>
      <c r="F48" s="13" t="s">
        <v>90</v>
      </c>
      <c r="G48" s="156">
        <v>24</v>
      </c>
      <c r="H48" s="152"/>
      <c r="I48" s="156">
        <v>4</v>
      </c>
      <c r="J48" s="13" t="s">
        <v>299</v>
      </c>
      <c r="K48" s="156">
        <v>28</v>
      </c>
      <c r="L48" s="152"/>
      <c r="M48" s="177"/>
      <c r="N48" s="178"/>
      <c r="O48" s="178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/>
      <c r="CN48" s="162"/>
      <c r="CO48" s="162"/>
      <c r="CP48" s="162"/>
      <c r="CQ48" s="162"/>
      <c r="CR48" s="162"/>
      <c r="CS48" s="162"/>
      <c r="CT48" s="162"/>
      <c r="CU48" s="162"/>
      <c r="CV48" s="162"/>
      <c r="CW48" s="162"/>
      <c r="CX48" s="162"/>
      <c r="CY48" s="162"/>
      <c r="CZ48" s="162"/>
      <c r="DA48" s="162"/>
      <c r="DB48" s="162"/>
      <c r="DC48" s="162"/>
      <c r="DD48" s="162"/>
      <c r="DE48" s="162"/>
      <c r="DF48" s="162"/>
      <c r="DG48" s="162"/>
      <c r="DH48" s="162"/>
      <c r="DI48" s="162"/>
      <c r="DJ48" s="162"/>
      <c r="DK48" s="162"/>
      <c r="DL48" s="162"/>
      <c r="DM48" s="162"/>
      <c r="DN48" s="162"/>
      <c r="DO48" s="162"/>
      <c r="DP48" s="162"/>
      <c r="DQ48" s="162"/>
      <c r="DR48" s="162"/>
      <c r="DS48" s="162"/>
      <c r="DT48" s="162"/>
      <c r="DU48" s="162"/>
      <c r="DV48" s="162"/>
      <c r="DW48" s="162"/>
      <c r="DX48" s="162"/>
      <c r="DY48" s="162"/>
      <c r="DZ48" s="162"/>
      <c r="EA48" s="162"/>
      <c r="EB48" s="162"/>
      <c r="EC48" s="162"/>
      <c r="ED48" s="162"/>
      <c r="EE48" s="162"/>
      <c r="EF48" s="162"/>
      <c r="EG48" s="162"/>
      <c r="EH48" s="162"/>
      <c r="EI48" s="162"/>
      <c r="EJ48" s="162"/>
      <c r="EK48" s="162"/>
      <c r="EL48" s="162"/>
      <c r="EM48" s="162"/>
      <c r="EN48" s="162"/>
      <c r="EO48" s="162"/>
      <c r="EP48" s="162"/>
      <c r="EQ48" s="162"/>
      <c r="ER48" s="162"/>
      <c r="ES48" s="162"/>
      <c r="ET48" s="162"/>
      <c r="EU48" s="162"/>
      <c r="EV48" s="162"/>
      <c r="EW48" s="162"/>
      <c r="EX48" s="162"/>
      <c r="EY48" s="162"/>
      <c r="EZ48" s="162"/>
      <c r="FA48" s="162"/>
      <c r="FB48" s="162"/>
      <c r="FC48" s="162"/>
      <c r="FD48" s="162"/>
      <c r="FE48" s="162"/>
      <c r="FF48" s="162"/>
      <c r="FG48" s="162"/>
      <c r="FH48" s="162"/>
      <c r="FI48" s="162"/>
      <c r="FJ48" s="162"/>
      <c r="FK48" s="162"/>
      <c r="FL48" s="162"/>
      <c r="FM48" s="162"/>
      <c r="FN48" s="162"/>
      <c r="FO48" s="162"/>
      <c r="FP48" s="162"/>
      <c r="FQ48" s="162"/>
      <c r="FR48" s="162"/>
      <c r="FS48" s="162"/>
      <c r="FT48" s="162"/>
      <c r="FU48" s="162"/>
      <c r="FV48" s="162"/>
      <c r="FW48" s="162"/>
      <c r="FX48" s="162"/>
      <c r="FY48" s="162"/>
      <c r="FZ48" s="162"/>
      <c r="GA48" s="162"/>
      <c r="GB48" s="162"/>
      <c r="GC48" s="162"/>
      <c r="GD48" s="162"/>
      <c r="GE48" s="162"/>
      <c r="GF48" s="162"/>
      <c r="GG48" s="162"/>
      <c r="GH48" s="162"/>
      <c r="GI48" s="162"/>
      <c r="GJ48" s="162"/>
      <c r="GK48" s="162"/>
      <c r="GL48" s="162"/>
      <c r="GM48" s="162"/>
      <c r="GN48" s="162"/>
      <c r="GO48" s="162"/>
      <c r="GP48" s="162"/>
      <c r="GQ48" s="162"/>
      <c r="GR48" s="162"/>
      <c r="GS48" s="162"/>
      <c r="GT48" s="162"/>
      <c r="GU48" s="162"/>
      <c r="GV48" s="162"/>
      <c r="GW48" s="162"/>
      <c r="GX48" s="162"/>
      <c r="GY48" s="162"/>
      <c r="GZ48" s="162"/>
      <c r="HA48" s="162"/>
      <c r="HB48" s="162"/>
      <c r="HC48" s="162"/>
      <c r="HD48" s="162"/>
      <c r="HE48" s="162"/>
      <c r="HF48" s="162"/>
      <c r="HG48" s="162"/>
      <c r="HH48" s="162"/>
      <c r="HI48" s="162"/>
      <c r="HJ48" s="162"/>
      <c r="HK48" s="162"/>
      <c r="HL48" s="162"/>
      <c r="HM48" s="162"/>
      <c r="HN48" s="162"/>
      <c r="HO48" s="162"/>
      <c r="HP48" s="162"/>
      <c r="HQ48" s="162"/>
      <c r="HR48" s="162"/>
      <c r="HS48" s="162"/>
      <c r="HT48" s="162"/>
      <c r="HU48" s="162"/>
      <c r="HV48" s="162"/>
      <c r="HW48" s="162"/>
      <c r="HX48" s="162"/>
      <c r="HY48" s="162"/>
      <c r="HZ48" s="162"/>
      <c r="IA48" s="162"/>
      <c r="IB48" s="162"/>
      <c r="IC48" s="162"/>
      <c r="ID48" s="162"/>
      <c r="IE48" s="162"/>
      <c r="IF48" s="162"/>
      <c r="IG48" s="162"/>
      <c r="IH48" s="162"/>
      <c r="II48" s="162"/>
      <c r="IJ48" s="162"/>
      <c r="IK48" s="162"/>
      <c r="IL48" s="162"/>
      <c r="IM48" s="162"/>
      <c r="IN48" s="162"/>
      <c r="IO48" s="162"/>
      <c r="IP48" s="162"/>
      <c r="IQ48" s="163"/>
    </row>
    <row r="49" spans="1:251" ht="15" customHeight="1" x14ac:dyDescent="0.15">
      <c r="A49" s="156">
        <v>5</v>
      </c>
      <c r="B49" s="265" t="s">
        <v>73</v>
      </c>
      <c r="C49" s="266">
        <v>2</v>
      </c>
      <c r="D49" s="152"/>
      <c r="E49" s="156">
        <v>5</v>
      </c>
      <c r="F49" s="13" t="s">
        <v>111</v>
      </c>
      <c r="G49" s="156">
        <v>24</v>
      </c>
      <c r="H49" s="152"/>
      <c r="I49" s="156">
        <v>5</v>
      </c>
      <c r="J49" s="13" t="s">
        <v>110</v>
      </c>
      <c r="K49" s="156">
        <v>27</v>
      </c>
      <c r="L49" s="152"/>
      <c r="M49" s="177"/>
      <c r="N49" s="178"/>
      <c r="O49" s="178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2"/>
      <c r="CT49" s="162"/>
      <c r="CU49" s="162"/>
      <c r="CV49" s="162"/>
      <c r="CW49" s="162"/>
      <c r="CX49" s="162"/>
      <c r="CY49" s="162"/>
      <c r="CZ49" s="162"/>
      <c r="DA49" s="162"/>
      <c r="DB49" s="162"/>
      <c r="DC49" s="162"/>
      <c r="DD49" s="162"/>
      <c r="DE49" s="162"/>
      <c r="DF49" s="162"/>
      <c r="DG49" s="162"/>
      <c r="DH49" s="162"/>
      <c r="DI49" s="162"/>
      <c r="DJ49" s="162"/>
      <c r="DK49" s="162"/>
      <c r="DL49" s="162"/>
      <c r="DM49" s="162"/>
      <c r="DN49" s="162"/>
      <c r="DO49" s="162"/>
      <c r="DP49" s="162"/>
      <c r="DQ49" s="162"/>
      <c r="DR49" s="162"/>
      <c r="DS49" s="162"/>
      <c r="DT49" s="162"/>
      <c r="DU49" s="162"/>
      <c r="DV49" s="162"/>
      <c r="DW49" s="162"/>
      <c r="DX49" s="162"/>
      <c r="DY49" s="162"/>
      <c r="DZ49" s="162"/>
      <c r="EA49" s="162"/>
      <c r="EB49" s="162"/>
      <c r="EC49" s="162"/>
      <c r="ED49" s="162"/>
      <c r="EE49" s="162"/>
      <c r="EF49" s="162"/>
      <c r="EG49" s="162"/>
      <c r="EH49" s="162"/>
      <c r="EI49" s="162"/>
      <c r="EJ49" s="162"/>
      <c r="EK49" s="162"/>
      <c r="EL49" s="162"/>
      <c r="EM49" s="162"/>
      <c r="EN49" s="162"/>
      <c r="EO49" s="162"/>
      <c r="EP49" s="162"/>
      <c r="EQ49" s="162"/>
      <c r="ER49" s="162"/>
      <c r="ES49" s="162"/>
      <c r="ET49" s="162"/>
      <c r="EU49" s="162"/>
      <c r="EV49" s="162"/>
      <c r="EW49" s="162"/>
      <c r="EX49" s="162"/>
      <c r="EY49" s="162"/>
      <c r="EZ49" s="162"/>
      <c r="FA49" s="162"/>
      <c r="FB49" s="162"/>
      <c r="FC49" s="162"/>
      <c r="FD49" s="162"/>
      <c r="FE49" s="162"/>
      <c r="FF49" s="162"/>
      <c r="FG49" s="162"/>
      <c r="FH49" s="162"/>
      <c r="FI49" s="162"/>
      <c r="FJ49" s="162"/>
      <c r="FK49" s="162"/>
      <c r="FL49" s="162"/>
      <c r="FM49" s="162"/>
      <c r="FN49" s="162"/>
      <c r="FO49" s="162"/>
      <c r="FP49" s="162"/>
      <c r="FQ49" s="162"/>
      <c r="FR49" s="162"/>
      <c r="FS49" s="162"/>
      <c r="FT49" s="162"/>
      <c r="FU49" s="162"/>
      <c r="FV49" s="162"/>
      <c r="FW49" s="162"/>
      <c r="FX49" s="162"/>
      <c r="FY49" s="162"/>
      <c r="FZ49" s="162"/>
      <c r="GA49" s="162"/>
      <c r="GB49" s="162"/>
      <c r="GC49" s="162"/>
      <c r="GD49" s="162"/>
      <c r="GE49" s="162"/>
      <c r="GF49" s="162"/>
      <c r="GG49" s="162"/>
      <c r="GH49" s="162"/>
      <c r="GI49" s="162"/>
      <c r="GJ49" s="162"/>
      <c r="GK49" s="162"/>
      <c r="GL49" s="162"/>
      <c r="GM49" s="162"/>
      <c r="GN49" s="162"/>
      <c r="GO49" s="162"/>
      <c r="GP49" s="162"/>
      <c r="GQ49" s="162"/>
      <c r="GR49" s="162"/>
      <c r="GS49" s="162"/>
      <c r="GT49" s="162"/>
      <c r="GU49" s="162"/>
      <c r="GV49" s="162"/>
      <c r="GW49" s="162"/>
      <c r="GX49" s="162"/>
      <c r="GY49" s="162"/>
      <c r="GZ49" s="162"/>
      <c r="HA49" s="162"/>
      <c r="HB49" s="162"/>
      <c r="HC49" s="162"/>
      <c r="HD49" s="162"/>
      <c r="HE49" s="162"/>
      <c r="HF49" s="162"/>
      <c r="HG49" s="162"/>
      <c r="HH49" s="162"/>
      <c r="HI49" s="162"/>
      <c r="HJ49" s="162"/>
      <c r="HK49" s="162"/>
      <c r="HL49" s="162"/>
      <c r="HM49" s="162"/>
      <c r="HN49" s="162"/>
      <c r="HO49" s="162"/>
      <c r="HP49" s="162"/>
      <c r="HQ49" s="162"/>
      <c r="HR49" s="162"/>
      <c r="HS49" s="162"/>
      <c r="HT49" s="162"/>
      <c r="HU49" s="162"/>
      <c r="HV49" s="162"/>
      <c r="HW49" s="162"/>
      <c r="HX49" s="162"/>
      <c r="HY49" s="162"/>
      <c r="HZ49" s="162"/>
      <c r="IA49" s="162"/>
      <c r="IB49" s="162"/>
      <c r="IC49" s="162"/>
      <c r="ID49" s="162"/>
      <c r="IE49" s="162"/>
      <c r="IF49" s="162"/>
      <c r="IG49" s="162"/>
      <c r="IH49" s="162"/>
      <c r="II49" s="162"/>
      <c r="IJ49" s="162"/>
      <c r="IK49" s="162"/>
      <c r="IL49" s="162"/>
      <c r="IM49" s="162"/>
      <c r="IN49" s="162"/>
      <c r="IO49" s="162"/>
      <c r="IP49" s="162"/>
      <c r="IQ49" s="163"/>
    </row>
    <row r="50" spans="1:251" ht="15" customHeight="1" x14ac:dyDescent="0.15">
      <c r="A50" s="156">
        <v>6</v>
      </c>
      <c r="B50" s="13" t="s">
        <v>300</v>
      </c>
      <c r="C50" s="156">
        <v>2</v>
      </c>
      <c r="D50" s="152"/>
      <c r="E50" s="156">
        <v>6</v>
      </c>
      <c r="F50" s="294" t="s">
        <v>58</v>
      </c>
      <c r="G50" s="300">
        <v>23</v>
      </c>
      <c r="H50" s="152"/>
      <c r="I50" s="156">
        <v>6</v>
      </c>
      <c r="J50" s="13" t="s">
        <v>109</v>
      </c>
      <c r="K50" s="156">
        <v>26</v>
      </c>
      <c r="L50" s="152"/>
      <c r="M50" s="177"/>
      <c r="N50" s="178"/>
      <c r="O50" s="178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2"/>
      <c r="CS50" s="162"/>
      <c r="CT50" s="162"/>
      <c r="CU50" s="162"/>
      <c r="CV50" s="162"/>
      <c r="CW50" s="162"/>
      <c r="CX50" s="162"/>
      <c r="CY50" s="162"/>
      <c r="CZ50" s="162"/>
      <c r="DA50" s="162"/>
      <c r="DB50" s="162"/>
      <c r="DC50" s="162"/>
      <c r="DD50" s="162"/>
      <c r="DE50" s="162"/>
      <c r="DF50" s="162"/>
      <c r="DG50" s="162"/>
      <c r="DH50" s="162"/>
      <c r="DI50" s="162"/>
      <c r="DJ50" s="162"/>
      <c r="DK50" s="162"/>
      <c r="DL50" s="162"/>
      <c r="DM50" s="162"/>
      <c r="DN50" s="162"/>
      <c r="DO50" s="162"/>
      <c r="DP50" s="162"/>
      <c r="DQ50" s="162"/>
      <c r="DR50" s="162"/>
      <c r="DS50" s="162"/>
      <c r="DT50" s="162"/>
      <c r="DU50" s="162"/>
      <c r="DV50" s="162"/>
      <c r="DW50" s="162"/>
      <c r="DX50" s="162"/>
      <c r="DY50" s="162"/>
      <c r="DZ50" s="162"/>
      <c r="EA50" s="162"/>
      <c r="EB50" s="162"/>
      <c r="EC50" s="162"/>
      <c r="ED50" s="162"/>
      <c r="EE50" s="162"/>
      <c r="EF50" s="162"/>
      <c r="EG50" s="162"/>
      <c r="EH50" s="162"/>
      <c r="EI50" s="162"/>
      <c r="EJ50" s="162"/>
      <c r="EK50" s="162"/>
      <c r="EL50" s="162"/>
      <c r="EM50" s="162"/>
      <c r="EN50" s="162"/>
      <c r="EO50" s="162"/>
      <c r="EP50" s="162"/>
      <c r="EQ50" s="162"/>
      <c r="ER50" s="162"/>
      <c r="ES50" s="162"/>
      <c r="ET50" s="162"/>
      <c r="EU50" s="162"/>
      <c r="EV50" s="162"/>
      <c r="EW50" s="162"/>
      <c r="EX50" s="162"/>
      <c r="EY50" s="162"/>
      <c r="EZ50" s="162"/>
      <c r="FA50" s="162"/>
      <c r="FB50" s="162"/>
      <c r="FC50" s="162"/>
      <c r="FD50" s="162"/>
      <c r="FE50" s="162"/>
      <c r="FF50" s="162"/>
      <c r="FG50" s="162"/>
      <c r="FH50" s="162"/>
      <c r="FI50" s="162"/>
      <c r="FJ50" s="162"/>
      <c r="FK50" s="162"/>
      <c r="FL50" s="162"/>
      <c r="FM50" s="162"/>
      <c r="FN50" s="162"/>
      <c r="FO50" s="162"/>
      <c r="FP50" s="162"/>
      <c r="FQ50" s="162"/>
      <c r="FR50" s="162"/>
      <c r="FS50" s="162"/>
      <c r="FT50" s="162"/>
      <c r="FU50" s="162"/>
      <c r="FV50" s="162"/>
      <c r="FW50" s="162"/>
      <c r="FX50" s="162"/>
      <c r="FY50" s="162"/>
      <c r="FZ50" s="162"/>
      <c r="GA50" s="162"/>
      <c r="GB50" s="162"/>
      <c r="GC50" s="162"/>
      <c r="GD50" s="162"/>
      <c r="GE50" s="162"/>
      <c r="GF50" s="162"/>
      <c r="GG50" s="162"/>
      <c r="GH50" s="162"/>
      <c r="GI50" s="162"/>
      <c r="GJ50" s="162"/>
      <c r="GK50" s="162"/>
      <c r="GL50" s="162"/>
      <c r="GM50" s="162"/>
      <c r="GN50" s="162"/>
      <c r="GO50" s="162"/>
      <c r="GP50" s="162"/>
      <c r="GQ50" s="162"/>
      <c r="GR50" s="162"/>
      <c r="GS50" s="162"/>
      <c r="GT50" s="162"/>
      <c r="GU50" s="162"/>
      <c r="GV50" s="162"/>
      <c r="GW50" s="162"/>
      <c r="GX50" s="162"/>
      <c r="GY50" s="162"/>
      <c r="GZ50" s="162"/>
      <c r="HA50" s="162"/>
      <c r="HB50" s="162"/>
      <c r="HC50" s="162"/>
      <c r="HD50" s="162"/>
      <c r="HE50" s="162"/>
      <c r="HF50" s="162"/>
      <c r="HG50" s="162"/>
      <c r="HH50" s="162"/>
      <c r="HI50" s="162"/>
      <c r="HJ50" s="162"/>
      <c r="HK50" s="162"/>
      <c r="HL50" s="162"/>
      <c r="HM50" s="162"/>
      <c r="HN50" s="162"/>
      <c r="HO50" s="162"/>
      <c r="HP50" s="162"/>
      <c r="HQ50" s="162"/>
      <c r="HR50" s="162"/>
      <c r="HS50" s="162"/>
      <c r="HT50" s="162"/>
      <c r="HU50" s="162"/>
      <c r="HV50" s="162"/>
      <c r="HW50" s="162"/>
      <c r="HX50" s="162"/>
      <c r="HY50" s="162"/>
      <c r="HZ50" s="162"/>
      <c r="IA50" s="162"/>
      <c r="IB50" s="162"/>
      <c r="IC50" s="162"/>
      <c r="ID50" s="162"/>
      <c r="IE50" s="162"/>
      <c r="IF50" s="162"/>
      <c r="IG50" s="162"/>
      <c r="IH50" s="162"/>
      <c r="II50" s="162"/>
      <c r="IJ50" s="162"/>
      <c r="IK50" s="162"/>
      <c r="IL50" s="162"/>
      <c r="IM50" s="162"/>
      <c r="IN50" s="162"/>
      <c r="IO50" s="162"/>
      <c r="IP50" s="162"/>
      <c r="IQ50" s="163"/>
    </row>
    <row r="51" spans="1:251" ht="15" customHeight="1" x14ac:dyDescent="0.15">
      <c r="A51" s="156">
        <v>7</v>
      </c>
      <c r="B51" s="13" t="s">
        <v>183</v>
      </c>
      <c r="C51" s="156">
        <v>2</v>
      </c>
      <c r="D51" s="152"/>
      <c r="E51" s="156">
        <v>7</v>
      </c>
      <c r="F51" s="298" t="s">
        <v>92</v>
      </c>
      <c r="G51" s="301">
        <v>22</v>
      </c>
      <c r="H51" s="152"/>
      <c r="I51" s="156">
        <v>7</v>
      </c>
      <c r="J51" s="291" t="s">
        <v>58</v>
      </c>
      <c r="K51" s="292">
        <v>25</v>
      </c>
      <c r="L51" s="152"/>
      <c r="M51" s="177"/>
      <c r="N51" s="178"/>
      <c r="O51" s="178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2"/>
      <c r="CJ51" s="162"/>
      <c r="CK51" s="162"/>
      <c r="CL51" s="162"/>
      <c r="CM51" s="162"/>
      <c r="CN51" s="162"/>
      <c r="CO51" s="162"/>
      <c r="CP51" s="162"/>
      <c r="CQ51" s="162"/>
      <c r="CR51" s="162"/>
      <c r="CS51" s="162"/>
      <c r="CT51" s="162"/>
      <c r="CU51" s="162"/>
      <c r="CV51" s="162"/>
      <c r="CW51" s="162"/>
      <c r="CX51" s="162"/>
      <c r="CY51" s="162"/>
      <c r="CZ51" s="162"/>
      <c r="DA51" s="162"/>
      <c r="DB51" s="162"/>
      <c r="DC51" s="162"/>
      <c r="DD51" s="162"/>
      <c r="DE51" s="162"/>
      <c r="DF51" s="162"/>
      <c r="DG51" s="162"/>
      <c r="DH51" s="162"/>
      <c r="DI51" s="162"/>
      <c r="DJ51" s="162"/>
      <c r="DK51" s="162"/>
      <c r="DL51" s="162"/>
      <c r="DM51" s="162"/>
      <c r="DN51" s="162"/>
      <c r="DO51" s="162"/>
      <c r="DP51" s="162"/>
      <c r="DQ51" s="162"/>
      <c r="DR51" s="162"/>
      <c r="DS51" s="162"/>
      <c r="DT51" s="162"/>
      <c r="DU51" s="162"/>
      <c r="DV51" s="162"/>
      <c r="DW51" s="162"/>
      <c r="DX51" s="162"/>
      <c r="DY51" s="162"/>
      <c r="DZ51" s="162"/>
      <c r="EA51" s="162"/>
      <c r="EB51" s="162"/>
      <c r="EC51" s="162"/>
      <c r="ED51" s="162"/>
      <c r="EE51" s="162"/>
      <c r="EF51" s="162"/>
      <c r="EG51" s="162"/>
      <c r="EH51" s="162"/>
      <c r="EI51" s="162"/>
      <c r="EJ51" s="162"/>
      <c r="EK51" s="162"/>
      <c r="EL51" s="162"/>
      <c r="EM51" s="162"/>
      <c r="EN51" s="162"/>
      <c r="EO51" s="162"/>
      <c r="EP51" s="162"/>
      <c r="EQ51" s="162"/>
      <c r="ER51" s="162"/>
      <c r="ES51" s="162"/>
      <c r="ET51" s="162"/>
      <c r="EU51" s="162"/>
      <c r="EV51" s="162"/>
      <c r="EW51" s="162"/>
      <c r="EX51" s="162"/>
      <c r="EY51" s="162"/>
      <c r="EZ51" s="162"/>
      <c r="FA51" s="162"/>
      <c r="FB51" s="162"/>
      <c r="FC51" s="162"/>
      <c r="FD51" s="162"/>
      <c r="FE51" s="162"/>
      <c r="FF51" s="162"/>
      <c r="FG51" s="162"/>
      <c r="FH51" s="162"/>
      <c r="FI51" s="162"/>
      <c r="FJ51" s="162"/>
      <c r="FK51" s="162"/>
      <c r="FL51" s="162"/>
      <c r="FM51" s="162"/>
      <c r="FN51" s="162"/>
      <c r="FO51" s="162"/>
      <c r="FP51" s="162"/>
      <c r="FQ51" s="162"/>
      <c r="FR51" s="162"/>
      <c r="FS51" s="162"/>
      <c r="FT51" s="162"/>
      <c r="FU51" s="162"/>
      <c r="FV51" s="162"/>
      <c r="FW51" s="162"/>
      <c r="FX51" s="162"/>
      <c r="FY51" s="162"/>
      <c r="FZ51" s="162"/>
      <c r="GA51" s="162"/>
      <c r="GB51" s="162"/>
      <c r="GC51" s="162"/>
      <c r="GD51" s="162"/>
      <c r="GE51" s="162"/>
      <c r="GF51" s="162"/>
      <c r="GG51" s="162"/>
      <c r="GH51" s="162"/>
      <c r="GI51" s="162"/>
      <c r="GJ51" s="162"/>
      <c r="GK51" s="162"/>
      <c r="GL51" s="162"/>
      <c r="GM51" s="162"/>
      <c r="GN51" s="162"/>
      <c r="GO51" s="162"/>
      <c r="GP51" s="162"/>
      <c r="GQ51" s="162"/>
      <c r="GR51" s="162"/>
      <c r="GS51" s="162"/>
      <c r="GT51" s="162"/>
      <c r="GU51" s="162"/>
      <c r="GV51" s="162"/>
      <c r="GW51" s="162"/>
      <c r="GX51" s="162"/>
      <c r="GY51" s="162"/>
      <c r="GZ51" s="162"/>
      <c r="HA51" s="162"/>
      <c r="HB51" s="162"/>
      <c r="HC51" s="162"/>
      <c r="HD51" s="162"/>
      <c r="HE51" s="162"/>
      <c r="HF51" s="162"/>
      <c r="HG51" s="162"/>
      <c r="HH51" s="162"/>
      <c r="HI51" s="162"/>
      <c r="HJ51" s="162"/>
      <c r="HK51" s="162"/>
      <c r="HL51" s="162"/>
      <c r="HM51" s="162"/>
      <c r="HN51" s="162"/>
      <c r="HO51" s="162"/>
      <c r="HP51" s="162"/>
      <c r="HQ51" s="162"/>
      <c r="HR51" s="162"/>
      <c r="HS51" s="162"/>
      <c r="HT51" s="162"/>
      <c r="HU51" s="162"/>
      <c r="HV51" s="162"/>
      <c r="HW51" s="162"/>
      <c r="HX51" s="162"/>
      <c r="HY51" s="162"/>
      <c r="HZ51" s="162"/>
      <c r="IA51" s="162"/>
      <c r="IB51" s="162"/>
      <c r="IC51" s="162"/>
      <c r="ID51" s="162"/>
      <c r="IE51" s="162"/>
      <c r="IF51" s="162"/>
      <c r="IG51" s="162"/>
      <c r="IH51" s="162"/>
      <c r="II51" s="162"/>
      <c r="IJ51" s="162"/>
      <c r="IK51" s="162"/>
      <c r="IL51" s="162"/>
      <c r="IM51" s="162"/>
      <c r="IN51" s="162"/>
      <c r="IO51" s="162"/>
      <c r="IP51" s="162"/>
      <c r="IQ51" s="163"/>
    </row>
    <row r="52" spans="1:251" ht="15" customHeight="1" x14ac:dyDescent="0.15">
      <c r="A52" s="156">
        <v>8</v>
      </c>
      <c r="B52" s="13" t="s">
        <v>64</v>
      </c>
      <c r="C52" s="156">
        <v>2</v>
      </c>
      <c r="D52" s="152"/>
      <c r="E52" s="156">
        <v>8</v>
      </c>
      <c r="F52" s="13" t="s">
        <v>114</v>
      </c>
      <c r="G52" s="156">
        <v>20</v>
      </c>
      <c r="H52" s="152"/>
      <c r="I52" s="156">
        <v>8</v>
      </c>
      <c r="J52" s="13" t="s">
        <v>83</v>
      </c>
      <c r="K52" s="156">
        <v>20</v>
      </c>
      <c r="L52" s="152"/>
      <c r="M52" s="177"/>
      <c r="N52" s="178"/>
      <c r="O52" s="178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  <c r="CM52" s="162"/>
      <c r="CN52" s="162"/>
      <c r="CO52" s="162"/>
      <c r="CP52" s="162"/>
      <c r="CQ52" s="162"/>
      <c r="CR52" s="162"/>
      <c r="CS52" s="162"/>
      <c r="CT52" s="162"/>
      <c r="CU52" s="162"/>
      <c r="CV52" s="162"/>
      <c r="CW52" s="162"/>
      <c r="CX52" s="162"/>
      <c r="CY52" s="162"/>
      <c r="CZ52" s="162"/>
      <c r="DA52" s="162"/>
      <c r="DB52" s="162"/>
      <c r="DC52" s="162"/>
      <c r="DD52" s="162"/>
      <c r="DE52" s="162"/>
      <c r="DF52" s="162"/>
      <c r="DG52" s="162"/>
      <c r="DH52" s="162"/>
      <c r="DI52" s="162"/>
      <c r="DJ52" s="162"/>
      <c r="DK52" s="162"/>
      <c r="DL52" s="162"/>
      <c r="DM52" s="162"/>
      <c r="DN52" s="162"/>
      <c r="DO52" s="162"/>
      <c r="DP52" s="162"/>
      <c r="DQ52" s="162"/>
      <c r="DR52" s="162"/>
      <c r="DS52" s="162"/>
      <c r="DT52" s="162"/>
      <c r="DU52" s="162"/>
      <c r="DV52" s="162"/>
      <c r="DW52" s="162"/>
      <c r="DX52" s="162"/>
      <c r="DY52" s="162"/>
      <c r="DZ52" s="162"/>
      <c r="EA52" s="162"/>
      <c r="EB52" s="162"/>
      <c r="EC52" s="162"/>
      <c r="ED52" s="162"/>
      <c r="EE52" s="162"/>
      <c r="EF52" s="162"/>
      <c r="EG52" s="162"/>
      <c r="EH52" s="162"/>
      <c r="EI52" s="162"/>
      <c r="EJ52" s="162"/>
      <c r="EK52" s="162"/>
      <c r="EL52" s="162"/>
      <c r="EM52" s="162"/>
      <c r="EN52" s="162"/>
      <c r="EO52" s="162"/>
      <c r="EP52" s="162"/>
      <c r="EQ52" s="162"/>
      <c r="ER52" s="162"/>
      <c r="ES52" s="162"/>
      <c r="ET52" s="162"/>
      <c r="EU52" s="162"/>
      <c r="EV52" s="162"/>
      <c r="EW52" s="162"/>
      <c r="EX52" s="162"/>
      <c r="EY52" s="162"/>
      <c r="EZ52" s="162"/>
      <c r="FA52" s="162"/>
      <c r="FB52" s="162"/>
      <c r="FC52" s="162"/>
      <c r="FD52" s="162"/>
      <c r="FE52" s="162"/>
      <c r="FF52" s="162"/>
      <c r="FG52" s="162"/>
      <c r="FH52" s="162"/>
      <c r="FI52" s="162"/>
      <c r="FJ52" s="162"/>
      <c r="FK52" s="162"/>
      <c r="FL52" s="162"/>
      <c r="FM52" s="162"/>
      <c r="FN52" s="162"/>
      <c r="FO52" s="162"/>
      <c r="FP52" s="162"/>
      <c r="FQ52" s="162"/>
      <c r="FR52" s="162"/>
      <c r="FS52" s="162"/>
      <c r="FT52" s="162"/>
      <c r="FU52" s="162"/>
      <c r="FV52" s="162"/>
      <c r="FW52" s="162"/>
      <c r="FX52" s="162"/>
      <c r="FY52" s="162"/>
      <c r="FZ52" s="162"/>
      <c r="GA52" s="162"/>
      <c r="GB52" s="162"/>
      <c r="GC52" s="162"/>
      <c r="GD52" s="162"/>
      <c r="GE52" s="162"/>
      <c r="GF52" s="162"/>
      <c r="GG52" s="162"/>
      <c r="GH52" s="162"/>
      <c r="GI52" s="162"/>
      <c r="GJ52" s="162"/>
      <c r="GK52" s="162"/>
      <c r="GL52" s="162"/>
      <c r="GM52" s="162"/>
      <c r="GN52" s="162"/>
      <c r="GO52" s="162"/>
      <c r="GP52" s="162"/>
      <c r="GQ52" s="162"/>
      <c r="GR52" s="162"/>
      <c r="GS52" s="162"/>
      <c r="GT52" s="162"/>
      <c r="GU52" s="162"/>
      <c r="GV52" s="162"/>
      <c r="GW52" s="162"/>
      <c r="GX52" s="162"/>
      <c r="GY52" s="162"/>
      <c r="GZ52" s="162"/>
      <c r="HA52" s="162"/>
      <c r="HB52" s="162"/>
      <c r="HC52" s="162"/>
      <c r="HD52" s="162"/>
      <c r="HE52" s="162"/>
      <c r="HF52" s="162"/>
      <c r="HG52" s="162"/>
      <c r="HH52" s="162"/>
      <c r="HI52" s="162"/>
      <c r="HJ52" s="162"/>
      <c r="HK52" s="162"/>
      <c r="HL52" s="162"/>
      <c r="HM52" s="162"/>
      <c r="HN52" s="162"/>
      <c r="HO52" s="162"/>
      <c r="HP52" s="162"/>
      <c r="HQ52" s="162"/>
      <c r="HR52" s="162"/>
      <c r="HS52" s="162"/>
      <c r="HT52" s="162"/>
      <c r="HU52" s="162"/>
      <c r="HV52" s="162"/>
      <c r="HW52" s="162"/>
      <c r="HX52" s="162"/>
      <c r="HY52" s="162"/>
      <c r="HZ52" s="162"/>
      <c r="IA52" s="162"/>
      <c r="IB52" s="162"/>
      <c r="IC52" s="162"/>
      <c r="ID52" s="162"/>
      <c r="IE52" s="162"/>
      <c r="IF52" s="162"/>
      <c r="IG52" s="162"/>
      <c r="IH52" s="162"/>
      <c r="II52" s="162"/>
      <c r="IJ52" s="162"/>
      <c r="IK52" s="162"/>
      <c r="IL52" s="162"/>
      <c r="IM52" s="162"/>
      <c r="IN52" s="162"/>
      <c r="IO52" s="162"/>
      <c r="IP52" s="162"/>
      <c r="IQ52" s="163"/>
    </row>
    <row r="53" spans="1:251" ht="15" customHeight="1" x14ac:dyDescent="0.15">
      <c r="A53" s="156">
        <v>9</v>
      </c>
      <c r="B53" s="294" t="s">
        <v>225</v>
      </c>
      <c r="C53" s="300">
        <v>1</v>
      </c>
      <c r="D53" s="152"/>
      <c r="E53" s="156">
        <v>9</v>
      </c>
      <c r="F53" s="13" t="s">
        <v>123</v>
      </c>
      <c r="G53" s="156">
        <v>19</v>
      </c>
      <c r="H53" s="152"/>
      <c r="I53" s="156">
        <v>9</v>
      </c>
      <c r="J53" s="13" t="s">
        <v>90</v>
      </c>
      <c r="K53" s="156">
        <v>19</v>
      </c>
      <c r="L53" s="152"/>
      <c r="M53" s="177"/>
      <c r="N53" s="178"/>
      <c r="O53" s="178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162"/>
      <c r="CM53" s="162"/>
      <c r="CN53" s="162"/>
      <c r="CO53" s="162"/>
      <c r="CP53" s="162"/>
      <c r="CQ53" s="162"/>
      <c r="CR53" s="162"/>
      <c r="CS53" s="162"/>
      <c r="CT53" s="162"/>
      <c r="CU53" s="162"/>
      <c r="CV53" s="162"/>
      <c r="CW53" s="162"/>
      <c r="CX53" s="162"/>
      <c r="CY53" s="162"/>
      <c r="CZ53" s="162"/>
      <c r="DA53" s="162"/>
      <c r="DB53" s="162"/>
      <c r="DC53" s="162"/>
      <c r="DD53" s="162"/>
      <c r="DE53" s="162"/>
      <c r="DF53" s="162"/>
      <c r="DG53" s="162"/>
      <c r="DH53" s="162"/>
      <c r="DI53" s="162"/>
      <c r="DJ53" s="162"/>
      <c r="DK53" s="162"/>
      <c r="DL53" s="162"/>
      <c r="DM53" s="162"/>
      <c r="DN53" s="162"/>
      <c r="DO53" s="162"/>
      <c r="DP53" s="162"/>
      <c r="DQ53" s="162"/>
      <c r="DR53" s="162"/>
      <c r="DS53" s="162"/>
      <c r="DT53" s="162"/>
      <c r="DU53" s="162"/>
      <c r="DV53" s="162"/>
      <c r="DW53" s="162"/>
      <c r="DX53" s="162"/>
      <c r="DY53" s="162"/>
      <c r="DZ53" s="162"/>
      <c r="EA53" s="162"/>
      <c r="EB53" s="162"/>
      <c r="EC53" s="162"/>
      <c r="ED53" s="162"/>
      <c r="EE53" s="162"/>
      <c r="EF53" s="162"/>
      <c r="EG53" s="162"/>
      <c r="EH53" s="162"/>
      <c r="EI53" s="162"/>
      <c r="EJ53" s="162"/>
      <c r="EK53" s="162"/>
      <c r="EL53" s="162"/>
      <c r="EM53" s="162"/>
      <c r="EN53" s="162"/>
      <c r="EO53" s="162"/>
      <c r="EP53" s="162"/>
      <c r="EQ53" s="162"/>
      <c r="ER53" s="162"/>
      <c r="ES53" s="162"/>
      <c r="ET53" s="162"/>
      <c r="EU53" s="162"/>
      <c r="EV53" s="162"/>
      <c r="EW53" s="162"/>
      <c r="EX53" s="162"/>
      <c r="EY53" s="162"/>
      <c r="EZ53" s="162"/>
      <c r="FA53" s="162"/>
      <c r="FB53" s="162"/>
      <c r="FC53" s="162"/>
      <c r="FD53" s="162"/>
      <c r="FE53" s="162"/>
      <c r="FF53" s="162"/>
      <c r="FG53" s="162"/>
      <c r="FH53" s="162"/>
      <c r="FI53" s="162"/>
      <c r="FJ53" s="162"/>
      <c r="FK53" s="162"/>
      <c r="FL53" s="162"/>
      <c r="FM53" s="162"/>
      <c r="FN53" s="162"/>
      <c r="FO53" s="162"/>
      <c r="FP53" s="162"/>
      <c r="FQ53" s="162"/>
      <c r="FR53" s="162"/>
      <c r="FS53" s="162"/>
      <c r="FT53" s="162"/>
      <c r="FU53" s="162"/>
      <c r="FV53" s="162"/>
      <c r="FW53" s="162"/>
      <c r="FX53" s="162"/>
      <c r="FY53" s="162"/>
      <c r="FZ53" s="162"/>
      <c r="GA53" s="162"/>
      <c r="GB53" s="162"/>
      <c r="GC53" s="162"/>
      <c r="GD53" s="162"/>
      <c r="GE53" s="162"/>
      <c r="GF53" s="162"/>
      <c r="GG53" s="162"/>
      <c r="GH53" s="162"/>
      <c r="GI53" s="162"/>
      <c r="GJ53" s="162"/>
      <c r="GK53" s="162"/>
      <c r="GL53" s="162"/>
      <c r="GM53" s="162"/>
      <c r="GN53" s="162"/>
      <c r="GO53" s="162"/>
      <c r="GP53" s="162"/>
      <c r="GQ53" s="162"/>
      <c r="GR53" s="162"/>
      <c r="GS53" s="162"/>
      <c r="GT53" s="162"/>
      <c r="GU53" s="162"/>
      <c r="GV53" s="162"/>
      <c r="GW53" s="162"/>
      <c r="GX53" s="162"/>
      <c r="GY53" s="162"/>
      <c r="GZ53" s="162"/>
      <c r="HA53" s="162"/>
      <c r="HB53" s="162"/>
      <c r="HC53" s="162"/>
      <c r="HD53" s="162"/>
      <c r="HE53" s="162"/>
      <c r="HF53" s="162"/>
      <c r="HG53" s="162"/>
      <c r="HH53" s="162"/>
      <c r="HI53" s="162"/>
      <c r="HJ53" s="162"/>
      <c r="HK53" s="162"/>
      <c r="HL53" s="162"/>
      <c r="HM53" s="162"/>
      <c r="HN53" s="162"/>
      <c r="HO53" s="162"/>
      <c r="HP53" s="162"/>
      <c r="HQ53" s="162"/>
      <c r="HR53" s="162"/>
      <c r="HS53" s="162"/>
      <c r="HT53" s="162"/>
      <c r="HU53" s="162"/>
      <c r="HV53" s="162"/>
      <c r="HW53" s="162"/>
      <c r="HX53" s="162"/>
      <c r="HY53" s="162"/>
      <c r="HZ53" s="162"/>
      <c r="IA53" s="162"/>
      <c r="IB53" s="162"/>
      <c r="IC53" s="162"/>
      <c r="ID53" s="162"/>
      <c r="IE53" s="162"/>
      <c r="IF53" s="162"/>
      <c r="IG53" s="162"/>
      <c r="IH53" s="162"/>
      <c r="II53" s="162"/>
      <c r="IJ53" s="162"/>
      <c r="IK53" s="162"/>
      <c r="IL53" s="162"/>
      <c r="IM53" s="162"/>
      <c r="IN53" s="162"/>
      <c r="IO53" s="162"/>
      <c r="IP53" s="162"/>
      <c r="IQ53" s="163"/>
    </row>
    <row r="54" spans="1:251" ht="15" customHeight="1" x14ac:dyDescent="0.15">
      <c r="A54" s="156">
        <v>10</v>
      </c>
      <c r="B54" s="296" t="s">
        <v>58</v>
      </c>
      <c r="C54" s="302">
        <v>1</v>
      </c>
      <c r="D54" s="152"/>
      <c r="E54" s="156">
        <v>10</v>
      </c>
      <c r="F54" s="13" t="s">
        <v>64</v>
      </c>
      <c r="G54" s="156">
        <v>19</v>
      </c>
      <c r="H54" s="152"/>
      <c r="I54" s="156">
        <v>10</v>
      </c>
      <c r="J54" s="13" t="s">
        <v>114</v>
      </c>
      <c r="K54" s="156">
        <v>19</v>
      </c>
      <c r="L54" s="152"/>
      <c r="M54" s="177"/>
      <c r="N54" s="178"/>
      <c r="O54" s="178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BW54" s="162"/>
      <c r="BX54" s="162"/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2"/>
      <c r="CJ54" s="162"/>
      <c r="CK54" s="162"/>
      <c r="CL54" s="162"/>
      <c r="CM54" s="162"/>
      <c r="CN54" s="162"/>
      <c r="CO54" s="162"/>
      <c r="CP54" s="162"/>
      <c r="CQ54" s="162"/>
      <c r="CR54" s="162"/>
      <c r="CS54" s="162"/>
      <c r="CT54" s="162"/>
      <c r="CU54" s="162"/>
      <c r="CV54" s="162"/>
      <c r="CW54" s="162"/>
      <c r="CX54" s="162"/>
      <c r="CY54" s="162"/>
      <c r="CZ54" s="162"/>
      <c r="DA54" s="162"/>
      <c r="DB54" s="162"/>
      <c r="DC54" s="162"/>
      <c r="DD54" s="162"/>
      <c r="DE54" s="162"/>
      <c r="DF54" s="162"/>
      <c r="DG54" s="162"/>
      <c r="DH54" s="162"/>
      <c r="DI54" s="162"/>
      <c r="DJ54" s="162"/>
      <c r="DK54" s="162"/>
      <c r="DL54" s="162"/>
      <c r="DM54" s="162"/>
      <c r="DN54" s="162"/>
      <c r="DO54" s="162"/>
      <c r="DP54" s="162"/>
      <c r="DQ54" s="162"/>
      <c r="DR54" s="162"/>
      <c r="DS54" s="162"/>
      <c r="DT54" s="162"/>
      <c r="DU54" s="162"/>
      <c r="DV54" s="162"/>
      <c r="DW54" s="162"/>
      <c r="DX54" s="162"/>
      <c r="DY54" s="162"/>
      <c r="DZ54" s="162"/>
      <c r="EA54" s="162"/>
      <c r="EB54" s="162"/>
      <c r="EC54" s="162"/>
      <c r="ED54" s="162"/>
      <c r="EE54" s="162"/>
      <c r="EF54" s="162"/>
      <c r="EG54" s="162"/>
      <c r="EH54" s="162"/>
      <c r="EI54" s="162"/>
      <c r="EJ54" s="162"/>
      <c r="EK54" s="162"/>
      <c r="EL54" s="162"/>
      <c r="EM54" s="162"/>
      <c r="EN54" s="162"/>
      <c r="EO54" s="162"/>
      <c r="EP54" s="162"/>
      <c r="EQ54" s="162"/>
      <c r="ER54" s="162"/>
      <c r="ES54" s="162"/>
      <c r="ET54" s="162"/>
      <c r="EU54" s="162"/>
      <c r="EV54" s="162"/>
      <c r="EW54" s="162"/>
      <c r="EX54" s="162"/>
      <c r="EY54" s="162"/>
      <c r="EZ54" s="162"/>
      <c r="FA54" s="162"/>
      <c r="FB54" s="162"/>
      <c r="FC54" s="162"/>
      <c r="FD54" s="162"/>
      <c r="FE54" s="162"/>
      <c r="FF54" s="162"/>
      <c r="FG54" s="162"/>
      <c r="FH54" s="162"/>
      <c r="FI54" s="162"/>
      <c r="FJ54" s="162"/>
      <c r="FK54" s="162"/>
      <c r="FL54" s="162"/>
      <c r="FM54" s="162"/>
      <c r="FN54" s="162"/>
      <c r="FO54" s="162"/>
      <c r="FP54" s="162"/>
      <c r="FQ54" s="162"/>
      <c r="FR54" s="162"/>
      <c r="FS54" s="162"/>
      <c r="FT54" s="162"/>
      <c r="FU54" s="162"/>
      <c r="FV54" s="162"/>
      <c r="FW54" s="162"/>
      <c r="FX54" s="162"/>
      <c r="FY54" s="162"/>
      <c r="FZ54" s="162"/>
      <c r="GA54" s="162"/>
      <c r="GB54" s="162"/>
      <c r="GC54" s="162"/>
      <c r="GD54" s="162"/>
      <c r="GE54" s="162"/>
      <c r="GF54" s="162"/>
      <c r="GG54" s="162"/>
      <c r="GH54" s="162"/>
      <c r="GI54" s="162"/>
      <c r="GJ54" s="162"/>
      <c r="GK54" s="162"/>
      <c r="GL54" s="162"/>
      <c r="GM54" s="162"/>
      <c r="GN54" s="162"/>
      <c r="GO54" s="162"/>
      <c r="GP54" s="162"/>
      <c r="GQ54" s="162"/>
      <c r="GR54" s="162"/>
      <c r="GS54" s="162"/>
      <c r="GT54" s="162"/>
      <c r="GU54" s="162"/>
      <c r="GV54" s="162"/>
      <c r="GW54" s="162"/>
      <c r="GX54" s="162"/>
      <c r="GY54" s="162"/>
      <c r="GZ54" s="162"/>
      <c r="HA54" s="162"/>
      <c r="HB54" s="162"/>
      <c r="HC54" s="162"/>
      <c r="HD54" s="162"/>
      <c r="HE54" s="162"/>
      <c r="HF54" s="162"/>
      <c r="HG54" s="162"/>
      <c r="HH54" s="162"/>
      <c r="HI54" s="162"/>
      <c r="HJ54" s="162"/>
      <c r="HK54" s="162"/>
      <c r="HL54" s="162"/>
      <c r="HM54" s="162"/>
      <c r="HN54" s="162"/>
      <c r="HO54" s="162"/>
      <c r="HP54" s="162"/>
      <c r="HQ54" s="162"/>
      <c r="HR54" s="162"/>
      <c r="HS54" s="162"/>
      <c r="HT54" s="162"/>
      <c r="HU54" s="162"/>
      <c r="HV54" s="162"/>
      <c r="HW54" s="162"/>
      <c r="HX54" s="162"/>
      <c r="HY54" s="162"/>
      <c r="HZ54" s="162"/>
      <c r="IA54" s="162"/>
      <c r="IB54" s="162"/>
      <c r="IC54" s="162"/>
      <c r="ID54" s="162"/>
      <c r="IE54" s="162"/>
      <c r="IF54" s="162"/>
      <c r="IG54" s="162"/>
      <c r="IH54" s="162"/>
      <c r="II54" s="162"/>
      <c r="IJ54" s="162"/>
      <c r="IK54" s="162"/>
      <c r="IL54" s="162"/>
      <c r="IM54" s="162"/>
      <c r="IN54" s="162"/>
      <c r="IO54" s="162"/>
      <c r="IP54" s="162"/>
      <c r="IQ54" s="163"/>
    </row>
    <row r="55" spans="1:251" ht="15" customHeight="1" x14ac:dyDescent="0.15">
      <c r="A55" s="156">
        <f>A54+1</f>
        <v>11</v>
      </c>
      <c r="B55" s="298" t="s">
        <v>179</v>
      </c>
      <c r="C55" s="301">
        <v>1</v>
      </c>
      <c r="D55" s="152"/>
      <c r="E55" s="156">
        <f t="shared" ref="E55:E64" si="4">E54+1</f>
        <v>11</v>
      </c>
      <c r="F55" s="13" t="s">
        <v>73</v>
      </c>
      <c r="G55" s="156">
        <v>18</v>
      </c>
      <c r="H55" s="152"/>
      <c r="I55" s="156">
        <f t="shared" ref="I55:I64" si="5">I54+1</f>
        <v>11</v>
      </c>
      <c r="J55" s="291" t="s">
        <v>179</v>
      </c>
      <c r="K55" s="292">
        <v>18</v>
      </c>
      <c r="L55" s="152"/>
      <c r="M55" s="177"/>
      <c r="N55" s="178"/>
      <c r="O55" s="178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J55" s="162"/>
      <c r="CK55" s="162"/>
      <c r="CL55" s="162"/>
      <c r="CM55" s="162"/>
      <c r="CN55" s="162"/>
      <c r="CO55" s="162"/>
      <c r="CP55" s="162"/>
      <c r="CQ55" s="162"/>
      <c r="CR55" s="162"/>
      <c r="CS55" s="162"/>
      <c r="CT55" s="162"/>
      <c r="CU55" s="162"/>
      <c r="CV55" s="162"/>
      <c r="CW55" s="162"/>
      <c r="CX55" s="162"/>
      <c r="CY55" s="162"/>
      <c r="CZ55" s="162"/>
      <c r="DA55" s="162"/>
      <c r="DB55" s="162"/>
      <c r="DC55" s="162"/>
      <c r="DD55" s="162"/>
      <c r="DE55" s="162"/>
      <c r="DF55" s="162"/>
      <c r="DG55" s="162"/>
      <c r="DH55" s="162"/>
      <c r="DI55" s="162"/>
      <c r="DJ55" s="162"/>
      <c r="DK55" s="162"/>
      <c r="DL55" s="162"/>
      <c r="DM55" s="162"/>
      <c r="DN55" s="162"/>
      <c r="DO55" s="162"/>
      <c r="DP55" s="162"/>
      <c r="DQ55" s="162"/>
      <c r="DR55" s="162"/>
      <c r="DS55" s="162"/>
      <c r="DT55" s="162"/>
      <c r="DU55" s="162"/>
      <c r="DV55" s="162"/>
      <c r="DW55" s="162"/>
      <c r="DX55" s="162"/>
      <c r="DY55" s="162"/>
      <c r="DZ55" s="162"/>
      <c r="EA55" s="162"/>
      <c r="EB55" s="162"/>
      <c r="EC55" s="162"/>
      <c r="ED55" s="162"/>
      <c r="EE55" s="162"/>
      <c r="EF55" s="162"/>
      <c r="EG55" s="162"/>
      <c r="EH55" s="162"/>
      <c r="EI55" s="162"/>
      <c r="EJ55" s="162"/>
      <c r="EK55" s="162"/>
      <c r="EL55" s="162"/>
      <c r="EM55" s="162"/>
      <c r="EN55" s="162"/>
      <c r="EO55" s="162"/>
      <c r="EP55" s="162"/>
      <c r="EQ55" s="162"/>
      <c r="ER55" s="162"/>
      <c r="ES55" s="162"/>
      <c r="ET55" s="162"/>
      <c r="EU55" s="162"/>
      <c r="EV55" s="162"/>
      <c r="EW55" s="162"/>
      <c r="EX55" s="162"/>
      <c r="EY55" s="162"/>
      <c r="EZ55" s="162"/>
      <c r="FA55" s="162"/>
      <c r="FB55" s="162"/>
      <c r="FC55" s="162"/>
      <c r="FD55" s="162"/>
      <c r="FE55" s="162"/>
      <c r="FF55" s="162"/>
      <c r="FG55" s="162"/>
      <c r="FH55" s="162"/>
      <c r="FI55" s="162"/>
      <c r="FJ55" s="162"/>
      <c r="FK55" s="162"/>
      <c r="FL55" s="162"/>
      <c r="FM55" s="162"/>
      <c r="FN55" s="162"/>
      <c r="FO55" s="162"/>
      <c r="FP55" s="162"/>
      <c r="FQ55" s="162"/>
      <c r="FR55" s="162"/>
      <c r="FS55" s="162"/>
      <c r="FT55" s="162"/>
      <c r="FU55" s="162"/>
      <c r="FV55" s="162"/>
      <c r="FW55" s="162"/>
      <c r="FX55" s="162"/>
      <c r="FY55" s="162"/>
      <c r="FZ55" s="162"/>
      <c r="GA55" s="162"/>
      <c r="GB55" s="162"/>
      <c r="GC55" s="162"/>
      <c r="GD55" s="162"/>
      <c r="GE55" s="162"/>
      <c r="GF55" s="162"/>
      <c r="GG55" s="162"/>
      <c r="GH55" s="162"/>
      <c r="GI55" s="162"/>
      <c r="GJ55" s="162"/>
      <c r="GK55" s="162"/>
      <c r="GL55" s="162"/>
      <c r="GM55" s="162"/>
      <c r="GN55" s="162"/>
      <c r="GO55" s="162"/>
      <c r="GP55" s="162"/>
      <c r="GQ55" s="162"/>
      <c r="GR55" s="162"/>
      <c r="GS55" s="162"/>
      <c r="GT55" s="162"/>
      <c r="GU55" s="162"/>
      <c r="GV55" s="162"/>
      <c r="GW55" s="162"/>
      <c r="GX55" s="162"/>
      <c r="GY55" s="162"/>
      <c r="GZ55" s="162"/>
      <c r="HA55" s="162"/>
      <c r="HB55" s="162"/>
      <c r="HC55" s="162"/>
      <c r="HD55" s="162"/>
      <c r="HE55" s="162"/>
      <c r="HF55" s="162"/>
      <c r="HG55" s="162"/>
      <c r="HH55" s="162"/>
      <c r="HI55" s="162"/>
      <c r="HJ55" s="162"/>
      <c r="HK55" s="162"/>
      <c r="HL55" s="162"/>
      <c r="HM55" s="162"/>
      <c r="HN55" s="162"/>
      <c r="HO55" s="162"/>
      <c r="HP55" s="162"/>
      <c r="HQ55" s="162"/>
      <c r="HR55" s="162"/>
      <c r="HS55" s="162"/>
      <c r="HT55" s="162"/>
      <c r="HU55" s="162"/>
      <c r="HV55" s="162"/>
      <c r="HW55" s="162"/>
      <c r="HX55" s="162"/>
      <c r="HY55" s="162"/>
      <c r="HZ55" s="162"/>
      <c r="IA55" s="162"/>
      <c r="IB55" s="162"/>
      <c r="IC55" s="162"/>
      <c r="ID55" s="162"/>
      <c r="IE55" s="162"/>
      <c r="IF55" s="162"/>
      <c r="IG55" s="162"/>
      <c r="IH55" s="162"/>
      <c r="II55" s="162"/>
      <c r="IJ55" s="162"/>
      <c r="IK55" s="162"/>
      <c r="IL55" s="162"/>
      <c r="IM55" s="162"/>
      <c r="IN55" s="162"/>
      <c r="IO55" s="162"/>
      <c r="IP55" s="162"/>
      <c r="IQ55" s="163"/>
    </row>
    <row r="56" spans="1:251" ht="15" customHeight="1" x14ac:dyDescent="0.15">
      <c r="A56" s="156">
        <f>A55+1</f>
        <v>12</v>
      </c>
      <c r="B56" s="13" t="s">
        <v>90</v>
      </c>
      <c r="C56" s="156">
        <v>1</v>
      </c>
      <c r="D56" s="152"/>
      <c r="E56" s="156">
        <f t="shared" si="4"/>
        <v>12</v>
      </c>
      <c r="F56" s="13" t="s">
        <v>183</v>
      </c>
      <c r="G56" s="156">
        <v>18</v>
      </c>
      <c r="H56" s="152"/>
      <c r="I56" s="156">
        <f t="shared" si="5"/>
        <v>12</v>
      </c>
      <c r="J56" s="13" t="s">
        <v>300</v>
      </c>
      <c r="K56" s="156">
        <v>18</v>
      </c>
      <c r="L56" s="152"/>
      <c r="M56" s="177"/>
      <c r="N56" s="178"/>
      <c r="O56" s="178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162"/>
      <c r="BU56" s="162"/>
      <c r="BV56" s="162"/>
      <c r="BW56" s="162"/>
      <c r="BX56" s="162"/>
      <c r="BY56" s="162"/>
      <c r="BZ56" s="162"/>
      <c r="CA56" s="162"/>
      <c r="CB56" s="162"/>
      <c r="CC56" s="162"/>
      <c r="CD56" s="162"/>
      <c r="CE56" s="162"/>
      <c r="CF56" s="162"/>
      <c r="CG56" s="162"/>
      <c r="CH56" s="162"/>
      <c r="CI56" s="162"/>
      <c r="CJ56" s="162"/>
      <c r="CK56" s="162"/>
      <c r="CL56" s="162"/>
      <c r="CM56" s="162"/>
      <c r="CN56" s="162"/>
      <c r="CO56" s="162"/>
      <c r="CP56" s="162"/>
      <c r="CQ56" s="162"/>
      <c r="CR56" s="162"/>
      <c r="CS56" s="162"/>
      <c r="CT56" s="162"/>
      <c r="CU56" s="162"/>
      <c r="CV56" s="162"/>
      <c r="CW56" s="162"/>
      <c r="CX56" s="162"/>
      <c r="CY56" s="162"/>
      <c r="CZ56" s="162"/>
      <c r="DA56" s="162"/>
      <c r="DB56" s="162"/>
      <c r="DC56" s="162"/>
      <c r="DD56" s="162"/>
      <c r="DE56" s="162"/>
      <c r="DF56" s="162"/>
      <c r="DG56" s="162"/>
      <c r="DH56" s="162"/>
      <c r="DI56" s="162"/>
      <c r="DJ56" s="162"/>
      <c r="DK56" s="162"/>
      <c r="DL56" s="162"/>
      <c r="DM56" s="162"/>
      <c r="DN56" s="162"/>
      <c r="DO56" s="162"/>
      <c r="DP56" s="162"/>
      <c r="DQ56" s="162"/>
      <c r="DR56" s="162"/>
      <c r="DS56" s="162"/>
      <c r="DT56" s="162"/>
      <c r="DU56" s="162"/>
      <c r="DV56" s="162"/>
      <c r="DW56" s="162"/>
      <c r="DX56" s="162"/>
      <c r="DY56" s="162"/>
      <c r="DZ56" s="162"/>
      <c r="EA56" s="162"/>
      <c r="EB56" s="162"/>
      <c r="EC56" s="162"/>
      <c r="ED56" s="162"/>
      <c r="EE56" s="162"/>
      <c r="EF56" s="162"/>
      <c r="EG56" s="162"/>
      <c r="EH56" s="162"/>
      <c r="EI56" s="162"/>
      <c r="EJ56" s="162"/>
      <c r="EK56" s="162"/>
      <c r="EL56" s="162"/>
      <c r="EM56" s="162"/>
      <c r="EN56" s="162"/>
      <c r="EO56" s="162"/>
      <c r="EP56" s="162"/>
      <c r="EQ56" s="162"/>
      <c r="ER56" s="162"/>
      <c r="ES56" s="162"/>
      <c r="ET56" s="162"/>
      <c r="EU56" s="162"/>
      <c r="EV56" s="162"/>
      <c r="EW56" s="162"/>
      <c r="EX56" s="162"/>
      <c r="EY56" s="162"/>
      <c r="EZ56" s="162"/>
      <c r="FA56" s="162"/>
      <c r="FB56" s="162"/>
      <c r="FC56" s="162"/>
      <c r="FD56" s="162"/>
      <c r="FE56" s="162"/>
      <c r="FF56" s="162"/>
      <c r="FG56" s="162"/>
      <c r="FH56" s="162"/>
      <c r="FI56" s="162"/>
      <c r="FJ56" s="162"/>
      <c r="FK56" s="162"/>
      <c r="FL56" s="162"/>
      <c r="FM56" s="162"/>
      <c r="FN56" s="162"/>
      <c r="FO56" s="162"/>
      <c r="FP56" s="162"/>
      <c r="FQ56" s="162"/>
      <c r="FR56" s="162"/>
      <c r="FS56" s="162"/>
      <c r="FT56" s="162"/>
      <c r="FU56" s="162"/>
      <c r="FV56" s="162"/>
      <c r="FW56" s="162"/>
      <c r="FX56" s="162"/>
      <c r="FY56" s="162"/>
      <c r="FZ56" s="162"/>
      <c r="GA56" s="162"/>
      <c r="GB56" s="162"/>
      <c r="GC56" s="162"/>
      <c r="GD56" s="162"/>
      <c r="GE56" s="162"/>
      <c r="GF56" s="162"/>
      <c r="GG56" s="162"/>
      <c r="GH56" s="162"/>
      <c r="GI56" s="162"/>
      <c r="GJ56" s="162"/>
      <c r="GK56" s="162"/>
      <c r="GL56" s="162"/>
      <c r="GM56" s="162"/>
      <c r="GN56" s="162"/>
      <c r="GO56" s="162"/>
      <c r="GP56" s="162"/>
      <c r="GQ56" s="162"/>
      <c r="GR56" s="162"/>
      <c r="GS56" s="162"/>
      <c r="GT56" s="162"/>
      <c r="GU56" s="162"/>
      <c r="GV56" s="162"/>
      <c r="GW56" s="162"/>
      <c r="GX56" s="162"/>
      <c r="GY56" s="162"/>
      <c r="GZ56" s="162"/>
      <c r="HA56" s="162"/>
      <c r="HB56" s="162"/>
      <c r="HC56" s="162"/>
      <c r="HD56" s="162"/>
      <c r="HE56" s="162"/>
      <c r="HF56" s="162"/>
      <c r="HG56" s="162"/>
      <c r="HH56" s="162"/>
      <c r="HI56" s="162"/>
      <c r="HJ56" s="162"/>
      <c r="HK56" s="162"/>
      <c r="HL56" s="162"/>
      <c r="HM56" s="162"/>
      <c r="HN56" s="162"/>
      <c r="HO56" s="162"/>
      <c r="HP56" s="162"/>
      <c r="HQ56" s="162"/>
      <c r="HR56" s="162"/>
      <c r="HS56" s="162"/>
      <c r="HT56" s="162"/>
      <c r="HU56" s="162"/>
      <c r="HV56" s="162"/>
      <c r="HW56" s="162"/>
      <c r="HX56" s="162"/>
      <c r="HY56" s="162"/>
      <c r="HZ56" s="162"/>
      <c r="IA56" s="162"/>
      <c r="IB56" s="162"/>
      <c r="IC56" s="162"/>
      <c r="ID56" s="162"/>
      <c r="IE56" s="162"/>
      <c r="IF56" s="162"/>
      <c r="IG56" s="162"/>
      <c r="IH56" s="162"/>
      <c r="II56" s="162"/>
      <c r="IJ56" s="162"/>
      <c r="IK56" s="162"/>
      <c r="IL56" s="162"/>
      <c r="IM56" s="162"/>
      <c r="IN56" s="162"/>
      <c r="IO56" s="162"/>
      <c r="IP56" s="162"/>
      <c r="IQ56" s="163"/>
    </row>
    <row r="57" spans="1:251" ht="15" customHeight="1" x14ac:dyDescent="0.15">
      <c r="A57" s="156">
        <f>A56+1</f>
        <v>13</v>
      </c>
      <c r="B57" s="13" t="s">
        <v>109</v>
      </c>
      <c r="C57" s="156">
        <v>1</v>
      </c>
      <c r="D57" s="152"/>
      <c r="E57" s="156">
        <f t="shared" si="4"/>
        <v>13</v>
      </c>
      <c r="F57" s="294" t="s">
        <v>79</v>
      </c>
      <c r="G57" s="300">
        <v>16</v>
      </c>
      <c r="H57" s="152"/>
      <c r="I57" s="156">
        <f t="shared" si="5"/>
        <v>13</v>
      </c>
      <c r="J57" s="13" t="s">
        <v>123</v>
      </c>
      <c r="K57" s="156">
        <v>18</v>
      </c>
      <c r="L57" s="152"/>
      <c r="M57" s="177"/>
      <c r="N57" s="178"/>
      <c r="O57" s="178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2"/>
      <c r="BZ57" s="162"/>
      <c r="CA57" s="162"/>
      <c r="CB57" s="162"/>
      <c r="CC57" s="162"/>
      <c r="CD57" s="162"/>
      <c r="CE57" s="162"/>
      <c r="CF57" s="162"/>
      <c r="CG57" s="162"/>
      <c r="CH57" s="162"/>
      <c r="CI57" s="162"/>
      <c r="CJ57" s="162"/>
      <c r="CK57" s="162"/>
      <c r="CL57" s="162"/>
      <c r="CM57" s="162"/>
      <c r="CN57" s="162"/>
      <c r="CO57" s="162"/>
      <c r="CP57" s="162"/>
      <c r="CQ57" s="162"/>
      <c r="CR57" s="162"/>
      <c r="CS57" s="162"/>
      <c r="CT57" s="162"/>
      <c r="CU57" s="162"/>
      <c r="CV57" s="162"/>
      <c r="CW57" s="162"/>
      <c r="CX57" s="162"/>
      <c r="CY57" s="162"/>
      <c r="CZ57" s="162"/>
      <c r="DA57" s="162"/>
      <c r="DB57" s="162"/>
      <c r="DC57" s="162"/>
      <c r="DD57" s="162"/>
      <c r="DE57" s="162"/>
      <c r="DF57" s="162"/>
      <c r="DG57" s="162"/>
      <c r="DH57" s="162"/>
      <c r="DI57" s="162"/>
      <c r="DJ57" s="162"/>
      <c r="DK57" s="162"/>
      <c r="DL57" s="162"/>
      <c r="DM57" s="162"/>
      <c r="DN57" s="162"/>
      <c r="DO57" s="162"/>
      <c r="DP57" s="162"/>
      <c r="DQ57" s="162"/>
      <c r="DR57" s="162"/>
      <c r="DS57" s="162"/>
      <c r="DT57" s="162"/>
      <c r="DU57" s="162"/>
      <c r="DV57" s="162"/>
      <c r="DW57" s="162"/>
      <c r="DX57" s="162"/>
      <c r="DY57" s="162"/>
      <c r="DZ57" s="162"/>
      <c r="EA57" s="162"/>
      <c r="EB57" s="162"/>
      <c r="EC57" s="162"/>
      <c r="ED57" s="162"/>
      <c r="EE57" s="162"/>
      <c r="EF57" s="162"/>
      <c r="EG57" s="162"/>
      <c r="EH57" s="162"/>
      <c r="EI57" s="162"/>
      <c r="EJ57" s="162"/>
      <c r="EK57" s="162"/>
      <c r="EL57" s="162"/>
      <c r="EM57" s="162"/>
      <c r="EN57" s="162"/>
      <c r="EO57" s="162"/>
      <c r="EP57" s="162"/>
      <c r="EQ57" s="162"/>
      <c r="ER57" s="162"/>
      <c r="ES57" s="162"/>
      <c r="ET57" s="162"/>
      <c r="EU57" s="162"/>
      <c r="EV57" s="162"/>
      <c r="EW57" s="162"/>
      <c r="EX57" s="162"/>
      <c r="EY57" s="162"/>
      <c r="EZ57" s="162"/>
      <c r="FA57" s="162"/>
      <c r="FB57" s="162"/>
      <c r="FC57" s="162"/>
      <c r="FD57" s="162"/>
      <c r="FE57" s="162"/>
      <c r="FF57" s="162"/>
      <c r="FG57" s="162"/>
      <c r="FH57" s="162"/>
      <c r="FI57" s="162"/>
      <c r="FJ57" s="162"/>
      <c r="FK57" s="162"/>
      <c r="FL57" s="162"/>
      <c r="FM57" s="162"/>
      <c r="FN57" s="162"/>
      <c r="FO57" s="162"/>
      <c r="FP57" s="162"/>
      <c r="FQ57" s="162"/>
      <c r="FR57" s="162"/>
      <c r="FS57" s="162"/>
      <c r="FT57" s="162"/>
      <c r="FU57" s="162"/>
      <c r="FV57" s="162"/>
      <c r="FW57" s="162"/>
      <c r="FX57" s="162"/>
      <c r="FY57" s="162"/>
      <c r="FZ57" s="162"/>
      <c r="GA57" s="162"/>
      <c r="GB57" s="162"/>
      <c r="GC57" s="162"/>
      <c r="GD57" s="162"/>
      <c r="GE57" s="162"/>
      <c r="GF57" s="162"/>
      <c r="GG57" s="162"/>
      <c r="GH57" s="162"/>
      <c r="GI57" s="162"/>
      <c r="GJ57" s="162"/>
      <c r="GK57" s="162"/>
      <c r="GL57" s="162"/>
      <c r="GM57" s="162"/>
      <c r="GN57" s="162"/>
      <c r="GO57" s="162"/>
      <c r="GP57" s="162"/>
      <c r="GQ57" s="162"/>
      <c r="GR57" s="162"/>
      <c r="GS57" s="162"/>
      <c r="GT57" s="162"/>
      <c r="GU57" s="162"/>
      <c r="GV57" s="162"/>
      <c r="GW57" s="162"/>
      <c r="GX57" s="162"/>
      <c r="GY57" s="162"/>
      <c r="GZ57" s="162"/>
      <c r="HA57" s="162"/>
      <c r="HB57" s="162"/>
      <c r="HC57" s="162"/>
      <c r="HD57" s="162"/>
      <c r="HE57" s="162"/>
      <c r="HF57" s="162"/>
      <c r="HG57" s="162"/>
      <c r="HH57" s="162"/>
      <c r="HI57" s="162"/>
      <c r="HJ57" s="162"/>
      <c r="HK57" s="162"/>
      <c r="HL57" s="162"/>
      <c r="HM57" s="162"/>
      <c r="HN57" s="162"/>
      <c r="HO57" s="162"/>
      <c r="HP57" s="162"/>
      <c r="HQ57" s="162"/>
      <c r="HR57" s="162"/>
      <c r="HS57" s="162"/>
      <c r="HT57" s="162"/>
      <c r="HU57" s="162"/>
      <c r="HV57" s="162"/>
      <c r="HW57" s="162"/>
      <c r="HX57" s="162"/>
      <c r="HY57" s="162"/>
      <c r="HZ57" s="162"/>
      <c r="IA57" s="162"/>
      <c r="IB57" s="162"/>
      <c r="IC57" s="162"/>
      <c r="ID57" s="162"/>
      <c r="IE57" s="162"/>
      <c r="IF57" s="162"/>
      <c r="IG57" s="162"/>
      <c r="IH57" s="162"/>
      <c r="II57" s="162"/>
      <c r="IJ57" s="162"/>
      <c r="IK57" s="162"/>
      <c r="IL57" s="162"/>
      <c r="IM57" s="162"/>
      <c r="IN57" s="162"/>
      <c r="IO57" s="162"/>
      <c r="IP57" s="162"/>
      <c r="IQ57" s="163"/>
    </row>
    <row r="58" spans="1:251" ht="15" customHeight="1" x14ac:dyDescent="0.15">
      <c r="A58" s="156">
        <f>A57+1</f>
        <v>14</v>
      </c>
      <c r="B58" s="175"/>
      <c r="C58" s="190"/>
      <c r="D58" s="152"/>
      <c r="E58" s="156">
        <f t="shared" si="4"/>
        <v>14</v>
      </c>
      <c r="F58" s="298" t="s">
        <v>179</v>
      </c>
      <c r="G58" s="301">
        <v>15</v>
      </c>
      <c r="H58" s="152"/>
      <c r="I58" s="156">
        <f t="shared" si="5"/>
        <v>14</v>
      </c>
      <c r="J58" s="291" t="s">
        <v>92</v>
      </c>
      <c r="K58" s="292">
        <v>16</v>
      </c>
      <c r="L58" s="152"/>
      <c r="M58" s="177"/>
      <c r="N58" s="178"/>
      <c r="O58" s="178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62"/>
      <c r="CJ58" s="162"/>
      <c r="CK58" s="162"/>
      <c r="CL58" s="162"/>
      <c r="CM58" s="162"/>
      <c r="CN58" s="162"/>
      <c r="CO58" s="162"/>
      <c r="CP58" s="162"/>
      <c r="CQ58" s="162"/>
      <c r="CR58" s="162"/>
      <c r="CS58" s="162"/>
      <c r="CT58" s="162"/>
      <c r="CU58" s="162"/>
      <c r="CV58" s="162"/>
      <c r="CW58" s="162"/>
      <c r="CX58" s="162"/>
      <c r="CY58" s="162"/>
      <c r="CZ58" s="162"/>
      <c r="DA58" s="162"/>
      <c r="DB58" s="162"/>
      <c r="DC58" s="162"/>
      <c r="DD58" s="162"/>
      <c r="DE58" s="162"/>
      <c r="DF58" s="162"/>
      <c r="DG58" s="162"/>
      <c r="DH58" s="162"/>
      <c r="DI58" s="162"/>
      <c r="DJ58" s="162"/>
      <c r="DK58" s="162"/>
      <c r="DL58" s="162"/>
      <c r="DM58" s="162"/>
      <c r="DN58" s="162"/>
      <c r="DO58" s="162"/>
      <c r="DP58" s="162"/>
      <c r="DQ58" s="162"/>
      <c r="DR58" s="162"/>
      <c r="DS58" s="162"/>
      <c r="DT58" s="162"/>
      <c r="DU58" s="162"/>
      <c r="DV58" s="162"/>
      <c r="DW58" s="162"/>
      <c r="DX58" s="162"/>
      <c r="DY58" s="162"/>
      <c r="DZ58" s="162"/>
      <c r="EA58" s="162"/>
      <c r="EB58" s="162"/>
      <c r="EC58" s="162"/>
      <c r="ED58" s="162"/>
      <c r="EE58" s="162"/>
      <c r="EF58" s="162"/>
      <c r="EG58" s="162"/>
      <c r="EH58" s="162"/>
      <c r="EI58" s="162"/>
      <c r="EJ58" s="162"/>
      <c r="EK58" s="162"/>
      <c r="EL58" s="162"/>
      <c r="EM58" s="162"/>
      <c r="EN58" s="162"/>
      <c r="EO58" s="162"/>
      <c r="EP58" s="162"/>
      <c r="EQ58" s="162"/>
      <c r="ER58" s="162"/>
      <c r="ES58" s="162"/>
      <c r="ET58" s="162"/>
      <c r="EU58" s="162"/>
      <c r="EV58" s="162"/>
      <c r="EW58" s="162"/>
      <c r="EX58" s="162"/>
      <c r="EY58" s="162"/>
      <c r="EZ58" s="162"/>
      <c r="FA58" s="162"/>
      <c r="FB58" s="162"/>
      <c r="FC58" s="162"/>
      <c r="FD58" s="162"/>
      <c r="FE58" s="162"/>
      <c r="FF58" s="162"/>
      <c r="FG58" s="162"/>
      <c r="FH58" s="162"/>
      <c r="FI58" s="162"/>
      <c r="FJ58" s="162"/>
      <c r="FK58" s="162"/>
      <c r="FL58" s="162"/>
      <c r="FM58" s="162"/>
      <c r="FN58" s="162"/>
      <c r="FO58" s="162"/>
      <c r="FP58" s="162"/>
      <c r="FQ58" s="162"/>
      <c r="FR58" s="162"/>
      <c r="FS58" s="162"/>
      <c r="FT58" s="162"/>
      <c r="FU58" s="162"/>
      <c r="FV58" s="162"/>
      <c r="FW58" s="162"/>
      <c r="FX58" s="162"/>
      <c r="FY58" s="162"/>
      <c r="FZ58" s="162"/>
      <c r="GA58" s="162"/>
      <c r="GB58" s="162"/>
      <c r="GC58" s="162"/>
      <c r="GD58" s="162"/>
      <c r="GE58" s="162"/>
      <c r="GF58" s="162"/>
      <c r="GG58" s="162"/>
      <c r="GH58" s="162"/>
      <c r="GI58" s="162"/>
      <c r="GJ58" s="162"/>
      <c r="GK58" s="162"/>
      <c r="GL58" s="162"/>
      <c r="GM58" s="162"/>
      <c r="GN58" s="162"/>
      <c r="GO58" s="162"/>
      <c r="GP58" s="162"/>
      <c r="GQ58" s="162"/>
      <c r="GR58" s="162"/>
      <c r="GS58" s="162"/>
      <c r="GT58" s="162"/>
      <c r="GU58" s="162"/>
      <c r="GV58" s="162"/>
      <c r="GW58" s="162"/>
      <c r="GX58" s="162"/>
      <c r="GY58" s="162"/>
      <c r="GZ58" s="162"/>
      <c r="HA58" s="162"/>
      <c r="HB58" s="162"/>
      <c r="HC58" s="162"/>
      <c r="HD58" s="162"/>
      <c r="HE58" s="162"/>
      <c r="HF58" s="162"/>
      <c r="HG58" s="162"/>
      <c r="HH58" s="162"/>
      <c r="HI58" s="162"/>
      <c r="HJ58" s="162"/>
      <c r="HK58" s="162"/>
      <c r="HL58" s="162"/>
      <c r="HM58" s="162"/>
      <c r="HN58" s="162"/>
      <c r="HO58" s="162"/>
      <c r="HP58" s="162"/>
      <c r="HQ58" s="162"/>
      <c r="HR58" s="162"/>
      <c r="HS58" s="162"/>
      <c r="HT58" s="162"/>
      <c r="HU58" s="162"/>
      <c r="HV58" s="162"/>
      <c r="HW58" s="162"/>
      <c r="HX58" s="162"/>
      <c r="HY58" s="162"/>
      <c r="HZ58" s="162"/>
      <c r="IA58" s="162"/>
      <c r="IB58" s="162"/>
      <c r="IC58" s="162"/>
      <c r="ID58" s="162"/>
      <c r="IE58" s="162"/>
      <c r="IF58" s="162"/>
      <c r="IG58" s="162"/>
      <c r="IH58" s="162"/>
      <c r="II58" s="162"/>
      <c r="IJ58" s="162"/>
      <c r="IK58" s="162"/>
      <c r="IL58" s="162"/>
      <c r="IM58" s="162"/>
      <c r="IN58" s="162"/>
      <c r="IO58" s="162"/>
      <c r="IP58" s="162"/>
      <c r="IQ58" s="163"/>
    </row>
    <row r="59" spans="1:251" ht="15" customHeight="1" x14ac:dyDescent="0.15">
      <c r="A59" s="156">
        <f>A58+1</f>
        <v>15</v>
      </c>
      <c r="B59" s="181"/>
      <c r="C59" s="191"/>
      <c r="D59" s="152"/>
      <c r="E59" s="156">
        <f t="shared" si="4"/>
        <v>15</v>
      </c>
      <c r="F59" s="13" t="s">
        <v>112</v>
      </c>
      <c r="G59" s="156">
        <v>15</v>
      </c>
      <c r="H59" s="152"/>
      <c r="I59" s="156">
        <f t="shared" si="5"/>
        <v>15</v>
      </c>
      <c r="J59" s="13" t="s">
        <v>183</v>
      </c>
      <c r="K59" s="156">
        <v>16</v>
      </c>
      <c r="L59" s="152"/>
      <c r="M59" s="177"/>
      <c r="N59" s="178"/>
      <c r="O59" s="178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162"/>
      <c r="CB59" s="162"/>
      <c r="CC59" s="162"/>
      <c r="CD59" s="162"/>
      <c r="CE59" s="162"/>
      <c r="CF59" s="162"/>
      <c r="CG59" s="162"/>
      <c r="CH59" s="162"/>
      <c r="CI59" s="162"/>
      <c r="CJ59" s="162"/>
      <c r="CK59" s="162"/>
      <c r="CL59" s="162"/>
      <c r="CM59" s="162"/>
      <c r="CN59" s="162"/>
      <c r="CO59" s="162"/>
      <c r="CP59" s="162"/>
      <c r="CQ59" s="162"/>
      <c r="CR59" s="162"/>
      <c r="CS59" s="162"/>
      <c r="CT59" s="162"/>
      <c r="CU59" s="162"/>
      <c r="CV59" s="162"/>
      <c r="CW59" s="162"/>
      <c r="CX59" s="162"/>
      <c r="CY59" s="162"/>
      <c r="CZ59" s="162"/>
      <c r="DA59" s="162"/>
      <c r="DB59" s="162"/>
      <c r="DC59" s="162"/>
      <c r="DD59" s="162"/>
      <c r="DE59" s="162"/>
      <c r="DF59" s="162"/>
      <c r="DG59" s="162"/>
      <c r="DH59" s="162"/>
      <c r="DI59" s="162"/>
      <c r="DJ59" s="162"/>
      <c r="DK59" s="162"/>
      <c r="DL59" s="162"/>
      <c r="DM59" s="162"/>
      <c r="DN59" s="162"/>
      <c r="DO59" s="162"/>
      <c r="DP59" s="162"/>
      <c r="DQ59" s="162"/>
      <c r="DR59" s="162"/>
      <c r="DS59" s="162"/>
      <c r="DT59" s="162"/>
      <c r="DU59" s="162"/>
      <c r="DV59" s="162"/>
      <c r="DW59" s="162"/>
      <c r="DX59" s="162"/>
      <c r="DY59" s="162"/>
      <c r="DZ59" s="162"/>
      <c r="EA59" s="162"/>
      <c r="EB59" s="162"/>
      <c r="EC59" s="162"/>
      <c r="ED59" s="162"/>
      <c r="EE59" s="162"/>
      <c r="EF59" s="162"/>
      <c r="EG59" s="162"/>
      <c r="EH59" s="162"/>
      <c r="EI59" s="162"/>
      <c r="EJ59" s="162"/>
      <c r="EK59" s="162"/>
      <c r="EL59" s="162"/>
      <c r="EM59" s="162"/>
      <c r="EN59" s="162"/>
      <c r="EO59" s="162"/>
      <c r="EP59" s="162"/>
      <c r="EQ59" s="162"/>
      <c r="ER59" s="162"/>
      <c r="ES59" s="162"/>
      <c r="ET59" s="162"/>
      <c r="EU59" s="162"/>
      <c r="EV59" s="162"/>
      <c r="EW59" s="162"/>
      <c r="EX59" s="162"/>
      <c r="EY59" s="162"/>
      <c r="EZ59" s="162"/>
      <c r="FA59" s="162"/>
      <c r="FB59" s="162"/>
      <c r="FC59" s="162"/>
      <c r="FD59" s="162"/>
      <c r="FE59" s="162"/>
      <c r="FF59" s="162"/>
      <c r="FG59" s="162"/>
      <c r="FH59" s="162"/>
      <c r="FI59" s="162"/>
      <c r="FJ59" s="162"/>
      <c r="FK59" s="162"/>
      <c r="FL59" s="162"/>
      <c r="FM59" s="162"/>
      <c r="FN59" s="162"/>
      <c r="FO59" s="162"/>
      <c r="FP59" s="162"/>
      <c r="FQ59" s="162"/>
      <c r="FR59" s="162"/>
      <c r="FS59" s="162"/>
      <c r="FT59" s="162"/>
      <c r="FU59" s="162"/>
      <c r="FV59" s="162"/>
      <c r="FW59" s="162"/>
      <c r="FX59" s="162"/>
      <c r="FY59" s="162"/>
      <c r="FZ59" s="162"/>
      <c r="GA59" s="162"/>
      <c r="GB59" s="162"/>
      <c r="GC59" s="162"/>
      <c r="GD59" s="162"/>
      <c r="GE59" s="162"/>
      <c r="GF59" s="162"/>
      <c r="GG59" s="162"/>
      <c r="GH59" s="162"/>
      <c r="GI59" s="162"/>
      <c r="GJ59" s="162"/>
      <c r="GK59" s="162"/>
      <c r="GL59" s="162"/>
      <c r="GM59" s="162"/>
      <c r="GN59" s="162"/>
      <c r="GO59" s="162"/>
      <c r="GP59" s="162"/>
      <c r="GQ59" s="162"/>
      <c r="GR59" s="162"/>
      <c r="GS59" s="162"/>
      <c r="GT59" s="162"/>
      <c r="GU59" s="162"/>
      <c r="GV59" s="162"/>
      <c r="GW59" s="162"/>
      <c r="GX59" s="162"/>
      <c r="GY59" s="162"/>
      <c r="GZ59" s="162"/>
      <c r="HA59" s="162"/>
      <c r="HB59" s="162"/>
      <c r="HC59" s="162"/>
      <c r="HD59" s="162"/>
      <c r="HE59" s="162"/>
      <c r="HF59" s="162"/>
      <c r="HG59" s="162"/>
      <c r="HH59" s="162"/>
      <c r="HI59" s="162"/>
      <c r="HJ59" s="162"/>
      <c r="HK59" s="162"/>
      <c r="HL59" s="162"/>
      <c r="HM59" s="162"/>
      <c r="HN59" s="162"/>
      <c r="HO59" s="162"/>
      <c r="HP59" s="162"/>
      <c r="HQ59" s="162"/>
      <c r="HR59" s="162"/>
      <c r="HS59" s="162"/>
      <c r="HT59" s="162"/>
      <c r="HU59" s="162"/>
      <c r="HV59" s="162"/>
      <c r="HW59" s="162"/>
      <c r="HX59" s="162"/>
      <c r="HY59" s="162"/>
      <c r="HZ59" s="162"/>
      <c r="IA59" s="162"/>
      <c r="IB59" s="162"/>
      <c r="IC59" s="162"/>
      <c r="ID59" s="162"/>
      <c r="IE59" s="162"/>
      <c r="IF59" s="162"/>
      <c r="IG59" s="162"/>
      <c r="IH59" s="162"/>
      <c r="II59" s="162"/>
      <c r="IJ59" s="162"/>
      <c r="IK59" s="162"/>
      <c r="IL59" s="162"/>
      <c r="IM59" s="162"/>
      <c r="IN59" s="162"/>
      <c r="IO59" s="162"/>
      <c r="IP59" s="162"/>
      <c r="IQ59" s="163"/>
    </row>
    <row r="60" spans="1:251" ht="15" customHeight="1" x14ac:dyDescent="0.15">
      <c r="A60" s="156">
        <v>16</v>
      </c>
      <c r="B60" s="256"/>
      <c r="C60" s="256"/>
      <c r="D60" s="152"/>
      <c r="E60" s="250">
        <f t="shared" si="4"/>
        <v>16</v>
      </c>
      <c r="F60" s="13" t="s">
        <v>299</v>
      </c>
      <c r="G60" s="156">
        <v>15</v>
      </c>
      <c r="H60" s="152"/>
      <c r="I60" s="250">
        <f t="shared" si="5"/>
        <v>16</v>
      </c>
      <c r="J60" s="13" t="s">
        <v>64</v>
      </c>
      <c r="K60" s="156">
        <v>16</v>
      </c>
      <c r="L60" s="152"/>
      <c r="M60" s="177"/>
      <c r="N60" s="178"/>
      <c r="O60" s="178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162"/>
      <c r="BU60" s="162"/>
      <c r="BV60" s="162"/>
      <c r="BW60" s="162"/>
      <c r="BX60" s="162"/>
      <c r="BY60" s="162"/>
      <c r="BZ60" s="162"/>
      <c r="CA60" s="162"/>
      <c r="CB60" s="162"/>
      <c r="CC60" s="162"/>
      <c r="CD60" s="162"/>
      <c r="CE60" s="162"/>
      <c r="CF60" s="162"/>
      <c r="CG60" s="162"/>
      <c r="CH60" s="162"/>
      <c r="CI60" s="162"/>
      <c r="CJ60" s="162"/>
      <c r="CK60" s="162"/>
      <c r="CL60" s="162"/>
      <c r="CM60" s="162"/>
      <c r="CN60" s="162"/>
      <c r="CO60" s="162"/>
      <c r="CP60" s="162"/>
      <c r="CQ60" s="162"/>
      <c r="CR60" s="162"/>
      <c r="CS60" s="162"/>
      <c r="CT60" s="162"/>
      <c r="CU60" s="162"/>
      <c r="CV60" s="162"/>
      <c r="CW60" s="162"/>
      <c r="CX60" s="162"/>
      <c r="CY60" s="162"/>
      <c r="CZ60" s="162"/>
      <c r="DA60" s="162"/>
      <c r="DB60" s="162"/>
      <c r="DC60" s="162"/>
      <c r="DD60" s="162"/>
      <c r="DE60" s="162"/>
      <c r="DF60" s="162"/>
      <c r="DG60" s="162"/>
      <c r="DH60" s="162"/>
      <c r="DI60" s="162"/>
      <c r="DJ60" s="162"/>
      <c r="DK60" s="162"/>
      <c r="DL60" s="162"/>
      <c r="DM60" s="162"/>
      <c r="DN60" s="162"/>
      <c r="DO60" s="162"/>
      <c r="DP60" s="162"/>
      <c r="DQ60" s="162"/>
      <c r="DR60" s="162"/>
      <c r="DS60" s="162"/>
      <c r="DT60" s="162"/>
      <c r="DU60" s="162"/>
      <c r="DV60" s="162"/>
      <c r="DW60" s="162"/>
      <c r="DX60" s="162"/>
      <c r="DY60" s="162"/>
      <c r="DZ60" s="162"/>
      <c r="EA60" s="162"/>
      <c r="EB60" s="162"/>
      <c r="EC60" s="162"/>
      <c r="ED60" s="162"/>
      <c r="EE60" s="162"/>
      <c r="EF60" s="162"/>
      <c r="EG60" s="162"/>
      <c r="EH60" s="162"/>
      <c r="EI60" s="162"/>
      <c r="EJ60" s="162"/>
      <c r="EK60" s="162"/>
      <c r="EL60" s="162"/>
      <c r="EM60" s="162"/>
      <c r="EN60" s="162"/>
      <c r="EO60" s="162"/>
      <c r="EP60" s="162"/>
      <c r="EQ60" s="162"/>
      <c r="ER60" s="162"/>
      <c r="ES60" s="162"/>
      <c r="ET60" s="162"/>
      <c r="EU60" s="162"/>
      <c r="EV60" s="162"/>
      <c r="EW60" s="162"/>
      <c r="EX60" s="162"/>
      <c r="EY60" s="162"/>
      <c r="EZ60" s="162"/>
      <c r="FA60" s="162"/>
      <c r="FB60" s="162"/>
      <c r="FC60" s="162"/>
      <c r="FD60" s="162"/>
      <c r="FE60" s="162"/>
      <c r="FF60" s="162"/>
      <c r="FG60" s="162"/>
      <c r="FH60" s="162"/>
      <c r="FI60" s="162"/>
      <c r="FJ60" s="162"/>
      <c r="FK60" s="162"/>
      <c r="FL60" s="162"/>
      <c r="FM60" s="162"/>
      <c r="FN60" s="162"/>
      <c r="FO60" s="162"/>
      <c r="FP60" s="162"/>
      <c r="FQ60" s="162"/>
      <c r="FR60" s="162"/>
      <c r="FS60" s="162"/>
      <c r="FT60" s="162"/>
      <c r="FU60" s="162"/>
      <c r="FV60" s="162"/>
      <c r="FW60" s="162"/>
      <c r="FX60" s="162"/>
      <c r="FY60" s="162"/>
      <c r="FZ60" s="162"/>
      <c r="GA60" s="162"/>
      <c r="GB60" s="162"/>
      <c r="GC60" s="162"/>
      <c r="GD60" s="162"/>
      <c r="GE60" s="162"/>
      <c r="GF60" s="162"/>
      <c r="GG60" s="162"/>
      <c r="GH60" s="162"/>
      <c r="GI60" s="162"/>
      <c r="GJ60" s="162"/>
      <c r="GK60" s="162"/>
      <c r="GL60" s="162"/>
      <c r="GM60" s="162"/>
      <c r="GN60" s="162"/>
      <c r="GO60" s="162"/>
      <c r="GP60" s="162"/>
      <c r="GQ60" s="162"/>
      <c r="GR60" s="162"/>
      <c r="GS60" s="162"/>
      <c r="GT60" s="162"/>
      <c r="GU60" s="162"/>
      <c r="GV60" s="162"/>
      <c r="GW60" s="162"/>
      <c r="GX60" s="162"/>
      <c r="GY60" s="162"/>
      <c r="GZ60" s="162"/>
      <c r="HA60" s="162"/>
      <c r="HB60" s="162"/>
      <c r="HC60" s="162"/>
      <c r="HD60" s="162"/>
      <c r="HE60" s="162"/>
      <c r="HF60" s="162"/>
      <c r="HG60" s="162"/>
      <c r="HH60" s="162"/>
      <c r="HI60" s="162"/>
      <c r="HJ60" s="162"/>
      <c r="HK60" s="162"/>
      <c r="HL60" s="162"/>
      <c r="HM60" s="162"/>
      <c r="HN60" s="162"/>
      <c r="HO60" s="162"/>
      <c r="HP60" s="162"/>
      <c r="HQ60" s="162"/>
      <c r="HR60" s="162"/>
      <c r="HS60" s="162"/>
      <c r="HT60" s="162"/>
      <c r="HU60" s="162"/>
      <c r="HV60" s="162"/>
      <c r="HW60" s="162"/>
      <c r="HX60" s="162"/>
      <c r="HY60" s="162"/>
      <c r="HZ60" s="162"/>
      <c r="IA60" s="162"/>
      <c r="IB60" s="162"/>
      <c r="IC60" s="162"/>
      <c r="ID60" s="162"/>
      <c r="IE60" s="162"/>
      <c r="IF60" s="162"/>
      <c r="IG60" s="162"/>
      <c r="IH60" s="162"/>
      <c r="II60" s="162"/>
      <c r="IJ60" s="162"/>
      <c r="IK60" s="162"/>
      <c r="IL60" s="162"/>
      <c r="IM60" s="162"/>
      <c r="IN60" s="162"/>
      <c r="IO60" s="162"/>
      <c r="IP60" s="162"/>
      <c r="IQ60" s="163"/>
    </row>
    <row r="61" spans="1:251" ht="15" customHeight="1" x14ac:dyDescent="0.15">
      <c r="A61" s="156">
        <v>17</v>
      </c>
      <c r="B61" s="256"/>
      <c r="C61" s="256"/>
      <c r="D61" s="152"/>
      <c r="E61" s="250">
        <f t="shared" si="4"/>
        <v>17</v>
      </c>
      <c r="F61" s="13" t="s">
        <v>67</v>
      </c>
      <c r="G61" s="156">
        <v>15</v>
      </c>
      <c r="H61" s="152"/>
      <c r="I61" s="250">
        <f t="shared" si="5"/>
        <v>17</v>
      </c>
      <c r="J61" s="13" t="s">
        <v>111</v>
      </c>
      <c r="K61" s="156">
        <v>16</v>
      </c>
      <c r="L61" s="152"/>
      <c r="M61" s="177"/>
      <c r="N61" s="178"/>
      <c r="O61" s="178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  <c r="BZ61" s="162"/>
      <c r="CA61" s="162"/>
      <c r="CB61" s="162"/>
      <c r="CC61" s="162"/>
      <c r="CD61" s="162"/>
      <c r="CE61" s="162"/>
      <c r="CF61" s="162"/>
      <c r="CG61" s="162"/>
      <c r="CH61" s="162"/>
      <c r="CI61" s="162"/>
      <c r="CJ61" s="162"/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2"/>
      <c r="CV61" s="162"/>
      <c r="CW61" s="162"/>
      <c r="CX61" s="162"/>
      <c r="CY61" s="162"/>
      <c r="CZ61" s="162"/>
      <c r="DA61" s="162"/>
      <c r="DB61" s="162"/>
      <c r="DC61" s="162"/>
      <c r="DD61" s="162"/>
      <c r="DE61" s="162"/>
      <c r="DF61" s="162"/>
      <c r="DG61" s="162"/>
      <c r="DH61" s="162"/>
      <c r="DI61" s="162"/>
      <c r="DJ61" s="162"/>
      <c r="DK61" s="162"/>
      <c r="DL61" s="162"/>
      <c r="DM61" s="162"/>
      <c r="DN61" s="162"/>
      <c r="DO61" s="162"/>
      <c r="DP61" s="162"/>
      <c r="DQ61" s="162"/>
      <c r="DR61" s="162"/>
      <c r="DS61" s="162"/>
      <c r="DT61" s="162"/>
      <c r="DU61" s="162"/>
      <c r="DV61" s="162"/>
      <c r="DW61" s="162"/>
      <c r="DX61" s="162"/>
      <c r="DY61" s="162"/>
      <c r="DZ61" s="162"/>
      <c r="EA61" s="162"/>
      <c r="EB61" s="162"/>
      <c r="EC61" s="162"/>
      <c r="ED61" s="162"/>
      <c r="EE61" s="162"/>
      <c r="EF61" s="162"/>
      <c r="EG61" s="162"/>
      <c r="EH61" s="162"/>
      <c r="EI61" s="162"/>
      <c r="EJ61" s="162"/>
      <c r="EK61" s="162"/>
      <c r="EL61" s="162"/>
      <c r="EM61" s="162"/>
      <c r="EN61" s="162"/>
      <c r="EO61" s="162"/>
      <c r="EP61" s="162"/>
      <c r="EQ61" s="162"/>
      <c r="ER61" s="162"/>
      <c r="ES61" s="162"/>
      <c r="ET61" s="162"/>
      <c r="EU61" s="162"/>
      <c r="EV61" s="162"/>
      <c r="EW61" s="162"/>
      <c r="EX61" s="162"/>
      <c r="EY61" s="162"/>
      <c r="EZ61" s="162"/>
      <c r="FA61" s="162"/>
      <c r="FB61" s="162"/>
      <c r="FC61" s="162"/>
      <c r="FD61" s="162"/>
      <c r="FE61" s="162"/>
      <c r="FF61" s="162"/>
      <c r="FG61" s="162"/>
      <c r="FH61" s="162"/>
      <c r="FI61" s="162"/>
      <c r="FJ61" s="162"/>
      <c r="FK61" s="162"/>
      <c r="FL61" s="162"/>
      <c r="FM61" s="162"/>
      <c r="FN61" s="162"/>
      <c r="FO61" s="162"/>
      <c r="FP61" s="162"/>
      <c r="FQ61" s="162"/>
      <c r="FR61" s="162"/>
      <c r="FS61" s="162"/>
      <c r="FT61" s="162"/>
      <c r="FU61" s="162"/>
      <c r="FV61" s="162"/>
      <c r="FW61" s="162"/>
      <c r="FX61" s="162"/>
      <c r="FY61" s="162"/>
      <c r="FZ61" s="162"/>
      <c r="GA61" s="162"/>
      <c r="GB61" s="162"/>
      <c r="GC61" s="162"/>
      <c r="GD61" s="162"/>
      <c r="GE61" s="162"/>
      <c r="GF61" s="162"/>
      <c r="GG61" s="162"/>
      <c r="GH61" s="162"/>
      <c r="GI61" s="162"/>
      <c r="GJ61" s="162"/>
      <c r="GK61" s="162"/>
      <c r="GL61" s="162"/>
      <c r="GM61" s="162"/>
      <c r="GN61" s="162"/>
      <c r="GO61" s="162"/>
      <c r="GP61" s="162"/>
      <c r="GQ61" s="162"/>
      <c r="GR61" s="162"/>
      <c r="GS61" s="162"/>
      <c r="GT61" s="162"/>
      <c r="GU61" s="162"/>
      <c r="GV61" s="162"/>
      <c r="GW61" s="162"/>
      <c r="GX61" s="162"/>
      <c r="GY61" s="162"/>
      <c r="GZ61" s="162"/>
      <c r="HA61" s="162"/>
      <c r="HB61" s="162"/>
      <c r="HC61" s="162"/>
      <c r="HD61" s="162"/>
      <c r="HE61" s="162"/>
      <c r="HF61" s="162"/>
      <c r="HG61" s="162"/>
      <c r="HH61" s="162"/>
      <c r="HI61" s="162"/>
      <c r="HJ61" s="162"/>
      <c r="HK61" s="162"/>
      <c r="HL61" s="162"/>
      <c r="HM61" s="162"/>
      <c r="HN61" s="162"/>
      <c r="HO61" s="162"/>
      <c r="HP61" s="162"/>
      <c r="HQ61" s="162"/>
      <c r="HR61" s="162"/>
      <c r="HS61" s="162"/>
      <c r="HT61" s="162"/>
      <c r="HU61" s="162"/>
      <c r="HV61" s="162"/>
      <c r="HW61" s="162"/>
      <c r="HX61" s="162"/>
      <c r="HY61" s="162"/>
      <c r="HZ61" s="162"/>
      <c r="IA61" s="162"/>
      <c r="IB61" s="162"/>
      <c r="IC61" s="162"/>
      <c r="ID61" s="162"/>
      <c r="IE61" s="162"/>
      <c r="IF61" s="162"/>
      <c r="IG61" s="162"/>
      <c r="IH61" s="162"/>
      <c r="II61" s="162"/>
      <c r="IJ61" s="162"/>
      <c r="IK61" s="162"/>
      <c r="IL61" s="162"/>
      <c r="IM61" s="162"/>
      <c r="IN61" s="162"/>
      <c r="IO61" s="162"/>
      <c r="IP61" s="162"/>
      <c r="IQ61" s="163"/>
    </row>
    <row r="62" spans="1:251" ht="15" customHeight="1" x14ac:dyDescent="0.15">
      <c r="A62" s="156">
        <v>18</v>
      </c>
      <c r="B62" s="256"/>
      <c r="C62" s="256"/>
      <c r="D62" s="152"/>
      <c r="E62" s="250">
        <f t="shared" si="4"/>
        <v>18</v>
      </c>
      <c r="F62" s="291" t="s">
        <v>68</v>
      </c>
      <c r="G62" s="292">
        <v>12</v>
      </c>
      <c r="H62" s="152"/>
      <c r="I62" s="250">
        <f t="shared" si="5"/>
        <v>18</v>
      </c>
      <c r="J62" s="13" t="s">
        <v>112</v>
      </c>
      <c r="K62" s="156">
        <v>14</v>
      </c>
      <c r="L62" s="152"/>
      <c r="M62" s="177"/>
      <c r="N62" s="178"/>
      <c r="O62" s="178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62"/>
      <c r="CG62" s="162"/>
      <c r="CH62" s="162"/>
      <c r="CI62" s="162"/>
      <c r="CJ62" s="162"/>
      <c r="CK62" s="162"/>
      <c r="CL62" s="162"/>
      <c r="CM62" s="162"/>
      <c r="CN62" s="162"/>
      <c r="CO62" s="162"/>
      <c r="CP62" s="162"/>
      <c r="CQ62" s="162"/>
      <c r="CR62" s="162"/>
      <c r="CS62" s="162"/>
      <c r="CT62" s="162"/>
      <c r="CU62" s="162"/>
      <c r="CV62" s="162"/>
      <c r="CW62" s="162"/>
      <c r="CX62" s="162"/>
      <c r="CY62" s="162"/>
      <c r="CZ62" s="162"/>
      <c r="DA62" s="162"/>
      <c r="DB62" s="162"/>
      <c r="DC62" s="162"/>
      <c r="DD62" s="162"/>
      <c r="DE62" s="162"/>
      <c r="DF62" s="162"/>
      <c r="DG62" s="162"/>
      <c r="DH62" s="162"/>
      <c r="DI62" s="162"/>
      <c r="DJ62" s="162"/>
      <c r="DK62" s="162"/>
      <c r="DL62" s="162"/>
      <c r="DM62" s="162"/>
      <c r="DN62" s="162"/>
      <c r="DO62" s="162"/>
      <c r="DP62" s="162"/>
      <c r="DQ62" s="162"/>
      <c r="DR62" s="162"/>
      <c r="DS62" s="162"/>
      <c r="DT62" s="162"/>
      <c r="DU62" s="162"/>
      <c r="DV62" s="162"/>
      <c r="DW62" s="162"/>
      <c r="DX62" s="162"/>
      <c r="DY62" s="162"/>
      <c r="DZ62" s="162"/>
      <c r="EA62" s="162"/>
      <c r="EB62" s="162"/>
      <c r="EC62" s="162"/>
      <c r="ED62" s="162"/>
      <c r="EE62" s="162"/>
      <c r="EF62" s="162"/>
      <c r="EG62" s="162"/>
      <c r="EH62" s="162"/>
      <c r="EI62" s="162"/>
      <c r="EJ62" s="162"/>
      <c r="EK62" s="162"/>
      <c r="EL62" s="162"/>
      <c r="EM62" s="162"/>
      <c r="EN62" s="162"/>
      <c r="EO62" s="162"/>
      <c r="EP62" s="162"/>
      <c r="EQ62" s="162"/>
      <c r="ER62" s="162"/>
      <c r="ES62" s="162"/>
      <c r="ET62" s="162"/>
      <c r="EU62" s="162"/>
      <c r="EV62" s="162"/>
      <c r="EW62" s="162"/>
      <c r="EX62" s="162"/>
      <c r="EY62" s="162"/>
      <c r="EZ62" s="162"/>
      <c r="FA62" s="162"/>
      <c r="FB62" s="162"/>
      <c r="FC62" s="162"/>
      <c r="FD62" s="162"/>
      <c r="FE62" s="162"/>
      <c r="FF62" s="162"/>
      <c r="FG62" s="162"/>
      <c r="FH62" s="162"/>
      <c r="FI62" s="162"/>
      <c r="FJ62" s="162"/>
      <c r="FK62" s="162"/>
      <c r="FL62" s="162"/>
      <c r="FM62" s="162"/>
      <c r="FN62" s="162"/>
      <c r="FO62" s="162"/>
      <c r="FP62" s="162"/>
      <c r="FQ62" s="162"/>
      <c r="FR62" s="162"/>
      <c r="FS62" s="162"/>
      <c r="FT62" s="162"/>
      <c r="FU62" s="162"/>
      <c r="FV62" s="162"/>
      <c r="FW62" s="162"/>
      <c r="FX62" s="162"/>
      <c r="FY62" s="162"/>
      <c r="FZ62" s="162"/>
      <c r="GA62" s="162"/>
      <c r="GB62" s="162"/>
      <c r="GC62" s="162"/>
      <c r="GD62" s="162"/>
      <c r="GE62" s="162"/>
      <c r="GF62" s="162"/>
      <c r="GG62" s="162"/>
      <c r="GH62" s="162"/>
      <c r="GI62" s="162"/>
      <c r="GJ62" s="162"/>
      <c r="GK62" s="162"/>
      <c r="GL62" s="162"/>
      <c r="GM62" s="162"/>
      <c r="GN62" s="162"/>
      <c r="GO62" s="162"/>
      <c r="GP62" s="162"/>
      <c r="GQ62" s="162"/>
      <c r="GR62" s="162"/>
      <c r="GS62" s="162"/>
      <c r="GT62" s="162"/>
      <c r="GU62" s="162"/>
      <c r="GV62" s="162"/>
      <c r="GW62" s="162"/>
      <c r="GX62" s="162"/>
      <c r="GY62" s="162"/>
      <c r="GZ62" s="162"/>
      <c r="HA62" s="162"/>
      <c r="HB62" s="162"/>
      <c r="HC62" s="162"/>
      <c r="HD62" s="162"/>
      <c r="HE62" s="162"/>
      <c r="HF62" s="162"/>
      <c r="HG62" s="162"/>
      <c r="HH62" s="162"/>
      <c r="HI62" s="162"/>
      <c r="HJ62" s="162"/>
      <c r="HK62" s="162"/>
      <c r="HL62" s="162"/>
      <c r="HM62" s="162"/>
      <c r="HN62" s="162"/>
      <c r="HO62" s="162"/>
      <c r="HP62" s="162"/>
      <c r="HQ62" s="162"/>
      <c r="HR62" s="162"/>
      <c r="HS62" s="162"/>
      <c r="HT62" s="162"/>
      <c r="HU62" s="162"/>
      <c r="HV62" s="162"/>
      <c r="HW62" s="162"/>
      <c r="HX62" s="162"/>
      <c r="HY62" s="162"/>
      <c r="HZ62" s="162"/>
      <c r="IA62" s="162"/>
      <c r="IB62" s="162"/>
      <c r="IC62" s="162"/>
      <c r="ID62" s="162"/>
      <c r="IE62" s="162"/>
      <c r="IF62" s="162"/>
      <c r="IG62" s="162"/>
      <c r="IH62" s="162"/>
      <c r="II62" s="162"/>
      <c r="IJ62" s="162"/>
      <c r="IK62" s="162"/>
      <c r="IL62" s="162"/>
      <c r="IM62" s="162"/>
      <c r="IN62" s="162"/>
      <c r="IO62" s="162"/>
      <c r="IP62" s="162"/>
      <c r="IQ62" s="163"/>
    </row>
    <row r="63" spans="1:251" ht="15" customHeight="1" x14ac:dyDescent="0.15">
      <c r="A63" s="156">
        <v>19</v>
      </c>
      <c r="B63" s="256"/>
      <c r="C63" s="256"/>
      <c r="D63" s="152"/>
      <c r="E63" s="250">
        <f t="shared" si="4"/>
        <v>19</v>
      </c>
      <c r="F63" s="13" t="s">
        <v>125</v>
      </c>
      <c r="G63" s="156">
        <v>12</v>
      </c>
      <c r="H63" s="152"/>
      <c r="I63" s="250">
        <f t="shared" si="5"/>
        <v>19</v>
      </c>
      <c r="J63" s="13" t="s">
        <v>125</v>
      </c>
      <c r="K63" s="156">
        <v>13</v>
      </c>
      <c r="L63" s="152"/>
      <c r="M63" s="177"/>
      <c r="N63" s="178"/>
      <c r="O63" s="178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  <c r="CH63" s="162"/>
      <c r="CI63" s="162"/>
      <c r="CJ63" s="162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  <c r="CW63" s="162"/>
      <c r="CX63" s="162"/>
      <c r="CY63" s="162"/>
      <c r="CZ63" s="162"/>
      <c r="DA63" s="162"/>
      <c r="DB63" s="162"/>
      <c r="DC63" s="162"/>
      <c r="DD63" s="162"/>
      <c r="DE63" s="162"/>
      <c r="DF63" s="162"/>
      <c r="DG63" s="162"/>
      <c r="DH63" s="162"/>
      <c r="DI63" s="162"/>
      <c r="DJ63" s="162"/>
      <c r="DK63" s="162"/>
      <c r="DL63" s="162"/>
      <c r="DM63" s="162"/>
      <c r="DN63" s="162"/>
      <c r="DO63" s="162"/>
      <c r="DP63" s="162"/>
      <c r="DQ63" s="162"/>
      <c r="DR63" s="162"/>
      <c r="DS63" s="162"/>
      <c r="DT63" s="162"/>
      <c r="DU63" s="162"/>
      <c r="DV63" s="162"/>
      <c r="DW63" s="162"/>
      <c r="DX63" s="162"/>
      <c r="DY63" s="162"/>
      <c r="DZ63" s="162"/>
      <c r="EA63" s="162"/>
      <c r="EB63" s="162"/>
      <c r="EC63" s="162"/>
      <c r="ED63" s="162"/>
      <c r="EE63" s="162"/>
      <c r="EF63" s="162"/>
      <c r="EG63" s="162"/>
      <c r="EH63" s="162"/>
      <c r="EI63" s="162"/>
      <c r="EJ63" s="162"/>
      <c r="EK63" s="162"/>
      <c r="EL63" s="162"/>
      <c r="EM63" s="162"/>
      <c r="EN63" s="162"/>
      <c r="EO63" s="162"/>
      <c r="EP63" s="162"/>
      <c r="EQ63" s="162"/>
      <c r="ER63" s="162"/>
      <c r="ES63" s="162"/>
      <c r="ET63" s="162"/>
      <c r="EU63" s="162"/>
      <c r="EV63" s="162"/>
      <c r="EW63" s="162"/>
      <c r="EX63" s="162"/>
      <c r="EY63" s="162"/>
      <c r="EZ63" s="162"/>
      <c r="FA63" s="162"/>
      <c r="FB63" s="162"/>
      <c r="FC63" s="162"/>
      <c r="FD63" s="162"/>
      <c r="FE63" s="162"/>
      <c r="FF63" s="162"/>
      <c r="FG63" s="162"/>
      <c r="FH63" s="162"/>
      <c r="FI63" s="162"/>
      <c r="FJ63" s="162"/>
      <c r="FK63" s="162"/>
      <c r="FL63" s="162"/>
      <c r="FM63" s="162"/>
      <c r="FN63" s="162"/>
      <c r="FO63" s="162"/>
      <c r="FP63" s="162"/>
      <c r="FQ63" s="162"/>
      <c r="FR63" s="162"/>
      <c r="FS63" s="162"/>
      <c r="FT63" s="162"/>
      <c r="FU63" s="162"/>
      <c r="FV63" s="162"/>
      <c r="FW63" s="162"/>
      <c r="FX63" s="162"/>
      <c r="FY63" s="162"/>
      <c r="FZ63" s="162"/>
      <c r="GA63" s="162"/>
      <c r="GB63" s="162"/>
      <c r="GC63" s="162"/>
      <c r="GD63" s="162"/>
      <c r="GE63" s="162"/>
      <c r="GF63" s="162"/>
      <c r="GG63" s="162"/>
      <c r="GH63" s="162"/>
      <c r="GI63" s="162"/>
      <c r="GJ63" s="162"/>
      <c r="GK63" s="162"/>
      <c r="GL63" s="162"/>
      <c r="GM63" s="162"/>
      <c r="GN63" s="162"/>
      <c r="GO63" s="162"/>
      <c r="GP63" s="162"/>
      <c r="GQ63" s="162"/>
      <c r="GR63" s="162"/>
      <c r="GS63" s="162"/>
      <c r="GT63" s="162"/>
      <c r="GU63" s="162"/>
      <c r="GV63" s="162"/>
      <c r="GW63" s="162"/>
      <c r="GX63" s="162"/>
      <c r="GY63" s="162"/>
      <c r="GZ63" s="162"/>
      <c r="HA63" s="162"/>
      <c r="HB63" s="162"/>
      <c r="HC63" s="162"/>
      <c r="HD63" s="162"/>
      <c r="HE63" s="162"/>
      <c r="HF63" s="162"/>
      <c r="HG63" s="162"/>
      <c r="HH63" s="162"/>
      <c r="HI63" s="162"/>
      <c r="HJ63" s="162"/>
      <c r="HK63" s="162"/>
      <c r="HL63" s="162"/>
      <c r="HM63" s="162"/>
      <c r="HN63" s="162"/>
      <c r="HO63" s="162"/>
      <c r="HP63" s="162"/>
      <c r="HQ63" s="162"/>
      <c r="HR63" s="162"/>
      <c r="HS63" s="162"/>
      <c r="HT63" s="162"/>
      <c r="HU63" s="162"/>
      <c r="HV63" s="162"/>
      <c r="HW63" s="162"/>
      <c r="HX63" s="162"/>
      <c r="HY63" s="162"/>
      <c r="HZ63" s="162"/>
      <c r="IA63" s="162"/>
      <c r="IB63" s="162"/>
      <c r="IC63" s="162"/>
      <c r="ID63" s="162"/>
      <c r="IE63" s="162"/>
      <c r="IF63" s="162"/>
      <c r="IG63" s="162"/>
      <c r="IH63" s="162"/>
      <c r="II63" s="162"/>
      <c r="IJ63" s="162"/>
      <c r="IK63" s="162"/>
      <c r="IL63" s="162"/>
      <c r="IM63" s="162"/>
      <c r="IN63" s="162"/>
      <c r="IO63" s="162"/>
      <c r="IP63" s="162"/>
      <c r="IQ63" s="163"/>
    </row>
    <row r="64" spans="1:251" ht="15" customHeight="1" x14ac:dyDescent="0.15">
      <c r="A64" s="156">
        <v>20</v>
      </c>
      <c r="B64" s="256"/>
      <c r="C64" s="256"/>
      <c r="D64" s="152"/>
      <c r="E64" s="250">
        <f t="shared" si="4"/>
        <v>20</v>
      </c>
      <c r="F64" s="13" t="s">
        <v>110</v>
      </c>
      <c r="G64" s="156">
        <v>12</v>
      </c>
      <c r="H64" s="152"/>
      <c r="I64" s="250">
        <f t="shared" si="5"/>
        <v>20</v>
      </c>
      <c r="J64" s="13" t="s">
        <v>131</v>
      </c>
      <c r="K64" s="156">
        <v>13</v>
      </c>
      <c r="L64" s="152"/>
      <c r="M64" s="181"/>
      <c r="N64" s="178"/>
      <c r="O64" s="178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162"/>
      <c r="BR64" s="162"/>
      <c r="BS64" s="162"/>
      <c r="BT64" s="162"/>
      <c r="BU64" s="162"/>
      <c r="BV64" s="162"/>
      <c r="BW64" s="162"/>
      <c r="BX64" s="162"/>
      <c r="BY64" s="162"/>
      <c r="BZ64" s="162"/>
      <c r="CA64" s="162"/>
      <c r="CB64" s="162"/>
      <c r="CC64" s="162"/>
      <c r="CD64" s="162"/>
      <c r="CE64" s="162"/>
      <c r="CF64" s="162"/>
      <c r="CG64" s="162"/>
      <c r="CH64" s="162"/>
      <c r="CI64" s="162"/>
      <c r="CJ64" s="162"/>
      <c r="CK64" s="162"/>
      <c r="CL64" s="162"/>
      <c r="CM64" s="162"/>
      <c r="CN64" s="162"/>
      <c r="CO64" s="162"/>
      <c r="CP64" s="162"/>
      <c r="CQ64" s="162"/>
      <c r="CR64" s="162"/>
      <c r="CS64" s="162"/>
      <c r="CT64" s="162"/>
      <c r="CU64" s="162"/>
      <c r="CV64" s="162"/>
      <c r="CW64" s="162"/>
      <c r="CX64" s="162"/>
      <c r="CY64" s="162"/>
      <c r="CZ64" s="162"/>
      <c r="DA64" s="162"/>
      <c r="DB64" s="162"/>
      <c r="DC64" s="162"/>
      <c r="DD64" s="162"/>
      <c r="DE64" s="162"/>
      <c r="DF64" s="162"/>
      <c r="DG64" s="162"/>
      <c r="DH64" s="162"/>
      <c r="DI64" s="162"/>
      <c r="DJ64" s="162"/>
      <c r="DK64" s="162"/>
      <c r="DL64" s="162"/>
      <c r="DM64" s="162"/>
      <c r="DN64" s="162"/>
      <c r="DO64" s="162"/>
      <c r="DP64" s="162"/>
      <c r="DQ64" s="162"/>
      <c r="DR64" s="162"/>
      <c r="DS64" s="162"/>
      <c r="DT64" s="162"/>
      <c r="DU64" s="162"/>
      <c r="DV64" s="162"/>
      <c r="DW64" s="162"/>
      <c r="DX64" s="162"/>
      <c r="DY64" s="162"/>
      <c r="DZ64" s="162"/>
      <c r="EA64" s="162"/>
      <c r="EB64" s="162"/>
      <c r="EC64" s="162"/>
      <c r="ED64" s="162"/>
      <c r="EE64" s="162"/>
      <c r="EF64" s="162"/>
      <c r="EG64" s="162"/>
      <c r="EH64" s="162"/>
      <c r="EI64" s="162"/>
      <c r="EJ64" s="162"/>
      <c r="EK64" s="162"/>
      <c r="EL64" s="162"/>
      <c r="EM64" s="162"/>
      <c r="EN64" s="162"/>
      <c r="EO64" s="162"/>
      <c r="EP64" s="162"/>
      <c r="EQ64" s="162"/>
      <c r="ER64" s="162"/>
      <c r="ES64" s="162"/>
      <c r="ET64" s="162"/>
      <c r="EU64" s="162"/>
      <c r="EV64" s="162"/>
      <c r="EW64" s="162"/>
      <c r="EX64" s="162"/>
      <c r="EY64" s="162"/>
      <c r="EZ64" s="162"/>
      <c r="FA64" s="162"/>
      <c r="FB64" s="162"/>
      <c r="FC64" s="162"/>
      <c r="FD64" s="162"/>
      <c r="FE64" s="162"/>
      <c r="FF64" s="162"/>
      <c r="FG64" s="162"/>
      <c r="FH64" s="162"/>
      <c r="FI64" s="162"/>
      <c r="FJ64" s="162"/>
      <c r="FK64" s="162"/>
      <c r="FL64" s="162"/>
      <c r="FM64" s="162"/>
      <c r="FN64" s="162"/>
      <c r="FO64" s="162"/>
      <c r="FP64" s="162"/>
      <c r="FQ64" s="162"/>
      <c r="FR64" s="162"/>
      <c r="FS64" s="162"/>
      <c r="FT64" s="162"/>
      <c r="FU64" s="162"/>
      <c r="FV64" s="162"/>
      <c r="FW64" s="162"/>
      <c r="FX64" s="162"/>
      <c r="FY64" s="162"/>
      <c r="FZ64" s="162"/>
      <c r="GA64" s="162"/>
      <c r="GB64" s="162"/>
      <c r="GC64" s="162"/>
      <c r="GD64" s="162"/>
      <c r="GE64" s="162"/>
      <c r="GF64" s="162"/>
      <c r="GG64" s="162"/>
      <c r="GH64" s="162"/>
      <c r="GI64" s="162"/>
      <c r="GJ64" s="162"/>
      <c r="GK64" s="162"/>
      <c r="GL64" s="162"/>
      <c r="GM64" s="162"/>
      <c r="GN64" s="162"/>
      <c r="GO64" s="162"/>
      <c r="GP64" s="162"/>
      <c r="GQ64" s="162"/>
      <c r="GR64" s="162"/>
      <c r="GS64" s="162"/>
      <c r="GT64" s="162"/>
      <c r="GU64" s="162"/>
      <c r="GV64" s="162"/>
      <c r="GW64" s="162"/>
      <c r="GX64" s="162"/>
      <c r="GY64" s="162"/>
      <c r="GZ64" s="162"/>
      <c r="HA64" s="162"/>
      <c r="HB64" s="162"/>
      <c r="HC64" s="162"/>
      <c r="HD64" s="162"/>
      <c r="HE64" s="162"/>
      <c r="HF64" s="162"/>
      <c r="HG64" s="162"/>
      <c r="HH64" s="162"/>
      <c r="HI64" s="162"/>
      <c r="HJ64" s="162"/>
      <c r="HK64" s="162"/>
      <c r="HL64" s="162"/>
      <c r="HM64" s="162"/>
      <c r="HN64" s="162"/>
      <c r="HO64" s="162"/>
      <c r="HP64" s="162"/>
      <c r="HQ64" s="162"/>
      <c r="HR64" s="162"/>
      <c r="HS64" s="162"/>
      <c r="HT64" s="162"/>
      <c r="HU64" s="162"/>
      <c r="HV64" s="162"/>
      <c r="HW64" s="162"/>
      <c r="HX64" s="162"/>
      <c r="HY64" s="162"/>
      <c r="HZ64" s="162"/>
      <c r="IA64" s="162"/>
      <c r="IB64" s="162"/>
      <c r="IC64" s="162"/>
      <c r="ID64" s="162"/>
      <c r="IE64" s="162"/>
      <c r="IF64" s="162"/>
      <c r="IG64" s="162"/>
      <c r="IH64" s="162"/>
      <c r="II64" s="162"/>
      <c r="IJ64" s="162"/>
      <c r="IK64" s="162"/>
      <c r="IL64" s="162"/>
      <c r="IM64" s="162"/>
      <c r="IN64" s="162"/>
      <c r="IO64" s="162"/>
      <c r="IP64" s="162"/>
      <c r="IQ64" s="163"/>
    </row>
    <row r="65" spans="1:251" ht="15" customHeight="1" x14ac:dyDescent="0.15">
      <c r="A65" s="156">
        <v>21</v>
      </c>
      <c r="B65" s="256"/>
      <c r="C65" s="256"/>
      <c r="D65" s="152"/>
      <c r="E65" s="250">
        <v>21</v>
      </c>
      <c r="F65" s="291" t="s">
        <v>223</v>
      </c>
      <c r="G65" s="292">
        <v>11</v>
      </c>
      <c r="H65" s="152"/>
      <c r="I65" s="250">
        <v>21</v>
      </c>
      <c r="J65" s="294" t="s">
        <v>223</v>
      </c>
      <c r="K65" s="300">
        <v>12</v>
      </c>
      <c r="L65" s="152"/>
      <c r="M65" s="152"/>
      <c r="N65" s="177"/>
      <c r="O65" s="178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  <c r="BI65" s="162"/>
      <c r="BJ65" s="162"/>
      <c r="BK65" s="162"/>
      <c r="BL65" s="162"/>
      <c r="BM65" s="162"/>
      <c r="BN65" s="162"/>
      <c r="BO65" s="162"/>
      <c r="BP65" s="162"/>
      <c r="BQ65" s="162"/>
      <c r="BR65" s="162"/>
      <c r="BS65" s="162"/>
      <c r="BT65" s="162"/>
      <c r="BU65" s="162"/>
      <c r="BV65" s="162"/>
      <c r="BW65" s="162"/>
      <c r="BX65" s="162"/>
      <c r="BY65" s="162"/>
      <c r="BZ65" s="162"/>
      <c r="CA65" s="162"/>
      <c r="CB65" s="162"/>
      <c r="CC65" s="162"/>
      <c r="CD65" s="162"/>
      <c r="CE65" s="162"/>
      <c r="CF65" s="162"/>
      <c r="CG65" s="162"/>
      <c r="CH65" s="162"/>
      <c r="CI65" s="162"/>
      <c r="CJ65" s="162"/>
      <c r="CK65" s="162"/>
      <c r="CL65" s="162"/>
      <c r="CM65" s="162"/>
      <c r="CN65" s="162"/>
      <c r="CO65" s="162"/>
      <c r="CP65" s="162"/>
      <c r="CQ65" s="162"/>
      <c r="CR65" s="162"/>
      <c r="CS65" s="162"/>
      <c r="CT65" s="162"/>
      <c r="CU65" s="162"/>
      <c r="CV65" s="162"/>
      <c r="CW65" s="162"/>
      <c r="CX65" s="162"/>
      <c r="CY65" s="162"/>
      <c r="CZ65" s="162"/>
      <c r="DA65" s="162"/>
      <c r="DB65" s="162"/>
      <c r="DC65" s="162"/>
      <c r="DD65" s="162"/>
      <c r="DE65" s="162"/>
      <c r="DF65" s="162"/>
      <c r="DG65" s="162"/>
      <c r="DH65" s="162"/>
      <c r="DI65" s="162"/>
      <c r="DJ65" s="162"/>
      <c r="DK65" s="162"/>
      <c r="DL65" s="162"/>
      <c r="DM65" s="162"/>
      <c r="DN65" s="162"/>
      <c r="DO65" s="162"/>
      <c r="DP65" s="162"/>
      <c r="DQ65" s="162"/>
      <c r="DR65" s="162"/>
      <c r="DS65" s="162"/>
      <c r="DT65" s="162"/>
      <c r="DU65" s="162"/>
      <c r="DV65" s="162"/>
      <c r="DW65" s="162"/>
      <c r="DX65" s="162"/>
      <c r="DY65" s="162"/>
      <c r="DZ65" s="162"/>
      <c r="EA65" s="162"/>
      <c r="EB65" s="162"/>
      <c r="EC65" s="162"/>
      <c r="ED65" s="162"/>
      <c r="EE65" s="162"/>
      <c r="EF65" s="162"/>
      <c r="EG65" s="162"/>
      <c r="EH65" s="162"/>
      <c r="EI65" s="162"/>
      <c r="EJ65" s="162"/>
      <c r="EK65" s="162"/>
      <c r="EL65" s="162"/>
      <c r="EM65" s="162"/>
      <c r="EN65" s="162"/>
      <c r="EO65" s="162"/>
      <c r="EP65" s="162"/>
      <c r="EQ65" s="162"/>
      <c r="ER65" s="162"/>
      <c r="ES65" s="162"/>
      <c r="ET65" s="162"/>
      <c r="EU65" s="162"/>
      <c r="EV65" s="162"/>
      <c r="EW65" s="162"/>
      <c r="EX65" s="162"/>
      <c r="EY65" s="162"/>
      <c r="EZ65" s="162"/>
      <c r="FA65" s="162"/>
      <c r="FB65" s="162"/>
      <c r="FC65" s="162"/>
      <c r="FD65" s="162"/>
      <c r="FE65" s="162"/>
      <c r="FF65" s="162"/>
      <c r="FG65" s="162"/>
      <c r="FH65" s="162"/>
      <c r="FI65" s="162"/>
      <c r="FJ65" s="162"/>
      <c r="FK65" s="162"/>
      <c r="FL65" s="162"/>
      <c r="FM65" s="162"/>
      <c r="FN65" s="162"/>
      <c r="FO65" s="162"/>
      <c r="FP65" s="162"/>
      <c r="FQ65" s="162"/>
      <c r="FR65" s="162"/>
      <c r="FS65" s="162"/>
      <c r="FT65" s="162"/>
      <c r="FU65" s="162"/>
      <c r="FV65" s="162"/>
      <c r="FW65" s="162"/>
      <c r="FX65" s="162"/>
      <c r="FY65" s="162"/>
      <c r="FZ65" s="162"/>
      <c r="GA65" s="162"/>
      <c r="GB65" s="162"/>
      <c r="GC65" s="162"/>
      <c r="GD65" s="162"/>
      <c r="GE65" s="162"/>
      <c r="GF65" s="162"/>
      <c r="GG65" s="162"/>
      <c r="GH65" s="162"/>
      <c r="GI65" s="162"/>
      <c r="GJ65" s="162"/>
      <c r="GK65" s="162"/>
      <c r="GL65" s="162"/>
      <c r="GM65" s="162"/>
      <c r="GN65" s="162"/>
      <c r="GO65" s="162"/>
      <c r="GP65" s="162"/>
      <c r="GQ65" s="162"/>
      <c r="GR65" s="162"/>
      <c r="GS65" s="162"/>
      <c r="GT65" s="162"/>
      <c r="GU65" s="162"/>
      <c r="GV65" s="162"/>
      <c r="GW65" s="162"/>
      <c r="GX65" s="162"/>
      <c r="GY65" s="162"/>
      <c r="GZ65" s="162"/>
      <c r="HA65" s="162"/>
      <c r="HB65" s="162"/>
      <c r="HC65" s="162"/>
      <c r="HD65" s="162"/>
      <c r="HE65" s="162"/>
      <c r="HF65" s="162"/>
      <c r="HG65" s="162"/>
      <c r="HH65" s="162"/>
      <c r="HI65" s="162"/>
      <c r="HJ65" s="162"/>
      <c r="HK65" s="162"/>
      <c r="HL65" s="162"/>
      <c r="HM65" s="162"/>
      <c r="HN65" s="162"/>
      <c r="HO65" s="162"/>
      <c r="HP65" s="162"/>
      <c r="HQ65" s="162"/>
      <c r="HR65" s="162"/>
      <c r="HS65" s="162"/>
      <c r="HT65" s="162"/>
      <c r="HU65" s="162"/>
      <c r="HV65" s="162"/>
      <c r="HW65" s="162"/>
      <c r="HX65" s="162"/>
      <c r="HY65" s="162"/>
      <c r="HZ65" s="162"/>
      <c r="IA65" s="162"/>
      <c r="IB65" s="162"/>
      <c r="IC65" s="162"/>
      <c r="ID65" s="162"/>
      <c r="IE65" s="162"/>
      <c r="IF65" s="162"/>
      <c r="IG65" s="162"/>
      <c r="IH65" s="162"/>
      <c r="II65" s="162"/>
      <c r="IJ65" s="162"/>
      <c r="IK65" s="162"/>
      <c r="IL65" s="162"/>
      <c r="IM65" s="162"/>
      <c r="IN65" s="162"/>
      <c r="IO65" s="162"/>
      <c r="IP65" s="162"/>
      <c r="IQ65" s="163"/>
    </row>
    <row r="66" spans="1:251" ht="15" customHeight="1" x14ac:dyDescent="0.15">
      <c r="A66" s="156">
        <v>22</v>
      </c>
      <c r="B66" s="256"/>
      <c r="C66" s="256"/>
      <c r="D66" s="152"/>
      <c r="E66" s="250">
        <v>22</v>
      </c>
      <c r="F66" s="13" t="s">
        <v>300</v>
      </c>
      <c r="G66" s="156">
        <v>11</v>
      </c>
      <c r="H66" s="152"/>
      <c r="I66" s="250">
        <v>22</v>
      </c>
      <c r="J66" s="296" t="s">
        <v>68</v>
      </c>
      <c r="K66" s="302">
        <v>12</v>
      </c>
      <c r="L66" s="152"/>
      <c r="M66" s="152"/>
      <c r="N66" s="177"/>
      <c r="O66" s="178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  <c r="BI66" s="162"/>
      <c r="BJ66" s="162"/>
      <c r="BK66" s="162"/>
      <c r="BL66" s="162"/>
      <c r="BM66" s="162"/>
      <c r="BN66" s="162"/>
      <c r="BO66" s="162"/>
      <c r="BP66" s="162"/>
      <c r="BQ66" s="162"/>
      <c r="BR66" s="162"/>
      <c r="BS66" s="162"/>
      <c r="BT66" s="162"/>
      <c r="BU66" s="162"/>
      <c r="BV66" s="162"/>
      <c r="BW66" s="162"/>
      <c r="BX66" s="162"/>
      <c r="BY66" s="162"/>
      <c r="BZ66" s="162"/>
      <c r="CA66" s="162"/>
      <c r="CB66" s="162"/>
      <c r="CC66" s="162"/>
      <c r="CD66" s="162"/>
      <c r="CE66" s="162"/>
      <c r="CF66" s="162"/>
      <c r="CG66" s="162"/>
      <c r="CH66" s="162"/>
      <c r="CI66" s="162"/>
      <c r="CJ66" s="162"/>
      <c r="CK66" s="162"/>
      <c r="CL66" s="162"/>
      <c r="CM66" s="162"/>
      <c r="CN66" s="162"/>
      <c r="CO66" s="162"/>
      <c r="CP66" s="162"/>
      <c r="CQ66" s="162"/>
      <c r="CR66" s="162"/>
      <c r="CS66" s="162"/>
      <c r="CT66" s="162"/>
      <c r="CU66" s="162"/>
      <c r="CV66" s="162"/>
      <c r="CW66" s="162"/>
      <c r="CX66" s="162"/>
      <c r="CY66" s="162"/>
      <c r="CZ66" s="162"/>
      <c r="DA66" s="162"/>
      <c r="DB66" s="162"/>
      <c r="DC66" s="162"/>
      <c r="DD66" s="162"/>
      <c r="DE66" s="162"/>
      <c r="DF66" s="162"/>
      <c r="DG66" s="162"/>
      <c r="DH66" s="162"/>
      <c r="DI66" s="162"/>
      <c r="DJ66" s="162"/>
      <c r="DK66" s="162"/>
      <c r="DL66" s="162"/>
      <c r="DM66" s="162"/>
      <c r="DN66" s="162"/>
      <c r="DO66" s="162"/>
      <c r="DP66" s="162"/>
      <c r="DQ66" s="162"/>
      <c r="DR66" s="162"/>
      <c r="DS66" s="162"/>
      <c r="DT66" s="162"/>
      <c r="DU66" s="162"/>
      <c r="DV66" s="162"/>
      <c r="DW66" s="162"/>
      <c r="DX66" s="162"/>
      <c r="DY66" s="162"/>
      <c r="DZ66" s="162"/>
      <c r="EA66" s="162"/>
      <c r="EB66" s="162"/>
      <c r="EC66" s="162"/>
      <c r="ED66" s="162"/>
      <c r="EE66" s="162"/>
      <c r="EF66" s="162"/>
      <c r="EG66" s="162"/>
      <c r="EH66" s="162"/>
      <c r="EI66" s="162"/>
      <c r="EJ66" s="162"/>
      <c r="EK66" s="162"/>
      <c r="EL66" s="162"/>
      <c r="EM66" s="162"/>
      <c r="EN66" s="162"/>
      <c r="EO66" s="162"/>
      <c r="EP66" s="162"/>
      <c r="EQ66" s="162"/>
      <c r="ER66" s="162"/>
      <c r="ES66" s="162"/>
      <c r="ET66" s="162"/>
      <c r="EU66" s="162"/>
      <c r="EV66" s="162"/>
      <c r="EW66" s="162"/>
      <c r="EX66" s="162"/>
      <c r="EY66" s="162"/>
      <c r="EZ66" s="162"/>
      <c r="FA66" s="162"/>
      <c r="FB66" s="162"/>
      <c r="FC66" s="162"/>
      <c r="FD66" s="162"/>
      <c r="FE66" s="162"/>
      <c r="FF66" s="162"/>
      <c r="FG66" s="162"/>
      <c r="FH66" s="162"/>
      <c r="FI66" s="162"/>
      <c r="FJ66" s="162"/>
      <c r="FK66" s="162"/>
      <c r="FL66" s="162"/>
      <c r="FM66" s="162"/>
      <c r="FN66" s="162"/>
      <c r="FO66" s="162"/>
      <c r="FP66" s="162"/>
      <c r="FQ66" s="162"/>
      <c r="FR66" s="162"/>
      <c r="FS66" s="162"/>
      <c r="FT66" s="162"/>
      <c r="FU66" s="162"/>
      <c r="FV66" s="162"/>
      <c r="FW66" s="162"/>
      <c r="FX66" s="162"/>
      <c r="FY66" s="162"/>
      <c r="FZ66" s="162"/>
      <c r="GA66" s="162"/>
      <c r="GB66" s="162"/>
      <c r="GC66" s="162"/>
      <c r="GD66" s="162"/>
      <c r="GE66" s="162"/>
      <c r="GF66" s="162"/>
      <c r="GG66" s="162"/>
      <c r="GH66" s="162"/>
      <c r="GI66" s="162"/>
      <c r="GJ66" s="162"/>
      <c r="GK66" s="162"/>
      <c r="GL66" s="162"/>
      <c r="GM66" s="162"/>
      <c r="GN66" s="162"/>
      <c r="GO66" s="162"/>
      <c r="GP66" s="162"/>
      <c r="GQ66" s="162"/>
      <c r="GR66" s="162"/>
      <c r="GS66" s="162"/>
      <c r="GT66" s="162"/>
      <c r="GU66" s="162"/>
      <c r="GV66" s="162"/>
      <c r="GW66" s="162"/>
      <c r="GX66" s="162"/>
      <c r="GY66" s="162"/>
      <c r="GZ66" s="162"/>
      <c r="HA66" s="162"/>
      <c r="HB66" s="162"/>
      <c r="HC66" s="162"/>
      <c r="HD66" s="162"/>
      <c r="HE66" s="162"/>
      <c r="HF66" s="162"/>
      <c r="HG66" s="162"/>
      <c r="HH66" s="162"/>
      <c r="HI66" s="162"/>
      <c r="HJ66" s="162"/>
      <c r="HK66" s="162"/>
      <c r="HL66" s="162"/>
      <c r="HM66" s="162"/>
      <c r="HN66" s="162"/>
      <c r="HO66" s="162"/>
      <c r="HP66" s="162"/>
      <c r="HQ66" s="162"/>
      <c r="HR66" s="162"/>
      <c r="HS66" s="162"/>
      <c r="HT66" s="162"/>
      <c r="HU66" s="162"/>
      <c r="HV66" s="162"/>
      <c r="HW66" s="162"/>
      <c r="HX66" s="162"/>
      <c r="HY66" s="162"/>
      <c r="HZ66" s="162"/>
      <c r="IA66" s="162"/>
      <c r="IB66" s="162"/>
      <c r="IC66" s="162"/>
      <c r="ID66" s="162"/>
      <c r="IE66" s="162"/>
      <c r="IF66" s="162"/>
      <c r="IG66" s="162"/>
      <c r="IH66" s="162"/>
      <c r="II66" s="162"/>
      <c r="IJ66" s="162"/>
      <c r="IK66" s="162"/>
      <c r="IL66" s="162"/>
      <c r="IM66" s="162"/>
      <c r="IN66" s="162"/>
      <c r="IO66" s="162"/>
      <c r="IP66" s="162"/>
      <c r="IQ66" s="163"/>
    </row>
    <row r="67" spans="1:251" ht="15" customHeight="1" x14ac:dyDescent="0.15">
      <c r="A67" s="152"/>
      <c r="B67" s="175"/>
      <c r="C67" s="190"/>
      <c r="D67" s="152"/>
      <c r="E67" s="156">
        <v>23</v>
      </c>
      <c r="F67" s="291" t="s">
        <v>40</v>
      </c>
      <c r="G67" s="292">
        <v>9</v>
      </c>
      <c r="H67" s="152"/>
      <c r="I67" s="303">
        <v>23</v>
      </c>
      <c r="J67" s="304" t="s">
        <v>219</v>
      </c>
      <c r="K67" s="301">
        <v>11</v>
      </c>
      <c r="L67" s="152"/>
      <c r="M67" s="152"/>
      <c r="N67" s="177"/>
      <c r="O67" s="178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  <c r="BI67" s="162"/>
      <c r="BJ67" s="162"/>
      <c r="BK67" s="162"/>
      <c r="BL67" s="162"/>
      <c r="BM67" s="162"/>
      <c r="BN67" s="162"/>
      <c r="BO67" s="162"/>
      <c r="BP67" s="162"/>
      <c r="BQ67" s="162"/>
      <c r="BR67" s="162"/>
      <c r="BS67" s="162"/>
      <c r="BT67" s="162"/>
      <c r="BU67" s="162"/>
      <c r="BV67" s="162"/>
      <c r="BW67" s="162"/>
      <c r="BX67" s="162"/>
      <c r="BY67" s="162"/>
      <c r="BZ67" s="162"/>
      <c r="CA67" s="162"/>
      <c r="CB67" s="162"/>
      <c r="CC67" s="162"/>
      <c r="CD67" s="162"/>
      <c r="CE67" s="162"/>
      <c r="CF67" s="162"/>
      <c r="CG67" s="162"/>
      <c r="CH67" s="162"/>
      <c r="CI67" s="162"/>
      <c r="CJ67" s="162"/>
      <c r="CK67" s="162"/>
      <c r="CL67" s="162"/>
      <c r="CM67" s="162"/>
      <c r="CN67" s="162"/>
      <c r="CO67" s="162"/>
      <c r="CP67" s="162"/>
      <c r="CQ67" s="162"/>
      <c r="CR67" s="162"/>
      <c r="CS67" s="162"/>
      <c r="CT67" s="162"/>
      <c r="CU67" s="162"/>
      <c r="CV67" s="162"/>
      <c r="CW67" s="162"/>
      <c r="CX67" s="162"/>
      <c r="CY67" s="162"/>
      <c r="CZ67" s="162"/>
      <c r="DA67" s="162"/>
      <c r="DB67" s="162"/>
      <c r="DC67" s="162"/>
      <c r="DD67" s="162"/>
      <c r="DE67" s="162"/>
      <c r="DF67" s="162"/>
      <c r="DG67" s="162"/>
      <c r="DH67" s="162"/>
      <c r="DI67" s="162"/>
      <c r="DJ67" s="162"/>
      <c r="DK67" s="162"/>
      <c r="DL67" s="162"/>
      <c r="DM67" s="162"/>
      <c r="DN67" s="162"/>
      <c r="DO67" s="162"/>
      <c r="DP67" s="162"/>
      <c r="DQ67" s="162"/>
      <c r="DR67" s="162"/>
      <c r="DS67" s="162"/>
      <c r="DT67" s="162"/>
      <c r="DU67" s="162"/>
      <c r="DV67" s="162"/>
      <c r="DW67" s="162"/>
      <c r="DX67" s="162"/>
      <c r="DY67" s="162"/>
      <c r="DZ67" s="162"/>
      <c r="EA67" s="162"/>
      <c r="EB67" s="162"/>
      <c r="EC67" s="162"/>
      <c r="ED67" s="162"/>
      <c r="EE67" s="162"/>
      <c r="EF67" s="162"/>
      <c r="EG67" s="162"/>
      <c r="EH67" s="162"/>
      <c r="EI67" s="162"/>
      <c r="EJ67" s="162"/>
      <c r="EK67" s="162"/>
      <c r="EL67" s="162"/>
      <c r="EM67" s="162"/>
      <c r="EN67" s="162"/>
      <c r="EO67" s="162"/>
      <c r="EP67" s="162"/>
      <c r="EQ67" s="162"/>
      <c r="ER67" s="162"/>
      <c r="ES67" s="162"/>
      <c r="ET67" s="162"/>
      <c r="EU67" s="162"/>
      <c r="EV67" s="162"/>
      <c r="EW67" s="162"/>
      <c r="EX67" s="162"/>
      <c r="EY67" s="162"/>
      <c r="EZ67" s="162"/>
      <c r="FA67" s="162"/>
      <c r="FB67" s="162"/>
      <c r="FC67" s="162"/>
      <c r="FD67" s="162"/>
      <c r="FE67" s="162"/>
      <c r="FF67" s="162"/>
      <c r="FG67" s="162"/>
      <c r="FH67" s="162"/>
      <c r="FI67" s="162"/>
      <c r="FJ67" s="162"/>
      <c r="FK67" s="162"/>
      <c r="FL67" s="162"/>
      <c r="FM67" s="162"/>
      <c r="FN67" s="162"/>
      <c r="FO67" s="162"/>
      <c r="FP67" s="162"/>
      <c r="FQ67" s="162"/>
      <c r="FR67" s="162"/>
      <c r="FS67" s="162"/>
      <c r="FT67" s="162"/>
      <c r="FU67" s="162"/>
      <c r="FV67" s="162"/>
      <c r="FW67" s="162"/>
      <c r="FX67" s="162"/>
      <c r="FY67" s="162"/>
      <c r="FZ67" s="162"/>
      <c r="GA67" s="162"/>
      <c r="GB67" s="162"/>
      <c r="GC67" s="162"/>
      <c r="GD67" s="162"/>
      <c r="GE67" s="162"/>
      <c r="GF67" s="162"/>
      <c r="GG67" s="162"/>
      <c r="GH67" s="162"/>
      <c r="GI67" s="162"/>
      <c r="GJ67" s="162"/>
      <c r="GK67" s="162"/>
      <c r="GL67" s="162"/>
      <c r="GM67" s="162"/>
      <c r="GN67" s="162"/>
      <c r="GO67" s="162"/>
      <c r="GP67" s="162"/>
      <c r="GQ67" s="162"/>
      <c r="GR67" s="162"/>
      <c r="GS67" s="162"/>
      <c r="GT67" s="162"/>
      <c r="GU67" s="162"/>
      <c r="GV67" s="162"/>
      <c r="GW67" s="162"/>
      <c r="GX67" s="162"/>
      <c r="GY67" s="162"/>
      <c r="GZ67" s="162"/>
      <c r="HA67" s="162"/>
      <c r="HB67" s="162"/>
      <c r="HC67" s="162"/>
      <c r="HD67" s="162"/>
      <c r="HE67" s="162"/>
      <c r="HF67" s="162"/>
      <c r="HG67" s="162"/>
      <c r="HH67" s="162"/>
      <c r="HI67" s="162"/>
      <c r="HJ67" s="162"/>
      <c r="HK67" s="162"/>
      <c r="HL67" s="162"/>
      <c r="HM67" s="162"/>
      <c r="HN67" s="162"/>
      <c r="HO67" s="162"/>
      <c r="HP67" s="162"/>
      <c r="HQ67" s="162"/>
      <c r="HR67" s="162"/>
      <c r="HS67" s="162"/>
      <c r="HT67" s="162"/>
      <c r="HU67" s="162"/>
      <c r="HV67" s="162"/>
      <c r="HW67" s="162"/>
      <c r="HX67" s="162"/>
      <c r="HY67" s="162"/>
      <c r="HZ67" s="162"/>
      <c r="IA67" s="162"/>
      <c r="IB67" s="162"/>
      <c r="IC67" s="162"/>
      <c r="ID67" s="162"/>
      <c r="IE67" s="162"/>
      <c r="IF67" s="162"/>
      <c r="IG67" s="162"/>
      <c r="IH67" s="162"/>
      <c r="II67" s="162"/>
      <c r="IJ67" s="162"/>
      <c r="IK67" s="162"/>
      <c r="IL67" s="162"/>
      <c r="IM67" s="162"/>
      <c r="IN67" s="162"/>
      <c r="IO67" s="162"/>
      <c r="IP67" s="162"/>
      <c r="IQ67" s="163"/>
    </row>
    <row r="68" spans="1:251" ht="15" customHeight="1" x14ac:dyDescent="0.15">
      <c r="A68" s="152"/>
      <c r="B68" s="177"/>
      <c r="C68" s="185"/>
      <c r="D68" s="152"/>
      <c r="E68" s="156">
        <v>24</v>
      </c>
      <c r="F68" s="13" t="s">
        <v>83</v>
      </c>
      <c r="G68" s="156">
        <v>9</v>
      </c>
      <c r="H68" s="152"/>
      <c r="I68" s="305">
        <v>24</v>
      </c>
      <c r="J68" s="13" t="s">
        <v>115</v>
      </c>
      <c r="K68" s="156">
        <v>11</v>
      </c>
      <c r="L68" s="152"/>
      <c r="M68" s="152"/>
      <c r="N68" s="177"/>
      <c r="O68" s="178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2"/>
      <c r="BH68" s="162"/>
      <c r="BI68" s="162"/>
      <c r="BJ68" s="162"/>
      <c r="BK68" s="162"/>
      <c r="BL68" s="162"/>
      <c r="BM68" s="162"/>
      <c r="BN68" s="162"/>
      <c r="BO68" s="162"/>
      <c r="BP68" s="162"/>
      <c r="BQ68" s="162"/>
      <c r="BR68" s="162"/>
      <c r="BS68" s="162"/>
      <c r="BT68" s="162"/>
      <c r="BU68" s="162"/>
      <c r="BV68" s="162"/>
      <c r="BW68" s="162"/>
      <c r="BX68" s="162"/>
      <c r="BY68" s="162"/>
      <c r="BZ68" s="162"/>
      <c r="CA68" s="162"/>
      <c r="CB68" s="162"/>
      <c r="CC68" s="162"/>
      <c r="CD68" s="162"/>
      <c r="CE68" s="162"/>
      <c r="CF68" s="162"/>
      <c r="CG68" s="162"/>
      <c r="CH68" s="162"/>
      <c r="CI68" s="162"/>
      <c r="CJ68" s="162"/>
      <c r="CK68" s="162"/>
      <c r="CL68" s="162"/>
      <c r="CM68" s="162"/>
      <c r="CN68" s="162"/>
      <c r="CO68" s="162"/>
      <c r="CP68" s="162"/>
      <c r="CQ68" s="162"/>
      <c r="CR68" s="162"/>
      <c r="CS68" s="162"/>
      <c r="CT68" s="162"/>
      <c r="CU68" s="162"/>
      <c r="CV68" s="162"/>
      <c r="CW68" s="162"/>
      <c r="CX68" s="162"/>
      <c r="CY68" s="162"/>
      <c r="CZ68" s="162"/>
      <c r="DA68" s="162"/>
      <c r="DB68" s="162"/>
      <c r="DC68" s="162"/>
      <c r="DD68" s="162"/>
      <c r="DE68" s="162"/>
      <c r="DF68" s="162"/>
      <c r="DG68" s="162"/>
      <c r="DH68" s="162"/>
      <c r="DI68" s="162"/>
      <c r="DJ68" s="162"/>
      <c r="DK68" s="162"/>
      <c r="DL68" s="162"/>
      <c r="DM68" s="162"/>
      <c r="DN68" s="162"/>
      <c r="DO68" s="162"/>
      <c r="DP68" s="162"/>
      <c r="DQ68" s="162"/>
      <c r="DR68" s="162"/>
      <c r="DS68" s="162"/>
      <c r="DT68" s="162"/>
      <c r="DU68" s="162"/>
      <c r="DV68" s="162"/>
      <c r="DW68" s="162"/>
      <c r="DX68" s="162"/>
      <c r="DY68" s="162"/>
      <c r="DZ68" s="162"/>
      <c r="EA68" s="162"/>
      <c r="EB68" s="162"/>
      <c r="EC68" s="162"/>
      <c r="ED68" s="162"/>
      <c r="EE68" s="162"/>
      <c r="EF68" s="162"/>
      <c r="EG68" s="162"/>
      <c r="EH68" s="162"/>
      <c r="EI68" s="162"/>
      <c r="EJ68" s="162"/>
      <c r="EK68" s="162"/>
      <c r="EL68" s="162"/>
      <c r="EM68" s="162"/>
      <c r="EN68" s="162"/>
      <c r="EO68" s="162"/>
      <c r="EP68" s="162"/>
      <c r="EQ68" s="162"/>
      <c r="ER68" s="162"/>
      <c r="ES68" s="162"/>
      <c r="ET68" s="162"/>
      <c r="EU68" s="162"/>
      <c r="EV68" s="162"/>
      <c r="EW68" s="162"/>
      <c r="EX68" s="162"/>
      <c r="EY68" s="162"/>
      <c r="EZ68" s="162"/>
      <c r="FA68" s="162"/>
      <c r="FB68" s="162"/>
      <c r="FC68" s="162"/>
      <c r="FD68" s="162"/>
      <c r="FE68" s="162"/>
      <c r="FF68" s="162"/>
      <c r="FG68" s="162"/>
      <c r="FH68" s="162"/>
      <c r="FI68" s="162"/>
      <c r="FJ68" s="162"/>
      <c r="FK68" s="162"/>
      <c r="FL68" s="162"/>
      <c r="FM68" s="162"/>
      <c r="FN68" s="162"/>
      <c r="FO68" s="162"/>
      <c r="FP68" s="162"/>
      <c r="FQ68" s="162"/>
      <c r="FR68" s="162"/>
      <c r="FS68" s="162"/>
      <c r="FT68" s="162"/>
      <c r="FU68" s="162"/>
      <c r="FV68" s="162"/>
      <c r="FW68" s="162"/>
      <c r="FX68" s="162"/>
      <c r="FY68" s="162"/>
      <c r="FZ68" s="162"/>
      <c r="GA68" s="162"/>
      <c r="GB68" s="162"/>
      <c r="GC68" s="162"/>
      <c r="GD68" s="162"/>
      <c r="GE68" s="162"/>
      <c r="GF68" s="162"/>
      <c r="GG68" s="162"/>
      <c r="GH68" s="162"/>
      <c r="GI68" s="162"/>
      <c r="GJ68" s="162"/>
      <c r="GK68" s="162"/>
      <c r="GL68" s="162"/>
      <c r="GM68" s="162"/>
      <c r="GN68" s="162"/>
      <c r="GO68" s="162"/>
      <c r="GP68" s="162"/>
      <c r="GQ68" s="162"/>
      <c r="GR68" s="162"/>
      <c r="GS68" s="162"/>
      <c r="GT68" s="162"/>
      <c r="GU68" s="162"/>
      <c r="GV68" s="162"/>
      <c r="GW68" s="162"/>
      <c r="GX68" s="162"/>
      <c r="GY68" s="162"/>
      <c r="GZ68" s="162"/>
      <c r="HA68" s="162"/>
      <c r="HB68" s="162"/>
      <c r="HC68" s="162"/>
      <c r="HD68" s="162"/>
      <c r="HE68" s="162"/>
      <c r="HF68" s="162"/>
      <c r="HG68" s="162"/>
      <c r="HH68" s="162"/>
      <c r="HI68" s="162"/>
      <c r="HJ68" s="162"/>
      <c r="HK68" s="162"/>
      <c r="HL68" s="162"/>
      <c r="HM68" s="162"/>
      <c r="HN68" s="162"/>
      <c r="HO68" s="162"/>
      <c r="HP68" s="162"/>
      <c r="HQ68" s="162"/>
      <c r="HR68" s="162"/>
      <c r="HS68" s="162"/>
      <c r="HT68" s="162"/>
      <c r="HU68" s="162"/>
      <c r="HV68" s="162"/>
      <c r="HW68" s="162"/>
      <c r="HX68" s="162"/>
      <c r="HY68" s="162"/>
      <c r="HZ68" s="162"/>
      <c r="IA68" s="162"/>
      <c r="IB68" s="162"/>
      <c r="IC68" s="162"/>
      <c r="ID68" s="162"/>
      <c r="IE68" s="162"/>
      <c r="IF68" s="162"/>
      <c r="IG68" s="162"/>
      <c r="IH68" s="162"/>
      <c r="II68" s="162"/>
      <c r="IJ68" s="162"/>
      <c r="IK68" s="162"/>
      <c r="IL68" s="162"/>
      <c r="IM68" s="162"/>
      <c r="IN68" s="162"/>
      <c r="IO68" s="162"/>
      <c r="IP68" s="162"/>
      <c r="IQ68" s="163"/>
    </row>
    <row r="69" spans="1:251" ht="15" customHeight="1" x14ac:dyDescent="0.15">
      <c r="A69" s="152"/>
      <c r="B69" s="177"/>
      <c r="C69" s="185"/>
      <c r="D69" s="152"/>
      <c r="E69" s="156">
        <v>25</v>
      </c>
      <c r="F69" s="13" t="s">
        <v>131</v>
      </c>
      <c r="G69" s="156">
        <v>9</v>
      </c>
      <c r="H69" s="152"/>
      <c r="I69" s="306">
        <v>25</v>
      </c>
      <c r="J69" s="307" t="s">
        <v>221</v>
      </c>
      <c r="K69" s="292">
        <v>9</v>
      </c>
      <c r="L69" s="152"/>
      <c r="M69" s="152"/>
      <c r="N69" s="177"/>
      <c r="O69" s="178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  <c r="BY69" s="162"/>
      <c r="BZ69" s="162"/>
      <c r="CA69" s="162"/>
      <c r="CB69" s="162"/>
      <c r="CC69" s="162"/>
      <c r="CD69" s="162"/>
      <c r="CE69" s="162"/>
      <c r="CF69" s="162"/>
      <c r="CG69" s="162"/>
      <c r="CH69" s="162"/>
      <c r="CI69" s="162"/>
      <c r="CJ69" s="162"/>
      <c r="CK69" s="162"/>
      <c r="CL69" s="162"/>
      <c r="CM69" s="162"/>
      <c r="CN69" s="162"/>
      <c r="CO69" s="162"/>
      <c r="CP69" s="162"/>
      <c r="CQ69" s="162"/>
      <c r="CR69" s="162"/>
      <c r="CS69" s="162"/>
      <c r="CT69" s="162"/>
      <c r="CU69" s="162"/>
      <c r="CV69" s="162"/>
      <c r="CW69" s="162"/>
      <c r="CX69" s="162"/>
      <c r="CY69" s="162"/>
      <c r="CZ69" s="162"/>
      <c r="DA69" s="162"/>
      <c r="DB69" s="162"/>
      <c r="DC69" s="162"/>
      <c r="DD69" s="162"/>
      <c r="DE69" s="162"/>
      <c r="DF69" s="162"/>
      <c r="DG69" s="162"/>
      <c r="DH69" s="162"/>
      <c r="DI69" s="162"/>
      <c r="DJ69" s="162"/>
      <c r="DK69" s="162"/>
      <c r="DL69" s="162"/>
      <c r="DM69" s="162"/>
      <c r="DN69" s="162"/>
      <c r="DO69" s="162"/>
      <c r="DP69" s="162"/>
      <c r="DQ69" s="162"/>
      <c r="DR69" s="162"/>
      <c r="DS69" s="162"/>
      <c r="DT69" s="162"/>
      <c r="DU69" s="162"/>
      <c r="DV69" s="162"/>
      <c r="DW69" s="162"/>
      <c r="DX69" s="162"/>
      <c r="DY69" s="162"/>
      <c r="DZ69" s="162"/>
      <c r="EA69" s="162"/>
      <c r="EB69" s="162"/>
      <c r="EC69" s="162"/>
      <c r="ED69" s="162"/>
      <c r="EE69" s="162"/>
      <c r="EF69" s="162"/>
      <c r="EG69" s="162"/>
      <c r="EH69" s="162"/>
      <c r="EI69" s="162"/>
      <c r="EJ69" s="162"/>
      <c r="EK69" s="162"/>
      <c r="EL69" s="162"/>
      <c r="EM69" s="162"/>
      <c r="EN69" s="162"/>
      <c r="EO69" s="162"/>
      <c r="EP69" s="162"/>
      <c r="EQ69" s="162"/>
      <c r="ER69" s="162"/>
      <c r="ES69" s="162"/>
      <c r="ET69" s="162"/>
      <c r="EU69" s="162"/>
      <c r="EV69" s="162"/>
      <c r="EW69" s="162"/>
      <c r="EX69" s="162"/>
      <c r="EY69" s="162"/>
      <c r="EZ69" s="162"/>
      <c r="FA69" s="162"/>
      <c r="FB69" s="162"/>
      <c r="FC69" s="162"/>
      <c r="FD69" s="162"/>
      <c r="FE69" s="162"/>
      <c r="FF69" s="162"/>
      <c r="FG69" s="162"/>
      <c r="FH69" s="162"/>
      <c r="FI69" s="162"/>
      <c r="FJ69" s="162"/>
      <c r="FK69" s="162"/>
      <c r="FL69" s="162"/>
      <c r="FM69" s="162"/>
      <c r="FN69" s="162"/>
      <c r="FO69" s="162"/>
      <c r="FP69" s="162"/>
      <c r="FQ69" s="162"/>
      <c r="FR69" s="162"/>
      <c r="FS69" s="162"/>
      <c r="FT69" s="162"/>
      <c r="FU69" s="162"/>
      <c r="FV69" s="162"/>
      <c r="FW69" s="162"/>
      <c r="FX69" s="162"/>
      <c r="FY69" s="162"/>
      <c r="FZ69" s="162"/>
      <c r="GA69" s="162"/>
      <c r="GB69" s="162"/>
      <c r="GC69" s="162"/>
      <c r="GD69" s="162"/>
      <c r="GE69" s="162"/>
      <c r="GF69" s="162"/>
      <c r="GG69" s="162"/>
      <c r="GH69" s="162"/>
      <c r="GI69" s="162"/>
      <c r="GJ69" s="162"/>
      <c r="GK69" s="162"/>
      <c r="GL69" s="162"/>
      <c r="GM69" s="162"/>
      <c r="GN69" s="162"/>
      <c r="GO69" s="162"/>
      <c r="GP69" s="162"/>
      <c r="GQ69" s="162"/>
      <c r="GR69" s="162"/>
      <c r="GS69" s="162"/>
      <c r="GT69" s="162"/>
      <c r="GU69" s="162"/>
      <c r="GV69" s="162"/>
      <c r="GW69" s="162"/>
      <c r="GX69" s="162"/>
      <c r="GY69" s="162"/>
      <c r="GZ69" s="162"/>
      <c r="HA69" s="162"/>
      <c r="HB69" s="162"/>
      <c r="HC69" s="162"/>
      <c r="HD69" s="162"/>
      <c r="HE69" s="162"/>
      <c r="HF69" s="162"/>
      <c r="HG69" s="162"/>
      <c r="HH69" s="162"/>
      <c r="HI69" s="162"/>
      <c r="HJ69" s="162"/>
      <c r="HK69" s="162"/>
      <c r="HL69" s="162"/>
      <c r="HM69" s="162"/>
      <c r="HN69" s="162"/>
      <c r="HO69" s="162"/>
      <c r="HP69" s="162"/>
      <c r="HQ69" s="162"/>
      <c r="HR69" s="162"/>
      <c r="HS69" s="162"/>
      <c r="HT69" s="162"/>
      <c r="HU69" s="162"/>
      <c r="HV69" s="162"/>
      <c r="HW69" s="162"/>
      <c r="HX69" s="162"/>
      <c r="HY69" s="162"/>
      <c r="HZ69" s="162"/>
      <c r="IA69" s="162"/>
      <c r="IB69" s="162"/>
      <c r="IC69" s="162"/>
      <c r="ID69" s="162"/>
      <c r="IE69" s="162"/>
      <c r="IF69" s="162"/>
      <c r="IG69" s="162"/>
      <c r="IH69" s="162"/>
      <c r="II69" s="162"/>
      <c r="IJ69" s="162"/>
      <c r="IK69" s="162"/>
      <c r="IL69" s="162"/>
      <c r="IM69" s="162"/>
      <c r="IN69" s="162"/>
      <c r="IO69" s="162"/>
      <c r="IP69" s="162"/>
      <c r="IQ69" s="163"/>
    </row>
    <row r="70" spans="1:251" ht="15" customHeight="1" x14ac:dyDescent="0.15">
      <c r="A70" s="152"/>
      <c r="B70" s="177"/>
      <c r="C70" s="185"/>
      <c r="D70" s="152"/>
      <c r="E70" s="156">
        <v>26</v>
      </c>
      <c r="F70" s="13" t="s">
        <v>208</v>
      </c>
      <c r="G70" s="156">
        <v>8</v>
      </c>
      <c r="H70" s="152"/>
      <c r="I70" s="308">
        <v>26</v>
      </c>
      <c r="J70" s="13" t="s">
        <v>301</v>
      </c>
      <c r="K70" s="156">
        <v>9</v>
      </c>
      <c r="L70" s="152"/>
      <c r="M70" s="152"/>
      <c r="N70" s="177"/>
      <c r="O70" s="178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  <c r="BI70" s="162"/>
      <c r="BJ70" s="162"/>
      <c r="BK70" s="162"/>
      <c r="BL70" s="162"/>
      <c r="BM70" s="162"/>
      <c r="BN70" s="162"/>
      <c r="BO70" s="162"/>
      <c r="BP70" s="162"/>
      <c r="BQ70" s="162"/>
      <c r="BR70" s="162"/>
      <c r="BS70" s="162"/>
      <c r="BT70" s="162"/>
      <c r="BU70" s="162"/>
      <c r="BV70" s="162"/>
      <c r="BW70" s="162"/>
      <c r="BX70" s="162"/>
      <c r="BY70" s="162"/>
      <c r="BZ70" s="162"/>
      <c r="CA70" s="162"/>
      <c r="CB70" s="162"/>
      <c r="CC70" s="162"/>
      <c r="CD70" s="162"/>
      <c r="CE70" s="162"/>
      <c r="CF70" s="162"/>
      <c r="CG70" s="162"/>
      <c r="CH70" s="162"/>
      <c r="CI70" s="162"/>
      <c r="CJ70" s="162"/>
      <c r="CK70" s="162"/>
      <c r="CL70" s="162"/>
      <c r="CM70" s="162"/>
      <c r="CN70" s="162"/>
      <c r="CO70" s="162"/>
      <c r="CP70" s="162"/>
      <c r="CQ70" s="162"/>
      <c r="CR70" s="162"/>
      <c r="CS70" s="162"/>
      <c r="CT70" s="162"/>
      <c r="CU70" s="162"/>
      <c r="CV70" s="162"/>
      <c r="CW70" s="162"/>
      <c r="CX70" s="162"/>
      <c r="CY70" s="162"/>
      <c r="CZ70" s="162"/>
      <c r="DA70" s="162"/>
      <c r="DB70" s="162"/>
      <c r="DC70" s="162"/>
      <c r="DD70" s="162"/>
      <c r="DE70" s="162"/>
      <c r="DF70" s="162"/>
      <c r="DG70" s="162"/>
      <c r="DH70" s="162"/>
      <c r="DI70" s="162"/>
      <c r="DJ70" s="162"/>
      <c r="DK70" s="162"/>
      <c r="DL70" s="162"/>
      <c r="DM70" s="162"/>
      <c r="DN70" s="162"/>
      <c r="DO70" s="162"/>
      <c r="DP70" s="162"/>
      <c r="DQ70" s="162"/>
      <c r="DR70" s="162"/>
      <c r="DS70" s="162"/>
      <c r="DT70" s="162"/>
      <c r="DU70" s="162"/>
      <c r="DV70" s="162"/>
      <c r="DW70" s="162"/>
      <c r="DX70" s="162"/>
      <c r="DY70" s="162"/>
      <c r="DZ70" s="162"/>
      <c r="EA70" s="162"/>
      <c r="EB70" s="162"/>
      <c r="EC70" s="162"/>
      <c r="ED70" s="162"/>
      <c r="EE70" s="162"/>
      <c r="EF70" s="162"/>
      <c r="EG70" s="162"/>
      <c r="EH70" s="162"/>
      <c r="EI70" s="162"/>
      <c r="EJ70" s="162"/>
      <c r="EK70" s="162"/>
      <c r="EL70" s="162"/>
      <c r="EM70" s="162"/>
      <c r="EN70" s="162"/>
      <c r="EO70" s="162"/>
      <c r="EP70" s="162"/>
      <c r="EQ70" s="162"/>
      <c r="ER70" s="162"/>
      <c r="ES70" s="162"/>
      <c r="ET70" s="162"/>
      <c r="EU70" s="162"/>
      <c r="EV70" s="162"/>
      <c r="EW70" s="162"/>
      <c r="EX70" s="162"/>
      <c r="EY70" s="162"/>
      <c r="EZ70" s="162"/>
      <c r="FA70" s="162"/>
      <c r="FB70" s="162"/>
      <c r="FC70" s="162"/>
      <c r="FD70" s="162"/>
      <c r="FE70" s="162"/>
      <c r="FF70" s="162"/>
      <c r="FG70" s="162"/>
      <c r="FH70" s="162"/>
      <c r="FI70" s="162"/>
      <c r="FJ70" s="162"/>
      <c r="FK70" s="162"/>
      <c r="FL70" s="162"/>
      <c r="FM70" s="162"/>
      <c r="FN70" s="162"/>
      <c r="FO70" s="162"/>
      <c r="FP70" s="162"/>
      <c r="FQ70" s="162"/>
      <c r="FR70" s="162"/>
      <c r="FS70" s="162"/>
      <c r="FT70" s="162"/>
      <c r="FU70" s="162"/>
      <c r="FV70" s="162"/>
      <c r="FW70" s="162"/>
      <c r="FX70" s="162"/>
      <c r="FY70" s="162"/>
      <c r="FZ70" s="162"/>
      <c r="GA70" s="162"/>
      <c r="GB70" s="162"/>
      <c r="GC70" s="162"/>
      <c r="GD70" s="162"/>
      <c r="GE70" s="162"/>
      <c r="GF70" s="162"/>
      <c r="GG70" s="162"/>
      <c r="GH70" s="162"/>
      <c r="GI70" s="162"/>
      <c r="GJ70" s="162"/>
      <c r="GK70" s="162"/>
      <c r="GL70" s="162"/>
      <c r="GM70" s="162"/>
      <c r="GN70" s="162"/>
      <c r="GO70" s="162"/>
      <c r="GP70" s="162"/>
      <c r="GQ70" s="162"/>
      <c r="GR70" s="162"/>
      <c r="GS70" s="162"/>
      <c r="GT70" s="162"/>
      <c r="GU70" s="162"/>
      <c r="GV70" s="162"/>
      <c r="GW70" s="162"/>
      <c r="GX70" s="162"/>
      <c r="GY70" s="162"/>
      <c r="GZ70" s="162"/>
      <c r="HA70" s="162"/>
      <c r="HB70" s="162"/>
      <c r="HC70" s="162"/>
      <c r="HD70" s="162"/>
      <c r="HE70" s="162"/>
      <c r="HF70" s="162"/>
      <c r="HG70" s="162"/>
      <c r="HH70" s="162"/>
      <c r="HI70" s="162"/>
      <c r="HJ70" s="162"/>
      <c r="HK70" s="162"/>
      <c r="HL70" s="162"/>
      <c r="HM70" s="162"/>
      <c r="HN70" s="162"/>
      <c r="HO70" s="162"/>
      <c r="HP70" s="162"/>
      <c r="HQ70" s="162"/>
      <c r="HR70" s="162"/>
      <c r="HS70" s="162"/>
      <c r="HT70" s="162"/>
      <c r="HU70" s="162"/>
      <c r="HV70" s="162"/>
      <c r="HW70" s="162"/>
      <c r="HX70" s="162"/>
      <c r="HY70" s="162"/>
      <c r="HZ70" s="162"/>
      <c r="IA70" s="162"/>
      <c r="IB70" s="162"/>
      <c r="IC70" s="162"/>
      <c r="ID70" s="162"/>
      <c r="IE70" s="162"/>
      <c r="IF70" s="162"/>
      <c r="IG70" s="162"/>
      <c r="IH70" s="162"/>
      <c r="II70" s="162"/>
      <c r="IJ70" s="162"/>
      <c r="IK70" s="162"/>
      <c r="IL70" s="162"/>
      <c r="IM70" s="162"/>
      <c r="IN70" s="162"/>
      <c r="IO70" s="162"/>
      <c r="IP70" s="162"/>
      <c r="IQ70" s="163"/>
    </row>
    <row r="71" spans="1:251" ht="15" customHeight="1" x14ac:dyDescent="0.15">
      <c r="A71" s="152"/>
      <c r="B71" s="177"/>
      <c r="C71" s="185"/>
      <c r="D71" s="152"/>
      <c r="E71" s="156">
        <v>27</v>
      </c>
      <c r="F71" s="13" t="s">
        <v>88</v>
      </c>
      <c r="G71" s="156">
        <v>8</v>
      </c>
      <c r="H71" s="152"/>
      <c r="I71" s="156">
        <v>27</v>
      </c>
      <c r="J71" s="294" t="s">
        <v>220</v>
      </c>
      <c r="K71" s="300">
        <v>8</v>
      </c>
      <c r="L71" s="152"/>
      <c r="M71" s="152"/>
      <c r="N71" s="177"/>
      <c r="O71" s="178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162"/>
      <c r="BR71" s="162"/>
      <c r="BS71" s="162"/>
      <c r="BT71" s="162"/>
      <c r="BU71" s="162"/>
      <c r="BV71" s="162"/>
      <c r="BW71" s="162"/>
      <c r="BX71" s="162"/>
      <c r="BY71" s="162"/>
      <c r="BZ71" s="162"/>
      <c r="CA71" s="162"/>
      <c r="CB71" s="162"/>
      <c r="CC71" s="162"/>
      <c r="CD71" s="162"/>
      <c r="CE71" s="162"/>
      <c r="CF71" s="162"/>
      <c r="CG71" s="162"/>
      <c r="CH71" s="162"/>
      <c r="CI71" s="162"/>
      <c r="CJ71" s="162"/>
      <c r="CK71" s="162"/>
      <c r="CL71" s="162"/>
      <c r="CM71" s="162"/>
      <c r="CN71" s="162"/>
      <c r="CO71" s="162"/>
      <c r="CP71" s="162"/>
      <c r="CQ71" s="162"/>
      <c r="CR71" s="162"/>
      <c r="CS71" s="162"/>
      <c r="CT71" s="162"/>
      <c r="CU71" s="162"/>
      <c r="CV71" s="162"/>
      <c r="CW71" s="162"/>
      <c r="CX71" s="162"/>
      <c r="CY71" s="162"/>
      <c r="CZ71" s="162"/>
      <c r="DA71" s="162"/>
      <c r="DB71" s="162"/>
      <c r="DC71" s="162"/>
      <c r="DD71" s="162"/>
      <c r="DE71" s="162"/>
      <c r="DF71" s="162"/>
      <c r="DG71" s="162"/>
      <c r="DH71" s="162"/>
      <c r="DI71" s="162"/>
      <c r="DJ71" s="162"/>
      <c r="DK71" s="162"/>
      <c r="DL71" s="162"/>
      <c r="DM71" s="162"/>
      <c r="DN71" s="162"/>
      <c r="DO71" s="162"/>
      <c r="DP71" s="162"/>
      <c r="DQ71" s="162"/>
      <c r="DR71" s="162"/>
      <c r="DS71" s="162"/>
      <c r="DT71" s="162"/>
      <c r="DU71" s="162"/>
      <c r="DV71" s="162"/>
      <c r="DW71" s="162"/>
      <c r="DX71" s="162"/>
      <c r="DY71" s="162"/>
      <c r="DZ71" s="162"/>
      <c r="EA71" s="162"/>
      <c r="EB71" s="162"/>
      <c r="EC71" s="162"/>
      <c r="ED71" s="162"/>
      <c r="EE71" s="162"/>
      <c r="EF71" s="162"/>
      <c r="EG71" s="162"/>
      <c r="EH71" s="162"/>
      <c r="EI71" s="162"/>
      <c r="EJ71" s="162"/>
      <c r="EK71" s="162"/>
      <c r="EL71" s="162"/>
      <c r="EM71" s="162"/>
      <c r="EN71" s="162"/>
      <c r="EO71" s="162"/>
      <c r="EP71" s="162"/>
      <c r="EQ71" s="162"/>
      <c r="ER71" s="162"/>
      <c r="ES71" s="162"/>
      <c r="ET71" s="162"/>
      <c r="EU71" s="162"/>
      <c r="EV71" s="162"/>
      <c r="EW71" s="162"/>
      <c r="EX71" s="162"/>
      <c r="EY71" s="162"/>
      <c r="EZ71" s="162"/>
      <c r="FA71" s="162"/>
      <c r="FB71" s="162"/>
      <c r="FC71" s="162"/>
      <c r="FD71" s="162"/>
      <c r="FE71" s="162"/>
      <c r="FF71" s="162"/>
      <c r="FG71" s="162"/>
      <c r="FH71" s="162"/>
      <c r="FI71" s="162"/>
      <c r="FJ71" s="162"/>
      <c r="FK71" s="162"/>
      <c r="FL71" s="162"/>
      <c r="FM71" s="162"/>
      <c r="FN71" s="162"/>
      <c r="FO71" s="162"/>
      <c r="FP71" s="162"/>
      <c r="FQ71" s="162"/>
      <c r="FR71" s="162"/>
      <c r="FS71" s="162"/>
      <c r="FT71" s="162"/>
      <c r="FU71" s="162"/>
      <c r="FV71" s="162"/>
      <c r="FW71" s="162"/>
      <c r="FX71" s="162"/>
      <c r="FY71" s="162"/>
      <c r="FZ71" s="162"/>
      <c r="GA71" s="162"/>
      <c r="GB71" s="162"/>
      <c r="GC71" s="162"/>
      <c r="GD71" s="162"/>
      <c r="GE71" s="162"/>
      <c r="GF71" s="162"/>
      <c r="GG71" s="162"/>
      <c r="GH71" s="162"/>
      <c r="GI71" s="162"/>
      <c r="GJ71" s="162"/>
      <c r="GK71" s="162"/>
      <c r="GL71" s="162"/>
      <c r="GM71" s="162"/>
      <c r="GN71" s="162"/>
      <c r="GO71" s="162"/>
      <c r="GP71" s="162"/>
      <c r="GQ71" s="162"/>
      <c r="GR71" s="162"/>
      <c r="GS71" s="162"/>
      <c r="GT71" s="162"/>
      <c r="GU71" s="162"/>
      <c r="GV71" s="162"/>
      <c r="GW71" s="162"/>
      <c r="GX71" s="162"/>
      <c r="GY71" s="162"/>
      <c r="GZ71" s="162"/>
      <c r="HA71" s="162"/>
      <c r="HB71" s="162"/>
      <c r="HC71" s="162"/>
      <c r="HD71" s="162"/>
      <c r="HE71" s="162"/>
      <c r="HF71" s="162"/>
      <c r="HG71" s="162"/>
      <c r="HH71" s="162"/>
      <c r="HI71" s="162"/>
      <c r="HJ71" s="162"/>
      <c r="HK71" s="162"/>
      <c r="HL71" s="162"/>
      <c r="HM71" s="162"/>
      <c r="HN71" s="162"/>
      <c r="HO71" s="162"/>
      <c r="HP71" s="162"/>
      <c r="HQ71" s="162"/>
      <c r="HR71" s="162"/>
      <c r="HS71" s="162"/>
      <c r="HT71" s="162"/>
      <c r="HU71" s="162"/>
      <c r="HV71" s="162"/>
      <c r="HW71" s="162"/>
      <c r="HX71" s="162"/>
      <c r="HY71" s="162"/>
      <c r="HZ71" s="162"/>
      <c r="IA71" s="162"/>
      <c r="IB71" s="162"/>
      <c r="IC71" s="162"/>
      <c r="ID71" s="162"/>
      <c r="IE71" s="162"/>
      <c r="IF71" s="162"/>
      <c r="IG71" s="162"/>
      <c r="IH71" s="162"/>
      <c r="II71" s="162"/>
      <c r="IJ71" s="162"/>
      <c r="IK71" s="162"/>
      <c r="IL71" s="162"/>
      <c r="IM71" s="162"/>
      <c r="IN71" s="162"/>
      <c r="IO71" s="162"/>
      <c r="IP71" s="162"/>
      <c r="IQ71" s="163"/>
    </row>
    <row r="72" spans="1:251" ht="15" customHeight="1" x14ac:dyDescent="0.15">
      <c r="A72" s="152"/>
      <c r="B72" s="177"/>
      <c r="C72" s="185"/>
      <c r="D72" s="152"/>
      <c r="E72" s="156">
        <v>28</v>
      </c>
      <c r="F72" s="294" t="s">
        <v>221</v>
      </c>
      <c r="G72" s="300">
        <v>7</v>
      </c>
      <c r="H72" s="152"/>
      <c r="I72" s="156">
        <v>28</v>
      </c>
      <c r="J72" s="298" t="s">
        <v>79</v>
      </c>
      <c r="K72" s="301">
        <v>8</v>
      </c>
      <c r="L72" s="152"/>
      <c r="M72" s="152"/>
      <c r="N72" s="177"/>
      <c r="O72" s="178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2"/>
      <c r="BH72" s="162"/>
      <c r="BI72" s="162"/>
      <c r="BJ72" s="162"/>
      <c r="BK72" s="162"/>
      <c r="BL72" s="162"/>
      <c r="BM72" s="162"/>
      <c r="BN72" s="162"/>
      <c r="BO72" s="162"/>
      <c r="BP72" s="162"/>
      <c r="BQ72" s="162"/>
      <c r="BR72" s="162"/>
      <c r="BS72" s="162"/>
      <c r="BT72" s="162"/>
      <c r="BU72" s="162"/>
      <c r="BV72" s="162"/>
      <c r="BW72" s="162"/>
      <c r="BX72" s="162"/>
      <c r="BY72" s="162"/>
      <c r="BZ72" s="162"/>
      <c r="CA72" s="162"/>
      <c r="CB72" s="162"/>
      <c r="CC72" s="162"/>
      <c r="CD72" s="162"/>
      <c r="CE72" s="162"/>
      <c r="CF72" s="162"/>
      <c r="CG72" s="162"/>
      <c r="CH72" s="162"/>
      <c r="CI72" s="162"/>
      <c r="CJ72" s="162"/>
      <c r="CK72" s="162"/>
      <c r="CL72" s="162"/>
      <c r="CM72" s="162"/>
      <c r="CN72" s="162"/>
      <c r="CO72" s="162"/>
      <c r="CP72" s="162"/>
      <c r="CQ72" s="162"/>
      <c r="CR72" s="162"/>
      <c r="CS72" s="162"/>
      <c r="CT72" s="162"/>
      <c r="CU72" s="162"/>
      <c r="CV72" s="162"/>
      <c r="CW72" s="162"/>
      <c r="CX72" s="162"/>
      <c r="CY72" s="162"/>
      <c r="CZ72" s="162"/>
      <c r="DA72" s="162"/>
      <c r="DB72" s="162"/>
      <c r="DC72" s="162"/>
      <c r="DD72" s="162"/>
      <c r="DE72" s="162"/>
      <c r="DF72" s="162"/>
      <c r="DG72" s="162"/>
      <c r="DH72" s="162"/>
      <c r="DI72" s="162"/>
      <c r="DJ72" s="162"/>
      <c r="DK72" s="162"/>
      <c r="DL72" s="162"/>
      <c r="DM72" s="162"/>
      <c r="DN72" s="162"/>
      <c r="DO72" s="162"/>
      <c r="DP72" s="162"/>
      <c r="DQ72" s="162"/>
      <c r="DR72" s="162"/>
      <c r="DS72" s="162"/>
      <c r="DT72" s="162"/>
      <c r="DU72" s="162"/>
      <c r="DV72" s="162"/>
      <c r="DW72" s="162"/>
      <c r="DX72" s="162"/>
      <c r="DY72" s="162"/>
      <c r="DZ72" s="162"/>
      <c r="EA72" s="162"/>
      <c r="EB72" s="162"/>
      <c r="EC72" s="162"/>
      <c r="ED72" s="162"/>
      <c r="EE72" s="162"/>
      <c r="EF72" s="162"/>
      <c r="EG72" s="162"/>
      <c r="EH72" s="162"/>
      <c r="EI72" s="162"/>
      <c r="EJ72" s="162"/>
      <c r="EK72" s="162"/>
      <c r="EL72" s="162"/>
      <c r="EM72" s="162"/>
      <c r="EN72" s="162"/>
      <c r="EO72" s="162"/>
      <c r="EP72" s="162"/>
      <c r="EQ72" s="162"/>
      <c r="ER72" s="162"/>
      <c r="ES72" s="162"/>
      <c r="ET72" s="162"/>
      <c r="EU72" s="162"/>
      <c r="EV72" s="162"/>
      <c r="EW72" s="162"/>
      <c r="EX72" s="162"/>
      <c r="EY72" s="162"/>
      <c r="EZ72" s="162"/>
      <c r="FA72" s="162"/>
      <c r="FB72" s="162"/>
      <c r="FC72" s="162"/>
      <c r="FD72" s="162"/>
      <c r="FE72" s="162"/>
      <c r="FF72" s="162"/>
      <c r="FG72" s="162"/>
      <c r="FH72" s="162"/>
      <c r="FI72" s="162"/>
      <c r="FJ72" s="162"/>
      <c r="FK72" s="162"/>
      <c r="FL72" s="162"/>
      <c r="FM72" s="162"/>
      <c r="FN72" s="162"/>
      <c r="FO72" s="162"/>
      <c r="FP72" s="162"/>
      <c r="FQ72" s="162"/>
      <c r="FR72" s="162"/>
      <c r="FS72" s="162"/>
      <c r="FT72" s="162"/>
      <c r="FU72" s="162"/>
      <c r="FV72" s="162"/>
      <c r="FW72" s="162"/>
      <c r="FX72" s="162"/>
      <c r="FY72" s="162"/>
      <c r="FZ72" s="162"/>
      <c r="GA72" s="162"/>
      <c r="GB72" s="162"/>
      <c r="GC72" s="162"/>
      <c r="GD72" s="162"/>
      <c r="GE72" s="162"/>
      <c r="GF72" s="162"/>
      <c r="GG72" s="162"/>
      <c r="GH72" s="162"/>
      <c r="GI72" s="162"/>
      <c r="GJ72" s="162"/>
      <c r="GK72" s="162"/>
      <c r="GL72" s="162"/>
      <c r="GM72" s="162"/>
      <c r="GN72" s="162"/>
      <c r="GO72" s="162"/>
      <c r="GP72" s="162"/>
      <c r="GQ72" s="162"/>
      <c r="GR72" s="162"/>
      <c r="GS72" s="162"/>
      <c r="GT72" s="162"/>
      <c r="GU72" s="162"/>
      <c r="GV72" s="162"/>
      <c r="GW72" s="162"/>
      <c r="GX72" s="162"/>
      <c r="GY72" s="162"/>
      <c r="GZ72" s="162"/>
      <c r="HA72" s="162"/>
      <c r="HB72" s="162"/>
      <c r="HC72" s="162"/>
      <c r="HD72" s="162"/>
      <c r="HE72" s="162"/>
      <c r="HF72" s="162"/>
      <c r="HG72" s="162"/>
      <c r="HH72" s="162"/>
      <c r="HI72" s="162"/>
      <c r="HJ72" s="162"/>
      <c r="HK72" s="162"/>
      <c r="HL72" s="162"/>
      <c r="HM72" s="162"/>
      <c r="HN72" s="162"/>
      <c r="HO72" s="162"/>
      <c r="HP72" s="162"/>
      <c r="HQ72" s="162"/>
      <c r="HR72" s="162"/>
      <c r="HS72" s="162"/>
      <c r="HT72" s="162"/>
      <c r="HU72" s="162"/>
      <c r="HV72" s="162"/>
      <c r="HW72" s="162"/>
      <c r="HX72" s="162"/>
      <c r="HY72" s="162"/>
      <c r="HZ72" s="162"/>
      <c r="IA72" s="162"/>
      <c r="IB72" s="162"/>
      <c r="IC72" s="162"/>
      <c r="ID72" s="162"/>
      <c r="IE72" s="162"/>
      <c r="IF72" s="162"/>
      <c r="IG72" s="162"/>
      <c r="IH72" s="162"/>
      <c r="II72" s="162"/>
      <c r="IJ72" s="162"/>
      <c r="IK72" s="162"/>
      <c r="IL72" s="162"/>
      <c r="IM72" s="162"/>
      <c r="IN72" s="162"/>
      <c r="IO72" s="162"/>
      <c r="IP72" s="162"/>
      <c r="IQ72" s="163"/>
    </row>
    <row r="73" spans="1:251" ht="15" customHeight="1" x14ac:dyDescent="0.15">
      <c r="A73" s="152"/>
      <c r="B73" s="177"/>
      <c r="C73" s="185"/>
      <c r="D73" s="152"/>
      <c r="E73" s="156">
        <v>29</v>
      </c>
      <c r="F73" s="298" t="s">
        <v>219</v>
      </c>
      <c r="G73" s="301">
        <v>7</v>
      </c>
      <c r="H73" s="152"/>
      <c r="I73" s="156">
        <v>29</v>
      </c>
      <c r="J73" s="13" t="s">
        <v>88</v>
      </c>
      <c r="K73" s="156">
        <v>8</v>
      </c>
      <c r="L73" s="152"/>
      <c r="M73" s="152"/>
      <c r="N73" s="177"/>
      <c r="O73" s="178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62"/>
      <c r="BG73" s="162"/>
      <c r="BH73" s="162"/>
      <c r="BI73" s="162"/>
      <c r="BJ73" s="162"/>
      <c r="BK73" s="162"/>
      <c r="BL73" s="162"/>
      <c r="BM73" s="162"/>
      <c r="BN73" s="162"/>
      <c r="BO73" s="162"/>
      <c r="BP73" s="162"/>
      <c r="BQ73" s="162"/>
      <c r="BR73" s="162"/>
      <c r="BS73" s="162"/>
      <c r="BT73" s="162"/>
      <c r="BU73" s="162"/>
      <c r="BV73" s="162"/>
      <c r="BW73" s="162"/>
      <c r="BX73" s="162"/>
      <c r="BY73" s="162"/>
      <c r="BZ73" s="162"/>
      <c r="CA73" s="162"/>
      <c r="CB73" s="162"/>
      <c r="CC73" s="162"/>
      <c r="CD73" s="162"/>
      <c r="CE73" s="162"/>
      <c r="CF73" s="162"/>
      <c r="CG73" s="162"/>
      <c r="CH73" s="162"/>
      <c r="CI73" s="162"/>
      <c r="CJ73" s="162"/>
      <c r="CK73" s="162"/>
      <c r="CL73" s="162"/>
      <c r="CM73" s="162"/>
      <c r="CN73" s="162"/>
      <c r="CO73" s="162"/>
      <c r="CP73" s="162"/>
      <c r="CQ73" s="162"/>
      <c r="CR73" s="162"/>
      <c r="CS73" s="162"/>
      <c r="CT73" s="162"/>
      <c r="CU73" s="162"/>
      <c r="CV73" s="162"/>
      <c r="CW73" s="162"/>
      <c r="CX73" s="162"/>
      <c r="CY73" s="162"/>
      <c r="CZ73" s="162"/>
      <c r="DA73" s="162"/>
      <c r="DB73" s="162"/>
      <c r="DC73" s="162"/>
      <c r="DD73" s="162"/>
      <c r="DE73" s="162"/>
      <c r="DF73" s="162"/>
      <c r="DG73" s="162"/>
      <c r="DH73" s="162"/>
      <c r="DI73" s="162"/>
      <c r="DJ73" s="162"/>
      <c r="DK73" s="162"/>
      <c r="DL73" s="162"/>
      <c r="DM73" s="162"/>
      <c r="DN73" s="162"/>
      <c r="DO73" s="162"/>
      <c r="DP73" s="162"/>
      <c r="DQ73" s="162"/>
      <c r="DR73" s="162"/>
      <c r="DS73" s="162"/>
      <c r="DT73" s="162"/>
      <c r="DU73" s="162"/>
      <c r="DV73" s="162"/>
      <c r="DW73" s="162"/>
      <c r="DX73" s="162"/>
      <c r="DY73" s="162"/>
      <c r="DZ73" s="162"/>
      <c r="EA73" s="162"/>
      <c r="EB73" s="162"/>
      <c r="EC73" s="162"/>
      <c r="ED73" s="162"/>
      <c r="EE73" s="162"/>
      <c r="EF73" s="162"/>
      <c r="EG73" s="162"/>
      <c r="EH73" s="162"/>
      <c r="EI73" s="162"/>
      <c r="EJ73" s="162"/>
      <c r="EK73" s="162"/>
      <c r="EL73" s="162"/>
      <c r="EM73" s="162"/>
      <c r="EN73" s="162"/>
      <c r="EO73" s="162"/>
      <c r="EP73" s="162"/>
      <c r="EQ73" s="162"/>
      <c r="ER73" s="162"/>
      <c r="ES73" s="162"/>
      <c r="ET73" s="162"/>
      <c r="EU73" s="162"/>
      <c r="EV73" s="162"/>
      <c r="EW73" s="162"/>
      <c r="EX73" s="162"/>
      <c r="EY73" s="162"/>
      <c r="EZ73" s="162"/>
      <c r="FA73" s="162"/>
      <c r="FB73" s="162"/>
      <c r="FC73" s="162"/>
      <c r="FD73" s="162"/>
      <c r="FE73" s="162"/>
      <c r="FF73" s="162"/>
      <c r="FG73" s="162"/>
      <c r="FH73" s="162"/>
      <c r="FI73" s="162"/>
      <c r="FJ73" s="162"/>
      <c r="FK73" s="162"/>
      <c r="FL73" s="162"/>
      <c r="FM73" s="162"/>
      <c r="FN73" s="162"/>
      <c r="FO73" s="162"/>
      <c r="FP73" s="162"/>
      <c r="FQ73" s="162"/>
      <c r="FR73" s="162"/>
      <c r="FS73" s="162"/>
      <c r="FT73" s="162"/>
      <c r="FU73" s="162"/>
      <c r="FV73" s="162"/>
      <c r="FW73" s="162"/>
      <c r="FX73" s="162"/>
      <c r="FY73" s="162"/>
      <c r="FZ73" s="162"/>
      <c r="GA73" s="162"/>
      <c r="GB73" s="162"/>
      <c r="GC73" s="162"/>
      <c r="GD73" s="162"/>
      <c r="GE73" s="162"/>
      <c r="GF73" s="162"/>
      <c r="GG73" s="162"/>
      <c r="GH73" s="162"/>
      <c r="GI73" s="162"/>
      <c r="GJ73" s="162"/>
      <c r="GK73" s="162"/>
      <c r="GL73" s="162"/>
      <c r="GM73" s="162"/>
      <c r="GN73" s="162"/>
      <c r="GO73" s="162"/>
      <c r="GP73" s="162"/>
      <c r="GQ73" s="162"/>
      <c r="GR73" s="162"/>
      <c r="GS73" s="162"/>
      <c r="GT73" s="162"/>
      <c r="GU73" s="162"/>
      <c r="GV73" s="162"/>
      <c r="GW73" s="162"/>
      <c r="GX73" s="162"/>
      <c r="GY73" s="162"/>
      <c r="GZ73" s="162"/>
      <c r="HA73" s="162"/>
      <c r="HB73" s="162"/>
      <c r="HC73" s="162"/>
      <c r="HD73" s="162"/>
      <c r="HE73" s="162"/>
      <c r="HF73" s="162"/>
      <c r="HG73" s="162"/>
      <c r="HH73" s="162"/>
      <c r="HI73" s="162"/>
      <c r="HJ73" s="162"/>
      <c r="HK73" s="162"/>
      <c r="HL73" s="162"/>
      <c r="HM73" s="162"/>
      <c r="HN73" s="162"/>
      <c r="HO73" s="162"/>
      <c r="HP73" s="162"/>
      <c r="HQ73" s="162"/>
      <c r="HR73" s="162"/>
      <c r="HS73" s="162"/>
      <c r="HT73" s="162"/>
      <c r="HU73" s="162"/>
      <c r="HV73" s="162"/>
      <c r="HW73" s="162"/>
      <c r="HX73" s="162"/>
      <c r="HY73" s="162"/>
      <c r="HZ73" s="162"/>
      <c r="IA73" s="162"/>
      <c r="IB73" s="162"/>
      <c r="IC73" s="162"/>
      <c r="ID73" s="162"/>
      <c r="IE73" s="162"/>
      <c r="IF73" s="162"/>
      <c r="IG73" s="162"/>
      <c r="IH73" s="162"/>
      <c r="II73" s="162"/>
      <c r="IJ73" s="162"/>
      <c r="IK73" s="162"/>
      <c r="IL73" s="162"/>
      <c r="IM73" s="162"/>
      <c r="IN73" s="162"/>
      <c r="IO73" s="162"/>
      <c r="IP73" s="162"/>
      <c r="IQ73" s="163"/>
    </row>
    <row r="74" spans="1:251" ht="15" customHeight="1" x14ac:dyDescent="0.15">
      <c r="A74" s="152"/>
      <c r="B74" s="177"/>
      <c r="C74" s="185"/>
      <c r="D74" s="152"/>
      <c r="E74" s="156">
        <v>30</v>
      </c>
      <c r="F74" s="13" t="s">
        <v>301</v>
      </c>
      <c r="G74" s="156">
        <v>7</v>
      </c>
      <c r="H74" s="152"/>
      <c r="I74" s="156">
        <v>30</v>
      </c>
      <c r="J74" s="13" t="s">
        <v>208</v>
      </c>
      <c r="K74" s="156">
        <v>8</v>
      </c>
      <c r="L74" s="152"/>
      <c r="M74" s="152"/>
      <c r="N74" s="177"/>
      <c r="O74" s="178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62"/>
      <c r="BC74" s="162"/>
      <c r="BD74" s="162"/>
      <c r="BE74" s="162"/>
      <c r="BF74" s="162"/>
      <c r="BG74" s="162"/>
      <c r="BH74" s="162"/>
      <c r="BI74" s="162"/>
      <c r="BJ74" s="162"/>
      <c r="BK74" s="162"/>
      <c r="BL74" s="162"/>
      <c r="BM74" s="162"/>
      <c r="BN74" s="162"/>
      <c r="BO74" s="162"/>
      <c r="BP74" s="162"/>
      <c r="BQ74" s="162"/>
      <c r="BR74" s="162"/>
      <c r="BS74" s="162"/>
      <c r="BT74" s="162"/>
      <c r="BU74" s="162"/>
      <c r="BV74" s="162"/>
      <c r="BW74" s="162"/>
      <c r="BX74" s="162"/>
      <c r="BY74" s="162"/>
      <c r="BZ74" s="162"/>
      <c r="CA74" s="162"/>
      <c r="CB74" s="162"/>
      <c r="CC74" s="162"/>
      <c r="CD74" s="162"/>
      <c r="CE74" s="162"/>
      <c r="CF74" s="162"/>
      <c r="CG74" s="162"/>
      <c r="CH74" s="162"/>
      <c r="CI74" s="162"/>
      <c r="CJ74" s="162"/>
      <c r="CK74" s="162"/>
      <c r="CL74" s="162"/>
      <c r="CM74" s="162"/>
      <c r="CN74" s="162"/>
      <c r="CO74" s="162"/>
      <c r="CP74" s="162"/>
      <c r="CQ74" s="162"/>
      <c r="CR74" s="162"/>
      <c r="CS74" s="162"/>
      <c r="CT74" s="162"/>
      <c r="CU74" s="162"/>
      <c r="CV74" s="162"/>
      <c r="CW74" s="162"/>
      <c r="CX74" s="162"/>
      <c r="CY74" s="162"/>
      <c r="CZ74" s="162"/>
      <c r="DA74" s="162"/>
      <c r="DB74" s="162"/>
      <c r="DC74" s="162"/>
      <c r="DD74" s="162"/>
      <c r="DE74" s="162"/>
      <c r="DF74" s="162"/>
      <c r="DG74" s="162"/>
      <c r="DH74" s="162"/>
      <c r="DI74" s="162"/>
      <c r="DJ74" s="162"/>
      <c r="DK74" s="162"/>
      <c r="DL74" s="162"/>
      <c r="DM74" s="162"/>
      <c r="DN74" s="162"/>
      <c r="DO74" s="162"/>
      <c r="DP74" s="162"/>
      <c r="DQ74" s="162"/>
      <c r="DR74" s="162"/>
      <c r="DS74" s="162"/>
      <c r="DT74" s="162"/>
      <c r="DU74" s="162"/>
      <c r="DV74" s="162"/>
      <c r="DW74" s="162"/>
      <c r="DX74" s="162"/>
      <c r="DY74" s="162"/>
      <c r="DZ74" s="162"/>
      <c r="EA74" s="162"/>
      <c r="EB74" s="162"/>
      <c r="EC74" s="162"/>
      <c r="ED74" s="162"/>
      <c r="EE74" s="162"/>
      <c r="EF74" s="162"/>
      <c r="EG74" s="162"/>
      <c r="EH74" s="162"/>
      <c r="EI74" s="162"/>
      <c r="EJ74" s="162"/>
      <c r="EK74" s="162"/>
      <c r="EL74" s="162"/>
      <c r="EM74" s="162"/>
      <c r="EN74" s="162"/>
      <c r="EO74" s="162"/>
      <c r="EP74" s="162"/>
      <c r="EQ74" s="162"/>
      <c r="ER74" s="162"/>
      <c r="ES74" s="162"/>
      <c r="ET74" s="162"/>
      <c r="EU74" s="162"/>
      <c r="EV74" s="162"/>
      <c r="EW74" s="162"/>
      <c r="EX74" s="162"/>
      <c r="EY74" s="162"/>
      <c r="EZ74" s="162"/>
      <c r="FA74" s="162"/>
      <c r="FB74" s="162"/>
      <c r="FC74" s="162"/>
      <c r="FD74" s="162"/>
      <c r="FE74" s="162"/>
      <c r="FF74" s="162"/>
      <c r="FG74" s="162"/>
      <c r="FH74" s="162"/>
      <c r="FI74" s="162"/>
      <c r="FJ74" s="162"/>
      <c r="FK74" s="162"/>
      <c r="FL74" s="162"/>
      <c r="FM74" s="162"/>
      <c r="FN74" s="162"/>
      <c r="FO74" s="162"/>
      <c r="FP74" s="162"/>
      <c r="FQ74" s="162"/>
      <c r="FR74" s="162"/>
      <c r="FS74" s="162"/>
      <c r="FT74" s="162"/>
      <c r="FU74" s="162"/>
      <c r="FV74" s="162"/>
      <c r="FW74" s="162"/>
      <c r="FX74" s="162"/>
      <c r="FY74" s="162"/>
      <c r="FZ74" s="162"/>
      <c r="GA74" s="162"/>
      <c r="GB74" s="162"/>
      <c r="GC74" s="162"/>
      <c r="GD74" s="162"/>
      <c r="GE74" s="162"/>
      <c r="GF74" s="162"/>
      <c r="GG74" s="162"/>
      <c r="GH74" s="162"/>
      <c r="GI74" s="162"/>
      <c r="GJ74" s="162"/>
      <c r="GK74" s="162"/>
      <c r="GL74" s="162"/>
      <c r="GM74" s="162"/>
      <c r="GN74" s="162"/>
      <c r="GO74" s="162"/>
      <c r="GP74" s="162"/>
      <c r="GQ74" s="162"/>
      <c r="GR74" s="162"/>
      <c r="GS74" s="162"/>
      <c r="GT74" s="162"/>
      <c r="GU74" s="162"/>
      <c r="GV74" s="162"/>
      <c r="GW74" s="162"/>
      <c r="GX74" s="162"/>
      <c r="GY74" s="162"/>
      <c r="GZ74" s="162"/>
      <c r="HA74" s="162"/>
      <c r="HB74" s="162"/>
      <c r="HC74" s="162"/>
      <c r="HD74" s="162"/>
      <c r="HE74" s="162"/>
      <c r="HF74" s="162"/>
      <c r="HG74" s="162"/>
      <c r="HH74" s="162"/>
      <c r="HI74" s="162"/>
      <c r="HJ74" s="162"/>
      <c r="HK74" s="162"/>
      <c r="HL74" s="162"/>
      <c r="HM74" s="162"/>
      <c r="HN74" s="162"/>
      <c r="HO74" s="162"/>
      <c r="HP74" s="162"/>
      <c r="HQ74" s="162"/>
      <c r="HR74" s="162"/>
      <c r="HS74" s="162"/>
      <c r="HT74" s="162"/>
      <c r="HU74" s="162"/>
      <c r="HV74" s="162"/>
      <c r="HW74" s="162"/>
      <c r="HX74" s="162"/>
      <c r="HY74" s="162"/>
      <c r="HZ74" s="162"/>
      <c r="IA74" s="162"/>
      <c r="IB74" s="162"/>
      <c r="IC74" s="162"/>
      <c r="ID74" s="162"/>
      <c r="IE74" s="162"/>
      <c r="IF74" s="162"/>
      <c r="IG74" s="162"/>
      <c r="IH74" s="162"/>
      <c r="II74" s="162"/>
      <c r="IJ74" s="162"/>
      <c r="IK74" s="162"/>
      <c r="IL74" s="162"/>
      <c r="IM74" s="162"/>
      <c r="IN74" s="162"/>
      <c r="IO74" s="162"/>
      <c r="IP74" s="162"/>
      <c r="IQ74" s="163"/>
    </row>
    <row r="75" spans="1:251" ht="15" customHeight="1" x14ac:dyDescent="0.15">
      <c r="A75" s="152"/>
      <c r="B75" s="177"/>
      <c r="C75" s="185"/>
      <c r="D75" s="152"/>
      <c r="E75" s="156">
        <v>31</v>
      </c>
      <c r="F75" s="13" t="s">
        <v>302</v>
      </c>
      <c r="G75" s="156">
        <v>7</v>
      </c>
      <c r="H75" s="152"/>
      <c r="I75" s="156">
        <v>31</v>
      </c>
      <c r="J75" s="13" t="s">
        <v>80</v>
      </c>
      <c r="K75" s="156">
        <v>7</v>
      </c>
      <c r="L75" s="152"/>
      <c r="M75" s="152"/>
      <c r="N75" s="177"/>
      <c r="O75" s="178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162"/>
      <c r="BE75" s="162"/>
      <c r="BF75" s="162"/>
      <c r="BG75" s="162"/>
      <c r="BH75" s="162"/>
      <c r="BI75" s="162"/>
      <c r="BJ75" s="162"/>
      <c r="BK75" s="162"/>
      <c r="BL75" s="162"/>
      <c r="BM75" s="162"/>
      <c r="BN75" s="162"/>
      <c r="BO75" s="162"/>
      <c r="BP75" s="162"/>
      <c r="BQ75" s="162"/>
      <c r="BR75" s="162"/>
      <c r="BS75" s="162"/>
      <c r="BT75" s="162"/>
      <c r="BU75" s="162"/>
      <c r="BV75" s="162"/>
      <c r="BW75" s="162"/>
      <c r="BX75" s="162"/>
      <c r="BY75" s="162"/>
      <c r="BZ75" s="162"/>
      <c r="CA75" s="162"/>
      <c r="CB75" s="162"/>
      <c r="CC75" s="162"/>
      <c r="CD75" s="162"/>
      <c r="CE75" s="162"/>
      <c r="CF75" s="162"/>
      <c r="CG75" s="162"/>
      <c r="CH75" s="162"/>
      <c r="CI75" s="162"/>
      <c r="CJ75" s="162"/>
      <c r="CK75" s="162"/>
      <c r="CL75" s="162"/>
      <c r="CM75" s="162"/>
      <c r="CN75" s="162"/>
      <c r="CO75" s="162"/>
      <c r="CP75" s="162"/>
      <c r="CQ75" s="162"/>
      <c r="CR75" s="162"/>
      <c r="CS75" s="162"/>
      <c r="CT75" s="162"/>
      <c r="CU75" s="162"/>
      <c r="CV75" s="162"/>
      <c r="CW75" s="162"/>
      <c r="CX75" s="162"/>
      <c r="CY75" s="162"/>
      <c r="CZ75" s="162"/>
      <c r="DA75" s="162"/>
      <c r="DB75" s="162"/>
      <c r="DC75" s="162"/>
      <c r="DD75" s="162"/>
      <c r="DE75" s="162"/>
      <c r="DF75" s="162"/>
      <c r="DG75" s="162"/>
      <c r="DH75" s="162"/>
      <c r="DI75" s="162"/>
      <c r="DJ75" s="162"/>
      <c r="DK75" s="162"/>
      <c r="DL75" s="162"/>
      <c r="DM75" s="162"/>
      <c r="DN75" s="162"/>
      <c r="DO75" s="162"/>
      <c r="DP75" s="162"/>
      <c r="DQ75" s="162"/>
      <c r="DR75" s="162"/>
      <c r="DS75" s="162"/>
      <c r="DT75" s="162"/>
      <c r="DU75" s="162"/>
      <c r="DV75" s="162"/>
      <c r="DW75" s="162"/>
      <c r="DX75" s="162"/>
      <c r="DY75" s="162"/>
      <c r="DZ75" s="162"/>
      <c r="EA75" s="162"/>
      <c r="EB75" s="162"/>
      <c r="EC75" s="162"/>
      <c r="ED75" s="162"/>
      <c r="EE75" s="162"/>
      <c r="EF75" s="162"/>
      <c r="EG75" s="162"/>
      <c r="EH75" s="162"/>
      <c r="EI75" s="162"/>
      <c r="EJ75" s="162"/>
      <c r="EK75" s="162"/>
      <c r="EL75" s="162"/>
      <c r="EM75" s="162"/>
      <c r="EN75" s="162"/>
      <c r="EO75" s="162"/>
      <c r="EP75" s="162"/>
      <c r="EQ75" s="162"/>
      <c r="ER75" s="162"/>
      <c r="ES75" s="162"/>
      <c r="ET75" s="162"/>
      <c r="EU75" s="162"/>
      <c r="EV75" s="162"/>
      <c r="EW75" s="162"/>
      <c r="EX75" s="162"/>
      <c r="EY75" s="162"/>
      <c r="EZ75" s="162"/>
      <c r="FA75" s="162"/>
      <c r="FB75" s="162"/>
      <c r="FC75" s="162"/>
      <c r="FD75" s="162"/>
      <c r="FE75" s="162"/>
      <c r="FF75" s="162"/>
      <c r="FG75" s="162"/>
      <c r="FH75" s="162"/>
      <c r="FI75" s="162"/>
      <c r="FJ75" s="162"/>
      <c r="FK75" s="162"/>
      <c r="FL75" s="162"/>
      <c r="FM75" s="162"/>
      <c r="FN75" s="162"/>
      <c r="FO75" s="162"/>
      <c r="FP75" s="162"/>
      <c r="FQ75" s="162"/>
      <c r="FR75" s="162"/>
      <c r="FS75" s="162"/>
      <c r="FT75" s="162"/>
      <c r="FU75" s="162"/>
      <c r="FV75" s="162"/>
      <c r="FW75" s="162"/>
      <c r="FX75" s="162"/>
      <c r="FY75" s="162"/>
      <c r="FZ75" s="162"/>
      <c r="GA75" s="162"/>
      <c r="GB75" s="162"/>
      <c r="GC75" s="162"/>
      <c r="GD75" s="162"/>
      <c r="GE75" s="162"/>
      <c r="GF75" s="162"/>
      <c r="GG75" s="162"/>
      <c r="GH75" s="162"/>
      <c r="GI75" s="162"/>
      <c r="GJ75" s="162"/>
      <c r="GK75" s="162"/>
      <c r="GL75" s="162"/>
      <c r="GM75" s="162"/>
      <c r="GN75" s="162"/>
      <c r="GO75" s="162"/>
      <c r="GP75" s="162"/>
      <c r="GQ75" s="162"/>
      <c r="GR75" s="162"/>
      <c r="GS75" s="162"/>
      <c r="GT75" s="162"/>
      <c r="GU75" s="162"/>
      <c r="GV75" s="162"/>
      <c r="GW75" s="162"/>
      <c r="GX75" s="162"/>
      <c r="GY75" s="162"/>
      <c r="GZ75" s="162"/>
      <c r="HA75" s="162"/>
      <c r="HB75" s="162"/>
      <c r="HC75" s="162"/>
      <c r="HD75" s="162"/>
      <c r="HE75" s="162"/>
      <c r="HF75" s="162"/>
      <c r="HG75" s="162"/>
      <c r="HH75" s="162"/>
      <c r="HI75" s="162"/>
      <c r="HJ75" s="162"/>
      <c r="HK75" s="162"/>
      <c r="HL75" s="162"/>
      <c r="HM75" s="162"/>
      <c r="HN75" s="162"/>
      <c r="HO75" s="162"/>
      <c r="HP75" s="162"/>
      <c r="HQ75" s="162"/>
      <c r="HR75" s="162"/>
      <c r="HS75" s="162"/>
      <c r="HT75" s="162"/>
      <c r="HU75" s="162"/>
      <c r="HV75" s="162"/>
      <c r="HW75" s="162"/>
      <c r="HX75" s="162"/>
      <c r="HY75" s="162"/>
      <c r="HZ75" s="162"/>
      <c r="IA75" s="162"/>
      <c r="IB75" s="162"/>
      <c r="IC75" s="162"/>
      <c r="ID75" s="162"/>
      <c r="IE75" s="162"/>
      <c r="IF75" s="162"/>
      <c r="IG75" s="162"/>
      <c r="IH75" s="162"/>
      <c r="II75" s="162"/>
      <c r="IJ75" s="162"/>
      <c r="IK75" s="162"/>
      <c r="IL75" s="162"/>
      <c r="IM75" s="162"/>
      <c r="IN75" s="162"/>
      <c r="IO75" s="162"/>
      <c r="IP75" s="162"/>
      <c r="IQ75" s="163"/>
    </row>
    <row r="76" spans="1:251" ht="15" customHeight="1" x14ac:dyDescent="0.15">
      <c r="A76" s="152"/>
      <c r="B76" s="177"/>
      <c r="C76" s="185"/>
      <c r="D76" s="152"/>
      <c r="E76" s="156">
        <v>32</v>
      </c>
      <c r="F76" s="13" t="s">
        <v>121</v>
      </c>
      <c r="G76" s="156">
        <v>7</v>
      </c>
      <c r="H76" s="152"/>
      <c r="I76" s="156">
        <v>32</v>
      </c>
      <c r="J76" s="291" t="s">
        <v>222</v>
      </c>
      <c r="K76" s="292">
        <v>6</v>
      </c>
      <c r="L76" s="152"/>
      <c r="M76" s="152"/>
      <c r="N76" s="177"/>
      <c r="O76" s="178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  <c r="BI76" s="162"/>
      <c r="BJ76" s="162"/>
      <c r="BK76" s="162"/>
      <c r="BL76" s="162"/>
      <c r="BM76" s="162"/>
      <c r="BN76" s="162"/>
      <c r="BO76" s="162"/>
      <c r="BP76" s="162"/>
      <c r="BQ76" s="162"/>
      <c r="BR76" s="162"/>
      <c r="BS76" s="162"/>
      <c r="BT76" s="162"/>
      <c r="BU76" s="162"/>
      <c r="BV76" s="162"/>
      <c r="BW76" s="162"/>
      <c r="BX76" s="162"/>
      <c r="BY76" s="162"/>
      <c r="BZ76" s="162"/>
      <c r="CA76" s="162"/>
      <c r="CB76" s="162"/>
      <c r="CC76" s="162"/>
      <c r="CD76" s="162"/>
      <c r="CE76" s="162"/>
      <c r="CF76" s="162"/>
      <c r="CG76" s="162"/>
      <c r="CH76" s="162"/>
      <c r="CI76" s="162"/>
      <c r="CJ76" s="162"/>
      <c r="CK76" s="162"/>
      <c r="CL76" s="162"/>
      <c r="CM76" s="162"/>
      <c r="CN76" s="162"/>
      <c r="CO76" s="162"/>
      <c r="CP76" s="162"/>
      <c r="CQ76" s="162"/>
      <c r="CR76" s="162"/>
      <c r="CS76" s="162"/>
      <c r="CT76" s="162"/>
      <c r="CU76" s="162"/>
      <c r="CV76" s="162"/>
      <c r="CW76" s="162"/>
      <c r="CX76" s="162"/>
      <c r="CY76" s="162"/>
      <c r="CZ76" s="162"/>
      <c r="DA76" s="162"/>
      <c r="DB76" s="162"/>
      <c r="DC76" s="162"/>
      <c r="DD76" s="162"/>
      <c r="DE76" s="162"/>
      <c r="DF76" s="162"/>
      <c r="DG76" s="162"/>
      <c r="DH76" s="162"/>
      <c r="DI76" s="162"/>
      <c r="DJ76" s="162"/>
      <c r="DK76" s="162"/>
      <c r="DL76" s="162"/>
      <c r="DM76" s="162"/>
      <c r="DN76" s="162"/>
      <c r="DO76" s="162"/>
      <c r="DP76" s="162"/>
      <c r="DQ76" s="162"/>
      <c r="DR76" s="162"/>
      <c r="DS76" s="162"/>
      <c r="DT76" s="162"/>
      <c r="DU76" s="162"/>
      <c r="DV76" s="162"/>
      <c r="DW76" s="162"/>
      <c r="DX76" s="162"/>
      <c r="DY76" s="162"/>
      <c r="DZ76" s="162"/>
      <c r="EA76" s="162"/>
      <c r="EB76" s="162"/>
      <c r="EC76" s="162"/>
      <c r="ED76" s="162"/>
      <c r="EE76" s="162"/>
      <c r="EF76" s="162"/>
      <c r="EG76" s="162"/>
      <c r="EH76" s="162"/>
      <c r="EI76" s="162"/>
      <c r="EJ76" s="162"/>
      <c r="EK76" s="162"/>
      <c r="EL76" s="162"/>
      <c r="EM76" s="162"/>
      <c r="EN76" s="162"/>
      <c r="EO76" s="162"/>
      <c r="EP76" s="162"/>
      <c r="EQ76" s="162"/>
      <c r="ER76" s="162"/>
      <c r="ES76" s="162"/>
      <c r="ET76" s="162"/>
      <c r="EU76" s="162"/>
      <c r="EV76" s="162"/>
      <c r="EW76" s="162"/>
      <c r="EX76" s="162"/>
      <c r="EY76" s="162"/>
      <c r="EZ76" s="162"/>
      <c r="FA76" s="162"/>
      <c r="FB76" s="162"/>
      <c r="FC76" s="162"/>
      <c r="FD76" s="162"/>
      <c r="FE76" s="162"/>
      <c r="FF76" s="162"/>
      <c r="FG76" s="162"/>
      <c r="FH76" s="162"/>
      <c r="FI76" s="162"/>
      <c r="FJ76" s="162"/>
      <c r="FK76" s="162"/>
      <c r="FL76" s="162"/>
      <c r="FM76" s="162"/>
      <c r="FN76" s="162"/>
      <c r="FO76" s="162"/>
      <c r="FP76" s="162"/>
      <c r="FQ76" s="162"/>
      <c r="FR76" s="162"/>
      <c r="FS76" s="162"/>
      <c r="FT76" s="162"/>
      <c r="FU76" s="162"/>
      <c r="FV76" s="162"/>
      <c r="FW76" s="162"/>
      <c r="FX76" s="162"/>
      <c r="FY76" s="162"/>
      <c r="FZ76" s="162"/>
      <c r="GA76" s="162"/>
      <c r="GB76" s="162"/>
      <c r="GC76" s="162"/>
      <c r="GD76" s="162"/>
      <c r="GE76" s="162"/>
      <c r="GF76" s="162"/>
      <c r="GG76" s="162"/>
      <c r="GH76" s="162"/>
      <c r="GI76" s="162"/>
      <c r="GJ76" s="162"/>
      <c r="GK76" s="162"/>
      <c r="GL76" s="162"/>
      <c r="GM76" s="162"/>
      <c r="GN76" s="162"/>
      <c r="GO76" s="162"/>
      <c r="GP76" s="162"/>
      <c r="GQ76" s="162"/>
      <c r="GR76" s="162"/>
      <c r="GS76" s="162"/>
      <c r="GT76" s="162"/>
      <c r="GU76" s="162"/>
      <c r="GV76" s="162"/>
      <c r="GW76" s="162"/>
      <c r="GX76" s="162"/>
      <c r="GY76" s="162"/>
      <c r="GZ76" s="162"/>
      <c r="HA76" s="162"/>
      <c r="HB76" s="162"/>
      <c r="HC76" s="162"/>
      <c r="HD76" s="162"/>
      <c r="HE76" s="162"/>
      <c r="HF76" s="162"/>
      <c r="HG76" s="162"/>
      <c r="HH76" s="162"/>
      <c r="HI76" s="162"/>
      <c r="HJ76" s="162"/>
      <c r="HK76" s="162"/>
      <c r="HL76" s="162"/>
      <c r="HM76" s="162"/>
      <c r="HN76" s="162"/>
      <c r="HO76" s="162"/>
      <c r="HP76" s="162"/>
      <c r="HQ76" s="162"/>
      <c r="HR76" s="162"/>
      <c r="HS76" s="162"/>
      <c r="HT76" s="162"/>
      <c r="HU76" s="162"/>
      <c r="HV76" s="162"/>
      <c r="HW76" s="162"/>
      <c r="HX76" s="162"/>
      <c r="HY76" s="162"/>
      <c r="HZ76" s="162"/>
      <c r="IA76" s="162"/>
      <c r="IB76" s="162"/>
      <c r="IC76" s="162"/>
      <c r="ID76" s="162"/>
      <c r="IE76" s="162"/>
      <c r="IF76" s="162"/>
      <c r="IG76" s="162"/>
      <c r="IH76" s="162"/>
      <c r="II76" s="162"/>
      <c r="IJ76" s="162"/>
      <c r="IK76" s="162"/>
      <c r="IL76" s="162"/>
      <c r="IM76" s="162"/>
      <c r="IN76" s="162"/>
      <c r="IO76" s="162"/>
      <c r="IP76" s="162"/>
      <c r="IQ76" s="163"/>
    </row>
    <row r="77" spans="1:251" ht="15" customHeight="1" x14ac:dyDescent="0.15">
      <c r="A77" s="152"/>
      <c r="B77" s="177"/>
      <c r="C77" s="185"/>
      <c r="D77" s="152"/>
      <c r="E77" s="156">
        <v>33</v>
      </c>
      <c r="F77" s="13" t="s">
        <v>80</v>
      </c>
      <c r="G77" s="156">
        <v>7</v>
      </c>
      <c r="H77" s="152"/>
      <c r="I77" s="156">
        <v>33</v>
      </c>
      <c r="J77" s="13" t="s">
        <v>121</v>
      </c>
      <c r="K77" s="156">
        <v>6</v>
      </c>
      <c r="L77" s="152"/>
      <c r="M77" s="152"/>
      <c r="N77" s="177"/>
      <c r="O77" s="178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  <c r="AL77" s="162"/>
      <c r="AM77" s="162"/>
      <c r="AN77" s="162"/>
      <c r="AO77" s="162"/>
      <c r="AP77" s="162"/>
      <c r="AQ77" s="162"/>
      <c r="AR77" s="162"/>
      <c r="AS77" s="162"/>
      <c r="AT77" s="162"/>
      <c r="AU77" s="162"/>
      <c r="AV77" s="162"/>
      <c r="AW77" s="162"/>
      <c r="AX77" s="162"/>
      <c r="AY77" s="162"/>
      <c r="AZ77" s="162"/>
      <c r="BA77" s="162"/>
      <c r="BB77" s="162"/>
      <c r="BC77" s="162"/>
      <c r="BD77" s="162"/>
      <c r="BE77" s="162"/>
      <c r="BF77" s="162"/>
      <c r="BG77" s="162"/>
      <c r="BH77" s="162"/>
      <c r="BI77" s="162"/>
      <c r="BJ77" s="162"/>
      <c r="BK77" s="162"/>
      <c r="BL77" s="162"/>
      <c r="BM77" s="162"/>
      <c r="BN77" s="162"/>
      <c r="BO77" s="162"/>
      <c r="BP77" s="162"/>
      <c r="BQ77" s="162"/>
      <c r="BR77" s="162"/>
      <c r="BS77" s="162"/>
      <c r="BT77" s="162"/>
      <c r="BU77" s="162"/>
      <c r="BV77" s="162"/>
      <c r="BW77" s="162"/>
      <c r="BX77" s="162"/>
      <c r="BY77" s="162"/>
      <c r="BZ77" s="162"/>
      <c r="CA77" s="162"/>
      <c r="CB77" s="162"/>
      <c r="CC77" s="162"/>
      <c r="CD77" s="162"/>
      <c r="CE77" s="162"/>
      <c r="CF77" s="162"/>
      <c r="CG77" s="162"/>
      <c r="CH77" s="162"/>
      <c r="CI77" s="162"/>
      <c r="CJ77" s="162"/>
      <c r="CK77" s="162"/>
      <c r="CL77" s="162"/>
      <c r="CM77" s="162"/>
      <c r="CN77" s="162"/>
      <c r="CO77" s="162"/>
      <c r="CP77" s="162"/>
      <c r="CQ77" s="162"/>
      <c r="CR77" s="162"/>
      <c r="CS77" s="162"/>
      <c r="CT77" s="162"/>
      <c r="CU77" s="162"/>
      <c r="CV77" s="162"/>
      <c r="CW77" s="162"/>
      <c r="CX77" s="162"/>
      <c r="CY77" s="162"/>
      <c r="CZ77" s="162"/>
      <c r="DA77" s="162"/>
      <c r="DB77" s="162"/>
      <c r="DC77" s="162"/>
      <c r="DD77" s="162"/>
      <c r="DE77" s="162"/>
      <c r="DF77" s="162"/>
      <c r="DG77" s="162"/>
      <c r="DH77" s="162"/>
      <c r="DI77" s="162"/>
      <c r="DJ77" s="162"/>
      <c r="DK77" s="162"/>
      <c r="DL77" s="162"/>
      <c r="DM77" s="162"/>
      <c r="DN77" s="162"/>
      <c r="DO77" s="162"/>
      <c r="DP77" s="162"/>
      <c r="DQ77" s="162"/>
      <c r="DR77" s="162"/>
      <c r="DS77" s="162"/>
      <c r="DT77" s="162"/>
      <c r="DU77" s="162"/>
      <c r="DV77" s="162"/>
      <c r="DW77" s="162"/>
      <c r="DX77" s="162"/>
      <c r="DY77" s="162"/>
      <c r="DZ77" s="162"/>
      <c r="EA77" s="162"/>
      <c r="EB77" s="162"/>
      <c r="EC77" s="162"/>
      <c r="ED77" s="162"/>
      <c r="EE77" s="162"/>
      <c r="EF77" s="162"/>
      <c r="EG77" s="162"/>
      <c r="EH77" s="162"/>
      <c r="EI77" s="162"/>
      <c r="EJ77" s="162"/>
      <c r="EK77" s="162"/>
      <c r="EL77" s="162"/>
      <c r="EM77" s="162"/>
      <c r="EN77" s="162"/>
      <c r="EO77" s="162"/>
      <c r="EP77" s="162"/>
      <c r="EQ77" s="162"/>
      <c r="ER77" s="162"/>
      <c r="ES77" s="162"/>
      <c r="ET77" s="162"/>
      <c r="EU77" s="162"/>
      <c r="EV77" s="162"/>
      <c r="EW77" s="162"/>
      <c r="EX77" s="162"/>
      <c r="EY77" s="162"/>
      <c r="EZ77" s="162"/>
      <c r="FA77" s="162"/>
      <c r="FB77" s="162"/>
      <c r="FC77" s="162"/>
      <c r="FD77" s="162"/>
      <c r="FE77" s="162"/>
      <c r="FF77" s="162"/>
      <c r="FG77" s="162"/>
      <c r="FH77" s="162"/>
      <c r="FI77" s="162"/>
      <c r="FJ77" s="162"/>
      <c r="FK77" s="162"/>
      <c r="FL77" s="162"/>
      <c r="FM77" s="162"/>
      <c r="FN77" s="162"/>
      <c r="FO77" s="162"/>
      <c r="FP77" s="162"/>
      <c r="FQ77" s="162"/>
      <c r="FR77" s="162"/>
      <c r="FS77" s="162"/>
      <c r="FT77" s="162"/>
      <c r="FU77" s="162"/>
      <c r="FV77" s="162"/>
      <c r="FW77" s="162"/>
      <c r="FX77" s="162"/>
      <c r="FY77" s="162"/>
      <c r="FZ77" s="162"/>
      <c r="GA77" s="162"/>
      <c r="GB77" s="162"/>
      <c r="GC77" s="162"/>
      <c r="GD77" s="162"/>
      <c r="GE77" s="162"/>
      <c r="GF77" s="162"/>
      <c r="GG77" s="162"/>
      <c r="GH77" s="162"/>
      <c r="GI77" s="162"/>
      <c r="GJ77" s="162"/>
      <c r="GK77" s="162"/>
      <c r="GL77" s="162"/>
      <c r="GM77" s="162"/>
      <c r="GN77" s="162"/>
      <c r="GO77" s="162"/>
      <c r="GP77" s="162"/>
      <c r="GQ77" s="162"/>
      <c r="GR77" s="162"/>
      <c r="GS77" s="162"/>
      <c r="GT77" s="162"/>
      <c r="GU77" s="162"/>
      <c r="GV77" s="162"/>
      <c r="GW77" s="162"/>
      <c r="GX77" s="162"/>
      <c r="GY77" s="162"/>
      <c r="GZ77" s="162"/>
      <c r="HA77" s="162"/>
      <c r="HB77" s="162"/>
      <c r="HC77" s="162"/>
      <c r="HD77" s="162"/>
      <c r="HE77" s="162"/>
      <c r="HF77" s="162"/>
      <c r="HG77" s="162"/>
      <c r="HH77" s="162"/>
      <c r="HI77" s="162"/>
      <c r="HJ77" s="162"/>
      <c r="HK77" s="162"/>
      <c r="HL77" s="162"/>
      <c r="HM77" s="162"/>
      <c r="HN77" s="162"/>
      <c r="HO77" s="162"/>
      <c r="HP77" s="162"/>
      <c r="HQ77" s="162"/>
      <c r="HR77" s="162"/>
      <c r="HS77" s="162"/>
      <c r="HT77" s="162"/>
      <c r="HU77" s="162"/>
      <c r="HV77" s="162"/>
      <c r="HW77" s="162"/>
      <c r="HX77" s="162"/>
      <c r="HY77" s="162"/>
      <c r="HZ77" s="162"/>
      <c r="IA77" s="162"/>
      <c r="IB77" s="162"/>
      <c r="IC77" s="162"/>
      <c r="ID77" s="162"/>
      <c r="IE77" s="162"/>
      <c r="IF77" s="162"/>
      <c r="IG77" s="162"/>
      <c r="IH77" s="162"/>
      <c r="II77" s="162"/>
      <c r="IJ77" s="162"/>
      <c r="IK77" s="162"/>
      <c r="IL77" s="162"/>
      <c r="IM77" s="162"/>
      <c r="IN77" s="162"/>
      <c r="IO77" s="162"/>
      <c r="IP77" s="162"/>
      <c r="IQ77" s="163"/>
    </row>
    <row r="78" spans="1:251" ht="15" customHeight="1" x14ac:dyDescent="0.15">
      <c r="A78" s="152"/>
      <c r="B78" s="177"/>
      <c r="C78" s="185"/>
      <c r="D78" s="152"/>
      <c r="E78" s="156">
        <v>34</v>
      </c>
      <c r="F78" s="294" t="s">
        <v>225</v>
      </c>
      <c r="G78" s="300">
        <v>6</v>
      </c>
      <c r="H78" s="152"/>
      <c r="I78" s="156">
        <v>34</v>
      </c>
      <c r="J78" s="13" t="s">
        <v>67</v>
      </c>
      <c r="K78" s="156">
        <v>6</v>
      </c>
      <c r="L78" s="152"/>
      <c r="M78" s="152"/>
      <c r="N78" s="177"/>
      <c r="O78" s="178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  <c r="AM78" s="162"/>
      <c r="AN78" s="162"/>
      <c r="AO78" s="162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N78" s="162"/>
      <c r="BO78" s="162"/>
      <c r="BP78" s="162"/>
      <c r="BQ78" s="162"/>
      <c r="BR78" s="162"/>
      <c r="BS78" s="162"/>
      <c r="BT78" s="162"/>
      <c r="BU78" s="162"/>
      <c r="BV78" s="162"/>
      <c r="BW78" s="162"/>
      <c r="BX78" s="162"/>
      <c r="BY78" s="162"/>
      <c r="BZ78" s="162"/>
      <c r="CA78" s="162"/>
      <c r="CB78" s="162"/>
      <c r="CC78" s="162"/>
      <c r="CD78" s="162"/>
      <c r="CE78" s="162"/>
      <c r="CF78" s="162"/>
      <c r="CG78" s="162"/>
      <c r="CH78" s="162"/>
      <c r="CI78" s="162"/>
      <c r="CJ78" s="162"/>
      <c r="CK78" s="162"/>
      <c r="CL78" s="162"/>
      <c r="CM78" s="162"/>
      <c r="CN78" s="162"/>
      <c r="CO78" s="162"/>
      <c r="CP78" s="162"/>
      <c r="CQ78" s="162"/>
      <c r="CR78" s="162"/>
      <c r="CS78" s="162"/>
      <c r="CT78" s="162"/>
      <c r="CU78" s="162"/>
      <c r="CV78" s="162"/>
      <c r="CW78" s="162"/>
      <c r="CX78" s="162"/>
      <c r="CY78" s="162"/>
      <c r="CZ78" s="162"/>
      <c r="DA78" s="162"/>
      <c r="DB78" s="162"/>
      <c r="DC78" s="162"/>
      <c r="DD78" s="162"/>
      <c r="DE78" s="162"/>
      <c r="DF78" s="162"/>
      <c r="DG78" s="162"/>
      <c r="DH78" s="162"/>
      <c r="DI78" s="162"/>
      <c r="DJ78" s="162"/>
      <c r="DK78" s="162"/>
      <c r="DL78" s="162"/>
      <c r="DM78" s="162"/>
      <c r="DN78" s="162"/>
      <c r="DO78" s="162"/>
      <c r="DP78" s="162"/>
      <c r="DQ78" s="162"/>
      <c r="DR78" s="162"/>
      <c r="DS78" s="162"/>
      <c r="DT78" s="162"/>
      <c r="DU78" s="162"/>
      <c r="DV78" s="162"/>
      <c r="DW78" s="162"/>
      <c r="DX78" s="162"/>
      <c r="DY78" s="162"/>
      <c r="DZ78" s="162"/>
      <c r="EA78" s="162"/>
      <c r="EB78" s="162"/>
      <c r="EC78" s="162"/>
      <c r="ED78" s="162"/>
      <c r="EE78" s="162"/>
      <c r="EF78" s="162"/>
      <c r="EG78" s="162"/>
      <c r="EH78" s="162"/>
      <c r="EI78" s="162"/>
      <c r="EJ78" s="162"/>
      <c r="EK78" s="162"/>
      <c r="EL78" s="162"/>
      <c r="EM78" s="162"/>
      <c r="EN78" s="162"/>
      <c r="EO78" s="162"/>
      <c r="EP78" s="162"/>
      <c r="EQ78" s="162"/>
      <c r="ER78" s="162"/>
      <c r="ES78" s="162"/>
      <c r="ET78" s="162"/>
      <c r="EU78" s="162"/>
      <c r="EV78" s="162"/>
      <c r="EW78" s="162"/>
      <c r="EX78" s="162"/>
      <c r="EY78" s="162"/>
      <c r="EZ78" s="162"/>
      <c r="FA78" s="162"/>
      <c r="FB78" s="162"/>
      <c r="FC78" s="162"/>
      <c r="FD78" s="162"/>
      <c r="FE78" s="162"/>
      <c r="FF78" s="162"/>
      <c r="FG78" s="162"/>
      <c r="FH78" s="162"/>
      <c r="FI78" s="162"/>
      <c r="FJ78" s="162"/>
      <c r="FK78" s="162"/>
      <c r="FL78" s="162"/>
      <c r="FM78" s="162"/>
      <c r="FN78" s="162"/>
      <c r="FO78" s="162"/>
      <c r="FP78" s="162"/>
      <c r="FQ78" s="162"/>
      <c r="FR78" s="162"/>
      <c r="FS78" s="162"/>
      <c r="FT78" s="162"/>
      <c r="FU78" s="162"/>
      <c r="FV78" s="162"/>
      <c r="FW78" s="162"/>
      <c r="FX78" s="162"/>
      <c r="FY78" s="162"/>
      <c r="FZ78" s="162"/>
      <c r="GA78" s="162"/>
      <c r="GB78" s="162"/>
      <c r="GC78" s="162"/>
      <c r="GD78" s="162"/>
      <c r="GE78" s="162"/>
      <c r="GF78" s="162"/>
      <c r="GG78" s="162"/>
      <c r="GH78" s="162"/>
      <c r="GI78" s="162"/>
      <c r="GJ78" s="162"/>
      <c r="GK78" s="162"/>
      <c r="GL78" s="162"/>
      <c r="GM78" s="162"/>
      <c r="GN78" s="162"/>
      <c r="GO78" s="162"/>
      <c r="GP78" s="162"/>
      <c r="GQ78" s="162"/>
      <c r="GR78" s="162"/>
      <c r="GS78" s="162"/>
      <c r="GT78" s="162"/>
      <c r="GU78" s="162"/>
      <c r="GV78" s="162"/>
      <c r="GW78" s="162"/>
      <c r="GX78" s="162"/>
      <c r="GY78" s="162"/>
      <c r="GZ78" s="162"/>
      <c r="HA78" s="162"/>
      <c r="HB78" s="162"/>
      <c r="HC78" s="162"/>
      <c r="HD78" s="162"/>
      <c r="HE78" s="162"/>
      <c r="HF78" s="162"/>
      <c r="HG78" s="162"/>
      <c r="HH78" s="162"/>
      <c r="HI78" s="162"/>
      <c r="HJ78" s="162"/>
      <c r="HK78" s="162"/>
      <c r="HL78" s="162"/>
      <c r="HM78" s="162"/>
      <c r="HN78" s="162"/>
      <c r="HO78" s="162"/>
      <c r="HP78" s="162"/>
      <c r="HQ78" s="162"/>
      <c r="HR78" s="162"/>
      <c r="HS78" s="162"/>
      <c r="HT78" s="162"/>
      <c r="HU78" s="162"/>
      <c r="HV78" s="162"/>
      <c r="HW78" s="162"/>
      <c r="HX78" s="162"/>
      <c r="HY78" s="162"/>
      <c r="HZ78" s="162"/>
      <c r="IA78" s="162"/>
      <c r="IB78" s="162"/>
      <c r="IC78" s="162"/>
      <c r="ID78" s="162"/>
      <c r="IE78" s="162"/>
      <c r="IF78" s="162"/>
      <c r="IG78" s="162"/>
      <c r="IH78" s="162"/>
      <c r="II78" s="162"/>
      <c r="IJ78" s="162"/>
      <c r="IK78" s="162"/>
      <c r="IL78" s="162"/>
      <c r="IM78" s="162"/>
      <c r="IN78" s="162"/>
      <c r="IO78" s="162"/>
      <c r="IP78" s="162"/>
      <c r="IQ78" s="163"/>
    </row>
    <row r="79" spans="1:251" ht="15" customHeight="1" x14ac:dyDescent="0.15">
      <c r="A79" s="152"/>
      <c r="B79" s="177"/>
      <c r="C79" s="185"/>
      <c r="D79" s="152"/>
      <c r="E79" s="156">
        <v>35</v>
      </c>
      <c r="F79" s="298" t="s">
        <v>220</v>
      </c>
      <c r="G79" s="301">
        <v>6</v>
      </c>
      <c r="H79" s="152"/>
      <c r="I79" s="156">
        <v>35</v>
      </c>
      <c r="J79" s="291" t="s">
        <v>225</v>
      </c>
      <c r="K79" s="292">
        <v>5</v>
      </c>
      <c r="L79" s="152"/>
      <c r="M79" s="152"/>
      <c r="N79" s="177"/>
      <c r="O79" s="178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  <c r="AK79" s="162"/>
      <c r="AL79" s="162"/>
      <c r="AM79" s="162"/>
      <c r="AN79" s="162"/>
      <c r="AO79" s="162"/>
      <c r="AP79" s="162"/>
      <c r="AQ79" s="162"/>
      <c r="AR79" s="162"/>
      <c r="AS79" s="162"/>
      <c r="AT79" s="162"/>
      <c r="AU79" s="162"/>
      <c r="AV79" s="162"/>
      <c r="AW79" s="162"/>
      <c r="AX79" s="162"/>
      <c r="AY79" s="162"/>
      <c r="AZ79" s="162"/>
      <c r="BA79" s="162"/>
      <c r="BB79" s="162"/>
      <c r="BC79" s="162"/>
      <c r="BD79" s="162"/>
      <c r="BE79" s="162"/>
      <c r="BF79" s="162"/>
      <c r="BG79" s="162"/>
      <c r="BH79" s="162"/>
      <c r="BI79" s="162"/>
      <c r="BJ79" s="162"/>
      <c r="BK79" s="162"/>
      <c r="BL79" s="162"/>
      <c r="BM79" s="162"/>
      <c r="BN79" s="162"/>
      <c r="BO79" s="162"/>
      <c r="BP79" s="162"/>
      <c r="BQ79" s="162"/>
      <c r="BR79" s="162"/>
      <c r="BS79" s="162"/>
      <c r="BT79" s="162"/>
      <c r="BU79" s="162"/>
      <c r="BV79" s="162"/>
      <c r="BW79" s="162"/>
      <c r="BX79" s="162"/>
      <c r="BY79" s="162"/>
      <c r="BZ79" s="162"/>
      <c r="CA79" s="162"/>
      <c r="CB79" s="162"/>
      <c r="CC79" s="162"/>
      <c r="CD79" s="162"/>
      <c r="CE79" s="162"/>
      <c r="CF79" s="162"/>
      <c r="CG79" s="162"/>
      <c r="CH79" s="162"/>
      <c r="CI79" s="162"/>
      <c r="CJ79" s="162"/>
      <c r="CK79" s="162"/>
      <c r="CL79" s="162"/>
      <c r="CM79" s="162"/>
      <c r="CN79" s="162"/>
      <c r="CO79" s="162"/>
      <c r="CP79" s="162"/>
      <c r="CQ79" s="162"/>
      <c r="CR79" s="162"/>
      <c r="CS79" s="162"/>
      <c r="CT79" s="162"/>
      <c r="CU79" s="162"/>
      <c r="CV79" s="162"/>
      <c r="CW79" s="162"/>
      <c r="CX79" s="162"/>
      <c r="CY79" s="162"/>
      <c r="CZ79" s="162"/>
      <c r="DA79" s="162"/>
      <c r="DB79" s="162"/>
      <c r="DC79" s="162"/>
      <c r="DD79" s="162"/>
      <c r="DE79" s="162"/>
      <c r="DF79" s="162"/>
      <c r="DG79" s="162"/>
      <c r="DH79" s="162"/>
      <c r="DI79" s="162"/>
      <c r="DJ79" s="162"/>
      <c r="DK79" s="162"/>
      <c r="DL79" s="162"/>
      <c r="DM79" s="162"/>
      <c r="DN79" s="162"/>
      <c r="DO79" s="162"/>
      <c r="DP79" s="162"/>
      <c r="DQ79" s="162"/>
      <c r="DR79" s="162"/>
      <c r="DS79" s="162"/>
      <c r="DT79" s="162"/>
      <c r="DU79" s="162"/>
      <c r="DV79" s="162"/>
      <c r="DW79" s="162"/>
      <c r="DX79" s="162"/>
      <c r="DY79" s="162"/>
      <c r="DZ79" s="162"/>
      <c r="EA79" s="162"/>
      <c r="EB79" s="162"/>
      <c r="EC79" s="162"/>
      <c r="ED79" s="162"/>
      <c r="EE79" s="162"/>
      <c r="EF79" s="162"/>
      <c r="EG79" s="162"/>
      <c r="EH79" s="162"/>
      <c r="EI79" s="162"/>
      <c r="EJ79" s="162"/>
      <c r="EK79" s="162"/>
      <c r="EL79" s="162"/>
      <c r="EM79" s="162"/>
      <c r="EN79" s="162"/>
      <c r="EO79" s="162"/>
      <c r="EP79" s="162"/>
      <c r="EQ79" s="162"/>
      <c r="ER79" s="162"/>
      <c r="ES79" s="162"/>
      <c r="ET79" s="162"/>
      <c r="EU79" s="162"/>
      <c r="EV79" s="162"/>
      <c r="EW79" s="162"/>
      <c r="EX79" s="162"/>
      <c r="EY79" s="162"/>
      <c r="EZ79" s="162"/>
      <c r="FA79" s="162"/>
      <c r="FB79" s="162"/>
      <c r="FC79" s="162"/>
      <c r="FD79" s="162"/>
      <c r="FE79" s="162"/>
      <c r="FF79" s="162"/>
      <c r="FG79" s="162"/>
      <c r="FH79" s="162"/>
      <c r="FI79" s="162"/>
      <c r="FJ79" s="162"/>
      <c r="FK79" s="162"/>
      <c r="FL79" s="162"/>
      <c r="FM79" s="162"/>
      <c r="FN79" s="162"/>
      <c r="FO79" s="162"/>
      <c r="FP79" s="162"/>
      <c r="FQ79" s="162"/>
      <c r="FR79" s="162"/>
      <c r="FS79" s="162"/>
      <c r="FT79" s="162"/>
      <c r="FU79" s="162"/>
      <c r="FV79" s="162"/>
      <c r="FW79" s="162"/>
      <c r="FX79" s="162"/>
      <c r="FY79" s="162"/>
      <c r="FZ79" s="162"/>
      <c r="GA79" s="162"/>
      <c r="GB79" s="162"/>
      <c r="GC79" s="162"/>
      <c r="GD79" s="162"/>
      <c r="GE79" s="162"/>
      <c r="GF79" s="162"/>
      <c r="GG79" s="162"/>
      <c r="GH79" s="162"/>
      <c r="GI79" s="162"/>
      <c r="GJ79" s="162"/>
      <c r="GK79" s="162"/>
      <c r="GL79" s="162"/>
      <c r="GM79" s="162"/>
      <c r="GN79" s="162"/>
      <c r="GO79" s="162"/>
      <c r="GP79" s="162"/>
      <c r="GQ79" s="162"/>
      <c r="GR79" s="162"/>
      <c r="GS79" s="162"/>
      <c r="GT79" s="162"/>
      <c r="GU79" s="162"/>
      <c r="GV79" s="162"/>
      <c r="GW79" s="162"/>
      <c r="GX79" s="162"/>
      <c r="GY79" s="162"/>
      <c r="GZ79" s="162"/>
      <c r="HA79" s="162"/>
      <c r="HB79" s="162"/>
      <c r="HC79" s="162"/>
      <c r="HD79" s="162"/>
      <c r="HE79" s="162"/>
      <c r="HF79" s="162"/>
      <c r="HG79" s="162"/>
      <c r="HH79" s="162"/>
      <c r="HI79" s="162"/>
      <c r="HJ79" s="162"/>
      <c r="HK79" s="162"/>
      <c r="HL79" s="162"/>
      <c r="HM79" s="162"/>
      <c r="HN79" s="162"/>
      <c r="HO79" s="162"/>
      <c r="HP79" s="162"/>
      <c r="HQ79" s="162"/>
      <c r="HR79" s="162"/>
      <c r="HS79" s="162"/>
      <c r="HT79" s="162"/>
      <c r="HU79" s="162"/>
      <c r="HV79" s="162"/>
      <c r="HW79" s="162"/>
      <c r="HX79" s="162"/>
      <c r="HY79" s="162"/>
      <c r="HZ79" s="162"/>
      <c r="IA79" s="162"/>
      <c r="IB79" s="162"/>
      <c r="IC79" s="162"/>
      <c r="ID79" s="162"/>
      <c r="IE79" s="162"/>
      <c r="IF79" s="162"/>
      <c r="IG79" s="162"/>
      <c r="IH79" s="162"/>
      <c r="II79" s="162"/>
      <c r="IJ79" s="162"/>
      <c r="IK79" s="162"/>
      <c r="IL79" s="162"/>
      <c r="IM79" s="162"/>
      <c r="IN79" s="162"/>
      <c r="IO79" s="162"/>
      <c r="IP79" s="162"/>
      <c r="IQ79" s="163"/>
    </row>
    <row r="80" spans="1:251" ht="15" customHeight="1" x14ac:dyDescent="0.15">
      <c r="A80" s="152"/>
      <c r="B80" s="177"/>
      <c r="C80" s="185"/>
      <c r="D80" s="152"/>
      <c r="E80" s="156">
        <v>36</v>
      </c>
      <c r="F80" s="13" t="s">
        <v>115</v>
      </c>
      <c r="G80" s="156">
        <v>5</v>
      </c>
      <c r="H80" s="152"/>
      <c r="I80" s="156">
        <v>36</v>
      </c>
      <c r="J80" s="13" t="s">
        <v>182</v>
      </c>
      <c r="K80" s="156">
        <v>5</v>
      </c>
      <c r="L80" s="152"/>
      <c r="M80" s="152"/>
      <c r="N80" s="177"/>
      <c r="O80" s="178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2"/>
      <c r="BD80" s="162"/>
      <c r="BE80" s="162"/>
      <c r="BF80" s="162"/>
      <c r="BG80" s="162"/>
      <c r="BH80" s="162"/>
      <c r="BI80" s="162"/>
      <c r="BJ80" s="162"/>
      <c r="BK80" s="162"/>
      <c r="BL80" s="162"/>
      <c r="BM80" s="162"/>
      <c r="BN80" s="162"/>
      <c r="BO80" s="162"/>
      <c r="BP80" s="162"/>
      <c r="BQ80" s="162"/>
      <c r="BR80" s="162"/>
      <c r="BS80" s="162"/>
      <c r="BT80" s="162"/>
      <c r="BU80" s="162"/>
      <c r="BV80" s="162"/>
      <c r="BW80" s="162"/>
      <c r="BX80" s="162"/>
      <c r="BY80" s="162"/>
      <c r="BZ80" s="162"/>
      <c r="CA80" s="162"/>
      <c r="CB80" s="162"/>
      <c r="CC80" s="162"/>
      <c r="CD80" s="162"/>
      <c r="CE80" s="162"/>
      <c r="CF80" s="162"/>
      <c r="CG80" s="162"/>
      <c r="CH80" s="162"/>
      <c r="CI80" s="162"/>
      <c r="CJ80" s="162"/>
      <c r="CK80" s="162"/>
      <c r="CL80" s="162"/>
      <c r="CM80" s="162"/>
      <c r="CN80" s="162"/>
      <c r="CO80" s="162"/>
      <c r="CP80" s="162"/>
      <c r="CQ80" s="162"/>
      <c r="CR80" s="162"/>
      <c r="CS80" s="162"/>
      <c r="CT80" s="162"/>
      <c r="CU80" s="162"/>
      <c r="CV80" s="162"/>
      <c r="CW80" s="162"/>
      <c r="CX80" s="162"/>
      <c r="CY80" s="162"/>
      <c r="CZ80" s="162"/>
      <c r="DA80" s="162"/>
      <c r="DB80" s="162"/>
      <c r="DC80" s="162"/>
      <c r="DD80" s="162"/>
      <c r="DE80" s="162"/>
      <c r="DF80" s="162"/>
      <c r="DG80" s="162"/>
      <c r="DH80" s="162"/>
      <c r="DI80" s="162"/>
      <c r="DJ80" s="162"/>
      <c r="DK80" s="162"/>
      <c r="DL80" s="162"/>
      <c r="DM80" s="162"/>
      <c r="DN80" s="162"/>
      <c r="DO80" s="162"/>
      <c r="DP80" s="162"/>
      <c r="DQ80" s="162"/>
      <c r="DR80" s="162"/>
      <c r="DS80" s="162"/>
      <c r="DT80" s="162"/>
      <c r="DU80" s="162"/>
      <c r="DV80" s="162"/>
      <c r="DW80" s="162"/>
      <c r="DX80" s="162"/>
      <c r="DY80" s="162"/>
      <c r="DZ80" s="162"/>
      <c r="EA80" s="162"/>
      <c r="EB80" s="162"/>
      <c r="EC80" s="162"/>
      <c r="ED80" s="162"/>
      <c r="EE80" s="162"/>
      <c r="EF80" s="162"/>
      <c r="EG80" s="162"/>
      <c r="EH80" s="162"/>
      <c r="EI80" s="162"/>
      <c r="EJ80" s="162"/>
      <c r="EK80" s="162"/>
      <c r="EL80" s="162"/>
      <c r="EM80" s="162"/>
      <c r="EN80" s="162"/>
      <c r="EO80" s="162"/>
      <c r="EP80" s="162"/>
      <c r="EQ80" s="162"/>
      <c r="ER80" s="162"/>
      <c r="ES80" s="162"/>
      <c r="ET80" s="162"/>
      <c r="EU80" s="162"/>
      <c r="EV80" s="162"/>
      <c r="EW80" s="162"/>
      <c r="EX80" s="162"/>
      <c r="EY80" s="162"/>
      <c r="EZ80" s="162"/>
      <c r="FA80" s="162"/>
      <c r="FB80" s="162"/>
      <c r="FC80" s="162"/>
      <c r="FD80" s="162"/>
      <c r="FE80" s="162"/>
      <c r="FF80" s="162"/>
      <c r="FG80" s="162"/>
      <c r="FH80" s="162"/>
      <c r="FI80" s="162"/>
      <c r="FJ80" s="162"/>
      <c r="FK80" s="162"/>
      <c r="FL80" s="162"/>
      <c r="FM80" s="162"/>
      <c r="FN80" s="162"/>
      <c r="FO80" s="162"/>
      <c r="FP80" s="162"/>
      <c r="FQ80" s="162"/>
      <c r="FR80" s="162"/>
      <c r="FS80" s="162"/>
      <c r="FT80" s="162"/>
      <c r="FU80" s="162"/>
      <c r="FV80" s="162"/>
      <c r="FW80" s="162"/>
      <c r="FX80" s="162"/>
      <c r="FY80" s="162"/>
      <c r="FZ80" s="162"/>
      <c r="GA80" s="162"/>
      <c r="GB80" s="162"/>
      <c r="GC80" s="162"/>
      <c r="GD80" s="162"/>
      <c r="GE80" s="162"/>
      <c r="GF80" s="162"/>
      <c r="GG80" s="162"/>
      <c r="GH80" s="162"/>
      <c r="GI80" s="162"/>
      <c r="GJ80" s="162"/>
      <c r="GK80" s="162"/>
      <c r="GL80" s="162"/>
      <c r="GM80" s="162"/>
      <c r="GN80" s="162"/>
      <c r="GO80" s="162"/>
      <c r="GP80" s="162"/>
      <c r="GQ80" s="162"/>
      <c r="GR80" s="162"/>
      <c r="GS80" s="162"/>
      <c r="GT80" s="162"/>
      <c r="GU80" s="162"/>
      <c r="GV80" s="162"/>
      <c r="GW80" s="162"/>
      <c r="GX80" s="162"/>
      <c r="GY80" s="162"/>
      <c r="GZ80" s="162"/>
      <c r="HA80" s="162"/>
      <c r="HB80" s="162"/>
      <c r="HC80" s="162"/>
      <c r="HD80" s="162"/>
      <c r="HE80" s="162"/>
      <c r="HF80" s="162"/>
      <c r="HG80" s="162"/>
      <c r="HH80" s="162"/>
      <c r="HI80" s="162"/>
      <c r="HJ80" s="162"/>
      <c r="HK80" s="162"/>
      <c r="HL80" s="162"/>
      <c r="HM80" s="162"/>
      <c r="HN80" s="162"/>
      <c r="HO80" s="162"/>
      <c r="HP80" s="162"/>
      <c r="HQ80" s="162"/>
      <c r="HR80" s="162"/>
      <c r="HS80" s="162"/>
      <c r="HT80" s="162"/>
      <c r="HU80" s="162"/>
      <c r="HV80" s="162"/>
      <c r="HW80" s="162"/>
      <c r="HX80" s="162"/>
      <c r="HY80" s="162"/>
      <c r="HZ80" s="162"/>
      <c r="IA80" s="162"/>
      <c r="IB80" s="162"/>
      <c r="IC80" s="162"/>
      <c r="ID80" s="162"/>
      <c r="IE80" s="162"/>
      <c r="IF80" s="162"/>
      <c r="IG80" s="162"/>
      <c r="IH80" s="162"/>
      <c r="II80" s="162"/>
      <c r="IJ80" s="162"/>
      <c r="IK80" s="162"/>
      <c r="IL80" s="162"/>
      <c r="IM80" s="162"/>
      <c r="IN80" s="162"/>
      <c r="IO80" s="162"/>
      <c r="IP80" s="162"/>
      <c r="IQ80" s="163"/>
    </row>
    <row r="81" spans="1:251" ht="15" customHeight="1" x14ac:dyDescent="0.15">
      <c r="A81" s="152"/>
      <c r="B81" s="177"/>
      <c r="C81" s="185"/>
      <c r="D81" s="152"/>
      <c r="E81" s="156">
        <v>37</v>
      </c>
      <c r="F81" s="291" t="s">
        <v>222</v>
      </c>
      <c r="G81" s="292">
        <v>4</v>
      </c>
      <c r="H81" s="152"/>
      <c r="I81" s="156">
        <v>37</v>
      </c>
      <c r="J81" s="13" t="s">
        <v>302</v>
      </c>
      <c r="K81" s="156">
        <v>4</v>
      </c>
      <c r="L81" s="152"/>
      <c r="M81" s="152"/>
      <c r="N81" s="177"/>
      <c r="O81" s="178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162"/>
      <c r="BC81" s="162"/>
      <c r="BD81" s="162"/>
      <c r="BE81" s="162"/>
      <c r="BF81" s="162"/>
      <c r="BG81" s="162"/>
      <c r="BH81" s="162"/>
      <c r="BI81" s="162"/>
      <c r="BJ81" s="162"/>
      <c r="BK81" s="162"/>
      <c r="BL81" s="162"/>
      <c r="BM81" s="162"/>
      <c r="BN81" s="162"/>
      <c r="BO81" s="162"/>
      <c r="BP81" s="162"/>
      <c r="BQ81" s="162"/>
      <c r="BR81" s="162"/>
      <c r="BS81" s="162"/>
      <c r="BT81" s="162"/>
      <c r="BU81" s="162"/>
      <c r="BV81" s="162"/>
      <c r="BW81" s="162"/>
      <c r="BX81" s="162"/>
      <c r="BY81" s="162"/>
      <c r="BZ81" s="162"/>
      <c r="CA81" s="162"/>
      <c r="CB81" s="162"/>
      <c r="CC81" s="162"/>
      <c r="CD81" s="162"/>
      <c r="CE81" s="162"/>
      <c r="CF81" s="162"/>
      <c r="CG81" s="162"/>
      <c r="CH81" s="162"/>
      <c r="CI81" s="162"/>
      <c r="CJ81" s="162"/>
      <c r="CK81" s="162"/>
      <c r="CL81" s="162"/>
      <c r="CM81" s="162"/>
      <c r="CN81" s="162"/>
      <c r="CO81" s="162"/>
      <c r="CP81" s="162"/>
      <c r="CQ81" s="162"/>
      <c r="CR81" s="162"/>
      <c r="CS81" s="162"/>
      <c r="CT81" s="162"/>
      <c r="CU81" s="162"/>
      <c r="CV81" s="162"/>
      <c r="CW81" s="162"/>
      <c r="CX81" s="162"/>
      <c r="CY81" s="162"/>
      <c r="CZ81" s="162"/>
      <c r="DA81" s="162"/>
      <c r="DB81" s="162"/>
      <c r="DC81" s="162"/>
      <c r="DD81" s="162"/>
      <c r="DE81" s="162"/>
      <c r="DF81" s="162"/>
      <c r="DG81" s="162"/>
      <c r="DH81" s="162"/>
      <c r="DI81" s="162"/>
      <c r="DJ81" s="162"/>
      <c r="DK81" s="162"/>
      <c r="DL81" s="162"/>
      <c r="DM81" s="162"/>
      <c r="DN81" s="162"/>
      <c r="DO81" s="162"/>
      <c r="DP81" s="162"/>
      <c r="DQ81" s="162"/>
      <c r="DR81" s="162"/>
      <c r="DS81" s="162"/>
      <c r="DT81" s="162"/>
      <c r="DU81" s="162"/>
      <c r="DV81" s="162"/>
      <c r="DW81" s="162"/>
      <c r="DX81" s="162"/>
      <c r="DY81" s="162"/>
      <c r="DZ81" s="162"/>
      <c r="EA81" s="162"/>
      <c r="EB81" s="162"/>
      <c r="EC81" s="162"/>
      <c r="ED81" s="162"/>
      <c r="EE81" s="162"/>
      <c r="EF81" s="162"/>
      <c r="EG81" s="162"/>
      <c r="EH81" s="162"/>
      <c r="EI81" s="162"/>
      <c r="EJ81" s="162"/>
      <c r="EK81" s="162"/>
      <c r="EL81" s="162"/>
      <c r="EM81" s="162"/>
      <c r="EN81" s="162"/>
      <c r="EO81" s="162"/>
      <c r="EP81" s="162"/>
      <c r="EQ81" s="162"/>
      <c r="ER81" s="162"/>
      <c r="ES81" s="162"/>
      <c r="ET81" s="162"/>
      <c r="EU81" s="162"/>
      <c r="EV81" s="162"/>
      <c r="EW81" s="162"/>
      <c r="EX81" s="162"/>
      <c r="EY81" s="162"/>
      <c r="EZ81" s="162"/>
      <c r="FA81" s="162"/>
      <c r="FB81" s="162"/>
      <c r="FC81" s="162"/>
      <c r="FD81" s="162"/>
      <c r="FE81" s="162"/>
      <c r="FF81" s="162"/>
      <c r="FG81" s="162"/>
      <c r="FH81" s="162"/>
      <c r="FI81" s="162"/>
      <c r="FJ81" s="162"/>
      <c r="FK81" s="162"/>
      <c r="FL81" s="162"/>
      <c r="FM81" s="162"/>
      <c r="FN81" s="162"/>
      <c r="FO81" s="162"/>
      <c r="FP81" s="162"/>
      <c r="FQ81" s="162"/>
      <c r="FR81" s="162"/>
      <c r="FS81" s="162"/>
      <c r="FT81" s="162"/>
      <c r="FU81" s="162"/>
      <c r="FV81" s="162"/>
      <c r="FW81" s="162"/>
      <c r="FX81" s="162"/>
      <c r="FY81" s="162"/>
      <c r="FZ81" s="162"/>
      <c r="GA81" s="162"/>
      <c r="GB81" s="162"/>
      <c r="GC81" s="162"/>
      <c r="GD81" s="162"/>
      <c r="GE81" s="162"/>
      <c r="GF81" s="162"/>
      <c r="GG81" s="162"/>
      <c r="GH81" s="162"/>
      <c r="GI81" s="162"/>
      <c r="GJ81" s="162"/>
      <c r="GK81" s="162"/>
      <c r="GL81" s="162"/>
      <c r="GM81" s="162"/>
      <c r="GN81" s="162"/>
      <c r="GO81" s="162"/>
      <c r="GP81" s="162"/>
      <c r="GQ81" s="162"/>
      <c r="GR81" s="162"/>
      <c r="GS81" s="162"/>
      <c r="GT81" s="162"/>
      <c r="GU81" s="162"/>
      <c r="GV81" s="162"/>
      <c r="GW81" s="162"/>
      <c r="GX81" s="162"/>
      <c r="GY81" s="162"/>
      <c r="GZ81" s="162"/>
      <c r="HA81" s="162"/>
      <c r="HB81" s="162"/>
      <c r="HC81" s="162"/>
      <c r="HD81" s="162"/>
      <c r="HE81" s="162"/>
      <c r="HF81" s="162"/>
      <c r="HG81" s="162"/>
      <c r="HH81" s="162"/>
      <c r="HI81" s="162"/>
      <c r="HJ81" s="162"/>
      <c r="HK81" s="162"/>
      <c r="HL81" s="162"/>
      <c r="HM81" s="162"/>
      <c r="HN81" s="162"/>
      <c r="HO81" s="162"/>
      <c r="HP81" s="162"/>
      <c r="HQ81" s="162"/>
      <c r="HR81" s="162"/>
      <c r="HS81" s="162"/>
      <c r="HT81" s="162"/>
      <c r="HU81" s="162"/>
      <c r="HV81" s="162"/>
      <c r="HW81" s="162"/>
      <c r="HX81" s="162"/>
      <c r="HY81" s="162"/>
      <c r="HZ81" s="162"/>
      <c r="IA81" s="162"/>
      <c r="IB81" s="162"/>
      <c r="IC81" s="162"/>
      <c r="ID81" s="162"/>
      <c r="IE81" s="162"/>
      <c r="IF81" s="162"/>
      <c r="IG81" s="162"/>
      <c r="IH81" s="162"/>
      <c r="II81" s="162"/>
      <c r="IJ81" s="162"/>
      <c r="IK81" s="162"/>
      <c r="IL81" s="162"/>
      <c r="IM81" s="162"/>
      <c r="IN81" s="162"/>
      <c r="IO81" s="162"/>
      <c r="IP81" s="162"/>
      <c r="IQ81" s="163"/>
    </row>
    <row r="82" spans="1:251" ht="15" customHeight="1" x14ac:dyDescent="0.15">
      <c r="A82" s="152"/>
      <c r="B82" s="177"/>
      <c r="C82" s="185"/>
      <c r="D82" s="152"/>
      <c r="E82" s="156">
        <v>38</v>
      </c>
      <c r="F82" s="13" t="s">
        <v>182</v>
      </c>
      <c r="G82" s="156">
        <v>1</v>
      </c>
      <c r="H82" s="152"/>
      <c r="I82" s="156">
        <v>38</v>
      </c>
      <c r="J82" s="294" t="s">
        <v>40</v>
      </c>
      <c r="K82" s="300">
        <v>1</v>
      </c>
      <c r="L82" s="152"/>
      <c r="M82" s="152"/>
      <c r="N82" s="177"/>
      <c r="O82" s="178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62"/>
      <c r="AK82" s="162"/>
      <c r="AL82" s="162"/>
      <c r="AM82" s="162"/>
      <c r="AN82" s="162"/>
      <c r="AO82" s="162"/>
      <c r="AP82" s="162"/>
      <c r="AQ82" s="162"/>
      <c r="AR82" s="162"/>
      <c r="AS82" s="162"/>
      <c r="AT82" s="162"/>
      <c r="AU82" s="162"/>
      <c r="AV82" s="162"/>
      <c r="AW82" s="162"/>
      <c r="AX82" s="162"/>
      <c r="AY82" s="162"/>
      <c r="AZ82" s="162"/>
      <c r="BA82" s="162"/>
      <c r="BB82" s="162"/>
      <c r="BC82" s="162"/>
      <c r="BD82" s="162"/>
      <c r="BE82" s="162"/>
      <c r="BF82" s="162"/>
      <c r="BG82" s="162"/>
      <c r="BH82" s="162"/>
      <c r="BI82" s="162"/>
      <c r="BJ82" s="162"/>
      <c r="BK82" s="162"/>
      <c r="BL82" s="162"/>
      <c r="BM82" s="162"/>
      <c r="BN82" s="162"/>
      <c r="BO82" s="162"/>
      <c r="BP82" s="162"/>
      <c r="BQ82" s="162"/>
      <c r="BR82" s="162"/>
      <c r="BS82" s="162"/>
      <c r="BT82" s="162"/>
      <c r="BU82" s="162"/>
      <c r="BV82" s="162"/>
      <c r="BW82" s="162"/>
      <c r="BX82" s="162"/>
      <c r="BY82" s="162"/>
      <c r="BZ82" s="162"/>
      <c r="CA82" s="162"/>
      <c r="CB82" s="162"/>
      <c r="CC82" s="162"/>
      <c r="CD82" s="162"/>
      <c r="CE82" s="162"/>
      <c r="CF82" s="162"/>
      <c r="CG82" s="162"/>
      <c r="CH82" s="162"/>
      <c r="CI82" s="162"/>
      <c r="CJ82" s="162"/>
      <c r="CK82" s="162"/>
      <c r="CL82" s="162"/>
      <c r="CM82" s="162"/>
      <c r="CN82" s="162"/>
      <c r="CO82" s="162"/>
      <c r="CP82" s="162"/>
      <c r="CQ82" s="162"/>
      <c r="CR82" s="162"/>
      <c r="CS82" s="162"/>
      <c r="CT82" s="162"/>
      <c r="CU82" s="162"/>
      <c r="CV82" s="162"/>
      <c r="CW82" s="162"/>
      <c r="CX82" s="162"/>
      <c r="CY82" s="162"/>
      <c r="CZ82" s="162"/>
      <c r="DA82" s="162"/>
      <c r="DB82" s="162"/>
      <c r="DC82" s="162"/>
      <c r="DD82" s="162"/>
      <c r="DE82" s="162"/>
      <c r="DF82" s="162"/>
      <c r="DG82" s="162"/>
      <c r="DH82" s="162"/>
      <c r="DI82" s="162"/>
      <c r="DJ82" s="162"/>
      <c r="DK82" s="162"/>
      <c r="DL82" s="162"/>
      <c r="DM82" s="162"/>
      <c r="DN82" s="162"/>
      <c r="DO82" s="162"/>
      <c r="DP82" s="162"/>
      <c r="DQ82" s="162"/>
      <c r="DR82" s="162"/>
      <c r="DS82" s="162"/>
      <c r="DT82" s="162"/>
      <c r="DU82" s="162"/>
      <c r="DV82" s="162"/>
      <c r="DW82" s="162"/>
      <c r="DX82" s="162"/>
      <c r="DY82" s="162"/>
      <c r="DZ82" s="162"/>
      <c r="EA82" s="162"/>
      <c r="EB82" s="162"/>
      <c r="EC82" s="162"/>
      <c r="ED82" s="162"/>
      <c r="EE82" s="162"/>
      <c r="EF82" s="162"/>
      <c r="EG82" s="162"/>
      <c r="EH82" s="162"/>
      <c r="EI82" s="162"/>
      <c r="EJ82" s="162"/>
      <c r="EK82" s="162"/>
      <c r="EL82" s="162"/>
      <c r="EM82" s="162"/>
      <c r="EN82" s="162"/>
      <c r="EO82" s="162"/>
      <c r="EP82" s="162"/>
      <c r="EQ82" s="162"/>
      <c r="ER82" s="162"/>
      <c r="ES82" s="162"/>
      <c r="ET82" s="162"/>
      <c r="EU82" s="162"/>
      <c r="EV82" s="162"/>
      <c r="EW82" s="162"/>
      <c r="EX82" s="162"/>
      <c r="EY82" s="162"/>
      <c r="EZ82" s="162"/>
      <c r="FA82" s="162"/>
      <c r="FB82" s="162"/>
      <c r="FC82" s="162"/>
      <c r="FD82" s="162"/>
      <c r="FE82" s="162"/>
      <c r="FF82" s="162"/>
      <c r="FG82" s="162"/>
      <c r="FH82" s="162"/>
      <c r="FI82" s="162"/>
      <c r="FJ82" s="162"/>
      <c r="FK82" s="162"/>
      <c r="FL82" s="162"/>
      <c r="FM82" s="162"/>
      <c r="FN82" s="162"/>
      <c r="FO82" s="162"/>
      <c r="FP82" s="162"/>
      <c r="FQ82" s="162"/>
      <c r="FR82" s="162"/>
      <c r="FS82" s="162"/>
      <c r="FT82" s="162"/>
      <c r="FU82" s="162"/>
      <c r="FV82" s="162"/>
      <c r="FW82" s="162"/>
      <c r="FX82" s="162"/>
      <c r="FY82" s="162"/>
      <c r="FZ82" s="162"/>
      <c r="GA82" s="162"/>
      <c r="GB82" s="162"/>
      <c r="GC82" s="162"/>
      <c r="GD82" s="162"/>
      <c r="GE82" s="162"/>
      <c r="GF82" s="162"/>
      <c r="GG82" s="162"/>
      <c r="GH82" s="162"/>
      <c r="GI82" s="162"/>
      <c r="GJ82" s="162"/>
      <c r="GK82" s="162"/>
      <c r="GL82" s="162"/>
      <c r="GM82" s="162"/>
      <c r="GN82" s="162"/>
      <c r="GO82" s="162"/>
      <c r="GP82" s="162"/>
      <c r="GQ82" s="162"/>
      <c r="GR82" s="162"/>
      <c r="GS82" s="162"/>
      <c r="GT82" s="162"/>
      <c r="GU82" s="162"/>
      <c r="GV82" s="162"/>
      <c r="GW82" s="162"/>
      <c r="GX82" s="162"/>
      <c r="GY82" s="162"/>
      <c r="GZ82" s="162"/>
      <c r="HA82" s="162"/>
      <c r="HB82" s="162"/>
      <c r="HC82" s="162"/>
      <c r="HD82" s="162"/>
      <c r="HE82" s="162"/>
      <c r="HF82" s="162"/>
      <c r="HG82" s="162"/>
      <c r="HH82" s="162"/>
      <c r="HI82" s="162"/>
      <c r="HJ82" s="162"/>
      <c r="HK82" s="162"/>
      <c r="HL82" s="162"/>
      <c r="HM82" s="162"/>
      <c r="HN82" s="162"/>
      <c r="HO82" s="162"/>
      <c r="HP82" s="162"/>
      <c r="HQ82" s="162"/>
      <c r="HR82" s="162"/>
      <c r="HS82" s="162"/>
      <c r="HT82" s="162"/>
      <c r="HU82" s="162"/>
      <c r="HV82" s="162"/>
      <c r="HW82" s="162"/>
      <c r="HX82" s="162"/>
      <c r="HY82" s="162"/>
      <c r="HZ82" s="162"/>
      <c r="IA82" s="162"/>
      <c r="IB82" s="162"/>
      <c r="IC82" s="162"/>
      <c r="ID82" s="162"/>
      <c r="IE82" s="162"/>
      <c r="IF82" s="162"/>
      <c r="IG82" s="162"/>
      <c r="IH82" s="162"/>
      <c r="II82" s="162"/>
      <c r="IJ82" s="162"/>
      <c r="IK82" s="162"/>
      <c r="IL82" s="162"/>
      <c r="IM82" s="162"/>
      <c r="IN82" s="162"/>
      <c r="IO82" s="162"/>
      <c r="IP82" s="162"/>
      <c r="IQ82" s="163"/>
    </row>
    <row r="83" spans="1:251" ht="15" customHeight="1" x14ac:dyDescent="0.15">
      <c r="A83" s="152"/>
      <c r="B83" s="181"/>
      <c r="C83" s="191"/>
      <c r="D83" s="152"/>
      <c r="E83" s="152"/>
      <c r="F83" s="172"/>
      <c r="G83" s="174"/>
      <c r="H83" s="152"/>
      <c r="I83" s="172"/>
      <c r="J83" s="182"/>
      <c r="K83" s="182"/>
      <c r="L83" s="174"/>
      <c r="M83" s="152"/>
      <c r="N83" s="181"/>
      <c r="O83" s="182"/>
      <c r="P83" s="267"/>
      <c r="Q83" s="267"/>
      <c r="R83" s="267"/>
      <c r="S83" s="267"/>
      <c r="T83" s="267"/>
      <c r="U83" s="267"/>
      <c r="V83" s="267"/>
      <c r="W83" s="267"/>
      <c r="X83" s="267"/>
      <c r="Y83" s="267"/>
      <c r="Z83" s="267"/>
      <c r="AA83" s="267"/>
      <c r="AB83" s="267"/>
      <c r="AC83" s="267"/>
      <c r="AD83" s="267"/>
      <c r="AE83" s="267"/>
      <c r="AF83" s="267"/>
      <c r="AG83" s="267"/>
      <c r="AH83" s="267"/>
      <c r="AI83" s="267"/>
      <c r="AJ83" s="267"/>
      <c r="AK83" s="267"/>
      <c r="AL83" s="267"/>
      <c r="AM83" s="267"/>
      <c r="AN83" s="267"/>
      <c r="AO83" s="267"/>
      <c r="AP83" s="267"/>
      <c r="AQ83" s="267"/>
      <c r="AR83" s="267"/>
      <c r="AS83" s="267"/>
      <c r="AT83" s="267"/>
      <c r="AU83" s="267"/>
      <c r="AV83" s="267"/>
      <c r="AW83" s="267"/>
      <c r="AX83" s="267"/>
      <c r="AY83" s="267"/>
      <c r="AZ83" s="267"/>
      <c r="BA83" s="267"/>
      <c r="BB83" s="267"/>
      <c r="BC83" s="267"/>
      <c r="BD83" s="267"/>
      <c r="BE83" s="267"/>
      <c r="BF83" s="267"/>
      <c r="BG83" s="267"/>
      <c r="BH83" s="267"/>
      <c r="BI83" s="267"/>
      <c r="BJ83" s="267"/>
      <c r="BK83" s="267"/>
      <c r="BL83" s="267"/>
      <c r="BM83" s="267"/>
      <c r="BN83" s="267"/>
      <c r="BO83" s="267"/>
      <c r="BP83" s="267"/>
      <c r="BQ83" s="267"/>
      <c r="BR83" s="267"/>
      <c r="BS83" s="267"/>
      <c r="BT83" s="267"/>
      <c r="BU83" s="267"/>
      <c r="BV83" s="267"/>
      <c r="BW83" s="267"/>
      <c r="BX83" s="267"/>
      <c r="BY83" s="267"/>
      <c r="BZ83" s="267"/>
      <c r="CA83" s="267"/>
      <c r="CB83" s="267"/>
      <c r="CC83" s="267"/>
      <c r="CD83" s="267"/>
      <c r="CE83" s="267"/>
      <c r="CF83" s="267"/>
      <c r="CG83" s="267"/>
      <c r="CH83" s="267"/>
      <c r="CI83" s="267"/>
      <c r="CJ83" s="267"/>
      <c r="CK83" s="267"/>
      <c r="CL83" s="267"/>
      <c r="CM83" s="267"/>
      <c r="CN83" s="267"/>
      <c r="CO83" s="267"/>
      <c r="CP83" s="267"/>
      <c r="CQ83" s="267"/>
      <c r="CR83" s="267"/>
      <c r="CS83" s="267"/>
      <c r="CT83" s="267"/>
      <c r="CU83" s="267"/>
      <c r="CV83" s="267"/>
      <c r="CW83" s="267"/>
      <c r="CX83" s="267"/>
      <c r="CY83" s="267"/>
      <c r="CZ83" s="267"/>
      <c r="DA83" s="267"/>
      <c r="DB83" s="267"/>
      <c r="DC83" s="267"/>
      <c r="DD83" s="267"/>
      <c r="DE83" s="267"/>
      <c r="DF83" s="267"/>
      <c r="DG83" s="267"/>
      <c r="DH83" s="267"/>
      <c r="DI83" s="267"/>
      <c r="DJ83" s="267"/>
      <c r="DK83" s="267"/>
      <c r="DL83" s="267"/>
      <c r="DM83" s="267"/>
      <c r="DN83" s="267"/>
      <c r="DO83" s="267"/>
      <c r="DP83" s="267"/>
      <c r="DQ83" s="267"/>
      <c r="DR83" s="267"/>
      <c r="DS83" s="267"/>
      <c r="DT83" s="267"/>
      <c r="DU83" s="267"/>
      <c r="DV83" s="267"/>
      <c r="DW83" s="267"/>
      <c r="DX83" s="267"/>
      <c r="DY83" s="267"/>
      <c r="DZ83" s="267"/>
      <c r="EA83" s="267"/>
      <c r="EB83" s="267"/>
      <c r="EC83" s="267"/>
      <c r="ED83" s="267"/>
      <c r="EE83" s="267"/>
      <c r="EF83" s="267"/>
      <c r="EG83" s="267"/>
      <c r="EH83" s="267"/>
      <c r="EI83" s="267"/>
      <c r="EJ83" s="267"/>
      <c r="EK83" s="267"/>
      <c r="EL83" s="267"/>
      <c r="EM83" s="267"/>
      <c r="EN83" s="267"/>
      <c r="EO83" s="267"/>
      <c r="EP83" s="267"/>
      <c r="EQ83" s="267"/>
      <c r="ER83" s="267"/>
      <c r="ES83" s="267"/>
      <c r="ET83" s="267"/>
      <c r="EU83" s="267"/>
      <c r="EV83" s="267"/>
      <c r="EW83" s="267"/>
      <c r="EX83" s="267"/>
      <c r="EY83" s="267"/>
      <c r="EZ83" s="267"/>
      <c r="FA83" s="267"/>
      <c r="FB83" s="267"/>
      <c r="FC83" s="267"/>
      <c r="FD83" s="267"/>
      <c r="FE83" s="267"/>
      <c r="FF83" s="267"/>
      <c r="FG83" s="267"/>
      <c r="FH83" s="267"/>
      <c r="FI83" s="267"/>
      <c r="FJ83" s="267"/>
      <c r="FK83" s="267"/>
      <c r="FL83" s="267"/>
      <c r="FM83" s="267"/>
      <c r="FN83" s="267"/>
      <c r="FO83" s="267"/>
      <c r="FP83" s="267"/>
      <c r="FQ83" s="267"/>
      <c r="FR83" s="267"/>
      <c r="FS83" s="267"/>
      <c r="FT83" s="267"/>
      <c r="FU83" s="267"/>
      <c r="FV83" s="267"/>
      <c r="FW83" s="267"/>
      <c r="FX83" s="267"/>
      <c r="FY83" s="267"/>
      <c r="FZ83" s="267"/>
      <c r="GA83" s="267"/>
      <c r="GB83" s="267"/>
      <c r="GC83" s="267"/>
      <c r="GD83" s="267"/>
      <c r="GE83" s="267"/>
      <c r="GF83" s="267"/>
      <c r="GG83" s="267"/>
      <c r="GH83" s="267"/>
      <c r="GI83" s="267"/>
      <c r="GJ83" s="267"/>
      <c r="GK83" s="267"/>
      <c r="GL83" s="267"/>
      <c r="GM83" s="267"/>
      <c r="GN83" s="267"/>
      <c r="GO83" s="267"/>
      <c r="GP83" s="267"/>
      <c r="GQ83" s="267"/>
      <c r="GR83" s="267"/>
      <c r="GS83" s="267"/>
      <c r="GT83" s="267"/>
      <c r="GU83" s="267"/>
      <c r="GV83" s="267"/>
      <c r="GW83" s="267"/>
      <c r="GX83" s="267"/>
      <c r="GY83" s="267"/>
      <c r="GZ83" s="267"/>
      <c r="HA83" s="267"/>
      <c r="HB83" s="267"/>
      <c r="HC83" s="267"/>
      <c r="HD83" s="267"/>
      <c r="HE83" s="267"/>
      <c r="HF83" s="267"/>
      <c r="HG83" s="267"/>
      <c r="HH83" s="267"/>
      <c r="HI83" s="267"/>
      <c r="HJ83" s="267"/>
      <c r="HK83" s="267"/>
      <c r="HL83" s="267"/>
      <c r="HM83" s="267"/>
      <c r="HN83" s="267"/>
      <c r="HO83" s="267"/>
      <c r="HP83" s="267"/>
      <c r="HQ83" s="267"/>
      <c r="HR83" s="267"/>
      <c r="HS83" s="267"/>
      <c r="HT83" s="267"/>
      <c r="HU83" s="267"/>
      <c r="HV83" s="267"/>
      <c r="HW83" s="267"/>
      <c r="HX83" s="267"/>
      <c r="HY83" s="267"/>
      <c r="HZ83" s="267"/>
      <c r="IA83" s="267"/>
      <c r="IB83" s="267"/>
      <c r="IC83" s="267"/>
      <c r="ID83" s="267"/>
      <c r="IE83" s="267"/>
      <c r="IF83" s="267"/>
      <c r="IG83" s="267"/>
      <c r="IH83" s="267"/>
      <c r="II83" s="267"/>
      <c r="IJ83" s="267"/>
      <c r="IK83" s="267"/>
      <c r="IL83" s="267"/>
      <c r="IM83" s="267"/>
      <c r="IN83" s="267"/>
      <c r="IO83" s="267"/>
      <c r="IP83" s="267"/>
      <c r="IQ83" s="268"/>
    </row>
  </sheetData>
  <mergeCells count="8">
    <mergeCell ref="A44:C44"/>
    <mergeCell ref="E44:G44"/>
    <mergeCell ref="I44:K44"/>
    <mergeCell ref="I1:K1"/>
    <mergeCell ref="M1:O1"/>
    <mergeCell ref="A1:C1"/>
    <mergeCell ref="E1:G1"/>
    <mergeCell ref="Q1:S1"/>
  </mergeCells>
  <pageMargins left="0.75" right="0.75" top="1" bottom="1" header="0.5" footer="0.5"/>
  <pageSetup orientation="portrait"/>
  <headerFooter>
    <oddFooter>&amp;C&amp;"Helvetica,Regular"&amp;12&amp;K000000&amp;P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IV41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baseColWidth="10" defaultColWidth="16.33203125" defaultRowHeight="14.25" customHeight="1" x14ac:dyDescent="0.15"/>
  <cols>
    <col min="1" max="1" width="22.83203125" style="309" customWidth="1"/>
    <col min="2" max="2" width="12.6640625" style="309" customWidth="1"/>
    <col min="3" max="3" width="18.1640625" style="309" customWidth="1"/>
    <col min="4" max="4" width="12.6640625" style="309" customWidth="1"/>
    <col min="5" max="5" width="7" style="309" customWidth="1"/>
    <col min="6" max="6" width="6.5" style="309" customWidth="1"/>
    <col min="7" max="7" width="6.83203125" style="309" customWidth="1"/>
    <col min="8" max="8" width="6" style="309" customWidth="1"/>
    <col min="9" max="9" width="5.1640625" style="309" customWidth="1"/>
    <col min="10" max="10" width="7.1640625" style="309" customWidth="1"/>
    <col min="11" max="11" width="5.83203125" style="309" customWidth="1"/>
    <col min="12" max="12" width="7.6640625" style="309" customWidth="1"/>
    <col min="13" max="13" width="8.83203125" style="309" customWidth="1"/>
    <col min="14" max="14" width="8.1640625" style="309" customWidth="1"/>
    <col min="15" max="256" width="16.33203125" style="309" customWidth="1"/>
  </cols>
  <sheetData>
    <row r="1" spans="1:14" ht="16" customHeight="1" x14ac:dyDescent="0.15">
      <c r="A1" s="369" t="s">
        <v>260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</row>
    <row r="2" spans="1:14" ht="14.5" customHeight="1" x14ac:dyDescent="0.15">
      <c r="A2" s="219" t="s">
        <v>1</v>
      </c>
      <c r="B2" s="211" t="s">
        <v>106</v>
      </c>
      <c r="C2" s="212" t="s">
        <v>262</v>
      </c>
      <c r="D2" s="211" t="s">
        <v>2</v>
      </c>
      <c r="E2" s="211" t="s">
        <v>3</v>
      </c>
      <c r="F2" s="211" t="s">
        <v>4</v>
      </c>
      <c r="G2" s="211" t="s">
        <v>5</v>
      </c>
      <c r="H2" s="211" t="s">
        <v>6</v>
      </c>
      <c r="I2" s="211" t="s">
        <v>7</v>
      </c>
      <c r="J2" s="211" t="s">
        <v>8</v>
      </c>
      <c r="K2" s="211" t="s">
        <v>9</v>
      </c>
      <c r="L2" s="211" t="s">
        <v>10</v>
      </c>
      <c r="M2" s="211" t="s">
        <v>11</v>
      </c>
      <c r="N2" s="211" t="s">
        <v>12</v>
      </c>
    </row>
    <row r="3" spans="1:14" ht="14.5" customHeight="1" x14ac:dyDescent="0.15">
      <c r="A3" s="213"/>
      <c r="B3" s="214"/>
      <c r="C3" s="215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</row>
    <row r="4" spans="1:14" ht="14.5" customHeight="1" x14ac:dyDescent="0.15">
      <c r="A4" s="224" t="s">
        <v>84</v>
      </c>
      <c r="B4" s="216">
        <v>2019</v>
      </c>
      <c r="C4" s="217" t="s">
        <v>275</v>
      </c>
      <c r="D4" s="216">
        <f>'2019 Field of Dreamers - 2019 -'!C69</f>
        <v>59</v>
      </c>
      <c r="E4" s="216">
        <f>'2019 Field of Dreamers - 2019 -'!D69</f>
        <v>42</v>
      </c>
      <c r="F4" s="216">
        <f>'2019 Field of Dreamers - 2019 -'!E69</f>
        <v>0.71186440677966101</v>
      </c>
      <c r="G4" s="216">
        <f>'2019 Field of Dreamers - 2019 -'!F69</f>
        <v>40</v>
      </c>
      <c r="H4" s="216">
        <f>'2019 Field of Dreamers - 2019 -'!G69</f>
        <v>2</v>
      </c>
      <c r="I4" s="216">
        <f>'2019 Field of Dreamers - 2019 -'!H69</f>
        <v>0</v>
      </c>
      <c r="J4" s="216">
        <f>'2019 Field of Dreamers - 2019 -'!I69</f>
        <v>0</v>
      </c>
      <c r="K4" s="216">
        <f>'2019 Field of Dreamers - 2019 -'!J69</f>
        <v>13</v>
      </c>
      <c r="L4" s="216">
        <f>'2019 Field of Dreamers - 2019 -'!K69</f>
        <v>25</v>
      </c>
      <c r="M4" s="216">
        <f>'2019 Field of Dreamers - 2019 -'!L69</f>
        <v>6.3476190476190478E-2</v>
      </c>
      <c r="N4" s="216">
        <f>'2019 Field of Dreamers - 2019 -'!M69</f>
        <v>0.77534059725585147</v>
      </c>
    </row>
    <row r="5" spans="1:14" ht="14.5" customHeight="1" x14ac:dyDescent="0.15">
      <c r="A5" s="219" t="s">
        <v>264</v>
      </c>
      <c r="B5" s="220"/>
      <c r="C5" s="221"/>
      <c r="D5" s="270">
        <f>SUM(D3:D4)</f>
        <v>59</v>
      </c>
      <c r="E5" s="222">
        <f>SUM(E3:E4)</f>
        <v>42</v>
      </c>
      <c r="F5" s="223">
        <f>E5/D5</f>
        <v>0.71186440677966101</v>
      </c>
      <c r="G5" s="222">
        <f t="shared" ref="G5:L5" si="0">SUM(G3:G4)</f>
        <v>40</v>
      </c>
      <c r="H5" s="222">
        <f t="shared" si="0"/>
        <v>2</v>
      </c>
      <c r="I5" s="222">
        <f t="shared" si="0"/>
        <v>0</v>
      </c>
      <c r="J5" s="222">
        <f t="shared" si="0"/>
        <v>0</v>
      </c>
      <c r="K5" s="222">
        <f t="shared" si="0"/>
        <v>13</v>
      </c>
      <c r="L5" s="222">
        <f t="shared" si="0"/>
        <v>25</v>
      </c>
      <c r="M5" s="223">
        <f>(H5*1.33+I5*1.67+J5*2)/E5</f>
        <v>6.3333333333333339E-2</v>
      </c>
      <c r="N5" s="222">
        <f>M5+F5</f>
        <v>0.77519774011299436</v>
      </c>
    </row>
    <row r="6" spans="1:14" ht="14.5" customHeight="1" x14ac:dyDescent="0.15">
      <c r="A6" s="213"/>
      <c r="B6" s="214"/>
      <c r="C6" s="215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</row>
    <row r="7" spans="1:14" ht="14.5" customHeight="1" x14ac:dyDescent="0.15">
      <c r="A7" s="224" t="s">
        <v>82</v>
      </c>
      <c r="B7" s="216">
        <v>2019</v>
      </c>
      <c r="C7" s="217" t="s">
        <v>275</v>
      </c>
      <c r="D7" s="216">
        <f>'2019 Field of Dreamers - 2019 -'!C73</f>
        <v>49</v>
      </c>
      <c r="E7" s="216">
        <f>'2019 Field of Dreamers - 2019 -'!D73</f>
        <v>40</v>
      </c>
      <c r="F7" s="216">
        <f>'2019 Field of Dreamers - 2019 -'!E73</f>
        <v>0.81632653061224492</v>
      </c>
      <c r="G7" s="216">
        <f>'2019 Field of Dreamers - 2019 -'!F73</f>
        <v>15</v>
      </c>
      <c r="H7" s="216">
        <f>'2019 Field of Dreamers - 2019 -'!G73</f>
        <v>5</v>
      </c>
      <c r="I7" s="216">
        <f>'2019 Field of Dreamers - 2019 -'!H73</f>
        <v>12</v>
      </c>
      <c r="J7" s="216">
        <f>'2019 Field of Dreamers - 2019 -'!I73</f>
        <v>8</v>
      </c>
      <c r="K7" s="216">
        <f>'2019 Field of Dreamers - 2019 -'!J73</f>
        <v>38</v>
      </c>
      <c r="L7" s="216">
        <f>'2019 Field of Dreamers - 2019 -'!K73</f>
        <v>30</v>
      </c>
      <c r="M7" s="216">
        <f>'2019 Field of Dreamers - 2019 -'!L73</f>
        <v>1.0667249999999999</v>
      </c>
      <c r="N7" s="216">
        <f>'2019 Field of Dreamers - 2019 -'!M73</f>
        <v>1.8830515306122448</v>
      </c>
    </row>
    <row r="8" spans="1:14" ht="14.5" customHeight="1" x14ac:dyDescent="0.15">
      <c r="A8" s="219" t="s">
        <v>264</v>
      </c>
      <c r="B8" s="220"/>
      <c r="C8" s="221"/>
      <c r="D8" s="271">
        <f>SUM(D7:D7)</f>
        <v>49</v>
      </c>
      <c r="E8" s="240">
        <f>SUM(E7:E7)</f>
        <v>40</v>
      </c>
      <c r="F8" s="223">
        <f>E8/D8</f>
        <v>0.81632653061224492</v>
      </c>
      <c r="G8" s="241">
        <f t="shared" ref="G8:L8" si="1">SUM(G7:G7)</f>
        <v>15</v>
      </c>
      <c r="H8" s="242">
        <f t="shared" si="1"/>
        <v>5</v>
      </c>
      <c r="I8" s="243">
        <f t="shared" si="1"/>
        <v>12</v>
      </c>
      <c r="J8" s="239">
        <f t="shared" si="1"/>
        <v>8</v>
      </c>
      <c r="K8" s="240">
        <f t="shared" si="1"/>
        <v>38</v>
      </c>
      <c r="L8" s="242">
        <f t="shared" si="1"/>
        <v>30</v>
      </c>
      <c r="M8" s="223">
        <f>(H8*1.33+I8*1.67+J8*2)/E8</f>
        <v>1.06725</v>
      </c>
      <c r="N8" s="222">
        <f>M8+F8</f>
        <v>1.8835765306122449</v>
      </c>
    </row>
    <row r="9" spans="1:14" ht="14.5" customHeight="1" x14ac:dyDescent="0.15">
      <c r="A9" s="213"/>
      <c r="B9" s="214"/>
      <c r="C9" s="215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</row>
    <row r="10" spans="1:14" ht="14.5" customHeight="1" x14ac:dyDescent="0.15">
      <c r="A10" s="224" t="s">
        <v>227</v>
      </c>
      <c r="B10" s="216">
        <v>2019</v>
      </c>
      <c r="C10" s="217" t="s">
        <v>275</v>
      </c>
      <c r="D10" s="216">
        <f>'2019 Field of Dreamers - 2019 -'!C62</f>
        <v>33</v>
      </c>
      <c r="E10" s="216">
        <f>'2019 Field of Dreamers - 2019 -'!D62</f>
        <v>19</v>
      </c>
      <c r="F10" s="216">
        <f>'2019 Field of Dreamers - 2019 -'!E62</f>
        <v>0.5757575757575758</v>
      </c>
      <c r="G10" s="216">
        <f>'2019 Field of Dreamers - 2019 -'!F62</f>
        <v>17</v>
      </c>
      <c r="H10" s="216">
        <f>'2019 Field of Dreamers - 2019 -'!G62</f>
        <v>1</v>
      </c>
      <c r="I10" s="216">
        <f>'2019 Field of Dreamers - 2019 -'!H62</f>
        <v>1</v>
      </c>
      <c r="J10" s="216">
        <f>'2019 Field of Dreamers - 2019 -'!I62</f>
        <v>0</v>
      </c>
      <c r="K10" s="216">
        <f>'2019 Field of Dreamers - 2019 -'!J62</f>
        <v>9</v>
      </c>
      <c r="L10" s="216">
        <f>'2019 Field of Dreamers - 2019 -'!K62</f>
        <v>13</v>
      </c>
      <c r="M10" s="216">
        <f>'2019 Field of Dreamers - 2019 -'!L62</f>
        <v>0.15789473684210525</v>
      </c>
      <c r="N10" s="216">
        <f>'2019 Field of Dreamers - 2019 -'!M62</f>
        <v>0.733652312599681</v>
      </c>
    </row>
    <row r="11" spans="1:14" ht="14.5" customHeight="1" x14ac:dyDescent="0.15">
      <c r="A11" s="219" t="s">
        <v>264</v>
      </c>
      <c r="B11" s="220"/>
      <c r="C11" s="221"/>
      <c r="D11" s="271">
        <f>SUM(D10:D10)</f>
        <v>33</v>
      </c>
      <c r="E11" s="240">
        <f>SUM(E10:E10)</f>
        <v>19</v>
      </c>
      <c r="F11" s="223">
        <f>E11/D11</f>
        <v>0.5757575757575758</v>
      </c>
      <c r="G11" s="241">
        <f t="shared" ref="G11:L11" si="2">SUM(G10:G10)</f>
        <v>17</v>
      </c>
      <c r="H11" s="222">
        <f t="shared" si="2"/>
        <v>1</v>
      </c>
      <c r="I11" s="222">
        <f t="shared" si="2"/>
        <v>1</v>
      </c>
      <c r="J11" s="222">
        <f t="shared" si="2"/>
        <v>0</v>
      </c>
      <c r="K11" s="222">
        <f t="shared" si="2"/>
        <v>9</v>
      </c>
      <c r="L11" s="222">
        <f t="shared" si="2"/>
        <v>13</v>
      </c>
      <c r="M11" s="223">
        <f>(H11*1.33+I11*1.67+J11*2)/E11</f>
        <v>0.15789473684210525</v>
      </c>
      <c r="N11" s="222">
        <f>M11+F11</f>
        <v>0.733652312599681</v>
      </c>
    </row>
    <row r="12" spans="1:14" ht="14.5" customHeight="1" x14ac:dyDescent="0.15">
      <c r="A12" s="213"/>
      <c r="B12" s="214"/>
      <c r="C12" s="215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</row>
    <row r="13" spans="1:14" ht="14.5" customHeight="1" x14ac:dyDescent="0.15">
      <c r="A13" s="198" t="s">
        <v>83</v>
      </c>
      <c r="B13" s="216">
        <v>2019</v>
      </c>
      <c r="C13" s="217" t="s">
        <v>275</v>
      </c>
      <c r="D13" s="216">
        <f>'2019 Field of Dreamers - 2019 -'!C68</f>
        <v>62</v>
      </c>
      <c r="E13" s="216">
        <f>'2019 Field of Dreamers - 2019 -'!D68</f>
        <v>44</v>
      </c>
      <c r="F13" s="216">
        <f>'2019 Field of Dreamers - 2019 -'!E68</f>
        <v>0.70967741935483875</v>
      </c>
      <c r="G13" s="216">
        <f>'2019 Field of Dreamers - 2019 -'!F68</f>
        <v>40</v>
      </c>
      <c r="H13" s="216">
        <f>'2019 Field of Dreamers - 2019 -'!G68</f>
        <v>3</v>
      </c>
      <c r="I13" s="216">
        <f>'2019 Field of Dreamers - 2019 -'!H68</f>
        <v>1</v>
      </c>
      <c r="J13" s="216">
        <f>'2019 Field of Dreamers - 2019 -'!I68</f>
        <v>0</v>
      </c>
      <c r="K13" s="216">
        <f>'2019 Field of Dreamers - 2019 -'!J68</f>
        <v>14</v>
      </c>
      <c r="L13" s="216">
        <f>'2019 Field of Dreamers - 2019 -'!K68</f>
        <v>23</v>
      </c>
      <c r="M13" s="216">
        <f>'2019 Field of Dreamers - 2019 -'!L68</f>
        <v>0.12877272727272726</v>
      </c>
      <c r="N13" s="216">
        <f>'2019 Field of Dreamers - 2019 -'!M68</f>
        <v>0.83845014662756601</v>
      </c>
    </row>
    <row r="14" spans="1:14" ht="14.5" customHeight="1" x14ac:dyDescent="0.15">
      <c r="A14" s="219" t="s">
        <v>264</v>
      </c>
      <c r="B14" s="220"/>
      <c r="C14" s="221"/>
      <c r="D14" s="271">
        <f>SUM(D13:D13)</f>
        <v>62</v>
      </c>
      <c r="E14" s="240">
        <f>SUM(E13:E13)</f>
        <v>44</v>
      </c>
      <c r="F14" s="223">
        <f>E14/D14</f>
        <v>0.70967741935483875</v>
      </c>
      <c r="G14" s="241">
        <f t="shared" ref="G14:L14" si="3">SUM(G13:G13)</f>
        <v>40</v>
      </c>
      <c r="H14" s="242">
        <f t="shared" si="3"/>
        <v>3</v>
      </c>
      <c r="I14" s="243">
        <f t="shared" si="3"/>
        <v>1</v>
      </c>
      <c r="J14" s="222">
        <f t="shared" si="3"/>
        <v>0</v>
      </c>
      <c r="K14" s="240">
        <f t="shared" si="3"/>
        <v>14</v>
      </c>
      <c r="L14" s="242">
        <f t="shared" si="3"/>
        <v>23</v>
      </c>
      <c r="M14" s="223">
        <f>(H14*1.33+I14*1.67+J14*2)/E14</f>
        <v>0.12863636363636363</v>
      </c>
      <c r="N14" s="222">
        <f>M14+F14</f>
        <v>0.83831378299120241</v>
      </c>
    </row>
    <row r="15" spans="1:14" ht="14.5" customHeight="1" x14ac:dyDescent="0.15">
      <c r="A15" s="213"/>
      <c r="B15" s="214"/>
      <c r="C15" s="215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</row>
    <row r="16" spans="1:14" ht="14.5" customHeight="1" x14ac:dyDescent="0.15">
      <c r="A16" s="224" t="s">
        <v>38</v>
      </c>
      <c r="B16" s="216">
        <v>2019</v>
      </c>
      <c r="C16" s="217" t="s">
        <v>275</v>
      </c>
      <c r="D16" s="216">
        <f>'2019 Field of Dreamers - 2019 -'!C72</f>
        <v>44</v>
      </c>
      <c r="E16" s="216">
        <f>'2019 Field of Dreamers - 2019 -'!D72</f>
        <v>33</v>
      </c>
      <c r="F16" s="216">
        <f>'2019 Field of Dreamers - 2019 -'!E72</f>
        <v>0.75</v>
      </c>
      <c r="G16" s="216">
        <f>'2019 Field of Dreamers - 2019 -'!F72</f>
        <v>14</v>
      </c>
      <c r="H16" s="216">
        <f>'2019 Field of Dreamers - 2019 -'!G72</f>
        <v>9</v>
      </c>
      <c r="I16" s="216">
        <f>'2019 Field of Dreamers - 2019 -'!H72</f>
        <v>4</v>
      </c>
      <c r="J16" s="216">
        <f>'2019 Field of Dreamers - 2019 -'!I72</f>
        <v>6</v>
      </c>
      <c r="K16" s="216">
        <f>'2019 Field of Dreamers - 2019 -'!J72</f>
        <v>34</v>
      </c>
      <c r="L16" s="216">
        <f>'2019 Field of Dreamers - 2019 -'!K72</f>
        <v>23</v>
      </c>
      <c r="M16" s="216">
        <f>'2019 Field of Dreamers - 2019 -'!L72</f>
        <v>0.9292424242424242</v>
      </c>
      <c r="N16" s="216">
        <f>'2019 Field of Dreamers - 2019 -'!M72</f>
        <v>1.6792424242424242</v>
      </c>
    </row>
    <row r="17" spans="1:14" ht="14.5" customHeight="1" x14ac:dyDescent="0.15">
      <c r="A17" s="219" t="s">
        <v>264</v>
      </c>
      <c r="B17" s="220"/>
      <c r="C17" s="221"/>
      <c r="D17" s="271">
        <f>D16</f>
        <v>44</v>
      </c>
      <c r="E17" s="240">
        <f>E16</f>
        <v>33</v>
      </c>
      <c r="F17" s="223">
        <f>E17/D17</f>
        <v>0.75</v>
      </c>
      <c r="G17" s="241">
        <f t="shared" ref="G17:L17" si="4">G16</f>
        <v>14</v>
      </c>
      <c r="H17" s="222">
        <f t="shared" si="4"/>
        <v>9</v>
      </c>
      <c r="I17" s="222">
        <f t="shared" si="4"/>
        <v>4</v>
      </c>
      <c r="J17" s="222">
        <f t="shared" si="4"/>
        <v>6</v>
      </c>
      <c r="K17" s="240">
        <f t="shared" si="4"/>
        <v>34</v>
      </c>
      <c r="L17" s="242">
        <f t="shared" si="4"/>
        <v>23</v>
      </c>
      <c r="M17" s="223">
        <f>(H17*1.33+I17*1.67+J17*2)/E17</f>
        <v>0.92878787878787872</v>
      </c>
      <c r="N17" s="222">
        <f>M17+F17</f>
        <v>1.6787878787878787</v>
      </c>
    </row>
    <row r="18" spans="1:14" ht="14.5" customHeight="1" x14ac:dyDescent="0.15">
      <c r="A18" s="213"/>
      <c r="B18" s="214"/>
      <c r="C18" s="215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</row>
    <row r="19" spans="1:14" ht="14.5" customHeight="1" x14ac:dyDescent="0.15">
      <c r="A19" s="198" t="s">
        <v>306</v>
      </c>
      <c r="B19" s="216">
        <v>2019</v>
      </c>
      <c r="C19" s="217" t="s">
        <v>275</v>
      </c>
      <c r="D19" s="216">
        <f>'2019 Field of Dreamers - 2019 -'!C65</f>
        <v>52</v>
      </c>
      <c r="E19" s="216">
        <f>'2019 Field of Dreamers - 2019 -'!D65</f>
        <v>42</v>
      </c>
      <c r="F19" s="216">
        <f>'2019 Field of Dreamers - 2019 -'!E65</f>
        <v>0.80769230769230771</v>
      </c>
      <c r="G19" s="216">
        <f>'2019 Field of Dreamers - 2019 -'!F65</f>
        <v>42</v>
      </c>
      <c r="H19" s="216">
        <f>'2019 Field of Dreamers - 2019 -'!G65</f>
        <v>0</v>
      </c>
      <c r="I19" s="216">
        <f>'2019 Field of Dreamers - 2019 -'!H65</f>
        <v>0</v>
      </c>
      <c r="J19" s="216">
        <f>'2019 Field of Dreamers - 2019 -'!I65</f>
        <v>0</v>
      </c>
      <c r="K19" s="216">
        <f>'2019 Field of Dreamers - 2019 -'!J65</f>
        <v>10</v>
      </c>
      <c r="L19" s="216">
        <f>'2019 Field of Dreamers - 2019 -'!K65</f>
        <v>15</v>
      </c>
      <c r="M19" s="216">
        <f>'2019 Field of Dreamers - 2019 -'!L65</f>
        <v>0</v>
      </c>
      <c r="N19" s="216">
        <f>'2019 Field of Dreamers - 2019 -'!M65</f>
        <v>0.80769230769230771</v>
      </c>
    </row>
    <row r="20" spans="1:14" ht="14.5" customHeight="1" x14ac:dyDescent="0.15">
      <c r="A20" s="219" t="s">
        <v>264</v>
      </c>
      <c r="B20" s="220"/>
      <c r="C20" s="221"/>
      <c r="D20" s="271">
        <f>SUM(D19:D19)</f>
        <v>52</v>
      </c>
      <c r="E20" s="240">
        <f>SUM(E19:E19)</f>
        <v>42</v>
      </c>
      <c r="F20" s="223">
        <f>E20/D20</f>
        <v>0.80769230769230771</v>
      </c>
      <c r="G20" s="241">
        <f t="shared" ref="G20:L20" si="5">SUM(G19:G19)</f>
        <v>42</v>
      </c>
      <c r="H20" s="242">
        <f t="shared" si="5"/>
        <v>0</v>
      </c>
      <c r="I20" s="243">
        <f t="shared" si="5"/>
        <v>0</v>
      </c>
      <c r="J20" s="239">
        <f t="shared" si="5"/>
        <v>0</v>
      </c>
      <c r="K20" s="240">
        <f t="shared" si="5"/>
        <v>10</v>
      </c>
      <c r="L20" s="242">
        <f t="shared" si="5"/>
        <v>15</v>
      </c>
      <c r="M20" s="223">
        <f>(H20*1.33+I20*1.67+J20*2)/E20</f>
        <v>0</v>
      </c>
      <c r="N20" s="222">
        <f>M20+F20</f>
        <v>0.80769230769230771</v>
      </c>
    </row>
    <row r="21" spans="1:14" ht="14.5" customHeight="1" x14ac:dyDescent="0.15">
      <c r="A21" s="213"/>
      <c r="B21" s="214"/>
      <c r="C21" s="215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</row>
    <row r="22" spans="1:14" ht="14.5" customHeight="1" x14ac:dyDescent="0.15">
      <c r="A22" s="224" t="s">
        <v>228</v>
      </c>
      <c r="B22" s="216">
        <v>2019</v>
      </c>
      <c r="C22" s="217" t="s">
        <v>275</v>
      </c>
      <c r="D22" s="216">
        <f>'2019 Field of Dreamers - 2019 -'!C63</f>
        <v>40</v>
      </c>
      <c r="E22" s="216">
        <f>'2019 Field of Dreamers - 2019 -'!D63</f>
        <v>23</v>
      </c>
      <c r="F22" s="216">
        <f>'2019 Field of Dreamers - 2019 -'!E63</f>
        <v>0.57499999999999996</v>
      </c>
      <c r="G22" s="216">
        <f>'2019 Field of Dreamers - 2019 -'!F63</f>
        <v>22</v>
      </c>
      <c r="H22" s="216">
        <f>'2019 Field of Dreamers - 2019 -'!G63</f>
        <v>1</v>
      </c>
      <c r="I22" s="216">
        <f>'2019 Field of Dreamers - 2019 -'!H63</f>
        <v>0</v>
      </c>
      <c r="J22" s="216">
        <f>'2019 Field of Dreamers - 2019 -'!I63</f>
        <v>0</v>
      </c>
      <c r="K22" s="216">
        <f>'2019 Field of Dreamers - 2019 -'!J63</f>
        <v>9</v>
      </c>
      <c r="L22" s="216">
        <f>'2019 Field of Dreamers - 2019 -'!K63</f>
        <v>10</v>
      </c>
      <c r="M22" s="216">
        <f>'2019 Field of Dreamers - 2019 -'!L63</f>
        <v>5.7956521739130434E-2</v>
      </c>
      <c r="N22" s="216">
        <f>'2019 Field of Dreamers - 2019 -'!M63</f>
        <v>0.63295652173913042</v>
      </c>
    </row>
    <row r="23" spans="1:14" ht="14.5" customHeight="1" x14ac:dyDescent="0.15">
      <c r="A23" s="219" t="s">
        <v>264</v>
      </c>
      <c r="B23" s="220"/>
      <c r="C23" s="221"/>
      <c r="D23" s="271">
        <f>SUM(D22:D22)</f>
        <v>40</v>
      </c>
      <c r="E23" s="240">
        <f>SUM(E22:E22)</f>
        <v>23</v>
      </c>
      <c r="F23" s="223">
        <f>E23/D23</f>
        <v>0.57499999999999996</v>
      </c>
      <c r="G23" s="241">
        <f t="shared" ref="G23:L23" si="6">SUM(G22:G22)</f>
        <v>22</v>
      </c>
      <c r="H23" s="222">
        <f t="shared" si="6"/>
        <v>1</v>
      </c>
      <c r="I23" s="222">
        <f t="shared" si="6"/>
        <v>0</v>
      </c>
      <c r="J23" s="222">
        <f t="shared" si="6"/>
        <v>0</v>
      </c>
      <c r="K23" s="222">
        <f t="shared" si="6"/>
        <v>9</v>
      </c>
      <c r="L23" s="222">
        <f t="shared" si="6"/>
        <v>10</v>
      </c>
      <c r="M23" s="223">
        <f>(H23*1.33+I23*1.67+J23*2)/E23</f>
        <v>5.7826086956521743E-2</v>
      </c>
      <c r="N23" s="222">
        <f>M23+F23</f>
        <v>0.63282608695652165</v>
      </c>
    </row>
    <row r="24" spans="1:14" ht="14.5" customHeight="1" x14ac:dyDescent="0.15">
      <c r="A24" s="213"/>
      <c r="B24" s="214"/>
      <c r="C24" s="215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</row>
    <row r="25" spans="1:14" ht="14.5" customHeight="1" x14ac:dyDescent="0.15">
      <c r="A25" s="224" t="s">
        <v>307</v>
      </c>
      <c r="B25" s="216">
        <v>2019</v>
      </c>
      <c r="C25" s="217" t="s">
        <v>275</v>
      </c>
      <c r="D25" s="216">
        <f>'2019 Field of Dreamers - 2019 -'!C67</f>
        <v>41</v>
      </c>
      <c r="E25" s="216">
        <f>'2019 Field of Dreamers - 2019 -'!D67</f>
        <v>17</v>
      </c>
      <c r="F25" s="216">
        <f>'2019 Field of Dreamers - 2019 -'!E67</f>
        <v>0.41463414634146339</v>
      </c>
      <c r="G25" s="216">
        <f>'2019 Field of Dreamers - 2019 -'!F67</f>
        <v>17</v>
      </c>
      <c r="H25" s="216">
        <f>'2019 Field of Dreamers - 2019 -'!G67</f>
        <v>0</v>
      </c>
      <c r="I25" s="216">
        <f>'2019 Field of Dreamers - 2019 -'!H67</f>
        <v>0</v>
      </c>
      <c r="J25" s="216">
        <f>'2019 Field of Dreamers - 2019 -'!I67</f>
        <v>0</v>
      </c>
      <c r="K25" s="216">
        <f>'2019 Field of Dreamers - 2019 -'!J67</f>
        <v>9</v>
      </c>
      <c r="L25" s="216">
        <f>'2019 Field of Dreamers - 2019 -'!K67</f>
        <v>10</v>
      </c>
      <c r="M25" s="216">
        <f>'2019 Field of Dreamers - 2019 -'!L67</f>
        <v>0</v>
      </c>
      <c r="N25" s="216">
        <f>'2019 Field of Dreamers - 2019 -'!M67</f>
        <v>0.41463414634146339</v>
      </c>
    </row>
    <row r="26" spans="1:14" ht="14.5" customHeight="1" x14ac:dyDescent="0.15">
      <c r="A26" s="219" t="s">
        <v>264</v>
      </c>
      <c r="B26" s="220"/>
      <c r="C26" s="221"/>
      <c r="D26" s="271">
        <f>D25</f>
        <v>41</v>
      </c>
      <c r="E26" s="240">
        <f>E25</f>
        <v>17</v>
      </c>
      <c r="F26" s="223">
        <f>E26/D26</f>
        <v>0.41463414634146339</v>
      </c>
      <c r="G26" s="241">
        <f t="shared" ref="G26:L26" si="7">G25</f>
        <v>17</v>
      </c>
      <c r="H26" s="222">
        <f t="shared" si="7"/>
        <v>0</v>
      </c>
      <c r="I26" s="222">
        <f t="shared" si="7"/>
        <v>0</v>
      </c>
      <c r="J26" s="222">
        <f t="shared" si="7"/>
        <v>0</v>
      </c>
      <c r="K26" s="240">
        <f t="shared" si="7"/>
        <v>9</v>
      </c>
      <c r="L26" s="242">
        <f t="shared" si="7"/>
        <v>10</v>
      </c>
      <c r="M26" s="223">
        <f>(H26*1.33+I26*1.67+J26*2)/E26</f>
        <v>0</v>
      </c>
      <c r="N26" s="222">
        <f>M26+F26</f>
        <v>0.41463414634146339</v>
      </c>
    </row>
    <row r="27" spans="1:14" ht="14.5" customHeight="1" x14ac:dyDescent="0.15">
      <c r="A27" s="213"/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</row>
    <row r="28" spans="1:14" ht="14.5" customHeight="1" x14ac:dyDescent="0.15">
      <c r="A28" s="224" t="s">
        <v>187</v>
      </c>
      <c r="B28" s="216">
        <v>2019</v>
      </c>
      <c r="C28" s="217" t="s">
        <v>275</v>
      </c>
      <c r="D28" s="216">
        <f>'2019 Field of Dreamers - 2019 -'!C70</f>
        <v>44</v>
      </c>
      <c r="E28" s="216">
        <f>'2019 Field of Dreamers - 2019 -'!D70</f>
        <v>29</v>
      </c>
      <c r="F28" s="216">
        <f>'2019 Field of Dreamers - 2019 -'!E70</f>
        <v>0.65909090909090906</v>
      </c>
      <c r="G28" s="216">
        <f>'2019 Field of Dreamers - 2019 -'!F70</f>
        <v>26</v>
      </c>
      <c r="H28" s="216">
        <f>'2019 Field of Dreamers - 2019 -'!G70</f>
        <v>2</v>
      </c>
      <c r="I28" s="216">
        <f>'2019 Field of Dreamers - 2019 -'!H70</f>
        <v>1</v>
      </c>
      <c r="J28" s="216">
        <f>'2019 Field of Dreamers - 2019 -'!I70</f>
        <v>0</v>
      </c>
      <c r="K28" s="216">
        <f>'2019 Field of Dreamers - 2019 -'!J70</f>
        <v>15</v>
      </c>
      <c r="L28" s="216">
        <f>'2019 Field of Dreamers - 2019 -'!K70</f>
        <v>13</v>
      </c>
      <c r="M28" s="216">
        <f>'2019 Field of Dreamers - 2019 -'!L70</f>
        <v>0.14941379310344829</v>
      </c>
      <c r="N28" s="216">
        <f>'2019 Field of Dreamers - 2019 -'!M70</f>
        <v>0.80850470219435733</v>
      </c>
    </row>
    <row r="29" spans="1:14" ht="14.5" customHeight="1" x14ac:dyDescent="0.15">
      <c r="A29" s="219" t="s">
        <v>264</v>
      </c>
      <c r="B29" s="220"/>
      <c r="C29" s="221"/>
      <c r="D29" s="271">
        <f>SUM(D28:D28)</f>
        <v>44</v>
      </c>
      <c r="E29" s="240">
        <f>SUM(E28:E28)</f>
        <v>29</v>
      </c>
      <c r="F29" s="223">
        <f>E29/D29</f>
        <v>0.65909090909090906</v>
      </c>
      <c r="G29" s="241">
        <f t="shared" ref="G29:L29" si="8">SUM(G28:G28)</f>
        <v>26</v>
      </c>
      <c r="H29" s="242">
        <f t="shared" si="8"/>
        <v>2</v>
      </c>
      <c r="I29" s="222">
        <f t="shared" si="8"/>
        <v>1</v>
      </c>
      <c r="J29" s="222">
        <f t="shared" si="8"/>
        <v>0</v>
      </c>
      <c r="K29" s="240">
        <f t="shared" si="8"/>
        <v>15</v>
      </c>
      <c r="L29" s="242">
        <f t="shared" si="8"/>
        <v>13</v>
      </c>
      <c r="M29" s="223">
        <f>(H29*1.33+I29*1.67+J29*2)/E29</f>
        <v>0.14931034482758621</v>
      </c>
      <c r="N29" s="222">
        <f>M29+F29</f>
        <v>0.80840125391849527</v>
      </c>
    </row>
    <row r="30" spans="1:14" ht="14.5" customHeight="1" x14ac:dyDescent="0.15">
      <c r="A30" s="213"/>
      <c r="B30" s="214"/>
      <c r="C30" s="215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</row>
    <row r="31" spans="1:14" ht="14.5" customHeight="1" x14ac:dyDescent="0.15">
      <c r="A31" s="224" t="s">
        <v>142</v>
      </c>
      <c r="B31" s="216">
        <v>2019</v>
      </c>
      <c r="C31" s="217" t="s">
        <v>275</v>
      </c>
      <c r="D31" s="214" t="e">
        <f>#REF!</f>
        <v>#REF!</v>
      </c>
      <c r="E31" s="214" t="e">
        <f>#REF!</f>
        <v>#REF!</v>
      </c>
      <c r="F31" s="214" t="e">
        <f>#REF!</f>
        <v>#REF!</v>
      </c>
      <c r="G31" s="214" t="e">
        <f>#REF!</f>
        <v>#REF!</v>
      </c>
      <c r="H31" s="214" t="e">
        <f>#REF!</f>
        <v>#REF!</v>
      </c>
      <c r="I31" s="214" t="e">
        <f>#REF!</f>
        <v>#REF!</v>
      </c>
      <c r="J31" s="214" t="e">
        <f>#REF!</f>
        <v>#REF!</v>
      </c>
      <c r="K31" s="214" t="e">
        <f>#REF!</f>
        <v>#REF!</v>
      </c>
      <c r="L31" s="214" t="e">
        <f>#REF!</f>
        <v>#REF!</v>
      </c>
      <c r="M31" s="214" t="e">
        <f>#REF!</f>
        <v>#REF!</v>
      </c>
      <c r="N31" s="214" t="e">
        <f>#REF!</f>
        <v>#REF!</v>
      </c>
    </row>
    <row r="32" spans="1:14" ht="14.5" customHeight="1" x14ac:dyDescent="0.15">
      <c r="A32" s="219" t="s">
        <v>264</v>
      </c>
      <c r="B32" s="220"/>
      <c r="C32" s="221"/>
      <c r="D32" s="310" t="e">
        <f>SUM(D31:D31)</f>
        <v>#REF!</v>
      </c>
      <c r="E32" s="311" t="e">
        <f>SUM(E31:E31)</f>
        <v>#REF!</v>
      </c>
      <c r="F32" s="223" t="e">
        <f>E32/D32</f>
        <v>#REF!</v>
      </c>
      <c r="G32" s="312" t="e">
        <f t="shared" ref="G32:L32" si="9">SUM(G31:G31)</f>
        <v>#REF!</v>
      </c>
      <c r="H32" s="220" t="e">
        <f t="shared" si="9"/>
        <v>#REF!</v>
      </c>
      <c r="I32" s="220" t="e">
        <f t="shared" si="9"/>
        <v>#REF!</v>
      </c>
      <c r="J32" s="220" t="e">
        <f t="shared" si="9"/>
        <v>#REF!</v>
      </c>
      <c r="K32" s="220" t="e">
        <f t="shared" si="9"/>
        <v>#REF!</v>
      </c>
      <c r="L32" s="220" t="e">
        <f t="shared" si="9"/>
        <v>#REF!</v>
      </c>
      <c r="M32" s="223" t="e">
        <f>(H32*1.33+I32*1.67+J32*2)/E32</f>
        <v>#REF!</v>
      </c>
      <c r="N32" s="220" t="e">
        <f>M32+F32</f>
        <v>#REF!</v>
      </c>
    </row>
    <row r="33" spans="1:14" ht="14.5" customHeight="1" x14ac:dyDescent="0.15">
      <c r="A33" s="213"/>
      <c r="B33" s="214"/>
      <c r="C33" s="215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</row>
    <row r="34" spans="1:14" ht="14.5" customHeight="1" x14ac:dyDescent="0.15">
      <c r="A34" s="224" t="s">
        <v>229</v>
      </c>
      <c r="B34" s="216">
        <v>2019</v>
      </c>
      <c r="C34" s="217" t="s">
        <v>275</v>
      </c>
      <c r="D34" s="216">
        <f>'2019 Field of Dreamers - 2019 -'!C64</f>
        <v>42</v>
      </c>
      <c r="E34" s="216">
        <f>'2019 Field of Dreamers - 2019 -'!D64</f>
        <v>18</v>
      </c>
      <c r="F34" s="216">
        <f>'2019 Field of Dreamers - 2019 -'!E64</f>
        <v>0.42857142857142855</v>
      </c>
      <c r="G34" s="216">
        <f>'2019 Field of Dreamers - 2019 -'!F64</f>
        <v>18</v>
      </c>
      <c r="H34" s="216">
        <f>'2019 Field of Dreamers - 2019 -'!G64</f>
        <v>0</v>
      </c>
      <c r="I34" s="216">
        <f>'2019 Field of Dreamers - 2019 -'!H64</f>
        <v>0</v>
      </c>
      <c r="J34" s="216">
        <f>'2019 Field of Dreamers - 2019 -'!I64</f>
        <v>0</v>
      </c>
      <c r="K34" s="216">
        <f>'2019 Field of Dreamers - 2019 -'!J64</f>
        <v>14</v>
      </c>
      <c r="L34" s="216">
        <f>'2019 Field of Dreamers - 2019 -'!K64</f>
        <v>1</v>
      </c>
      <c r="M34" s="216">
        <f>'2019 Field of Dreamers - 2019 -'!L64</f>
        <v>0</v>
      </c>
      <c r="N34" s="216">
        <f>'2019 Field of Dreamers - 2019 -'!M64</f>
        <v>0.42857142857142855</v>
      </c>
    </row>
    <row r="35" spans="1:14" ht="14.5" customHeight="1" x14ac:dyDescent="0.15">
      <c r="A35" s="219" t="s">
        <v>264</v>
      </c>
      <c r="B35" s="220"/>
      <c r="C35" s="221"/>
      <c r="D35" s="271">
        <f>SUM(D34:D34)</f>
        <v>42</v>
      </c>
      <c r="E35" s="240">
        <f>SUM(E34:E34)</f>
        <v>18</v>
      </c>
      <c r="F35" s="223">
        <f>E35/D35</f>
        <v>0.42857142857142855</v>
      </c>
      <c r="G35" s="241">
        <f t="shared" ref="G35:L35" si="10">SUM(G34:G34)</f>
        <v>18</v>
      </c>
      <c r="H35" s="242">
        <f t="shared" si="10"/>
        <v>0</v>
      </c>
      <c r="I35" s="243">
        <f t="shared" si="10"/>
        <v>0</v>
      </c>
      <c r="J35" s="239">
        <f t="shared" si="10"/>
        <v>0</v>
      </c>
      <c r="K35" s="240">
        <f t="shared" si="10"/>
        <v>14</v>
      </c>
      <c r="L35" s="242">
        <f t="shared" si="10"/>
        <v>1</v>
      </c>
      <c r="M35" s="223">
        <f>(H35*1.33+I35*1.67+J35*2)/E35</f>
        <v>0</v>
      </c>
      <c r="N35" s="222">
        <f>M35+F35</f>
        <v>0.42857142857142855</v>
      </c>
    </row>
    <row r="36" spans="1:14" ht="14.5" customHeight="1" x14ac:dyDescent="0.15">
      <c r="A36" s="213"/>
      <c r="B36" s="214"/>
      <c r="C36" s="226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</row>
    <row r="37" spans="1:14" ht="14.5" customHeight="1" x14ac:dyDescent="0.15">
      <c r="A37" s="224" t="s">
        <v>21</v>
      </c>
      <c r="B37" s="216">
        <v>2019</v>
      </c>
      <c r="C37" s="217" t="s">
        <v>275</v>
      </c>
      <c r="D37" s="216">
        <f>'2019 Field of Dreamers - 2019 -'!C71</f>
        <v>61</v>
      </c>
      <c r="E37" s="216">
        <f>'2019 Field of Dreamers - 2019 -'!D71</f>
        <v>41</v>
      </c>
      <c r="F37" s="216">
        <f>'2019 Field of Dreamers - 2019 -'!E71</f>
        <v>0.67213114754098358</v>
      </c>
      <c r="G37" s="216">
        <f>'2019 Field of Dreamers - 2019 -'!F71</f>
        <v>23</v>
      </c>
      <c r="H37" s="216">
        <f>'2019 Field of Dreamers - 2019 -'!G71</f>
        <v>12</v>
      </c>
      <c r="I37" s="216">
        <f>'2019 Field of Dreamers - 2019 -'!H71</f>
        <v>3</v>
      </c>
      <c r="J37" s="216">
        <f>'2019 Field of Dreamers - 2019 -'!I71</f>
        <v>3</v>
      </c>
      <c r="K37" s="216">
        <f>'2019 Field of Dreamers - 2019 -'!J71</f>
        <v>29</v>
      </c>
      <c r="L37" s="216">
        <f>'2019 Field of Dreamers - 2019 -'!K71</f>
        <v>29</v>
      </c>
      <c r="M37" s="216">
        <f>'2019 Field of Dreamers - 2019 -'!L71</f>
        <v>0.65846341463414637</v>
      </c>
      <c r="N37" s="216">
        <f>'2019 Field of Dreamers - 2019 -'!M71</f>
        <v>1.3305945621751301</v>
      </c>
    </row>
    <row r="38" spans="1:14" ht="14.5" customHeight="1" x14ac:dyDescent="0.15">
      <c r="A38" s="219" t="s">
        <v>264</v>
      </c>
      <c r="B38" s="220"/>
      <c r="C38" s="221"/>
      <c r="D38" s="271">
        <f>SUM(D37:D37)</f>
        <v>61</v>
      </c>
      <c r="E38" s="240">
        <f>SUM(E37:E37)</f>
        <v>41</v>
      </c>
      <c r="F38" s="223">
        <f>E38/D38</f>
        <v>0.67213114754098358</v>
      </c>
      <c r="G38" s="241">
        <f t="shared" ref="G38:L38" si="11">SUM(G37:G37)</f>
        <v>23</v>
      </c>
      <c r="H38" s="242">
        <f t="shared" si="11"/>
        <v>12</v>
      </c>
      <c r="I38" s="222">
        <f t="shared" si="11"/>
        <v>3</v>
      </c>
      <c r="J38" s="239">
        <f t="shared" si="11"/>
        <v>3</v>
      </c>
      <c r="K38" s="240">
        <f t="shared" si="11"/>
        <v>29</v>
      </c>
      <c r="L38" s="242">
        <f t="shared" si="11"/>
        <v>29</v>
      </c>
      <c r="M38" s="223">
        <f>(H38*1.33+I38*1.67+J38*2)/E38</f>
        <v>0.65780487804878041</v>
      </c>
      <c r="N38" s="222">
        <f>M38+F38</f>
        <v>1.3299360255897641</v>
      </c>
    </row>
    <row r="39" spans="1:14" ht="14.5" customHeight="1" x14ac:dyDescent="0.15">
      <c r="A39" s="213"/>
      <c r="B39" s="214"/>
      <c r="C39" s="226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</row>
    <row r="40" spans="1:14" ht="14.5" customHeight="1" x14ac:dyDescent="0.15">
      <c r="A40" s="224" t="s">
        <v>133</v>
      </c>
      <c r="B40" s="216">
        <v>2019</v>
      </c>
      <c r="C40" s="217" t="s">
        <v>275</v>
      </c>
      <c r="D40" s="216">
        <f>'2019 Field of Dreamers - 2019 -'!C66</f>
        <v>4</v>
      </c>
      <c r="E40" s="216">
        <f>'2019 Field of Dreamers - 2019 -'!D66</f>
        <v>3</v>
      </c>
      <c r="F40" s="216">
        <f>'2019 Field of Dreamers - 2019 -'!E66</f>
        <v>0.75</v>
      </c>
      <c r="G40" s="216">
        <f>'2019 Field of Dreamers - 2019 -'!F66</f>
        <v>3</v>
      </c>
      <c r="H40" s="216">
        <f>'2019 Field of Dreamers - 2019 -'!G66</f>
        <v>0</v>
      </c>
      <c r="I40" s="216">
        <f>'2019 Field of Dreamers - 2019 -'!H66</f>
        <v>0</v>
      </c>
      <c r="J40" s="216">
        <f>'2019 Field of Dreamers - 2019 -'!I66</f>
        <v>0</v>
      </c>
      <c r="K40" s="216">
        <f>'2019 Field of Dreamers - 2019 -'!J66</f>
        <v>2</v>
      </c>
      <c r="L40" s="216">
        <f>'2019 Field of Dreamers - 2019 -'!K66</f>
        <v>2</v>
      </c>
      <c r="M40" s="216">
        <f>'2019 Field of Dreamers - 2019 -'!L66</f>
        <v>0</v>
      </c>
      <c r="N40" s="216">
        <f>'2019 Field of Dreamers - 2019 -'!M66</f>
        <v>0.75</v>
      </c>
    </row>
    <row r="41" spans="1:14" ht="14.5" customHeight="1" x14ac:dyDescent="0.15">
      <c r="A41" s="219" t="s">
        <v>264</v>
      </c>
      <c r="B41" s="220"/>
      <c r="C41" s="221"/>
      <c r="D41" s="271">
        <f>SUM(D40:D40)</f>
        <v>4</v>
      </c>
      <c r="E41" s="240">
        <f>SUM(E40:E40)</f>
        <v>3</v>
      </c>
      <c r="F41" s="223">
        <f>E41/D41</f>
        <v>0.75</v>
      </c>
      <c r="G41" s="241">
        <f t="shared" ref="G41:L41" si="12">SUM(G40:G40)</f>
        <v>3</v>
      </c>
      <c r="H41" s="222">
        <f t="shared" si="12"/>
        <v>0</v>
      </c>
      <c r="I41" s="222">
        <f t="shared" si="12"/>
        <v>0</v>
      </c>
      <c r="J41" s="222">
        <f t="shared" si="12"/>
        <v>0</v>
      </c>
      <c r="K41" s="222">
        <f t="shared" si="12"/>
        <v>2</v>
      </c>
      <c r="L41" s="222">
        <f t="shared" si="12"/>
        <v>2</v>
      </c>
      <c r="M41" s="223">
        <f>(H41*1.33+I41*1.67+J41*2)/E41</f>
        <v>0</v>
      </c>
      <c r="N41" s="222">
        <f>M41+F41</f>
        <v>0.75</v>
      </c>
    </row>
  </sheetData>
  <mergeCells count="1">
    <mergeCell ref="A1:N1"/>
  </mergeCells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V30"/>
  <sheetViews>
    <sheetView showGridLines="0" workbookViewId="0"/>
  </sheetViews>
  <sheetFormatPr baseColWidth="10" defaultColWidth="10.83203125" defaultRowHeight="13" customHeight="1" x14ac:dyDescent="0.15"/>
  <cols>
    <col min="1" max="1" width="5.33203125" style="313" customWidth="1"/>
    <col min="2" max="2" width="23.33203125" style="313" customWidth="1"/>
    <col min="3" max="3" width="5.83203125" style="313" customWidth="1"/>
    <col min="4" max="4" width="2.33203125" style="313" customWidth="1"/>
    <col min="5" max="5" width="4.33203125" style="313" customWidth="1"/>
    <col min="6" max="6" width="17.1640625" style="313" customWidth="1"/>
    <col min="7" max="7" width="12.5" style="313" customWidth="1"/>
    <col min="8" max="8" width="1.33203125" style="313" customWidth="1"/>
    <col min="9" max="9" width="5.83203125" style="313" customWidth="1"/>
    <col min="10" max="10" width="17.1640625" style="313" customWidth="1"/>
    <col min="11" max="11" width="6" style="313" customWidth="1"/>
    <col min="12" max="12" width="1.83203125" style="313" customWidth="1"/>
    <col min="13" max="13" width="6" style="313" customWidth="1"/>
    <col min="14" max="14" width="17" style="313" customWidth="1"/>
    <col min="15" max="15" width="6.1640625" style="313" customWidth="1"/>
    <col min="16" max="16" width="1.6640625" style="313" customWidth="1"/>
    <col min="17" max="17" width="6.33203125" style="313" customWidth="1"/>
    <col min="18" max="18" width="17" style="313" customWidth="1"/>
    <col min="19" max="19" width="6.6640625" style="313" customWidth="1"/>
    <col min="20" max="256" width="10.83203125" style="313" customWidth="1"/>
  </cols>
  <sheetData>
    <row r="1" spans="1:251" ht="15" customHeight="1" x14ac:dyDescent="0.15">
      <c r="A1" s="378" t="s">
        <v>308</v>
      </c>
      <c r="B1" s="373"/>
      <c r="C1" s="373"/>
      <c r="D1" s="245"/>
      <c r="E1" s="378" t="s">
        <v>309</v>
      </c>
      <c r="F1" s="373"/>
      <c r="G1" s="373"/>
      <c r="H1" s="245"/>
      <c r="I1" s="378" t="s">
        <v>310</v>
      </c>
      <c r="J1" s="373"/>
      <c r="K1" s="373"/>
      <c r="L1" s="245"/>
      <c r="M1" s="378" t="s">
        <v>311</v>
      </c>
      <c r="N1" s="373"/>
      <c r="O1" s="373"/>
      <c r="P1" s="246"/>
      <c r="Q1" s="379" t="s">
        <v>312</v>
      </c>
      <c r="R1" s="375"/>
      <c r="S1" s="375"/>
      <c r="T1" s="153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  <c r="DT1" s="154"/>
      <c r="DU1" s="154"/>
      <c r="DV1" s="154"/>
      <c r="DW1" s="154"/>
      <c r="DX1" s="154"/>
      <c r="DY1" s="154"/>
      <c r="DZ1" s="154"/>
      <c r="EA1" s="154"/>
      <c r="EB1" s="154"/>
      <c r="EC1" s="154"/>
      <c r="ED1" s="154"/>
      <c r="EE1" s="154"/>
      <c r="EF1" s="154"/>
      <c r="EG1" s="154"/>
      <c r="EH1" s="154"/>
      <c r="EI1" s="154"/>
      <c r="EJ1" s="154"/>
      <c r="EK1" s="154"/>
      <c r="EL1" s="154"/>
      <c r="EM1" s="154"/>
      <c r="EN1" s="154"/>
      <c r="EO1" s="154"/>
      <c r="EP1" s="154"/>
      <c r="EQ1" s="154"/>
      <c r="ER1" s="154"/>
      <c r="ES1" s="154"/>
      <c r="ET1" s="154"/>
      <c r="EU1" s="154"/>
      <c r="EV1" s="154"/>
      <c r="EW1" s="154"/>
      <c r="EX1" s="154"/>
      <c r="EY1" s="154"/>
      <c r="EZ1" s="154"/>
      <c r="FA1" s="154"/>
      <c r="FB1" s="154"/>
      <c r="FC1" s="154"/>
      <c r="FD1" s="154"/>
      <c r="FE1" s="154"/>
      <c r="FF1" s="154"/>
      <c r="FG1" s="154"/>
      <c r="FH1" s="154"/>
      <c r="FI1" s="154"/>
      <c r="FJ1" s="154"/>
      <c r="FK1" s="154"/>
      <c r="FL1" s="154"/>
      <c r="FM1" s="154"/>
      <c r="FN1" s="154"/>
      <c r="FO1" s="154"/>
      <c r="FP1" s="154"/>
      <c r="FQ1" s="154"/>
      <c r="FR1" s="154"/>
      <c r="FS1" s="154"/>
      <c r="FT1" s="154"/>
      <c r="FU1" s="154"/>
      <c r="FV1" s="154"/>
      <c r="FW1" s="154"/>
      <c r="FX1" s="154"/>
      <c r="FY1" s="154"/>
      <c r="FZ1" s="154"/>
      <c r="GA1" s="154"/>
      <c r="GB1" s="154"/>
      <c r="GC1" s="154"/>
      <c r="GD1" s="154"/>
      <c r="GE1" s="154"/>
      <c r="GF1" s="154"/>
      <c r="GG1" s="154"/>
      <c r="GH1" s="154"/>
      <c r="GI1" s="154"/>
      <c r="GJ1" s="154"/>
      <c r="GK1" s="154"/>
      <c r="GL1" s="154"/>
      <c r="GM1" s="154"/>
      <c r="GN1" s="154"/>
      <c r="GO1" s="154"/>
      <c r="GP1" s="154"/>
      <c r="GQ1" s="154"/>
      <c r="GR1" s="154"/>
      <c r="GS1" s="154"/>
      <c r="GT1" s="154"/>
      <c r="GU1" s="154"/>
      <c r="GV1" s="154"/>
      <c r="GW1" s="154"/>
      <c r="GX1" s="154"/>
      <c r="GY1" s="154"/>
      <c r="GZ1" s="154"/>
      <c r="HA1" s="154"/>
      <c r="HB1" s="154"/>
      <c r="HC1" s="154"/>
      <c r="HD1" s="154"/>
      <c r="HE1" s="154"/>
      <c r="HF1" s="154"/>
      <c r="HG1" s="154"/>
      <c r="HH1" s="154"/>
      <c r="HI1" s="154"/>
      <c r="HJ1" s="154"/>
      <c r="HK1" s="154"/>
      <c r="HL1" s="154"/>
      <c r="HM1" s="154"/>
      <c r="HN1" s="154"/>
      <c r="HO1" s="154"/>
      <c r="HP1" s="154"/>
      <c r="HQ1" s="154"/>
      <c r="HR1" s="154"/>
      <c r="HS1" s="154"/>
      <c r="HT1" s="154"/>
      <c r="HU1" s="154"/>
      <c r="HV1" s="154"/>
      <c r="HW1" s="154"/>
      <c r="HX1" s="154"/>
      <c r="HY1" s="154"/>
      <c r="HZ1" s="154"/>
      <c r="IA1" s="154"/>
      <c r="IB1" s="154"/>
      <c r="IC1" s="154"/>
      <c r="ID1" s="154"/>
      <c r="IE1" s="154"/>
      <c r="IF1" s="154"/>
      <c r="IG1" s="154"/>
      <c r="IH1" s="154"/>
      <c r="II1" s="154"/>
      <c r="IJ1" s="154"/>
      <c r="IK1" s="154"/>
      <c r="IL1" s="154"/>
      <c r="IM1" s="154"/>
      <c r="IN1" s="154"/>
      <c r="IO1" s="154"/>
      <c r="IP1" s="154"/>
      <c r="IQ1" s="155"/>
    </row>
    <row r="2" spans="1:251" ht="15" customHeight="1" x14ac:dyDescent="0.15">
      <c r="A2" s="156">
        <v>1</v>
      </c>
      <c r="B2" s="314" t="s">
        <v>83</v>
      </c>
      <c r="C2" s="315">
        <v>62</v>
      </c>
      <c r="D2" s="152"/>
      <c r="E2" s="156">
        <v>1</v>
      </c>
      <c r="F2" s="314" t="s">
        <v>83</v>
      </c>
      <c r="G2" s="315">
        <v>44</v>
      </c>
      <c r="H2" s="152"/>
      <c r="I2" s="156">
        <v>1</v>
      </c>
      <c r="J2" s="314" t="s">
        <v>198</v>
      </c>
      <c r="K2" s="315">
        <v>42</v>
      </c>
      <c r="L2" s="152"/>
      <c r="M2" s="156">
        <v>1</v>
      </c>
      <c r="N2" s="316" t="s">
        <v>21</v>
      </c>
      <c r="O2" s="317">
        <v>12</v>
      </c>
      <c r="P2" s="290"/>
      <c r="Q2" s="156">
        <v>1</v>
      </c>
      <c r="R2" s="316" t="s">
        <v>82</v>
      </c>
      <c r="S2" s="317">
        <v>12</v>
      </c>
      <c r="T2" s="161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  <c r="DB2" s="162"/>
      <c r="DC2" s="162"/>
      <c r="DD2" s="162"/>
      <c r="DE2" s="162"/>
      <c r="DF2" s="162"/>
      <c r="DG2" s="162"/>
      <c r="DH2" s="162"/>
      <c r="DI2" s="162"/>
      <c r="DJ2" s="162"/>
      <c r="DK2" s="162"/>
      <c r="DL2" s="162"/>
      <c r="DM2" s="162"/>
      <c r="DN2" s="162"/>
      <c r="DO2" s="162"/>
      <c r="DP2" s="162"/>
      <c r="DQ2" s="162"/>
      <c r="DR2" s="162"/>
      <c r="DS2" s="162"/>
      <c r="DT2" s="162"/>
      <c r="DU2" s="162"/>
      <c r="DV2" s="162"/>
      <c r="DW2" s="162"/>
      <c r="DX2" s="162"/>
      <c r="DY2" s="162"/>
      <c r="DZ2" s="162"/>
      <c r="EA2" s="162"/>
      <c r="EB2" s="162"/>
      <c r="EC2" s="162"/>
      <c r="ED2" s="162"/>
      <c r="EE2" s="162"/>
      <c r="EF2" s="162"/>
      <c r="EG2" s="162"/>
      <c r="EH2" s="162"/>
      <c r="EI2" s="162"/>
      <c r="EJ2" s="162"/>
      <c r="EK2" s="162"/>
      <c r="EL2" s="162"/>
      <c r="EM2" s="162"/>
      <c r="EN2" s="162"/>
      <c r="EO2" s="162"/>
      <c r="EP2" s="162"/>
      <c r="EQ2" s="162"/>
      <c r="ER2" s="162"/>
      <c r="ES2" s="162"/>
      <c r="ET2" s="162"/>
      <c r="EU2" s="162"/>
      <c r="EV2" s="162"/>
      <c r="EW2" s="162"/>
      <c r="EX2" s="162"/>
      <c r="EY2" s="162"/>
      <c r="EZ2" s="162"/>
      <c r="FA2" s="162"/>
      <c r="FB2" s="162"/>
      <c r="FC2" s="162"/>
      <c r="FD2" s="162"/>
      <c r="FE2" s="162"/>
      <c r="FF2" s="162"/>
      <c r="FG2" s="162"/>
      <c r="FH2" s="162"/>
      <c r="FI2" s="162"/>
      <c r="FJ2" s="162"/>
      <c r="FK2" s="162"/>
      <c r="FL2" s="162"/>
      <c r="FM2" s="162"/>
      <c r="FN2" s="162"/>
      <c r="FO2" s="162"/>
      <c r="FP2" s="162"/>
      <c r="FQ2" s="162"/>
      <c r="FR2" s="162"/>
      <c r="FS2" s="162"/>
      <c r="FT2" s="162"/>
      <c r="FU2" s="162"/>
      <c r="FV2" s="162"/>
      <c r="FW2" s="162"/>
      <c r="FX2" s="162"/>
      <c r="FY2" s="162"/>
      <c r="FZ2" s="162"/>
      <c r="GA2" s="162"/>
      <c r="GB2" s="162"/>
      <c r="GC2" s="162"/>
      <c r="GD2" s="162"/>
      <c r="GE2" s="162"/>
      <c r="GF2" s="162"/>
      <c r="GG2" s="162"/>
      <c r="GH2" s="162"/>
      <c r="GI2" s="162"/>
      <c r="GJ2" s="162"/>
      <c r="GK2" s="162"/>
      <c r="GL2" s="162"/>
      <c r="GM2" s="162"/>
      <c r="GN2" s="162"/>
      <c r="GO2" s="162"/>
      <c r="GP2" s="162"/>
      <c r="GQ2" s="162"/>
      <c r="GR2" s="162"/>
      <c r="GS2" s="162"/>
      <c r="GT2" s="162"/>
      <c r="GU2" s="162"/>
      <c r="GV2" s="162"/>
      <c r="GW2" s="162"/>
      <c r="GX2" s="162"/>
      <c r="GY2" s="162"/>
      <c r="GZ2" s="162"/>
      <c r="HA2" s="162"/>
      <c r="HB2" s="162"/>
      <c r="HC2" s="162"/>
      <c r="HD2" s="162"/>
      <c r="HE2" s="162"/>
      <c r="HF2" s="162"/>
      <c r="HG2" s="162"/>
      <c r="HH2" s="162"/>
      <c r="HI2" s="162"/>
      <c r="HJ2" s="162"/>
      <c r="HK2" s="162"/>
      <c r="HL2" s="162"/>
      <c r="HM2" s="162"/>
      <c r="HN2" s="162"/>
      <c r="HO2" s="162"/>
      <c r="HP2" s="162"/>
      <c r="HQ2" s="162"/>
      <c r="HR2" s="162"/>
      <c r="HS2" s="162"/>
      <c r="HT2" s="162"/>
      <c r="HU2" s="162"/>
      <c r="HV2" s="162"/>
      <c r="HW2" s="162"/>
      <c r="HX2" s="162"/>
      <c r="HY2" s="162"/>
      <c r="HZ2" s="162"/>
      <c r="IA2" s="162"/>
      <c r="IB2" s="162"/>
      <c r="IC2" s="162"/>
      <c r="ID2" s="162"/>
      <c r="IE2" s="162"/>
      <c r="IF2" s="162"/>
      <c r="IG2" s="162"/>
      <c r="IH2" s="162"/>
      <c r="II2" s="162"/>
      <c r="IJ2" s="162"/>
      <c r="IK2" s="162"/>
      <c r="IL2" s="162"/>
      <c r="IM2" s="162"/>
      <c r="IN2" s="162"/>
      <c r="IO2" s="162"/>
      <c r="IP2" s="162"/>
      <c r="IQ2" s="163"/>
    </row>
    <row r="3" spans="1:251" ht="15" customHeight="1" x14ac:dyDescent="0.15">
      <c r="A3" s="156">
        <v>2</v>
      </c>
      <c r="B3" s="318" t="s">
        <v>21</v>
      </c>
      <c r="C3" s="319">
        <v>61</v>
      </c>
      <c r="D3" s="152"/>
      <c r="E3" s="156">
        <v>2</v>
      </c>
      <c r="F3" s="318" t="s">
        <v>198</v>
      </c>
      <c r="G3" s="319">
        <v>42</v>
      </c>
      <c r="H3" s="152"/>
      <c r="I3" s="156">
        <v>2</v>
      </c>
      <c r="J3" s="318" t="s">
        <v>84</v>
      </c>
      <c r="K3" s="319">
        <v>40</v>
      </c>
      <c r="L3" s="152"/>
      <c r="M3" s="156">
        <v>2</v>
      </c>
      <c r="N3" s="320" t="s">
        <v>38</v>
      </c>
      <c r="O3" s="317">
        <v>9</v>
      </c>
      <c r="P3" s="290"/>
      <c r="Q3" s="156">
        <v>2</v>
      </c>
      <c r="R3" s="320" t="s">
        <v>38</v>
      </c>
      <c r="S3" s="317">
        <v>4</v>
      </c>
      <c r="T3" s="161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162"/>
      <c r="DH3" s="162"/>
      <c r="DI3" s="162"/>
      <c r="DJ3" s="162"/>
      <c r="DK3" s="162"/>
      <c r="DL3" s="162"/>
      <c r="DM3" s="162"/>
      <c r="DN3" s="162"/>
      <c r="DO3" s="162"/>
      <c r="DP3" s="162"/>
      <c r="DQ3" s="162"/>
      <c r="DR3" s="162"/>
      <c r="DS3" s="162"/>
      <c r="DT3" s="162"/>
      <c r="DU3" s="162"/>
      <c r="DV3" s="162"/>
      <c r="DW3" s="162"/>
      <c r="DX3" s="162"/>
      <c r="DY3" s="162"/>
      <c r="DZ3" s="162"/>
      <c r="EA3" s="162"/>
      <c r="EB3" s="162"/>
      <c r="EC3" s="162"/>
      <c r="ED3" s="162"/>
      <c r="EE3" s="162"/>
      <c r="EF3" s="162"/>
      <c r="EG3" s="162"/>
      <c r="EH3" s="162"/>
      <c r="EI3" s="162"/>
      <c r="EJ3" s="162"/>
      <c r="EK3" s="162"/>
      <c r="EL3" s="162"/>
      <c r="EM3" s="162"/>
      <c r="EN3" s="162"/>
      <c r="EO3" s="162"/>
      <c r="EP3" s="162"/>
      <c r="EQ3" s="162"/>
      <c r="ER3" s="162"/>
      <c r="ES3" s="162"/>
      <c r="ET3" s="162"/>
      <c r="EU3" s="162"/>
      <c r="EV3" s="162"/>
      <c r="EW3" s="162"/>
      <c r="EX3" s="162"/>
      <c r="EY3" s="162"/>
      <c r="EZ3" s="162"/>
      <c r="FA3" s="162"/>
      <c r="FB3" s="162"/>
      <c r="FC3" s="162"/>
      <c r="FD3" s="162"/>
      <c r="FE3" s="162"/>
      <c r="FF3" s="162"/>
      <c r="FG3" s="162"/>
      <c r="FH3" s="162"/>
      <c r="FI3" s="162"/>
      <c r="FJ3" s="162"/>
      <c r="FK3" s="162"/>
      <c r="FL3" s="162"/>
      <c r="FM3" s="162"/>
      <c r="FN3" s="162"/>
      <c r="FO3" s="162"/>
      <c r="FP3" s="162"/>
      <c r="FQ3" s="162"/>
      <c r="FR3" s="162"/>
      <c r="FS3" s="162"/>
      <c r="FT3" s="162"/>
      <c r="FU3" s="162"/>
      <c r="FV3" s="162"/>
      <c r="FW3" s="162"/>
      <c r="FX3" s="162"/>
      <c r="FY3" s="162"/>
      <c r="FZ3" s="162"/>
      <c r="GA3" s="162"/>
      <c r="GB3" s="162"/>
      <c r="GC3" s="162"/>
      <c r="GD3" s="162"/>
      <c r="GE3" s="162"/>
      <c r="GF3" s="162"/>
      <c r="GG3" s="162"/>
      <c r="GH3" s="162"/>
      <c r="GI3" s="162"/>
      <c r="GJ3" s="162"/>
      <c r="GK3" s="162"/>
      <c r="GL3" s="162"/>
      <c r="GM3" s="162"/>
      <c r="GN3" s="162"/>
      <c r="GO3" s="162"/>
      <c r="GP3" s="162"/>
      <c r="GQ3" s="162"/>
      <c r="GR3" s="162"/>
      <c r="GS3" s="162"/>
      <c r="GT3" s="162"/>
      <c r="GU3" s="162"/>
      <c r="GV3" s="162"/>
      <c r="GW3" s="162"/>
      <c r="GX3" s="162"/>
      <c r="GY3" s="162"/>
      <c r="GZ3" s="162"/>
      <c r="HA3" s="162"/>
      <c r="HB3" s="162"/>
      <c r="HC3" s="162"/>
      <c r="HD3" s="162"/>
      <c r="HE3" s="162"/>
      <c r="HF3" s="162"/>
      <c r="HG3" s="162"/>
      <c r="HH3" s="162"/>
      <c r="HI3" s="162"/>
      <c r="HJ3" s="162"/>
      <c r="HK3" s="162"/>
      <c r="HL3" s="162"/>
      <c r="HM3" s="162"/>
      <c r="HN3" s="162"/>
      <c r="HO3" s="162"/>
      <c r="HP3" s="162"/>
      <c r="HQ3" s="162"/>
      <c r="HR3" s="162"/>
      <c r="HS3" s="162"/>
      <c r="HT3" s="162"/>
      <c r="HU3" s="162"/>
      <c r="HV3" s="162"/>
      <c r="HW3" s="162"/>
      <c r="HX3" s="162"/>
      <c r="HY3" s="162"/>
      <c r="HZ3" s="162"/>
      <c r="IA3" s="162"/>
      <c r="IB3" s="162"/>
      <c r="IC3" s="162"/>
      <c r="ID3" s="162"/>
      <c r="IE3" s="162"/>
      <c r="IF3" s="162"/>
      <c r="IG3" s="162"/>
      <c r="IH3" s="162"/>
      <c r="II3" s="162"/>
      <c r="IJ3" s="162"/>
      <c r="IK3" s="162"/>
      <c r="IL3" s="162"/>
      <c r="IM3" s="162"/>
      <c r="IN3" s="162"/>
      <c r="IO3" s="162"/>
      <c r="IP3" s="162"/>
      <c r="IQ3" s="163"/>
    </row>
    <row r="4" spans="1:251" ht="15" customHeight="1" x14ac:dyDescent="0.15">
      <c r="A4" s="156">
        <v>3</v>
      </c>
      <c r="B4" s="318" t="s">
        <v>84</v>
      </c>
      <c r="C4" s="319">
        <v>59</v>
      </c>
      <c r="D4" s="152"/>
      <c r="E4" s="156">
        <v>3</v>
      </c>
      <c r="F4" s="318" t="s">
        <v>84</v>
      </c>
      <c r="G4" s="319">
        <v>42</v>
      </c>
      <c r="H4" s="152"/>
      <c r="I4" s="156">
        <v>3</v>
      </c>
      <c r="J4" s="318" t="s">
        <v>83</v>
      </c>
      <c r="K4" s="319">
        <v>40</v>
      </c>
      <c r="L4" s="152"/>
      <c r="M4" s="156">
        <v>3</v>
      </c>
      <c r="N4" s="320" t="s">
        <v>82</v>
      </c>
      <c r="O4" s="317">
        <v>5</v>
      </c>
      <c r="P4" s="290"/>
      <c r="Q4" s="156">
        <v>3</v>
      </c>
      <c r="R4" s="320" t="s">
        <v>21</v>
      </c>
      <c r="S4" s="317">
        <v>3</v>
      </c>
      <c r="T4" s="161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  <c r="EJ4" s="162"/>
      <c r="EK4" s="162"/>
      <c r="EL4" s="162"/>
      <c r="EM4" s="162"/>
      <c r="EN4" s="162"/>
      <c r="EO4" s="162"/>
      <c r="EP4" s="162"/>
      <c r="EQ4" s="162"/>
      <c r="ER4" s="162"/>
      <c r="ES4" s="162"/>
      <c r="ET4" s="162"/>
      <c r="EU4" s="162"/>
      <c r="EV4" s="162"/>
      <c r="EW4" s="162"/>
      <c r="EX4" s="162"/>
      <c r="EY4" s="162"/>
      <c r="EZ4" s="162"/>
      <c r="FA4" s="162"/>
      <c r="FB4" s="162"/>
      <c r="FC4" s="162"/>
      <c r="FD4" s="162"/>
      <c r="FE4" s="162"/>
      <c r="FF4" s="162"/>
      <c r="FG4" s="162"/>
      <c r="FH4" s="162"/>
      <c r="FI4" s="162"/>
      <c r="FJ4" s="162"/>
      <c r="FK4" s="162"/>
      <c r="FL4" s="162"/>
      <c r="FM4" s="162"/>
      <c r="FN4" s="162"/>
      <c r="FO4" s="162"/>
      <c r="FP4" s="162"/>
      <c r="FQ4" s="162"/>
      <c r="FR4" s="162"/>
      <c r="FS4" s="162"/>
      <c r="FT4" s="162"/>
      <c r="FU4" s="162"/>
      <c r="FV4" s="162"/>
      <c r="FW4" s="162"/>
      <c r="FX4" s="162"/>
      <c r="FY4" s="162"/>
      <c r="FZ4" s="162"/>
      <c r="GA4" s="162"/>
      <c r="GB4" s="162"/>
      <c r="GC4" s="162"/>
      <c r="GD4" s="162"/>
      <c r="GE4" s="162"/>
      <c r="GF4" s="162"/>
      <c r="GG4" s="162"/>
      <c r="GH4" s="162"/>
      <c r="GI4" s="162"/>
      <c r="GJ4" s="162"/>
      <c r="GK4" s="162"/>
      <c r="GL4" s="162"/>
      <c r="GM4" s="162"/>
      <c r="GN4" s="162"/>
      <c r="GO4" s="162"/>
      <c r="GP4" s="162"/>
      <c r="GQ4" s="162"/>
      <c r="GR4" s="162"/>
      <c r="GS4" s="162"/>
      <c r="GT4" s="162"/>
      <c r="GU4" s="162"/>
      <c r="GV4" s="162"/>
      <c r="GW4" s="162"/>
      <c r="GX4" s="162"/>
      <c r="GY4" s="162"/>
      <c r="GZ4" s="162"/>
      <c r="HA4" s="162"/>
      <c r="HB4" s="162"/>
      <c r="HC4" s="162"/>
      <c r="HD4" s="162"/>
      <c r="HE4" s="162"/>
      <c r="HF4" s="162"/>
      <c r="HG4" s="162"/>
      <c r="HH4" s="162"/>
      <c r="HI4" s="162"/>
      <c r="HJ4" s="162"/>
      <c r="HK4" s="162"/>
      <c r="HL4" s="162"/>
      <c r="HM4" s="162"/>
      <c r="HN4" s="162"/>
      <c r="HO4" s="162"/>
      <c r="HP4" s="162"/>
      <c r="HQ4" s="162"/>
      <c r="HR4" s="162"/>
      <c r="HS4" s="162"/>
      <c r="HT4" s="162"/>
      <c r="HU4" s="162"/>
      <c r="HV4" s="162"/>
      <c r="HW4" s="162"/>
      <c r="HX4" s="162"/>
      <c r="HY4" s="162"/>
      <c r="HZ4" s="162"/>
      <c r="IA4" s="162"/>
      <c r="IB4" s="162"/>
      <c r="IC4" s="162"/>
      <c r="ID4" s="162"/>
      <c r="IE4" s="162"/>
      <c r="IF4" s="162"/>
      <c r="IG4" s="162"/>
      <c r="IH4" s="162"/>
      <c r="II4" s="162"/>
      <c r="IJ4" s="162"/>
      <c r="IK4" s="162"/>
      <c r="IL4" s="162"/>
      <c r="IM4" s="162"/>
      <c r="IN4" s="162"/>
      <c r="IO4" s="162"/>
      <c r="IP4" s="162"/>
      <c r="IQ4" s="163"/>
    </row>
    <row r="5" spans="1:251" ht="15" customHeight="1" x14ac:dyDescent="0.15">
      <c r="A5" s="156">
        <v>4</v>
      </c>
      <c r="B5" s="318" t="s">
        <v>198</v>
      </c>
      <c r="C5" s="319">
        <v>52</v>
      </c>
      <c r="D5" s="152"/>
      <c r="E5" s="156">
        <v>4</v>
      </c>
      <c r="F5" s="318" t="s">
        <v>21</v>
      </c>
      <c r="G5" s="319">
        <v>41</v>
      </c>
      <c r="H5" s="152"/>
      <c r="I5" s="156">
        <v>4</v>
      </c>
      <c r="J5" s="318" t="s">
        <v>187</v>
      </c>
      <c r="K5" s="319">
        <v>26</v>
      </c>
      <c r="L5" s="152"/>
      <c r="M5" s="156">
        <v>4</v>
      </c>
      <c r="N5" s="320" t="s">
        <v>83</v>
      </c>
      <c r="O5" s="317">
        <v>3</v>
      </c>
      <c r="P5" s="290"/>
      <c r="Q5" s="156">
        <v>4</v>
      </c>
      <c r="R5" s="318" t="s">
        <v>187</v>
      </c>
      <c r="S5" s="321">
        <v>1</v>
      </c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  <c r="FF5" s="162"/>
      <c r="FG5" s="162"/>
      <c r="FH5" s="162"/>
      <c r="FI5" s="162"/>
      <c r="FJ5" s="162"/>
      <c r="FK5" s="162"/>
      <c r="FL5" s="162"/>
      <c r="FM5" s="162"/>
      <c r="FN5" s="162"/>
      <c r="FO5" s="162"/>
      <c r="FP5" s="162"/>
      <c r="FQ5" s="162"/>
      <c r="FR5" s="162"/>
      <c r="FS5" s="162"/>
      <c r="FT5" s="162"/>
      <c r="FU5" s="162"/>
      <c r="FV5" s="162"/>
      <c r="FW5" s="162"/>
      <c r="FX5" s="162"/>
      <c r="FY5" s="162"/>
      <c r="FZ5" s="162"/>
      <c r="GA5" s="162"/>
      <c r="GB5" s="162"/>
      <c r="GC5" s="162"/>
      <c r="GD5" s="162"/>
      <c r="GE5" s="162"/>
      <c r="GF5" s="162"/>
      <c r="GG5" s="162"/>
      <c r="GH5" s="162"/>
      <c r="GI5" s="162"/>
      <c r="GJ5" s="162"/>
      <c r="GK5" s="162"/>
      <c r="GL5" s="162"/>
      <c r="GM5" s="162"/>
      <c r="GN5" s="162"/>
      <c r="GO5" s="162"/>
      <c r="GP5" s="162"/>
      <c r="GQ5" s="162"/>
      <c r="GR5" s="162"/>
      <c r="GS5" s="162"/>
      <c r="GT5" s="162"/>
      <c r="GU5" s="162"/>
      <c r="GV5" s="162"/>
      <c r="GW5" s="162"/>
      <c r="GX5" s="162"/>
      <c r="GY5" s="162"/>
      <c r="GZ5" s="162"/>
      <c r="HA5" s="162"/>
      <c r="HB5" s="162"/>
      <c r="HC5" s="162"/>
      <c r="HD5" s="162"/>
      <c r="HE5" s="162"/>
      <c r="HF5" s="162"/>
      <c r="HG5" s="162"/>
      <c r="HH5" s="162"/>
      <c r="HI5" s="162"/>
      <c r="HJ5" s="162"/>
      <c r="HK5" s="162"/>
      <c r="HL5" s="162"/>
      <c r="HM5" s="162"/>
      <c r="HN5" s="162"/>
      <c r="HO5" s="162"/>
      <c r="HP5" s="162"/>
      <c r="HQ5" s="162"/>
      <c r="HR5" s="162"/>
      <c r="HS5" s="162"/>
      <c r="HT5" s="162"/>
      <c r="HU5" s="162"/>
      <c r="HV5" s="162"/>
      <c r="HW5" s="162"/>
      <c r="HX5" s="162"/>
      <c r="HY5" s="162"/>
      <c r="HZ5" s="162"/>
      <c r="IA5" s="162"/>
      <c r="IB5" s="162"/>
      <c r="IC5" s="162"/>
      <c r="ID5" s="162"/>
      <c r="IE5" s="162"/>
      <c r="IF5" s="162"/>
      <c r="IG5" s="162"/>
      <c r="IH5" s="162"/>
      <c r="II5" s="162"/>
      <c r="IJ5" s="162"/>
      <c r="IK5" s="162"/>
      <c r="IL5" s="162"/>
      <c r="IM5" s="162"/>
      <c r="IN5" s="162"/>
      <c r="IO5" s="162"/>
      <c r="IP5" s="162"/>
      <c r="IQ5" s="163"/>
    </row>
    <row r="6" spans="1:251" ht="15" customHeight="1" x14ac:dyDescent="0.15">
      <c r="A6" s="156">
        <v>5</v>
      </c>
      <c r="B6" s="318" t="s">
        <v>82</v>
      </c>
      <c r="C6" s="319">
        <v>49</v>
      </c>
      <c r="D6" s="152"/>
      <c r="E6" s="156">
        <v>5</v>
      </c>
      <c r="F6" s="318" t="s">
        <v>82</v>
      </c>
      <c r="G6" s="319">
        <v>40</v>
      </c>
      <c r="H6" s="152"/>
      <c r="I6" s="156">
        <v>5</v>
      </c>
      <c r="J6" s="318" t="s">
        <v>21</v>
      </c>
      <c r="K6" s="319">
        <v>23</v>
      </c>
      <c r="L6" s="152"/>
      <c r="M6" s="156">
        <v>5</v>
      </c>
      <c r="N6" s="318" t="s">
        <v>84</v>
      </c>
      <c r="O6" s="322">
        <v>2</v>
      </c>
      <c r="P6" s="290"/>
      <c r="Q6" s="156">
        <v>5</v>
      </c>
      <c r="R6" s="320" t="s">
        <v>227</v>
      </c>
      <c r="S6" s="317">
        <v>1</v>
      </c>
      <c r="T6" s="161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2"/>
      <c r="FF6" s="162"/>
      <c r="FG6" s="162"/>
      <c r="FH6" s="162"/>
      <c r="FI6" s="162"/>
      <c r="FJ6" s="162"/>
      <c r="FK6" s="162"/>
      <c r="FL6" s="162"/>
      <c r="FM6" s="162"/>
      <c r="FN6" s="162"/>
      <c r="FO6" s="162"/>
      <c r="FP6" s="162"/>
      <c r="FQ6" s="162"/>
      <c r="FR6" s="162"/>
      <c r="FS6" s="162"/>
      <c r="FT6" s="162"/>
      <c r="FU6" s="162"/>
      <c r="FV6" s="162"/>
      <c r="FW6" s="162"/>
      <c r="FX6" s="162"/>
      <c r="FY6" s="162"/>
      <c r="FZ6" s="162"/>
      <c r="GA6" s="162"/>
      <c r="GB6" s="162"/>
      <c r="GC6" s="162"/>
      <c r="GD6" s="162"/>
      <c r="GE6" s="162"/>
      <c r="GF6" s="162"/>
      <c r="GG6" s="162"/>
      <c r="GH6" s="162"/>
      <c r="GI6" s="162"/>
      <c r="GJ6" s="162"/>
      <c r="GK6" s="162"/>
      <c r="GL6" s="162"/>
      <c r="GM6" s="162"/>
      <c r="GN6" s="162"/>
      <c r="GO6" s="162"/>
      <c r="GP6" s="162"/>
      <c r="GQ6" s="162"/>
      <c r="GR6" s="162"/>
      <c r="GS6" s="162"/>
      <c r="GT6" s="162"/>
      <c r="GU6" s="162"/>
      <c r="GV6" s="162"/>
      <c r="GW6" s="162"/>
      <c r="GX6" s="162"/>
      <c r="GY6" s="162"/>
      <c r="GZ6" s="162"/>
      <c r="HA6" s="162"/>
      <c r="HB6" s="162"/>
      <c r="HC6" s="162"/>
      <c r="HD6" s="162"/>
      <c r="HE6" s="162"/>
      <c r="HF6" s="162"/>
      <c r="HG6" s="162"/>
      <c r="HH6" s="162"/>
      <c r="HI6" s="162"/>
      <c r="HJ6" s="162"/>
      <c r="HK6" s="162"/>
      <c r="HL6" s="162"/>
      <c r="HM6" s="162"/>
      <c r="HN6" s="162"/>
      <c r="HO6" s="162"/>
      <c r="HP6" s="162"/>
      <c r="HQ6" s="162"/>
      <c r="HR6" s="162"/>
      <c r="HS6" s="162"/>
      <c r="HT6" s="162"/>
      <c r="HU6" s="162"/>
      <c r="HV6" s="162"/>
      <c r="HW6" s="162"/>
      <c r="HX6" s="162"/>
      <c r="HY6" s="162"/>
      <c r="HZ6" s="162"/>
      <c r="IA6" s="162"/>
      <c r="IB6" s="162"/>
      <c r="IC6" s="162"/>
      <c r="ID6" s="162"/>
      <c r="IE6" s="162"/>
      <c r="IF6" s="162"/>
      <c r="IG6" s="162"/>
      <c r="IH6" s="162"/>
      <c r="II6" s="162"/>
      <c r="IJ6" s="162"/>
      <c r="IK6" s="162"/>
      <c r="IL6" s="162"/>
      <c r="IM6" s="162"/>
      <c r="IN6" s="162"/>
      <c r="IO6" s="162"/>
      <c r="IP6" s="162"/>
      <c r="IQ6" s="163"/>
    </row>
    <row r="7" spans="1:251" ht="15" customHeight="1" x14ac:dyDescent="0.15">
      <c r="A7" s="156">
        <v>6</v>
      </c>
      <c r="B7" s="318" t="s">
        <v>187</v>
      </c>
      <c r="C7" s="319">
        <v>44</v>
      </c>
      <c r="D7" s="152"/>
      <c r="E7" s="156">
        <v>6</v>
      </c>
      <c r="F7" s="318" t="s">
        <v>38</v>
      </c>
      <c r="G7" s="319">
        <v>33</v>
      </c>
      <c r="H7" s="152"/>
      <c r="I7" s="156">
        <v>6</v>
      </c>
      <c r="J7" s="318" t="s">
        <v>228</v>
      </c>
      <c r="K7" s="319">
        <v>22</v>
      </c>
      <c r="L7" s="152"/>
      <c r="M7" s="156">
        <v>6</v>
      </c>
      <c r="N7" s="320" t="s">
        <v>187</v>
      </c>
      <c r="O7" s="317">
        <v>2</v>
      </c>
      <c r="P7" s="290"/>
      <c r="Q7" s="156">
        <v>6</v>
      </c>
      <c r="R7" s="320" t="s">
        <v>83</v>
      </c>
      <c r="S7" s="317">
        <v>1</v>
      </c>
      <c r="T7" s="161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  <c r="FG7" s="162"/>
      <c r="FH7" s="162"/>
      <c r="FI7" s="162"/>
      <c r="FJ7" s="162"/>
      <c r="FK7" s="162"/>
      <c r="FL7" s="162"/>
      <c r="FM7" s="162"/>
      <c r="FN7" s="162"/>
      <c r="FO7" s="162"/>
      <c r="FP7" s="162"/>
      <c r="FQ7" s="162"/>
      <c r="FR7" s="162"/>
      <c r="FS7" s="162"/>
      <c r="FT7" s="162"/>
      <c r="FU7" s="162"/>
      <c r="FV7" s="162"/>
      <c r="FW7" s="162"/>
      <c r="FX7" s="162"/>
      <c r="FY7" s="162"/>
      <c r="FZ7" s="162"/>
      <c r="GA7" s="162"/>
      <c r="GB7" s="162"/>
      <c r="GC7" s="162"/>
      <c r="GD7" s="162"/>
      <c r="GE7" s="162"/>
      <c r="GF7" s="162"/>
      <c r="GG7" s="162"/>
      <c r="GH7" s="162"/>
      <c r="GI7" s="162"/>
      <c r="GJ7" s="162"/>
      <c r="GK7" s="162"/>
      <c r="GL7" s="162"/>
      <c r="GM7" s="162"/>
      <c r="GN7" s="162"/>
      <c r="GO7" s="162"/>
      <c r="GP7" s="162"/>
      <c r="GQ7" s="162"/>
      <c r="GR7" s="162"/>
      <c r="GS7" s="162"/>
      <c r="GT7" s="162"/>
      <c r="GU7" s="162"/>
      <c r="GV7" s="162"/>
      <c r="GW7" s="162"/>
      <c r="GX7" s="162"/>
      <c r="GY7" s="162"/>
      <c r="GZ7" s="162"/>
      <c r="HA7" s="162"/>
      <c r="HB7" s="162"/>
      <c r="HC7" s="162"/>
      <c r="HD7" s="162"/>
      <c r="HE7" s="162"/>
      <c r="HF7" s="162"/>
      <c r="HG7" s="162"/>
      <c r="HH7" s="162"/>
      <c r="HI7" s="162"/>
      <c r="HJ7" s="162"/>
      <c r="HK7" s="162"/>
      <c r="HL7" s="162"/>
      <c r="HM7" s="162"/>
      <c r="HN7" s="162"/>
      <c r="HO7" s="162"/>
      <c r="HP7" s="162"/>
      <c r="HQ7" s="162"/>
      <c r="HR7" s="162"/>
      <c r="HS7" s="162"/>
      <c r="HT7" s="162"/>
      <c r="HU7" s="162"/>
      <c r="HV7" s="162"/>
      <c r="HW7" s="162"/>
      <c r="HX7" s="162"/>
      <c r="HY7" s="162"/>
      <c r="HZ7" s="162"/>
      <c r="IA7" s="162"/>
      <c r="IB7" s="162"/>
      <c r="IC7" s="162"/>
      <c r="ID7" s="162"/>
      <c r="IE7" s="162"/>
      <c r="IF7" s="162"/>
      <c r="IG7" s="162"/>
      <c r="IH7" s="162"/>
      <c r="II7" s="162"/>
      <c r="IJ7" s="162"/>
      <c r="IK7" s="162"/>
      <c r="IL7" s="162"/>
      <c r="IM7" s="162"/>
      <c r="IN7" s="162"/>
      <c r="IO7" s="162"/>
      <c r="IP7" s="162"/>
      <c r="IQ7" s="163"/>
    </row>
    <row r="8" spans="1:251" ht="15" customHeight="1" x14ac:dyDescent="0.15">
      <c r="A8" s="156">
        <v>7</v>
      </c>
      <c r="B8" s="318" t="s">
        <v>38</v>
      </c>
      <c r="C8" s="319">
        <v>44</v>
      </c>
      <c r="D8" s="152"/>
      <c r="E8" s="156">
        <v>7</v>
      </c>
      <c r="F8" s="318" t="s">
        <v>187</v>
      </c>
      <c r="G8" s="319">
        <v>29</v>
      </c>
      <c r="H8" s="152"/>
      <c r="I8" s="156">
        <v>7</v>
      </c>
      <c r="J8" s="318" t="s">
        <v>229</v>
      </c>
      <c r="K8" s="319">
        <v>18</v>
      </c>
      <c r="L8" s="152"/>
      <c r="M8" s="156">
        <v>7</v>
      </c>
      <c r="N8" s="320" t="s">
        <v>228</v>
      </c>
      <c r="O8" s="317">
        <v>1</v>
      </c>
      <c r="P8" s="290"/>
      <c r="Q8" s="156">
        <v>7</v>
      </c>
      <c r="R8" s="177"/>
      <c r="S8" s="323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162"/>
      <c r="EF8" s="162"/>
      <c r="EG8" s="162"/>
      <c r="EH8" s="162"/>
      <c r="EI8" s="162"/>
      <c r="EJ8" s="162"/>
      <c r="EK8" s="162"/>
      <c r="EL8" s="162"/>
      <c r="EM8" s="162"/>
      <c r="EN8" s="162"/>
      <c r="EO8" s="162"/>
      <c r="EP8" s="162"/>
      <c r="EQ8" s="162"/>
      <c r="ER8" s="162"/>
      <c r="ES8" s="162"/>
      <c r="ET8" s="162"/>
      <c r="EU8" s="162"/>
      <c r="EV8" s="162"/>
      <c r="EW8" s="162"/>
      <c r="EX8" s="162"/>
      <c r="EY8" s="162"/>
      <c r="EZ8" s="162"/>
      <c r="FA8" s="162"/>
      <c r="FB8" s="162"/>
      <c r="FC8" s="162"/>
      <c r="FD8" s="162"/>
      <c r="FE8" s="162"/>
      <c r="FF8" s="162"/>
      <c r="FG8" s="162"/>
      <c r="FH8" s="162"/>
      <c r="FI8" s="162"/>
      <c r="FJ8" s="162"/>
      <c r="FK8" s="162"/>
      <c r="FL8" s="162"/>
      <c r="FM8" s="162"/>
      <c r="FN8" s="162"/>
      <c r="FO8" s="162"/>
      <c r="FP8" s="162"/>
      <c r="FQ8" s="162"/>
      <c r="FR8" s="162"/>
      <c r="FS8" s="162"/>
      <c r="FT8" s="162"/>
      <c r="FU8" s="162"/>
      <c r="FV8" s="162"/>
      <c r="FW8" s="162"/>
      <c r="FX8" s="162"/>
      <c r="FY8" s="162"/>
      <c r="FZ8" s="162"/>
      <c r="GA8" s="162"/>
      <c r="GB8" s="162"/>
      <c r="GC8" s="162"/>
      <c r="GD8" s="162"/>
      <c r="GE8" s="162"/>
      <c r="GF8" s="162"/>
      <c r="GG8" s="162"/>
      <c r="GH8" s="162"/>
      <c r="GI8" s="162"/>
      <c r="GJ8" s="162"/>
      <c r="GK8" s="162"/>
      <c r="GL8" s="162"/>
      <c r="GM8" s="162"/>
      <c r="GN8" s="162"/>
      <c r="GO8" s="162"/>
      <c r="GP8" s="162"/>
      <c r="GQ8" s="162"/>
      <c r="GR8" s="162"/>
      <c r="GS8" s="162"/>
      <c r="GT8" s="162"/>
      <c r="GU8" s="162"/>
      <c r="GV8" s="162"/>
      <c r="GW8" s="162"/>
      <c r="GX8" s="162"/>
      <c r="GY8" s="162"/>
      <c r="GZ8" s="162"/>
      <c r="HA8" s="162"/>
      <c r="HB8" s="162"/>
      <c r="HC8" s="162"/>
      <c r="HD8" s="162"/>
      <c r="HE8" s="162"/>
      <c r="HF8" s="162"/>
      <c r="HG8" s="162"/>
      <c r="HH8" s="162"/>
      <c r="HI8" s="162"/>
      <c r="HJ8" s="162"/>
      <c r="HK8" s="162"/>
      <c r="HL8" s="162"/>
      <c r="HM8" s="162"/>
      <c r="HN8" s="162"/>
      <c r="HO8" s="162"/>
      <c r="HP8" s="162"/>
      <c r="HQ8" s="162"/>
      <c r="HR8" s="162"/>
      <c r="HS8" s="162"/>
      <c r="HT8" s="162"/>
      <c r="HU8" s="162"/>
      <c r="HV8" s="162"/>
      <c r="HW8" s="162"/>
      <c r="HX8" s="162"/>
      <c r="HY8" s="162"/>
      <c r="HZ8" s="162"/>
      <c r="IA8" s="162"/>
      <c r="IB8" s="162"/>
      <c r="IC8" s="162"/>
      <c r="ID8" s="162"/>
      <c r="IE8" s="162"/>
      <c r="IF8" s="162"/>
      <c r="IG8" s="162"/>
      <c r="IH8" s="162"/>
      <c r="II8" s="162"/>
      <c r="IJ8" s="162"/>
      <c r="IK8" s="162"/>
      <c r="IL8" s="162"/>
      <c r="IM8" s="162"/>
      <c r="IN8" s="162"/>
      <c r="IO8" s="162"/>
      <c r="IP8" s="162"/>
      <c r="IQ8" s="163"/>
    </row>
    <row r="9" spans="1:251" ht="15" customHeight="1" x14ac:dyDescent="0.15">
      <c r="A9" s="156">
        <v>8</v>
      </c>
      <c r="B9" s="318" t="s">
        <v>229</v>
      </c>
      <c r="C9" s="319">
        <v>42</v>
      </c>
      <c r="D9" s="152"/>
      <c r="E9" s="156">
        <v>8</v>
      </c>
      <c r="F9" s="318" t="s">
        <v>228</v>
      </c>
      <c r="G9" s="319">
        <v>23</v>
      </c>
      <c r="H9" s="152"/>
      <c r="I9" s="156">
        <v>8</v>
      </c>
      <c r="J9" s="318" t="s">
        <v>146</v>
      </c>
      <c r="K9" s="319">
        <v>17</v>
      </c>
      <c r="L9" s="152"/>
      <c r="M9" s="156">
        <v>8</v>
      </c>
      <c r="N9" s="320" t="s">
        <v>227</v>
      </c>
      <c r="O9" s="317">
        <v>1</v>
      </c>
      <c r="P9" s="290"/>
      <c r="Q9" s="156">
        <v>8</v>
      </c>
      <c r="R9" s="177"/>
      <c r="S9" s="324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2"/>
      <c r="DZ9" s="162"/>
      <c r="EA9" s="162"/>
      <c r="EB9" s="162"/>
      <c r="EC9" s="162"/>
      <c r="ED9" s="162"/>
      <c r="EE9" s="162"/>
      <c r="EF9" s="162"/>
      <c r="EG9" s="162"/>
      <c r="EH9" s="162"/>
      <c r="EI9" s="162"/>
      <c r="EJ9" s="162"/>
      <c r="EK9" s="162"/>
      <c r="EL9" s="162"/>
      <c r="EM9" s="162"/>
      <c r="EN9" s="162"/>
      <c r="EO9" s="162"/>
      <c r="EP9" s="162"/>
      <c r="EQ9" s="162"/>
      <c r="ER9" s="162"/>
      <c r="ES9" s="162"/>
      <c r="ET9" s="162"/>
      <c r="EU9" s="162"/>
      <c r="EV9" s="162"/>
      <c r="EW9" s="162"/>
      <c r="EX9" s="162"/>
      <c r="EY9" s="162"/>
      <c r="EZ9" s="162"/>
      <c r="FA9" s="162"/>
      <c r="FB9" s="162"/>
      <c r="FC9" s="162"/>
      <c r="FD9" s="162"/>
      <c r="FE9" s="162"/>
      <c r="FF9" s="162"/>
      <c r="FG9" s="162"/>
      <c r="FH9" s="162"/>
      <c r="FI9" s="162"/>
      <c r="FJ9" s="162"/>
      <c r="FK9" s="162"/>
      <c r="FL9" s="162"/>
      <c r="FM9" s="162"/>
      <c r="FN9" s="162"/>
      <c r="FO9" s="162"/>
      <c r="FP9" s="162"/>
      <c r="FQ9" s="162"/>
      <c r="FR9" s="162"/>
      <c r="FS9" s="162"/>
      <c r="FT9" s="162"/>
      <c r="FU9" s="162"/>
      <c r="FV9" s="162"/>
      <c r="FW9" s="162"/>
      <c r="FX9" s="162"/>
      <c r="FY9" s="162"/>
      <c r="FZ9" s="162"/>
      <c r="GA9" s="162"/>
      <c r="GB9" s="162"/>
      <c r="GC9" s="162"/>
      <c r="GD9" s="162"/>
      <c r="GE9" s="162"/>
      <c r="GF9" s="162"/>
      <c r="GG9" s="162"/>
      <c r="GH9" s="162"/>
      <c r="GI9" s="162"/>
      <c r="GJ9" s="162"/>
      <c r="GK9" s="162"/>
      <c r="GL9" s="162"/>
      <c r="GM9" s="162"/>
      <c r="GN9" s="162"/>
      <c r="GO9" s="162"/>
      <c r="GP9" s="162"/>
      <c r="GQ9" s="162"/>
      <c r="GR9" s="162"/>
      <c r="GS9" s="162"/>
      <c r="GT9" s="162"/>
      <c r="GU9" s="162"/>
      <c r="GV9" s="162"/>
      <c r="GW9" s="162"/>
      <c r="GX9" s="162"/>
      <c r="GY9" s="162"/>
      <c r="GZ9" s="162"/>
      <c r="HA9" s="162"/>
      <c r="HB9" s="162"/>
      <c r="HC9" s="162"/>
      <c r="HD9" s="162"/>
      <c r="HE9" s="162"/>
      <c r="HF9" s="162"/>
      <c r="HG9" s="162"/>
      <c r="HH9" s="162"/>
      <c r="HI9" s="162"/>
      <c r="HJ9" s="162"/>
      <c r="HK9" s="162"/>
      <c r="HL9" s="162"/>
      <c r="HM9" s="162"/>
      <c r="HN9" s="162"/>
      <c r="HO9" s="162"/>
      <c r="HP9" s="162"/>
      <c r="HQ9" s="162"/>
      <c r="HR9" s="162"/>
      <c r="HS9" s="162"/>
      <c r="HT9" s="162"/>
      <c r="HU9" s="162"/>
      <c r="HV9" s="162"/>
      <c r="HW9" s="162"/>
      <c r="HX9" s="162"/>
      <c r="HY9" s="162"/>
      <c r="HZ9" s="162"/>
      <c r="IA9" s="162"/>
      <c r="IB9" s="162"/>
      <c r="IC9" s="162"/>
      <c r="ID9" s="162"/>
      <c r="IE9" s="162"/>
      <c r="IF9" s="162"/>
      <c r="IG9" s="162"/>
      <c r="IH9" s="162"/>
      <c r="II9" s="162"/>
      <c r="IJ9" s="162"/>
      <c r="IK9" s="162"/>
      <c r="IL9" s="162"/>
      <c r="IM9" s="162"/>
      <c r="IN9" s="162"/>
      <c r="IO9" s="162"/>
      <c r="IP9" s="162"/>
      <c r="IQ9" s="163"/>
    </row>
    <row r="10" spans="1:251" ht="15" customHeight="1" x14ac:dyDescent="0.15">
      <c r="A10" s="156">
        <v>9</v>
      </c>
      <c r="B10" s="318" t="s">
        <v>146</v>
      </c>
      <c r="C10" s="319">
        <v>41</v>
      </c>
      <c r="D10" s="152"/>
      <c r="E10" s="156">
        <v>9</v>
      </c>
      <c r="F10" s="318" t="s">
        <v>227</v>
      </c>
      <c r="G10" s="319">
        <v>19</v>
      </c>
      <c r="H10" s="152"/>
      <c r="I10" s="156">
        <v>9</v>
      </c>
      <c r="J10" s="318" t="s">
        <v>227</v>
      </c>
      <c r="K10" s="319">
        <v>17</v>
      </c>
      <c r="L10" s="152"/>
      <c r="M10" s="156">
        <v>9</v>
      </c>
      <c r="N10" s="177"/>
      <c r="O10" s="176"/>
      <c r="P10" s="185"/>
      <c r="Q10" s="156">
        <v>9</v>
      </c>
      <c r="R10" s="177"/>
      <c r="S10" s="324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  <c r="ET10" s="162"/>
      <c r="EU10" s="162"/>
      <c r="EV10" s="162"/>
      <c r="EW10" s="162"/>
      <c r="EX10" s="162"/>
      <c r="EY10" s="162"/>
      <c r="EZ10" s="162"/>
      <c r="FA10" s="162"/>
      <c r="FB10" s="162"/>
      <c r="FC10" s="162"/>
      <c r="FD10" s="162"/>
      <c r="FE10" s="162"/>
      <c r="FF10" s="162"/>
      <c r="FG10" s="162"/>
      <c r="FH10" s="162"/>
      <c r="FI10" s="162"/>
      <c r="FJ10" s="162"/>
      <c r="FK10" s="162"/>
      <c r="FL10" s="162"/>
      <c r="FM10" s="162"/>
      <c r="FN10" s="162"/>
      <c r="FO10" s="162"/>
      <c r="FP10" s="162"/>
      <c r="FQ10" s="162"/>
      <c r="FR10" s="162"/>
      <c r="FS10" s="162"/>
      <c r="FT10" s="162"/>
      <c r="FU10" s="162"/>
      <c r="FV10" s="162"/>
      <c r="FW10" s="162"/>
      <c r="FX10" s="162"/>
      <c r="FY10" s="162"/>
      <c r="FZ10" s="162"/>
      <c r="GA10" s="162"/>
      <c r="GB10" s="162"/>
      <c r="GC10" s="162"/>
      <c r="GD10" s="162"/>
      <c r="GE10" s="162"/>
      <c r="GF10" s="162"/>
      <c r="GG10" s="162"/>
      <c r="GH10" s="162"/>
      <c r="GI10" s="162"/>
      <c r="GJ10" s="162"/>
      <c r="GK10" s="162"/>
      <c r="GL10" s="162"/>
      <c r="GM10" s="162"/>
      <c r="GN10" s="162"/>
      <c r="GO10" s="162"/>
      <c r="GP10" s="162"/>
      <c r="GQ10" s="162"/>
      <c r="GR10" s="162"/>
      <c r="GS10" s="162"/>
      <c r="GT10" s="162"/>
      <c r="GU10" s="162"/>
      <c r="GV10" s="162"/>
      <c r="GW10" s="162"/>
      <c r="GX10" s="162"/>
      <c r="GY10" s="162"/>
      <c r="GZ10" s="162"/>
      <c r="HA10" s="162"/>
      <c r="HB10" s="162"/>
      <c r="HC10" s="162"/>
      <c r="HD10" s="162"/>
      <c r="HE10" s="162"/>
      <c r="HF10" s="162"/>
      <c r="HG10" s="162"/>
      <c r="HH10" s="162"/>
      <c r="HI10" s="162"/>
      <c r="HJ10" s="162"/>
      <c r="HK10" s="162"/>
      <c r="HL10" s="162"/>
      <c r="HM10" s="162"/>
      <c r="HN10" s="162"/>
      <c r="HO10" s="162"/>
      <c r="HP10" s="162"/>
      <c r="HQ10" s="162"/>
      <c r="HR10" s="162"/>
      <c r="HS10" s="162"/>
      <c r="HT10" s="162"/>
      <c r="HU10" s="162"/>
      <c r="HV10" s="162"/>
      <c r="HW10" s="162"/>
      <c r="HX10" s="162"/>
      <c r="HY10" s="162"/>
      <c r="HZ10" s="162"/>
      <c r="IA10" s="162"/>
      <c r="IB10" s="162"/>
      <c r="IC10" s="162"/>
      <c r="ID10" s="162"/>
      <c r="IE10" s="162"/>
      <c r="IF10" s="162"/>
      <c r="IG10" s="162"/>
      <c r="IH10" s="162"/>
      <c r="II10" s="162"/>
      <c r="IJ10" s="162"/>
      <c r="IK10" s="162"/>
      <c r="IL10" s="162"/>
      <c r="IM10" s="162"/>
      <c r="IN10" s="162"/>
      <c r="IO10" s="162"/>
      <c r="IP10" s="162"/>
      <c r="IQ10" s="163"/>
    </row>
    <row r="11" spans="1:251" ht="15" customHeight="1" x14ac:dyDescent="0.15">
      <c r="A11" s="156">
        <v>10</v>
      </c>
      <c r="B11" s="318" t="s">
        <v>228</v>
      </c>
      <c r="C11" s="319">
        <v>40</v>
      </c>
      <c r="D11" s="152"/>
      <c r="E11" s="156">
        <v>10</v>
      </c>
      <c r="F11" s="318" t="s">
        <v>229</v>
      </c>
      <c r="G11" s="319">
        <v>18</v>
      </c>
      <c r="H11" s="152"/>
      <c r="I11" s="156">
        <v>10</v>
      </c>
      <c r="J11" s="318" t="s">
        <v>82</v>
      </c>
      <c r="K11" s="319">
        <v>15</v>
      </c>
      <c r="L11" s="152"/>
      <c r="M11" s="156">
        <v>10</v>
      </c>
      <c r="N11" s="177"/>
      <c r="O11" s="178"/>
      <c r="P11" s="185"/>
      <c r="Q11" s="156">
        <v>10</v>
      </c>
      <c r="R11" s="181"/>
      <c r="S11" s="325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2"/>
      <c r="FF11" s="162"/>
      <c r="FG11" s="162"/>
      <c r="FH11" s="162"/>
      <c r="FI11" s="162"/>
      <c r="FJ11" s="162"/>
      <c r="FK11" s="162"/>
      <c r="FL11" s="162"/>
      <c r="FM11" s="162"/>
      <c r="FN11" s="162"/>
      <c r="FO11" s="162"/>
      <c r="FP11" s="162"/>
      <c r="FQ11" s="162"/>
      <c r="FR11" s="162"/>
      <c r="FS11" s="162"/>
      <c r="FT11" s="162"/>
      <c r="FU11" s="162"/>
      <c r="FV11" s="162"/>
      <c r="FW11" s="162"/>
      <c r="FX11" s="162"/>
      <c r="FY11" s="162"/>
      <c r="FZ11" s="162"/>
      <c r="GA11" s="162"/>
      <c r="GB11" s="162"/>
      <c r="GC11" s="162"/>
      <c r="GD11" s="162"/>
      <c r="GE11" s="162"/>
      <c r="GF11" s="162"/>
      <c r="GG11" s="162"/>
      <c r="GH11" s="162"/>
      <c r="GI11" s="162"/>
      <c r="GJ11" s="162"/>
      <c r="GK11" s="162"/>
      <c r="GL11" s="162"/>
      <c r="GM11" s="162"/>
      <c r="GN11" s="162"/>
      <c r="GO11" s="162"/>
      <c r="GP11" s="162"/>
      <c r="GQ11" s="162"/>
      <c r="GR11" s="162"/>
      <c r="GS11" s="162"/>
      <c r="GT11" s="162"/>
      <c r="GU11" s="162"/>
      <c r="GV11" s="162"/>
      <c r="GW11" s="162"/>
      <c r="GX11" s="162"/>
      <c r="GY11" s="162"/>
      <c r="GZ11" s="162"/>
      <c r="HA11" s="162"/>
      <c r="HB11" s="162"/>
      <c r="HC11" s="162"/>
      <c r="HD11" s="162"/>
      <c r="HE11" s="162"/>
      <c r="HF11" s="162"/>
      <c r="HG11" s="162"/>
      <c r="HH11" s="162"/>
      <c r="HI11" s="162"/>
      <c r="HJ11" s="162"/>
      <c r="HK11" s="162"/>
      <c r="HL11" s="162"/>
      <c r="HM11" s="162"/>
      <c r="HN11" s="162"/>
      <c r="HO11" s="162"/>
      <c r="HP11" s="162"/>
      <c r="HQ11" s="162"/>
      <c r="HR11" s="162"/>
      <c r="HS11" s="162"/>
      <c r="HT11" s="162"/>
      <c r="HU11" s="162"/>
      <c r="HV11" s="162"/>
      <c r="HW11" s="162"/>
      <c r="HX11" s="162"/>
      <c r="HY11" s="162"/>
      <c r="HZ11" s="162"/>
      <c r="IA11" s="162"/>
      <c r="IB11" s="162"/>
      <c r="IC11" s="162"/>
      <c r="ID11" s="162"/>
      <c r="IE11" s="162"/>
      <c r="IF11" s="162"/>
      <c r="IG11" s="162"/>
      <c r="IH11" s="162"/>
      <c r="II11" s="162"/>
      <c r="IJ11" s="162"/>
      <c r="IK11" s="162"/>
      <c r="IL11" s="162"/>
      <c r="IM11" s="162"/>
      <c r="IN11" s="162"/>
      <c r="IO11" s="162"/>
      <c r="IP11" s="162"/>
      <c r="IQ11" s="163"/>
    </row>
    <row r="12" spans="1:251" ht="15" customHeight="1" x14ac:dyDescent="0.15">
      <c r="A12" s="156">
        <f>A11+1</f>
        <v>11</v>
      </c>
      <c r="B12" s="318" t="s">
        <v>227</v>
      </c>
      <c r="C12" s="319">
        <v>33</v>
      </c>
      <c r="D12" s="152"/>
      <c r="E12" s="156">
        <f>E11+1</f>
        <v>11</v>
      </c>
      <c r="F12" s="318" t="s">
        <v>146</v>
      </c>
      <c r="G12" s="319">
        <v>17</v>
      </c>
      <c r="H12" s="152"/>
      <c r="I12" s="156">
        <f>I11+1</f>
        <v>11</v>
      </c>
      <c r="J12" s="318" t="s">
        <v>38</v>
      </c>
      <c r="K12" s="319">
        <v>14</v>
      </c>
      <c r="L12" s="152"/>
      <c r="M12" s="156">
        <v>11</v>
      </c>
      <c r="N12" s="177"/>
      <c r="O12" s="324"/>
      <c r="P12" s="185"/>
      <c r="Q12" s="156">
        <v>11</v>
      </c>
      <c r="R12" s="152"/>
      <c r="S12" s="152"/>
      <c r="T12" s="161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  <c r="FE12" s="162"/>
      <c r="FF12" s="162"/>
      <c r="FG12" s="162"/>
      <c r="FH12" s="162"/>
      <c r="FI12" s="162"/>
      <c r="FJ12" s="162"/>
      <c r="FK12" s="162"/>
      <c r="FL12" s="162"/>
      <c r="FM12" s="162"/>
      <c r="FN12" s="162"/>
      <c r="FO12" s="162"/>
      <c r="FP12" s="162"/>
      <c r="FQ12" s="162"/>
      <c r="FR12" s="162"/>
      <c r="FS12" s="162"/>
      <c r="FT12" s="162"/>
      <c r="FU12" s="162"/>
      <c r="FV12" s="162"/>
      <c r="FW12" s="162"/>
      <c r="FX12" s="162"/>
      <c r="FY12" s="162"/>
      <c r="FZ12" s="162"/>
      <c r="GA12" s="162"/>
      <c r="GB12" s="162"/>
      <c r="GC12" s="162"/>
      <c r="GD12" s="162"/>
      <c r="GE12" s="162"/>
      <c r="GF12" s="162"/>
      <c r="GG12" s="162"/>
      <c r="GH12" s="162"/>
      <c r="GI12" s="162"/>
      <c r="GJ12" s="162"/>
      <c r="GK12" s="162"/>
      <c r="GL12" s="162"/>
      <c r="GM12" s="162"/>
      <c r="GN12" s="162"/>
      <c r="GO12" s="162"/>
      <c r="GP12" s="162"/>
      <c r="GQ12" s="162"/>
      <c r="GR12" s="162"/>
      <c r="GS12" s="162"/>
      <c r="GT12" s="162"/>
      <c r="GU12" s="162"/>
      <c r="GV12" s="162"/>
      <c r="GW12" s="162"/>
      <c r="GX12" s="162"/>
      <c r="GY12" s="162"/>
      <c r="GZ12" s="162"/>
      <c r="HA12" s="162"/>
      <c r="HB12" s="162"/>
      <c r="HC12" s="162"/>
      <c r="HD12" s="162"/>
      <c r="HE12" s="162"/>
      <c r="HF12" s="162"/>
      <c r="HG12" s="162"/>
      <c r="HH12" s="162"/>
      <c r="HI12" s="162"/>
      <c r="HJ12" s="162"/>
      <c r="HK12" s="162"/>
      <c r="HL12" s="162"/>
      <c r="HM12" s="162"/>
      <c r="HN12" s="162"/>
      <c r="HO12" s="162"/>
      <c r="HP12" s="162"/>
      <c r="HQ12" s="162"/>
      <c r="HR12" s="162"/>
      <c r="HS12" s="162"/>
      <c r="HT12" s="162"/>
      <c r="HU12" s="162"/>
      <c r="HV12" s="162"/>
      <c r="HW12" s="162"/>
      <c r="HX12" s="162"/>
      <c r="HY12" s="162"/>
      <c r="HZ12" s="162"/>
      <c r="IA12" s="162"/>
      <c r="IB12" s="162"/>
      <c r="IC12" s="162"/>
      <c r="ID12" s="162"/>
      <c r="IE12" s="162"/>
      <c r="IF12" s="162"/>
      <c r="IG12" s="162"/>
      <c r="IH12" s="162"/>
      <c r="II12" s="162"/>
      <c r="IJ12" s="162"/>
      <c r="IK12" s="162"/>
      <c r="IL12" s="162"/>
      <c r="IM12" s="162"/>
      <c r="IN12" s="162"/>
      <c r="IO12" s="162"/>
      <c r="IP12" s="162"/>
      <c r="IQ12" s="163"/>
    </row>
    <row r="13" spans="1:251" ht="15" customHeight="1" x14ac:dyDescent="0.15">
      <c r="A13" s="156">
        <f>A12+1</f>
        <v>12</v>
      </c>
      <c r="B13" s="318" t="s">
        <v>133</v>
      </c>
      <c r="C13" s="319">
        <v>4</v>
      </c>
      <c r="D13" s="152"/>
      <c r="E13" s="156">
        <f>E12+1</f>
        <v>12</v>
      </c>
      <c r="F13" s="318" t="s">
        <v>133</v>
      </c>
      <c r="G13" s="319">
        <v>3</v>
      </c>
      <c r="H13" s="152"/>
      <c r="I13" s="156">
        <f>I12+1</f>
        <v>12</v>
      </c>
      <c r="J13" s="318" t="s">
        <v>133</v>
      </c>
      <c r="K13" s="319">
        <v>3</v>
      </c>
      <c r="L13" s="152"/>
      <c r="M13" s="156">
        <v>12</v>
      </c>
      <c r="N13" s="177"/>
      <c r="O13" s="324"/>
      <c r="P13" s="185"/>
      <c r="Q13" s="156">
        <v>12</v>
      </c>
      <c r="R13" s="152"/>
      <c r="S13" s="152"/>
      <c r="T13" s="161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  <c r="ET13" s="162"/>
      <c r="EU13" s="162"/>
      <c r="EV13" s="162"/>
      <c r="EW13" s="162"/>
      <c r="EX13" s="162"/>
      <c r="EY13" s="162"/>
      <c r="EZ13" s="162"/>
      <c r="FA13" s="162"/>
      <c r="FB13" s="162"/>
      <c r="FC13" s="162"/>
      <c r="FD13" s="162"/>
      <c r="FE13" s="162"/>
      <c r="FF13" s="162"/>
      <c r="FG13" s="162"/>
      <c r="FH13" s="162"/>
      <c r="FI13" s="162"/>
      <c r="FJ13" s="162"/>
      <c r="FK13" s="162"/>
      <c r="FL13" s="162"/>
      <c r="FM13" s="162"/>
      <c r="FN13" s="162"/>
      <c r="FO13" s="162"/>
      <c r="FP13" s="162"/>
      <c r="FQ13" s="162"/>
      <c r="FR13" s="162"/>
      <c r="FS13" s="162"/>
      <c r="FT13" s="162"/>
      <c r="FU13" s="162"/>
      <c r="FV13" s="162"/>
      <c r="FW13" s="162"/>
      <c r="FX13" s="162"/>
      <c r="FY13" s="162"/>
      <c r="FZ13" s="162"/>
      <c r="GA13" s="162"/>
      <c r="GB13" s="162"/>
      <c r="GC13" s="162"/>
      <c r="GD13" s="162"/>
      <c r="GE13" s="162"/>
      <c r="GF13" s="162"/>
      <c r="GG13" s="162"/>
      <c r="GH13" s="162"/>
      <c r="GI13" s="162"/>
      <c r="GJ13" s="162"/>
      <c r="GK13" s="162"/>
      <c r="GL13" s="162"/>
      <c r="GM13" s="162"/>
      <c r="GN13" s="162"/>
      <c r="GO13" s="162"/>
      <c r="GP13" s="162"/>
      <c r="GQ13" s="162"/>
      <c r="GR13" s="162"/>
      <c r="GS13" s="162"/>
      <c r="GT13" s="162"/>
      <c r="GU13" s="162"/>
      <c r="GV13" s="162"/>
      <c r="GW13" s="162"/>
      <c r="GX13" s="162"/>
      <c r="GY13" s="162"/>
      <c r="GZ13" s="162"/>
      <c r="HA13" s="162"/>
      <c r="HB13" s="162"/>
      <c r="HC13" s="162"/>
      <c r="HD13" s="162"/>
      <c r="HE13" s="162"/>
      <c r="HF13" s="162"/>
      <c r="HG13" s="162"/>
      <c r="HH13" s="162"/>
      <c r="HI13" s="162"/>
      <c r="HJ13" s="162"/>
      <c r="HK13" s="162"/>
      <c r="HL13" s="162"/>
      <c r="HM13" s="162"/>
      <c r="HN13" s="162"/>
      <c r="HO13" s="162"/>
      <c r="HP13" s="162"/>
      <c r="HQ13" s="162"/>
      <c r="HR13" s="162"/>
      <c r="HS13" s="162"/>
      <c r="HT13" s="162"/>
      <c r="HU13" s="162"/>
      <c r="HV13" s="162"/>
      <c r="HW13" s="162"/>
      <c r="HX13" s="162"/>
      <c r="HY13" s="162"/>
      <c r="HZ13" s="162"/>
      <c r="IA13" s="162"/>
      <c r="IB13" s="162"/>
      <c r="IC13" s="162"/>
      <c r="ID13" s="162"/>
      <c r="IE13" s="162"/>
      <c r="IF13" s="162"/>
      <c r="IG13" s="162"/>
      <c r="IH13" s="162"/>
      <c r="II13" s="162"/>
      <c r="IJ13" s="162"/>
      <c r="IK13" s="162"/>
      <c r="IL13" s="162"/>
      <c r="IM13" s="162"/>
      <c r="IN13" s="162"/>
      <c r="IO13" s="162"/>
      <c r="IP13" s="162"/>
      <c r="IQ13" s="163"/>
    </row>
    <row r="14" spans="1:251" ht="15" customHeight="1" x14ac:dyDescent="0.15">
      <c r="A14" s="156">
        <f>A13+1</f>
        <v>13</v>
      </c>
      <c r="B14" s="318" t="s">
        <v>142</v>
      </c>
      <c r="C14" s="319">
        <v>0</v>
      </c>
      <c r="D14" s="152"/>
      <c r="E14" s="156">
        <f>E13+1</f>
        <v>13</v>
      </c>
      <c r="F14" s="318" t="s">
        <v>142</v>
      </c>
      <c r="G14" s="319">
        <v>0</v>
      </c>
      <c r="H14" s="152"/>
      <c r="I14" s="156">
        <f>I13+1</f>
        <v>13</v>
      </c>
      <c r="J14" s="318" t="s">
        <v>142</v>
      </c>
      <c r="K14" s="319">
        <v>0</v>
      </c>
      <c r="L14" s="152"/>
      <c r="M14" s="156">
        <f>M13+1</f>
        <v>13</v>
      </c>
      <c r="N14" s="177"/>
      <c r="O14" s="324"/>
      <c r="P14" s="185"/>
      <c r="Q14" s="152"/>
      <c r="R14" s="175"/>
      <c r="S14" s="176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2"/>
      <c r="EL14" s="162"/>
      <c r="EM14" s="162"/>
      <c r="EN14" s="162"/>
      <c r="EO14" s="162"/>
      <c r="EP14" s="162"/>
      <c r="EQ14" s="162"/>
      <c r="ER14" s="162"/>
      <c r="ES14" s="162"/>
      <c r="ET14" s="162"/>
      <c r="EU14" s="162"/>
      <c r="EV14" s="162"/>
      <c r="EW14" s="162"/>
      <c r="EX14" s="162"/>
      <c r="EY14" s="162"/>
      <c r="EZ14" s="162"/>
      <c r="FA14" s="162"/>
      <c r="FB14" s="162"/>
      <c r="FC14" s="162"/>
      <c r="FD14" s="162"/>
      <c r="FE14" s="162"/>
      <c r="FF14" s="162"/>
      <c r="FG14" s="162"/>
      <c r="FH14" s="162"/>
      <c r="FI14" s="162"/>
      <c r="FJ14" s="162"/>
      <c r="FK14" s="162"/>
      <c r="FL14" s="162"/>
      <c r="FM14" s="162"/>
      <c r="FN14" s="162"/>
      <c r="FO14" s="162"/>
      <c r="FP14" s="162"/>
      <c r="FQ14" s="162"/>
      <c r="FR14" s="162"/>
      <c r="FS14" s="162"/>
      <c r="FT14" s="162"/>
      <c r="FU14" s="162"/>
      <c r="FV14" s="162"/>
      <c r="FW14" s="162"/>
      <c r="FX14" s="162"/>
      <c r="FY14" s="162"/>
      <c r="FZ14" s="162"/>
      <c r="GA14" s="162"/>
      <c r="GB14" s="162"/>
      <c r="GC14" s="162"/>
      <c r="GD14" s="162"/>
      <c r="GE14" s="162"/>
      <c r="GF14" s="162"/>
      <c r="GG14" s="162"/>
      <c r="GH14" s="162"/>
      <c r="GI14" s="162"/>
      <c r="GJ14" s="162"/>
      <c r="GK14" s="162"/>
      <c r="GL14" s="162"/>
      <c r="GM14" s="162"/>
      <c r="GN14" s="162"/>
      <c r="GO14" s="162"/>
      <c r="GP14" s="162"/>
      <c r="GQ14" s="162"/>
      <c r="GR14" s="162"/>
      <c r="GS14" s="162"/>
      <c r="GT14" s="162"/>
      <c r="GU14" s="162"/>
      <c r="GV14" s="162"/>
      <c r="GW14" s="162"/>
      <c r="GX14" s="162"/>
      <c r="GY14" s="162"/>
      <c r="GZ14" s="162"/>
      <c r="HA14" s="162"/>
      <c r="HB14" s="162"/>
      <c r="HC14" s="162"/>
      <c r="HD14" s="162"/>
      <c r="HE14" s="162"/>
      <c r="HF14" s="162"/>
      <c r="HG14" s="162"/>
      <c r="HH14" s="162"/>
      <c r="HI14" s="162"/>
      <c r="HJ14" s="162"/>
      <c r="HK14" s="162"/>
      <c r="HL14" s="162"/>
      <c r="HM14" s="162"/>
      <c r="HN14" s="162"/>
      <c r="HO14" s="162"/>
      <c r="HP14" s="162"/>
      <c r="HQ14" s="162"/>
      <c r="HR14" s="162"/>
      <c r="HS14" s="162"/>
      <c r="HT14" s="162"/>
      <c r="HU14" s="162"/>
      <c r="HV14" s="162"/>
      <c r="HW14" s="162"/>
      <c r="HX14" s="162"/>
      <c r="HY14" s="162"/>
      <c r="HZ14" s="162"/>
      <c r="IA14" s="162"/>
      <c r="IB14" s="162"/>
      <c r="IC14" s="162"/>
      <c r="ID14" s="162"/>
      <c r="IE14" s="162"/>
      <c r="IF14" s="162"/>
      <c r="IG14" s="162"/>
      <c r="IH14" s="162"/>
      <c r="II14" s="162"/>
      <c r="IJ14" s="162"/>
      <c r="IK14" s="162"/>
      <c r="IL14" s="162"/>
      <c r="IM14" s="162"/>
      <c r="IN14" s="162"/>
      <c r="IO14" s="162"/>
      <c r="IP14" s="162"/>
      <c r="IQ14" s="163"/>
    </row>
    <row r="15" spans="1:251" ht="15" customHeight="1" x14ac:dyDescent="0.15">
      <c r="A15" s="152"/>
      <c r="B15" s="181"/>
      <c r="C15" s="191"/>
      <c r="D15" s="152"/>
      <c r="E15" s="152"/>
      <c r="F15" s="181"/>
      <c r="G15" s="191"/>
      <c r="H15" s="152"/>
      <c r="I15" s="152"/>
      <c r="J15" s="181"/>
      <c r="K15" s="191"/>
      <c r="L15" s="152"/>
      <c r="M15" s="152"/>
      <c r="N15" s="177"/>
      <c r="O15" s="178"/>
      <c r="P15" s="162"/>
      <c r="Q15" s="154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2"/>
      <c r="DS15" s="162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2"/>
      <c r="EH15" s="162"/>
      <c r="EI15" s="162"/>
      <c r="EJ15" s="162"/>
      <c r="EK15" s="162"/>
      <c r="EL15" s="162"/>
      <c r="EM15" s="162"/>
      <c r="EN15" s="162"/>
      <c r="EO15" s="162"/>
      <c r="EP15" s="162"/>
      <c r="EQ15" s="162"/>
      <c r="ER15" s="162"/>
      <c r="ES15" s="162"/>
      <c r="ET15" s="162"/>
      <c r="EU15" s="162"/>
      <c r="EV15" s="162"/>
      <c r="EW15" s="162"/>
      <c r="EX15" s="162"/>
      <c r="EY15" s="162"/>
      <c r="EZ15" s="162"/>
      <c r="FA15" s="162"/>
      <c r="FB15" s="162"/>
      <c r="FC15" s="162"/>
      <c r="FD15" s="162"/>
      <c r="FE15" s="162"/>
      <c r="FF15" s="162"/>
      <c r="FG15" s="162"/>
      <c r="FH15" s="162"/>
      <c r="FI15" s="162"/>
      <c r="FJ15" s="162"/>
      <c r="FK15" s="162"/>
      <c r="FL15" s="162"/>
      <c r="FM15" s="162"/>
      <c r="FN15" s="162"/>
      <c r="FO15" s="162"/>
      <c r="FP15" s="162"/>
      <c r="FQ15" s="162"/>
      <c r="FR15" s="162"/>
      <c r="FS15" s="162"/>
      <c r="FT15" s="162"/>
      <c r="FU15" s="162"/>
      <c r="FV15" s="162"/>
      <c r="FW15" s="162"/>
      <c r="FX15" s="162"/>
      <c r="FY15" s="162"/>
      <c r="FZ15" s="162"/>
      <c r="GA15" s="162"/>
      <c r="GB15" s="162"/>
      <c r="GC15" s="162"/>
      <c r="GD15" s="162"/>
      <c r="GE15" s="162"/>
      <c r="GF15" s="162"/>
      <c r="GG15" s="162"/>
      <c r="GH15" s="162"/>
      <c r="GI15" s="162"/>
      <c r="GJ15" s="162"/>
      <c r="GK15" s="162"/>
      <c r="GL15" s="162"/>
      <c r="GM15" s="162"/>
      <c r="GN15" s="162"/>
      <c r="GO15" s="162"/>
      <c r="GP15" s="162"/>
      <c r="GQ15" s="162"/>
      <c r="GR15" s="162"/>
      <c r="GS15" s="162"/>
      <c r="GT15" s="162"/>
      <c r="GU15" s="162"/>
      <c r="GV15" s="162"/>
      <c r="GW15" s="162"/>
      <c r="GX15" s="162"/>
      <c r="GY15" s="162"/>
      <c r="GZ15" s="162"/>
      <c r="HA15" s="162"/>
      <c r="HB15" s="162"/>
      <c r="HC15" s="162"/>
      <c r="HD15" s="162"/>
      <c r="HE15" s="162"/>
      <c r="HF15" s="162"/>
      <c r="HG15" s="162"/>
      <c r="HH15" s="162"/>
      <c r="HI15" s="162"/>
      <c r="HJ15" s="162"/>
      <c r="HK15" s="162"/>
      <c r="HL15" s="162"/>
      <c r="HM15" s="162"/>
      <c r="HN15" s="162"/>
      <c r="HO15" s="162"/>
      <c r="HP15" s="162"/>
      <c r="HQ15" s="162"/>
      <c r="HR15" s="162"/>
      <c r="HS15" s="162"/>
      <c r="HT15" s="162"/>
      <c r="HU15" s="162"/>
      <c r="HV15" s="162"/>
      <c r="HW15" s="162"/>
      <c r="HX15" s="162"/>
      <c r="HY15" s="162"/>
      <c r="HZ15" s="162"/>
      <c r="IA15" s="162"/>
      <c r="IB15" s="162"/>
      <c r="IC15" s="162"/>
      <c r="ID15" s="162"/>
      <c r="IE15" s="162"/>
      <c r="IF15" s="162"/>
      <c r="IG15" s="162"/>
      <c r="IH15" s="162"/>
      <c r="II15" s="162"/>
      <c r="IJ15" s="162"/>
      <c r="IK15" s="162"/>
      <c r="IL15" s="162"/>
      <c r="IM15" s="162"/>
      <c r="IN15" s="162"/>
      <c r="IO15" s="162"/>
      <c r="IP15" s="162"/>
      <c r="IQ15" s="163"/>
    </row>
    <row r="16" spans="1:251" ht="15" customHeight="1" x14ac:dyDescent="0.15">
      <c r="A16" s="378" t="s">
        <v>313</v>
      </c>
      <c r="B16" s="373"/>
      <c r="C16" s="373"/>
      <c r="D16" s="245"/>
      <c r="E16" s="378" t="s">
        <v>314</v>
      </c>
      <c r="F16" s="373"/>
      <c r="G16" s="373"/>
      <c r="H16" s="245"/>
      <c r="I16" s="378" t="s">
        <v>315</v>
      </c>
      <c r="J16" s="373"/>
      <c r="K16" s="373"/>
      <c r="L16" s="152"/>
      <c r="M16" s="175"/>
      <c r="N16" s="178"/>
      <c r="O16" s="178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  <c r="EJ16" s="162"/>
      <c r="EK16" s="162"/>
      <c r="EL16" s="162"/>
      <c r="EM16" s="162"/>
      <c r="EN16" s="162"/>
      <c r="EO16" s="162"/>
      <c r="EP16" s="162"/>
      <c r="EQ16" s="162"/>
      <c r="ER16" s="162"/>
      <c r="ES16" s="162"/>
      <c r="ET16" s="162"/>
      <c r="EU16" s="162"/>
      <c r="EV16" s="162"/>
      <c r="EW16" s="162"/>
      <c r="EX16" s="162"/>
      <c r="EY16" s="162"/>
      <c r="EZ16" s="162"/>
      <c r="FA16" s="162"/>
      <c r="FB16" s="162"/>
      <c r="FC16" s="162"/>
      <c r="FD16" s="162"/>
      <c r="FE16" s="162"/>
      <c r="FF16" s="162"/>
      <c r="FG16" s="162"/>
      <c r="FH16" s="162"/>
      <c r="FI16" s="162"/>
      <c r="FJ16" s="162"/>
      <c r="FK16" s="162"/>
      <c r="FL16" s="162"/>
      <c r="FM16" s="162"/>
      <c r="FN16" s="162"/>
      <c r="FO16" s="162"/>
      <c r="FP16" s="162"/>
      <c r="FQ16" s="162"/>
      <c r="FR16" s="162"/>
      <c r="FS16" s="162"/>
      <c r="FT16" s="162"/>
      <c r="FU16" s="162"/>
      <c r="FV16" s="162"/>
      <c r="FW16" s="162"/>
      <c r="FX16" s="162"/>
      <c r="FY16" s="162"/>
      <c r="FZ16" s="162"/>
      <c r="GA16" s="162"/>
      <c r="GB16" s="162"/>
      <c r="GC16" s="162"/>
      <c r="GD16" s="162"/>
      <c r="GE16" s="162"/>
      <c r="GF16" s="162"/>
      <c r="GG16" s="162"/>
      <c r="GH16" s="162"/>
      <c r="GI16" s="162"/>
      <c r="GJ16" s="162"/>
      <c r="GK16" s="162"/>
      <c r="GL16" s="162"/>
      <c r="GM16" s="162"/>
      <c r="GN16" s="162"/>
      <c r="GO16" s="162"/>
      <c r="GP16" s="162"/>
      <c r="GQ16" s="162"/>
      <c r="GR16" s="162"/>
      <c r="GS16" s="162"/>
      <c r="GT16" s="162"/>
      <c r="GU16" s="162"/>
      <c r="GV16" s="162"/>
      <c r="GW16" s="162"/>
      <c r="GX16" s="162"/>
      <c r="GY16" s="162"/>
      <c r="GZ16" s="162"/>
      <c r="HA16" s="162"/>
      <c r="HB16" s="162"/>
      <c r="HC16" s="162"/>
      <c r="HD16" s="162"/>
      <c r="HE16" s="162"/>
      <c r="HF16" s="162"/>
      <c r="HG16" s="162"/>
      <c r="HH16" s="162"/>
      <c r="HI16" s="162"/>
      <c r="HJ16" s="162"/>
      <c r="HK16" s="162"/>
      <c r="HL16" s="162"/>
      <c r="HM16" s="162"/>
      <c r="HN16" s="162"/>
      <c r="HO16" s="162"/>
      <c r="HP16" s="162"/>
      <c r="HQ16" s="162"/>
      <c r="HR16" s="162"/>
      <c r="HS16" s="162"/>
      <c r="HT16" s="162"/>
      <c r="HU16" s="162"/>
      <c r="HV16" s="162"/>
      <c r="HW16" s="162"/>
      <c r="HX16" s="162"/>
      <c r="HY16" s="162"/>
      <c r="HZ16" s="162"/>
      <c r="IA16" s="162"/>
      <c r="IB16" s="162"/>
      <c r="IC16" s="162"/>
      <c r="ID16" s="162"/>
      <c r="IE16" s="162"/>
      <c r="IF16" s="162"/>
      <c r="IG16" s="162"/>
      <c r="IH16" s="162"/>
      <c r="II16" s="162"/>
      <c r="IJ16" s="162"/>
      <c r="IK16" s="162"/>
      <c r="IL16" s="162"/>
      <c r="IM16" s="162"/>
      <c r="IN16" s="162"/>
      <c r="IO16" s="162"/>
      <c r="IP16" s="162"/>
      <c r="IQ16" s="163"/>
    </row>
    <row r="17" spans="1:251" ht="15" customHeight="1" x14ac:dyDescent="0.15">
      <c r="A17" s="156">
        <v>1</v>
      </c>
      <c r="B17" s="316" t="s">
        <v>82</v>
      </c>
      <c r="C17" s="317">
        <v>8</v>
      </c>
      <c r="D17" s="152"/>
      <c r="E17" s="156">
        <v>1</v>
      </c>
      <c r="F17" s="314" t="s">
        <v>82</v>
      </c>
      <c r="G17" s="326">
        <v>38</v>
      </c>
      <c r="H17" s="152"/>
      <c r="I17" s="156">
        <v>1</v>
      </c>
      <c r="J17" s="314" t="s">
        <v>82</v>
      </c>
      <c r="K17" s="326">
        <v>30</v>
      </c>
      <c r="L17" s="152"/>
      <c r="M17" s="177"/>
      <c r="N17" s="178"/>
      <c r="O17" s="178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2"/>
      <c r="DS17" s="162"/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2"/>
      <c r="EF17" s="162"/>
      <c r="EG17" s="162"/>
      <c r="EH17" s="162"/>
      <c r="EI17" s="162"/>
      <c r="EJ17" s="162"/>
      <c r="EK17" s="162"/>
      <c r="EL17" s="162"/>
      <c r="EM17" s="162"/>
      <c r="EN17" s="162"/>
      <c r="EO17" s="162"/>
      <c r="EP17" s="162"/>
      <c r="EQ17" s="162"/>
      <c r="ER17" s="162"/>
      <c r="ES17" s="162"/>
      <c r="ET17" s="162"/>
      <c r="EU17" s="162"/>
      <c r="EV17" s="162"/>
      <c r="EW17" s="162"/>
      <c r="EX17" s="162"/>
      <c r="EY17" s="162"/>
      <c r="EZ17" s="162"/>
      <c r="FA17" s="162"/>
      <c r="FB17" s="162"/>
      <c r="FC17" s="162"/>
      <c r="FD17" s="162"/>
      <c r="FE17" s="162"/>
      <c r="FF17" s="162"/>
      <c r="FG17" s="162"/>
      <c r="FH17" s="162"/>
      <c r="FI17" s="162"/>
      <c r="FJ17" s="162"/>
      <c r="FK17" s="162"/>
      <c r="FL17" s="162"/>
      <c r="FM17" s="162"/>
      <c r="FN17" s="162"/>
      <c r="FO17" s="162"/>
      <c r="FP17" s="162"/>
      <c r="FQ17" s="162"/>
      <c r="FR17" s="162"/>
      <c r="FS17" s="162"/>
      <c r="FT17" s="162"/>
      <c r="FU17" s="162"/>
      <c r="FV17" s="162"/>
      <c r="FW17" s="162"/>
      <c r="FX17" s="162"/>
      <c r="FY17" s="162"/>
      <c r="FZ17" s="162"/>
      <c r="GA17" s="162"/>
      <c r="GB17" s="162"/>
      <c r="GC17" s="162"/>
      <c r="GD17" s="162"/>
      <c r="GE17" s="162"/>
      <c r="GF17" s="162"/>
      <c r="GG17" s="162"/>
      <c r="GH17" s="162"/>
      <c r="GI17" s="162"/>
      <c r="GJ17" s="162"/>
      <c r="GK17" s="162"/>
      <c r="GL17" s="162"/>
      <c r="GM17" s="162"/>
      <c r="GN17" s="162"/>
      <c r="GO17" s="162"/>
      <c r="GP17" s="162"/>
      <c r="GQ17" s="162"/>
      <c r="GR17" s="162"/>
      <c r="GS17" s="162"/>
      <c r="GT17" s="162"/>
      <c r="GU17" s="162"/>
      <c r="GV17" s="162"/>
      <c r="GW17" s="162"/>
      <c r="GX17" s="162"/>
      <c r="GY17" s="162"/>
      <c r="GZ17" s="162"/>
      <c r="HA17" s="162"/>
      <c r="HB17" s="162"/>
      <c r="HC17" s="162"/>
      <c r="HD17" s="162"/>
      <c r="HE17" s="162"/>
      <c r="HF17" s="162"/>
      <c r="HG17" s="162"/>
      <c r="HH17" s="162"/>
      <c r="HI17" s="162"/>
      <c r="HJ17" s="162"/>
      <c r="HK17" s="162"/>
      <c r="HL17" s="162"/>
      <c r="HM17" s="162"/>
      <c r="HN17" s="162"/>
      <c r="HO17" s="162"/>
      <c r="HP17" s="162"/>
      <c r="HQ17" s="162"/>
      <c r="HR17" s="162"/>
      <c r="HS17" s="162"/>
      <c r="HT17" s="162"/>
      <c r="HU17" s="162"/>
      <c r="HV17" s="162"/>
      <c r="HW17" s="162"/>
      <c r="HX17" s="162"/>
      <c r="HY17" s="162"/>
      <c r="HZ17" s="162"/>
      <c r="IA17" s="162"/>
      <c r="IB17" s="162"/>
      <c r="IC17" s="162"/>
      <c r="ID17" s="162"/>
      <c r="IE17" s="162"/>
      <c r="IF17" s="162"/>
      <c r="IG17" s="162"/>
      <c r="IH17" s="162"/>
      <c r="II17" s="162"/>
      <c r="IJ17" s="162"/>
      <c r="IK17" s="162"/>
      <c r="IL17" s="162"/>
      <c r="IM17" s="162"/>
      <c r="IN17" s="162"/>
      <c r="IO17" s="162"/>
      <c r="IP17" s="162"/>
      <c r="IQ17" s="163"/>
    </row>
    <row r="18" spans="1:251" ht="15" customHeight="1" x14ac:dyDescent="0.15">
      <c r="A18" s="156">
        <v>2</v>
      </c>
      <c r="B18" s="320" t="s">
        <v>38</v>
      </c>
      <c r="C18" s="317">
        <v>6</v>
      </c>
      <c r="D18" s="152"/>
      <c r="E18" s="156">
        <v>2</v>
      </c>
      <c r="F18" s="318" t="s">
        <v>38</v>
      </c>
      <c r="G18" s="327">
        <v>34</v>
      </c>
      <c r="H18" s="152"/>
      <c r="I18" s="156">
        <v>2</v>
      </c>
      <c r="J18" s="318" t="s">
        <v>21</v>
      </c>
      <c r="K18" s="327">
        <v>29</v>
      </c>
      <c r="L18" s="152"/>
      <c r="M18" s="177"/>
      <c r="N18" s="178"/>
      <c r="O18" s="178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162"/>
      <c r="DS18" s="162"/>
      <c r="DT18" s="162"/>
      <c r="DU18" s="162"/>
      <c r="DV18" s="162"/>
      <c r="DW18" s="162"/>
      <c r="DX18" s="162"/>
      <c r="DY18" s="162"/>
      <c r="DZ18" s="162"/>
      <c r="EA18" s="162"/>
      <c r="EB18" s="162"/>
      <c r="EC18" s="162"/>
      <c r="ED18" s="162"/>
      <c r="EE18" s="162"/>
      <c r="EF18" s="162"/>
      <c r="EG18" s="162"/>
      <c r="EH18" s="162"/>
      <c r="EI18" s="162"/>
      <c r="EJ18" s="162"/>
      <c r="EK18" s="162"/>
      <c r="EL18" s="162"/>
      <c r="EM18" s="162"/>
      <c r="EN18" s="162"/>
      <c r="EO18" s="162"/>
      <c r="EP18" s="162"/>
      <c r="EQ18" s="162"/>
      <c r="ER18" s="162"/>
      <c r="ES18" s="162"/>
      <c r="ET18" s="162"/>
      <c r="EU18" s="162"/>
      <c r="EV18" s="162"/>
      <c r="EW18" s="162"/>
      <c r="EX18" s="162"/>
      <c r="EY18" s="162"/>
      <c r="EZ18" s="162"/>
      <c r="FA18" s="162"/>
      <c r="FB18" s="162"/>
      <c r="FC18" s="162"/>
      <c r="FD18" s="162"/>
      <c r="FE18" s="162"/>
      <c r="FF18" s="162"/>
      <c r="FG18" s="162"/>
      <c r="FH18" s="162"/>
      <c r="FI18" s="162"/>
      <c r="FJ18" s="162"/>
      <c r="FK18" s="162"/>
      <c r="FL18" s="162"/>
      <c r="FM18" s="162"/>
      <c r="FN18" s="162"/>
      <c r="FO18" s="162"/>
      <c r="FP18" s="162"/>
      <c r="FQ18" s="162"/>
      <c r="FR18" s="162"/>
      <c r="FS18" s="162"/>
      <c r="FT18" s="162"/>
      <c r="FU18" s="162"/>
      <c r="FV18" s="162"/>
      <c r="FW18" s="162"/>
      <c r="FX18" s="162"/>
      <c r="FY18" s="162"/>
      <c r="FZ18" s="162"/>
      <c r="GA18" s="162"/>
      <c r="GB18" s="162"/>
      <c r="GC18" s="162"/>
      <c r="GD18" s="162"/>
      <c r="GE18" s="162"/>
      <c r="GF18" s="162"/>
      <c r="GG18" s="162"/>
      <c r="GH18" s="162"/>
      <c r="GI18" s="162"/>
      <c r="GJ18" s="162"/>
      <c r="GK18" s="162"/>
      <c r="GL18" s="162"/>
      <c r="GM18" s="162"/>
      <c r="GN18" s="162"/>
      <c r="GO18" s="162"/>
      <c r="GP18" s="162"/>
      <c r="GQ18" s="162"/>
      <c r="GR18" s="162"/>
      <c r="GS18" s="162"/>
      <c r="GT18" s="162"/>
      <c r="GU18" s="162"/>
      <c r="GV18" s="162"/>
      <c r="GW18" s="162"/>
      <c r="GX18" s="162"/>
      <c r="GY18" s="162"/>
      <c r="GZ18" s="162"/>
      <c r="HA18" s="162"/>
      <c r="HB18" s="162"/>
      <c r="HC18" s="162"/>
      <c r="HD18" s="162"/>
      <c r="HE18" s="162"/>
      <c r="HF18" s="162"/>
      <c r="HG18" s="162"/>
      <c r="HH18" s="162"/>
      <c r="HI18" s="162"/>
      <c r="HJ18" s="162"/>
      <c r="HK18" s="162"/>
      <c r="HL18" s="162"/>
      <c r="HM18" s="162"/>
      <c r="HN18" s="162"/>
      <c r="HO18" s="162"/>
      <c r="HP18" s="162"/>
      <c r="HQ18" s="162"/>
      <c r="HR18" s="162"/>
      <c r="HS18" s="162"/>
      <c r="HT18" s="162"/>
      <c r="HU18" s="162"/>
      <c r="HV18" s="162"/>
      <c r="HW18" s="162"/>
      <c r="HX18" s="162"/>
      <c r="HY18" s="162"/>
      <c r="HZ18" s="162"/>
      <c r="IA18" s="162"/>
      <c r="IB18" s="162"/>
      <c r="IC18" s="162"/>
      <c r="ID18" s="162"/>
      <c r="IE18" s="162"/>
      <c r="IF18" s="162"/>
      <c r="IG18" s="162"/>
      <c r="IH18" s="162"/>
      <c r="II18" s="162"/>
      <c r="IJ18" s="162"/>
      <c r="IK18" s="162"/>
      <c r="IL18" s="162"/>
      <c r="IM18" s="162"/>
      <c r="IN18" s="162"/>
      <c r="IO18" s="162"/>
      <c r="IP18" s="162"/>
      <c r="IQ18" s="163"/>
    </row>
    <row r="19" spans="1:251" ht="15" customHeight="1" x14ac:dyDescent="0.15">
      <c r="A19" s="156">
        <v>3</v>
      </c>
      <c r="B19" s="320" t="s">
        <v>21</v>
      </c>
      <c r="C19" s="317">
        <v>2</v>
      </c>
      <c r="D19" s="152"/>
      <c r="E19" s="156">
        <v>3</v>
      </c>
      <c r="F19" s="318" t="s">
        <v>21</v>
      </c>
      <c r="G19" s="327">
        <v>29</v>
      </c>
      <c r="H19" s="152"/>
      <c r="I19" s="156">
        <v>3</v>
      </c>
      <c r="J19" s="318" t="s">
        <v>84</v>
      </c>
      <c r="K19" s="327">
        <v>25</v>
      </c>
      <c r="L19" s="152"/>
      <c r="M19" s="177"/>
      <c r="N19" s="178"/>
      <c r="O19" s="178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  <c r="DQ19" s="162"/>
      <c r="DR19" s="162"/>
      <c r="DS19" s="162"/>
      <c r="DT19" s="162"/>
      <c r="DU19" s="162"/>
      <c r="DV19" s="162"/>
      <c r="DW19" s="162"/>
      <c r="DX19" s="162"/>
      <c r="DY19" s="162"/>
      <c r="DZ19" s="162"/>
      <c r="EA19" s="162"/>
      <c r="EB19" s="162"/>
      <c r="EC19" s="162"/>
      <c r="ED19" s="162"/>
      <c r="EE19" s="162"/>
      <c r="EF19" s="162"/>
      <c r="EG19" s="162"/>
      <c r="EH19" s="162"/>
      <c r="EI19" s="162"/>
      <c r="EJ19" s="162"/>
      <c r="EK19" s="162"/>
      <c r="EL19" s="162"/>
      <c r="EM19" s="162"/>
      <c r="EN19" s="162"/>
      <c r="EO19" s="162"/>
      <c r="EP19" s="162"/>
      <c r="EQ19" s="162"/>
      <c r="ER19" s="162"/>
      <c r="ES19" s="162"/>
      <c r="ET19" s="162"/>
      <c r="EU19" s="162"/>
      <c r="EV19" s="162"/>
      <c r="EW19" s="162"/>
      <c r="EX19" s="162"/>
      <c r="EY19" s="162"/>
      <c r="EZ19" s="162"/>
      <c r="FA19" s="162"/>
      <c r="FB19" s="162"/>
      <c r="FC19" s="162"/>
      <c r="FD19" s="162"/>
      <c r="FE19" s="162"/>
      <c r="FF19" s="162"/>
      <c r="FG19" s="162"/>
      <c r="FH19" s="162"/>
      <c r="FI19" s="162"/>
      <c r="FJ19" s="162"/>
      <c r="FK19" s="162"/>
      <c r="FL19" s="162"/>
      <c r="FM19" s="162"/>
      <c r="FN19" s="162"/>
      <c r="FO19" s="162"/>
      <c r="FP19" s="162"/>
      <c r="FQ19" s="162"/>
      <c r="FR19" s="162"/>
      <c r="FS19" s="162"/>
      <c r="FT19" s="162"/>
      <c r="FU19" s="162"/>
      <c r="FV19" s="162"/>
      <c r="FW19" s="162"/>
      <c r="FX19" s="162"/>
      <c r="FY19" s="162"/>
      <c r="FZ19" s="162"/>
      <c r="GA19" s="162"/>
      <c r="GB19" s="162"/>
      <c r="GC19" s="162"/>
      <c r="GD19" s="162"/>
      <c r="GE19" s="162"/>
      <c r="GF19" s="162"/>
      <c r="GG19" s="162"/>
      <c r="GH19" s="162"/>
      <c r="GI19" s="162"/>
      <c r="GJ19" s="162"/>
      <c r="GK19" s="162"/>
      <c r="GL19" s="162"/>
      <c r="GM19" s="162"/>
      <c r="GN19" s="162"/>
      <c r="GO19" s="162"/>
      <c r="GP19" s="162"/>
      <c r="GQ19" s="162"/>
      <c r="GR19" s="162"/>
      <c r="GS19" s="162"/>
      <c r="GT19" s="162"/>
      <c r="GU19" s="162"/>
      <c r="GV19" s="162"/>
      <c r="GW19" s="162"/>
      <c r="GX19" s="162"/>
      <c r="GY19" s="162"/>
      <c r="GZ19" s="162"/>
      <c r="HA19" s="162"/>
      <c r="HB19" s="162"/>
      <c r="HC19" s="162"/>
      <c r="HD19" s="162"/>
      <c r="HE19" s="162"/>
      <c r="HF19" s="162"/>
      <c r="HG19" s="162"/>
      <c r="HH19" s="162"/>
      <c r="HI19" s="162"/>
      <c r="HJ19" s="162"/>
      <c r="HK19" s="162"/>
      <c r="HL19" s="162"/>
      <c r="HM19" s="162"/>
      <c r="HN19" s="162"/>
      <c r="HO19" s="162"/>
      <c r="HP19" s="162"/>
      <c r="HQ19" s="162"/>
      <c r="HR19" s="162"/>
      <c r="HS19" s="162"/>
      <c r="HT19" s="162"/>
      <c r="HU19" s="162"/>
      <c r="HV19" s="162"/>
      <c r="HW19" s="162"/>
      <c r="HX19" s="162"/>
      <c r="HY19" s="162"/>
      <c r="HZ19" s="162"/>
      <c r="IA19" s="162"/>
      <c r="IB19" s="162"/>
      <c r="IC19" s="162"/>
      <c r="ID19" s="162"/>
      <c r="IE19" s="162"/>
      <c r="IF19" s="162"/>
      <c r="IG19" s="162"/>
      <c r="IH19" s="162"/>
      <c r="II19" s="162"/>
      <c r="IJ19" s="162"/>
      <c r="IK19" s="162"/>
      <c r="IL19" s="162"/>
      <c r="IM19" s="162"/>
      <c r="IN19" s="162"/>
      <c r="IO19" s="162"/>
      <c r="IP19" s="162"/>
      <c r="IQ19" s="163"/>
    </row>
    <row r="20" spans="1:251" ht="15" customHeight="1" x14ac:dyDescent="0.15">
      <c r="A20" s="156">
        <v>4</v>
      </c>
      <c r="B20" s="181"/>
      <c r="C20" s="174"/>
      <c r="D20" s="152"/>
      <c r="E20" s="156">
        <v>4</v>
      </c>
      <c r="F20" s="318" t="s">
        <v>187</v>
      </c>
      <c r="G20" s="327">
        <v>15</v>
      </c>
      <c r="H20" s="152"/>
      <c r="I20" s="156">
        <v>4</v>
      </c>
      <c r="J20" s="318" t="s">
        <v>83</v>
      </c>
      <c r="K20" s="327">
        <v>23</v>
      </c>
      <c r="L20" s="152"/>
      <c r="M20" s="177"/>
      <c r="N20" s="178"/>
      <c r="O20" s="178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2"/>
      <c r="DQ20" s="162"/>
      <c r="DR20" s="162"/>
      <c r="DS20" s="162"/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2"/>
      <c r="EF20" s="162"/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2"/>
      <c r="ES20" s="162"/>
      <c r="ET20" s="162"/>
      <c r="EU20" s="162"/>
      <c r="EV20" s="162"/>
      <c r="EW20" s="162"/>
      <c r="EX20" s="162"/>
      <c r="EY20" s="162"/>
      <c r="EZ20" s="162"/>
      <c r="FA20" s="162"/>
      <c r="FB20" s="162"/>
      <c r="FC20" s="162"/>
      <c r="FD20" s="162"/>
      <c r="FE20" s="162"/>
      <c r="FF20" s="162"/>
      <c r="FG20" s="162"/>
      <c r="FH20" s="162"/>
      <c r="FI20" s="162"/>
      <c r="FJ20" s="162"/>
      <c r="FK20" s="162"/>
      <c r="FL20" s="162"/>
      <c r="FM20" s="162"/>
      <c r="FN20" s="162"/>
      <c r="FO20" s="162"/>
      <c r="FP20" s="162"/>
      <c r="FQ20" s="162"/>
      <c r="FR20" s="162"/>
      <c r="FS20" s="162"/>
      <c r="FT20" s="162"/>
      <c r="FU20" s="162"/>
      <c r="FV20" s="162"/>
      <c r="FW20" s="162"/>
      <c r="FX20" s="162"/>
      <c r="FY20" s="162"/>
      <c r="FZ20" s="162"/>
      <c r="GA20" s="162"/>
      <c r="GB20" s="162"/>
      <c r="GC20" s="162"/>
      <c r="GD20" s="162"/>
      <c r="GE20" s="162"/>
      <c r="GF20" s="162"/>
      <c r="GG20" s="162"/>
      <c r="GH20" s="162"/>
      <c r="GI20" s="162"/>
      <c r="GJ20" s="162"/>
      <c r="GK20" s="162"/>
      <c r="GL20" s="162"/>
      <c r="GM20" s="162"/>
      <c r="GN20" s="162"/>
      <c r="GO20" s="162"/>
      <c r="GP20" s="162"/>
      <c r="GQ20" s="162"/>
      <c r="GR20" s="162"/>
      <c r="GS20" s="162"/>
      <c r="GT20" s="162"/>
      <c r="GU20" s="162"/>
      <c r="GV20" s="162"/>
      <c r="GW20" s="162"/>
      <c r="GX20" s="162"/>
      <c r="GY20" s="162"/>
      <c r="GZ20" s="162"/>
      <c r="HA20" s="162"/>
      <c r="HB20" s="162"/>
      <c r="HC20" s="162"/>
      <c r="HD20" s="162"/>
      <c r="HE20" s="162"/>
      <c r="HF20" s="162"/>
      <c r="HG20" s="162"/>
      <c r="HH20" s="162"/>
      <c r="HI20" s="162"/>
      <c r="HJ20" s="162"/>
      <c r="HK20" s="162"/>
      <c r="HL20" s="162"/>
      <c r="HM20" s="162"/>
      <c r="HN20" s="162"/>
      <c r="HO20" s="162"/>
      <c r="HP20" s="162"/>
      <c r="HQ20" s="162"/>
      <c r="HR20" s="162"/>
      <c r="HS20" s="162"/>
      <c r="HT20" s="162"/>
      <c r="HU20" s="162"/>
      <c r="HV20" s="162"/>
      <c r="HW20" s="162"/>
      <c r="HX20" s="162"/>
      <c r="HY20" s="162"/>
      <c r="HZ20" s="162"/>
      <c r="IA20" s="162"/>
      <c r="IB20" s="162"/>
      <c r="IC20" s="162"/>
      <c r="ID20" s="162"/>
      <c r="IE20" s="162"/>
      <c r="IF20" s="162"/>
      <c r="IG20" s="162"/>
      <c r="IH20" s="162"/>
      <c r="II20" s="162"/>
      <c r="IJ20" s="162"/>
      <c r="IK20" s="162"/>
      <c r="IL20" s="162"/>
      <c r="IM20" s="162"/>
      <c r="IN20" s="162"/>
      <c r="IO20" s="162"/>
      <c r="IP20" s="162"/>
      <c r="IQ20" s="163"/>
    </row>
    <row r="21" spans="1:251" ht="15" customHeight="1" x14ac:dyDescent="0.15">
      <c r="A21" s="156">
        <v>5</v>
      </c>
      <c r="B21" s="256"/>
      <c r="C21" s="256"/>
      <c r="D21" s="152"/>
      <c r="E21" s="156">
        <v>5</v>
      </c>
      <c r="F21" s="318" t="s">
        <v>83</v>
      </c>
      <c r="G21" s="327">
        <v>14</v>
      </c>
      <c r="H21" s="152"/>
      <c r="I21" s="156">
        <v>5</v>
      </c>
      <c r="J21" s="318" t="s">
        <v>38</v>
      </c>
      <c r="K21" s="327">
        <v>23</v>
      </c>
      <c r="L21" s="152"/>
      <c r="M21" s="177"/>
      <c r="N21" s="178"/>
      <c r="O21" s="178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  <c r="DQ21" s="162"/>
      <c r="DR21" s="162"/>
      <c r="DS21" s="162"/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2"/>
      <c r="EF21" s="162"/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2"/>
      <c r="ES21" s="162"/>
      <c r="ET21" s="162"/>
      <c r="EU21" s="162"/>
      <c r="EV21" s="162"/>
      <c r="EW21" s="162"/>
      <c r="EX21" s="162"/>
      <c r="EY21" s="162"/>
      <c r="EZ21" s="162"/>
      <c r="FA21" s="162"/>
      <c r="FB21" s="162"/>
      <c r="FC21" s="162"/>
      <c r="FD21" s="162"/>
      <c r="FE21" s="162"/>
      <c r="FF21" s="162"/>
      <c r="FG21" s="162"/>
      <c r="FH21" s="162"/>
      <c r="FI21" s="162"/>
      <c r="FJ21" s="162"/>
      <c r="FK21" s="162"/>
      <c r="FL21" s="162"/>
      <c r="FM21" s="162"/>
      <c r="FN21" s="162"/>
      <c r="FO21" s="162"/>
      <c r="FP21" s="162"/>
      <c r="FQ21" s="162"/>
      <c r="FR21" s="162"/>
      <c r="FS21" s="162"/>
      <c r="FT21" s="162"/>
      <c r="FU21" s="162"/>
      <c r="FV21" s="162"/>
      <c r="FW21" s="162"/>
      <c r="FX21" s="162"/>
      <c r="FY21" s="162"/>
      <c r="FZ21" s="162"/>
      <c r="GA21" s="162"/>
      <c r="GB21" s="162"/>
      <c r="GC21" s="162"/>
      <c r="GD21" s="162"/>
      <c r="GE21" s="162"/>
      <c r="GF21" s="162"/>
      <c r="GG21" s="162"/>
      <c r="GH21" s="162"/>
      <c r="GI21" s="162"/>
      <c r="GJ21" s="162"/>
      <c r="GK21" s="162"/>
      <c r="GL21" s="162"/>
      <c r="GM21" s="162"/>
      <c r="GN21" s="162"/>
      <c r="GO21" s="162"/>
      <c r="GP21" s="162"/>
      <c r="GQ21" s="162"/>
      <c r="GR21" s="162"/>
      <c r="GS21" s="162"/>
      <c r="GT21" s="162"/>
      <c r="GU21" s="162"/>
      <c r="GV21" s="162"/>
      <c r="GW21" s="162"/>
      <c r="GX21" s="162"/>
      <c r="GY21" s="162"/>
      <c r="GZ21" s="162"/>
      <c r="HA21" s="162"/>
      <c r="HB21" s="162"/>
      <c r="HC21" s="162"/>
      <c r="HD21" s="162"/>
      <c r="HE21" s="162"/>
      <c r="HF21" s="162"/>
      <c r="HG21" s="162"/>
      <c r="HH21" s="162"/>
      <c r="HI21" s="162"/>
      <c r="HJ21" s="162"/>
      <c r="HK21" s="162"/>
      <c r="HL21" s="162"/>
      <c r="HM21" s="162"/>
      <c r="HN21" s="162"/>
      <c r="HO21" s="162"/>
      <c r="HP21" s="162"/>
      <c r="HQ21" s="162"/>
      <c r="HR21" s="162"/>
      <c r="HS21" s="162"/>
      <c r="HT21" s="162"/>
      <c r="HU21" s="162"/>
      <c r="HV21" s="162"/>
      <c r="HW21" s="162"/>
      <c r="HX21" s="162"/>
      <c r="HY21" s="162"/>
      <c r="HZ21" s="162"/>
      <c r="IA21" s="162"/>
      <c r="IB21" s="162"/>
      <c r="IC21" s="162"/>
      <c r="ID21" s="162"/>
      <c r="IE21" s="162"/>
      <c r="IF21" s="162"/>
      <c r="IG21" s="162"/>
      <c r="IH21" s="162"/>
      <c r="II21" s="162"/>
      <c r="IJ21" s="162"/>
      <c r="IK21" s="162"/>
      <c r="IL21" s="162"/>
      <c r="IM21" s="162"/>
      <c r="IN21" s="162"/>
      <c r="IO21" s="162"/>
      <c r="IP21" s="162"/>
      <c r="IQ21" s="163"/>
    </row>
    <row r="22" spans="1:251" ht="15" customHeight="1" x14ac:dyDescent="0.15">
      <c r="A22" s="156">
        <v>6</v>
      </c>
      <c r="B22" s="256"/>
      <c r="C22" s="256"/>
      <c r="D22" s="152"/>
      <c r="E22" s="156">
        <v>6</v>
      </c>
      <c r="F22" s="318" t="s">
        <v>229</v>
      </c>
      <c r="G22" s="327">
        <v>14</v>
      </c>
      <c r="H22" s="152"/>
      <c r="I22" s="156">
        <v>6</v>
      </c>
      <c r="J22" s="318" t="s">
        <v>198</v>
      </c>
      <c r="K22" s="327">
        <v>15</v>
      </c>
      <c r="L22" s="152"/>
      <c r="M22" s="177"/>
      <c r="N22" s="178"/>
      <c r="O22" s="178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DP22" s="162"/>
      <c r="DQ22" s="162"/>
      <c r="DR22" s="162"/>
      <c r="DS22" s="162"/>
      <c r="DT22" s="162"/>
      <c r="DU22" s="162"/>
      <c r="DV22" s="162"/>
      <c r="DW22" s="162"/>
      <c r="DX22" s="162"/>
      <c r="DY22" s="162"/>
      <c r="DZ22" s="162"/>
      <c r="EA22" s="162"/>
      <c r="EB22" s="162"/>
      <c r="EC22" s="162"/>
      <c r="ED22" s="162"/>
      <c r="EE22" s="162"/>
      <c r="EF22" s="162"/>
      <c r="EG22" s="162"/>
      <c r="EH22" s="162"/>
      <c r="EI22" s="162"/>
      <c r="EJ22" s="162"/>
      <c r="EK22" s="162"/>
      <c r="EL22" s="162"/>
      <c r="EM22" s="162"/>
      <c r="EN22" s="162"/>
      <c r="EO22" s="162"/>
      <c r="EP22" s="162"/>
      <c r="EQ22" s="162"/>
      <c r="ER22" s="162"/>
      <c r="ES22" s="162"/>
      <c r="ET22" s="162"/>
      <c r="EU22" s="162"/>
      <c r="EV22" s="162"/>
      <c r="EW22" s="162"/>
      <c r="EX22" s="162"/>
      <c r="EY22" s="162"/>
      <c r="EZ22" s="162"/>
      <c r="FA22" s="162"/>
      <c r="FB22" s="162"/>
      <c r="FC22" s="162"/>
      <c r="FD22" s="162"/>
      <c r="FE22" s="162"/>
      <c r="FF22" s="162"/>
      <c r="FG22" s="162"/>
      <c r="FH22" s="162"/>
      <c r="FI22" s="162"/>
      <c r="FJ22" s="162"/>
      <c r="FK22" s="162"/>
      <c r="FL22" s="162"/>
      <c r="FM22" s="162"/>
      <c r="FN22" s="162"/>
      <c r="FO22" s="162"/>
      <c r="FP22" s="162"/>
      <c r="FQ22" s="162"/>
      <c r="FR22" s="162"/>
      <c r="FS22" s="162"/>
      <c r="FT22" s="162"/>
      <c r="FU22" s="162"/>
      <c r="FV22" s="162"/>
      <c r="FW22" s="162"/>
      <c r="FX22" s="162"/>
      <c r="FY22" s="162"/>
      <c r="FZ22" s="162"/>
      <c r="GA22" s="162"/>
      <c r="GB22" s="162"/>
      <c r="GC22" s="162"/>
      <c r="GD22" s="162"/>
      <c r="GE22" s="162"/>
      <c r="GF22" s="162"/>
      <c r="GG22" s="162"/>
      <c r="GH22" s="162"/>
      <c r="GI22" s="162"/>
      <c r="GJ22" s="162"/>
      <c r="GK22" s="162"/>
      <c r="GL22" s="162"/>
      <c r="GM22" s="162"/>
      <c r="GN22" s="162"/>
      <c r="GO22" s="162"/>
      <c r="GP22" s="162"/>
      <c r="GQ22" s="162"/>
      <c r="GR22" s="162"/>
      <c r="GS22" s="162"/>
      <c r="GT22" s="162"/>
      <c r="GU22" s="162"/>
      <c r="GV22" s="162"/>
      <c r="GW22" s="162"/>
      <c r="GX22" s="162"/>
      <c r="GY22" s="162"/>
      <c r="GZ22" s="162"/>
      <c r="HA22" s="162"/>
      <c r="HB22" s="162"/>
      <c r="HC22" s="162"/>
      <c r="HD22" s="162"/>
      <c r="HE22" s="162"/>
      <c r="HF22" s="162"/>
      <c r="HG22" s="162"/>
      <c r="HH22" s="162"/>
      <c r="HI22" s="162"/>
      <c r="HJ22" s="162"/>
      <c r="HK22" s="162"/>
      <c r="HL22" s="162"/>
      <c r="HM22" s="162"/>
      <c r="HN22" s="162"/>
      <c r="HO22" s="162"/>
      <c r="HP22" s="162"/>
      <c r="HQ22" s="162"/>
      <c r="HR22" s="162"/>
      <c r="HS22" s="162"/>
      <c r="HT22" s="162"/>
      <c r="HU22" s="162"/>
      <c r="HV22" s="162"/>
      <c r="HW22" s="162"/>
      <c r="HX22" s="162"/>
      <c r="HY22" s="162"/>
      <c r="HZ22" s="162"/>
      <c r="IA22" s="162"/>
      <c r="IB22" s="162"/>
      <c r="IC22" s="162"/>
      <c r="ID22" s="162"/>
      <c r="IE22" s="162"/>
      <c r="IF22" s="162"/>
      <c r="IG22" s="162"/>
      <c r="IH22" s="162"/>
      <c r="II22" s="162"/>
      <c r="IJ22" s="162"/>
      <c r="IK22" s="162"/>
      <c r="IL22" s="162"/>
      <c r="IM22" s="162"/>
      <c r="IN22" s="162"/>
      <c r="IO22" s="162"/>
      <c r="IP22" s="162"/>
      <c r="IQ22" s="163"/>
    </row>
    <row r="23" spans="1:251" ht="15" customHeight="1" x14ac:dyDescent="0.15">
      <c r="A23" s="156">
        <v>7</v>
      </c>
      <c r="B23" s="256"/>
      <c r="C23" s="256"/>
      <c r="D23" s="152"/>
      <c r="E23" s="156">
        <v>7</v>
      </c>
      <c r="F23" s="318" t="s">
        <v>84</v>
      </c>
      <c r="G23" s="327">
        <v>13</v>
      </c>
      <c r="H23" s="152"/>
      <c r="I23" s="156">
        <v>7</v>
      </c>
      <c r="J23" s="318" t="s">
        <v>227</v>
      </c>
      <c r="K23" s="327">
        <v>13</v>
      </c>
      <c r="L23" s="152"/>
      <c r="M23" s="177"/>
      <c r="N23" s="178"/>
      <c r="O23" s="178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2"/>
      <c r="DQ23" s="162"/>
      <c r="DR23" s="162"/>
      <c r="DS23" s="162"/>
      <c r="DT23" s="162"/>
      <c r="DU23" s="162"/>
      <c r="DV23" s="162"/>
      <c r="DW23" s="162"/>
      <c r="DX23" s="162"/>
      <c r="DY23" s="162"/>
      <c r="DZ23" s="162"/>
      <c r="EA23" s="162"/>
      <c r="EB23" s="162"/>
      <c r="EC23" s="162"/>
      <c r="ED23" s="162"/>
      <c r="EE23" s="162"/>
      <c r="EF23" s="162"/>
      <c r="EG23" s="162"/>
      <c r="EH23" s="162"/>
      <c r="EI23" s="162"/>
      <c r="EJ23" s="162"/>
      <c r="EK23" s="162"/>
      <c r="EL23" s="162"/>
      <c r="EM23" s="162"/>
      <c r="EN23" s="162"/>
      <c r="EO23" s="162"/>
      <c r="EP23" s="162"/>
      <c r="EQ23" s="162"/>
      <c r="ER23" s="162"/>
      <c r="ES23" s="162"/>
      <c r="ET23" s="162"/>
      <c r="EU23" s="162"/>
      <c r="EV23" s="162"/>
      <c r="EW23" s="162"/>
      <c r="EX23" s="162"/>
      <c r="EY23" s="162"/>
      <c r="EZ23" s="162"/>
      <c r="FA23" s="162"/>
      <c r="FB23" s="162"/>
      <c r="FC23" s="162"/>
      <c r="FD23" s="162"/>
      <c r="FE23" s="162"/>
      <c r="FF23" s="162"/>
      <c r="FG23" s="162"/>
      <c r="FH23" s="162"/>
      <c r="FI23" s="162"/>
      <c r="FJ23" s="162"/>
      <c r="FK23" s="162"/>
      <c r="FL23" s="162"/>
      <c r="FM23" s="162"/>
      <c r="FN23" s="162"/>
      <c r="FO23" s="162"/>
      <c r="FP23" s="162"/>
      <c r="FQ23" s="162"/>
      <c r="FR23" s="162"/>
      <c r="FS23" s="162"/>
      <c r="FT23" s="162"/>
      <c r="FU23" s="162"/>
      <c r="FV23" s="162"/>
      <c r="FW23" s="162"/>
      <c r="FX23" s="162"/>
      <c r="FY23" s="162"/>
      <c r="FZ23" s="162"/>
      <c r="GA23" s="162"/>
      <c r="GB23" s="162"/>
      <c r="GC23" s="162"/>
      <c r="GD23" s="162"/>
      <c r="GE23" s="162"/>
      <c r="GF23" s="162"/>
      <c r="GG23" s="162"/>
      <c r="GH23" s="162"/>
      <c r="GI23" s="162"/>
      <c r="GJ23" s="162"/>
      <c r="GK23" s="162"/>
      <c r="GL23" s="162"/>
      <c r="GM23" s="162"/>
      <c r="GN23" s="162"/>
      <c r="GO23" s="162"/>
      <c r="GP23" s="162"/>
      <c r="GQ23" s="162"/>
      <c r="GR23" s="162"/>
      <c r="GS23" s="162"/>
      <c r="GT23" s="162"/>
      <c r="GU23" s="162"/>
      <c r="GV23" s="162"/>
      <c r="GW23" s="162"/>
      <c r="GX23" s="162"/>
      <c r="GY23" s="162"/>
      <c r="GZ23" s="162"/>
      <c r="HA23" s="162"/>
      <c r="HB23" s="162"/>
      <c r="HC23" s="162"/>
      <c r="HD23" s="162"/>
      <c r="HE23" s="162"/>
      <c r="HF23" s="162"/>
      <c r="HG23" s="162"/>
      <c r="HH23" s="162"/>
      <c r="HI23" s="162"/>
      <c r="HJ23" s="162"/>
      <c r="HK23" s="162"/>
      <c r="HL23" s="162"/>
      <c r="HM23" s="162"/>
      <c r="HN23" s="162"/>
      <c r="HO23" s="162"/>
      <c r="HP23" s="162"/>
      <c r="HQ23" s="162"/>
      <c r="HR23" s="162"/>
      <c r="HS23" s="162"/>
      <c r="HT23" s="162"/>
      <c r="HU23" s="162"/>
      <c r="HV23" s="162"/>
      <c r="HW23" s="162"/>
      <c r="HX23" s="162"/>
      <c r="HY23" s="162"/>
      <c r="HZ23" s="162"/>
      <c r="IA23" s="162"/>
      <c r="IB23" s="162"/>
      <c r="IC23" s="162"/>
      <c r="ID23" s="162"/>
      <c r="IE23" s="162"/>
      <c r="IF23" s="162"/>
      <c r="IG23" s="162"/>
      <c r="IH23" s="162"/>
      <c r="II23" s="162"/>
      <c r="IJ23" s="162"/>
      <c r="IK23" s="162"/>
      <c r="IL23" s="162"/>
      <c r="IM23" s="162"/>
      <c r="IN23" s="162"/>
      <c r="IO23" s="162"/>
      <c r="IP23" s="162"/>
      <c r="IQ23" s="163"/>
    </row>
    <row r="24" spans="1:251" ht="15" customHeight="1" x14ac:dyDescent="0.15">
      <c r="A24" s="156">
        <v>8</v>
      </c>
      <c r="B24" s="256"/>
      <c r="C24" s="256"/>
      <c r="D24" s="152"/>
      <c r="E24" s="156">
        <v>8</v>
      </c>
      <c r="F24" s="318" t="s">
        <v>198</v>
      </c>
      <c r="G24" s="327">
        <v>10</v>
      </c>
      <c r="H24" s="152"/>
      <c r="I24" s="156">
        <v>8</v>
      </c>
      <c r="J24" s="318" t="s">
        <v>187</v>
      </c>
      <c r="K24" s="327">
        <v>13</v>
      </c>
      <c r="L24" s="152"/>
      <c r="M24" s="177"/>
      <c r="N24" s="178"/>
      <c r="O24" s="178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2"/>
      <c r="EL24" s="162"/>
      <c r="EM24" s="162"/>
      <c r="EN24" s="162"/>
      <c r="EO24" s="162"/>
      <c r="EP24" s="162"/>
      <c r="EQ24" s="162"/>
      <c r="ER24" s="162"/>
      <c r="ES24" s="162"/>
      <c r="ET24" s="162"/>
      <c r="EU24" s="162"/>
      <c r="EV24" s="162"/>
      <c r="EW24" s="162"/>
      <c r="EX24" s="162"/>
      <c r="EY24" s="162"/>
      <c r="EZ24" s="162"/>
      <c r="FA24" s="162"/>
      <c r="FB24" s="162"/>
      <c r="FC24" s="162"/>
      <c r="FD24" s="162"/>
      <c r="FE24" s="162"/>
      <c r="FF24" s="162"/>
      <c r="FG24" s="162"/>
      <c r="FH24" s="162"/>
      <c r="FI24" s="162"/>
      <c r="FJ24" s="162"/>
      <c r="FK24" s="162"/>
      <c r="FL24" s="162"/>
      <c r="FM24" s="162"/>
      <c r="FN24" s="162"/>
      <c r="FO24" s="162"/>
      <c r="FP24" s="162"/>
      <c r="FQ24" s="162"/>
      <c r="FR24" s="162"/>
      <c r="FS24" s="162"/>
      <c r="FT24" s="162"/>
      <c r="FU24" s="162"/>
      <c r="FV24" s="162"/>
      <c r="FW24" s="162"/>
      <c r="FX24" s="162"/>
      <c r="FY24" s="162"/>
      <c r="FZ24" s="162"/>
      <c r="GA24" s="162"/>
      <c r="GB24" s="162"/>
      <c r="GC24" s="162"/>
      <c r="GD24" s="162"/>
      <c r="GE24" s="162"/>
      <c r="GF24" s="162"/>
      <c r="GG24" s="162"/>
      <c r="GH24" s="162"/>
      <c r="GI24" s="162"/>
      <c r="GJ24" s="162"/>
      <c r="GK24" s="162"/>
      <c r="GL24" s="162"/>
      <c r="GM24" s="162"/>
      <c r="GN24" s="162"/>
      <c r="GO24" s="162"/>
      <c r="GP24" s="162"/>
      <c r="GQ24" s="162"/>
      <c r="GR24" s="162"/>
      <c r="GS24" s="162"/>
      <c r="GT24" s="162"/>
      <c r="GU24" s="162"/>
      <c r="GV24" s="162"/>
      <c r="GW24" s="162"/>
      <c r="GX24" s="162"/>
      <c r="GY24" s="162"/>
      <c r="GZ24" s="162"/>
      <c r="HA24" s="162"/>
      <c r="HB24" s="162"/>
      <c r="HC24" s="162"/>
      <c r="HD24" s="162"/>
      <c r="HE24" s="162"/>
      <c r="HF24" s="162"/>
      <c r="HG24" s="162"/>
      <c r="HH24" s="162"/>
      <c r="HI24" s="162"/>
      <c r="HJ24" s="162"/>
      <c r="HK24" s="162"/>
      <c r="HL24" s="162"/>
      <c r="HM24" s="162"/>
      <c r="HN24" s="162"/>
      <c r="HO24" s="162"/>
      <c r="HP24" s="162"/>
      <c r="HQ24" s="162"/>
      <c r="HR24" s="162"/>
      <c r="HS24" s="162"/>
      <c r="HT24" s="162"/>
      <c r="HU24" s="162"/>
      <c r="HV24" s="162"/>
      <c r="HW24" s="162"/>
      <c r="HX24" s="162"/>
      <c r="HY24" s="162"/>
      <c r="HZ24" s="162"/>
      <c r="IA24" s="162"/>
      <c r="IB24" s="162"/>
      <c r="IC24" s="162"/>
      <c r="ID24" s="162"/>
      <c r="IE24" s="162"/>
      <c r="IF24" s="162"/>
      <c r="IG24" s="162"/>
      <c r="IH24" s="162"/>
      <c r="II24" s="162"/>
      <c r="IJ24" s="162"/>
      <c r="IK24" s="162"/>
      <c r="IL24" s="162"/>
      <c r="IM24" s="162"/>
      <c r="IN24" s="162"/>
      <c r="IO24" s="162"/>
      <c r="IP24" s="162"/>
      <c r="IQ24" s="163"/>
    </row>
    <row r="25" spans="1:251" ht="15" customHeight="1" x14ac:dyDescent="0.15">
      <c r="A25" s="156">
        <v>9</v>
      </c>
      <c r="B25" s="256"/>
      <c r="C25" s="256"/>
      <c r="D25" s="152"/>
      <c r="E25" s="156">
        <v>9</v>
      </c>
      <c r="F25" s="318" t="s">
        <v>228</v>
      </c>
      <c r="G25" s="327">
        <v>9</v>
      </c>
      <c r="H25" s="152"/>
      <c r="I25" s="156">
        <v>9</v>
      </c>
      <c r="J25" s="318" t="s">
        <v>228</v>
      </c>
      <c r="K25" s="327">
        <v>10</v>
      </c>
      <c r="L25" s="152"/>
      <c r="M25" s="177"/>
      <c r="N25" s="178"/>
      <c r="O25" s="178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  <c r="ET25" s="162"/>
      <c r="EU25" s="162"/>
      <c r="EV25" s="162"/>
      <c r="EW25" s="162"/>
      <c r="EX25" s="162"/>
      <c r="EY25" s="162"/>
      <c r="EZ25" s="162"/>
      <c r="FA25" s="162"/>
      <c r="FB25" s="162"/>
      <c r="FC25" s="162"/>
      <c r="FD25" s="162"/>
      <c r="FE25" s="162"/>
      <c r="FF25" s="162"/>
      <c r="FG25" s="162"/>
      <c r="FH25" s="162"/>
      <c r="FI25" s="162"/>
      <c r="FJ25" s="162"/>
      <c r="FK25" s="162"/>
      <c r="FL25" s="162"/>
      <c r="FM25" s="162"/>
      <c r="FN25" s="162"/>
      <c r="FO25" s="162"/>
      <c r="FP25" s="162"/>
      <c r="FQ25" s="162"/>
      <c r="FR25" s="162"/>
      <c r="FS25" s="162"/>
      <c r="FT25" s="162"/>
      <c r="FU25" s="162"/>
      <c r="FV25" s="162"/>
      <c r="FW25" s="162"/>
      <c r="FX25" s="162"/>
      <c r="FY25" s="162"/>
      <c r="FZ25" s="162"/>
      <c r="GA25" s="162"/>
      <c r="GB25" s="162"/>
      <c r="GC25" s="162"/>
      <c r="GD25" s="162"/>
      <c r="GE25" s="162"/>
      <c r="GF25" s="162"/>
      <c r="GG25" s="162"/>
      <c r="GH25" s="162"/>
      <c r="GI25" s="162"/>
      <c r="GJ25" s="162"/>
      <c r="GK25" s="162"/>
      <c r="GL25" s="162"/>
      <c r="GM25" s="162"/>
      <c r="GN25" s="162"/>
      <c r="GO25" s="162"/>
      <c r="GP25" s="162"/>
      <c r="GQ25" s="162"/>
      <c r="GR25" s="162"/>
      <c r="GS25" s="162"/>
      <c r="GT25" s="162"/>
      <c r="GU25" s="162"/>
      <c r="GV25" s="162"/>
      <c r="GW25" s="162"/>
      <c r="GX25" s="162"/>
      <c r="GY25" s="162"/>
      <c r="GZ25" s="162"/>
      <c r="HA25" s="162"/>
      <c r="HB25" s="162"/>
      <c r="HC25" s="162"/>
      <c r="HD25" s="162"/>
      <c r="HE25" s="162"/>
      <c r="HF25" s="162"/>
      <c r="HG25" s="162"/>
      <c r="HH25" s="162"/>
      <c r="HI25" s="162"/>
      <c r="HJ25" s="162"/>
      <c r="HK25" s="162"/>
      <c r="HL25" s="162"/>
      <c r="HM25" s="162"/>
      <c r="HN25" s="162"/>
      <c r="HO25" s="162"/>
      <c r="HP25" s="162"/>
      <c r="HQ25" s="162"/>
      <c r="HR25" s="162"/>
      <c r="HS25" s="162"/>
      <c r="HT25" s="162"/>
      <c r="HU25" s="162"/>
      <c r="HV25" s="162"/>
      <c r="HW25" s="162"/>
      <c r="HX25" s="162"/>
      <c r="HY25" s="162"/>
      <c r="HZ25" s="162"/>
      <c r="IA25" s="162"/>
      <c r="IB25" s="162"/>
      <c r="IC25" s="162"/>
      <c r="ID25" s="162"/>
      <c r="IE25" s="162"/>
      <c r="IF25" s="162"/>
      <c r="IG25" s="162"/>
      <c r="IH25" s="162"/>
      <c r="II25" s="162"/>
      <c r="IJ25" s="162"/>
      <c r="IK25" s="162"/>
      <c r="IL25" s="162"/>
      <c r="IM25" s="162"/>
      <c r="IN25" s="162"/>
      <c r="IO25" s="162"/>
      <c r="IP25" s="162"/>
      <c r="IQ25" s="163"/>
    </row>
    <row r="26" spans="1:251" ht="15" customHeight="1" x14ac:dyDescent="0.15">
      <c r="A26" s="156">
        <v>10</v>
      </c>
      <c r="B26" s="153"/>
      <c r="C26" s="328"/>
      <c r="D26" s="152"/>
      <c r="E26" s="156">
        <v>10</v>
      </c>
      <c r="F26" s="318" t="s">
        <v>146</v>
      </c>
      <c r="G26" s="327">
        <v>9</v>
      </c>
      <c r="H26" s="152"/>
      <c r="I26" s="156">
        <v>10</v>
      </c>
      <c r="J26" s="318" t="s">
        <v>146</v>
      </c>
      <c r="K26" s="327">
        <v>10</v>
      </c>
      <c r="L26" s="152"/>
      <c r="M26" s="177"/>
      <c r="N26" s="178"/>
      <c r="O26" s="178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  <c r="DQ26" s="162"/>
      <c r="DR26" s="162"/>
      <c r="DS26" s="162"/>
      <c r="DT26" s="162"/>
      <c r="DU26" s="162"/>
      <c r="DV26" s="162"/>
      <c r="DW26" s="162"/>
      <c r="DX26" s="162"/>
      <c r="DY26" s="162"/>
      <c r="DZ26" s="162"/>
      <c r="EA26" s="162"/>
      <c r="EB26" s="162"/>
      <c r="EC26" s="162"/>
      <c r="ED26" s="162"/>
      <c r="EE26" s="162"/>
      <c r="EF26" s="162"/>
      <c r="EG26" s="162"/>
      <c r="EH26" s="162"/>
      <c r="EI26" s="162"/>
      <c r="EJ26" s="162"/>
      <c r="EK26" s="162"/>
      <c r="EL26" s="162"/>
      <c r="EM26" s="162"/>
      <c r="EN26" s="162"/>
      <c r="EO26" s="162"/>
      <c r="EP26" s="162"/>
      <c r="EQ26" s="162"/>
      <c r="ER26" s="162"/>
      <c r="ES26" s="162"/>
      <c r="ET26" s="162"/>
      <c r="EU26" s="162"/>
      <c r="EV26" s="162"/>
      <c r="EW26" s="162"/>
      <c r="EX26" s="162"/>
      <c r="EY26" s="162"/>
      <c r="EZ26" s="162"/>
      <c r="FA26" s="162"/>
      <c r="FB26" s="162"/>
      <c r="FC26" s="162"/>
      <c r="FD26" s="162"/>
      <c r="FE26" s="162"/>
      <c r="FF26" s="162"/>
      <c r="FG26" s="162"/>
      <c r="FH26" s="162"/>
      <c r="FI26" s="162"/>
      <c r="FJ26" s="162"/>
      <c r="FK26" s="162"/>
      <c r="FL26" s="162"/>
      <c r="FM26" s="162"/>
      <c r="FN26" s="162"/>
      <c r="FO26" s="162"/>
      <c r="FP26" s="162"/>
      <c r="FQ26" s="162"/>
      <c r="FR26" s="162"/>
      <c r="FS26" s="162"/>
      <c r="FT26" s="162"/>
      <c r="FU26" s="162"/>
      <c r="FV26" s="162"/>
      <c r="FW26" s="162"/>
      <c r="FX26" s="162"/>
      <c r="FY26" s="162"/>
      <c r="FZ26" s="162"/>
      <c r="GA26" s="162"/>
      <c r="GB26" s="162"/>
      <c r="GC26" s="162"/>
      <c r="GD26" s="162"/>
      <c r="GE26" s="162"/>
      <c r="GF26" s="162"/>
      <c r="GG26" s="162"/>
      <c r="GH26" s="162"/>
      <c r="GI26" s="162"/>
      <c r="GJ26" s="162"/>
      <c r="GK26" s="162"/>
      <c r="GL26" s="162"/>
      <c r="GM26" s="162"/>
      <c r="GN26" s="162"/>
      <c r="GO26" s="162"/>
      <c r="GP26" s="162"/>
      <c r="GQ26" s="162"/>
      <c r="GR26" s="162"/>
      <c r="GS26" s="162"/>
      <c r="GT26" s="162"/>
      <c r="GU26" s="162"/>
      <c r="GV26" s="162"/>
      <c r="GW26" s="162"/>
      <c r="GX26" s="162"/>
      <c r="GY26" s="162"/>
      <c r="GZ26" s="162"/>
      <c r="HA26" s="162"/>
      <c r="HB26" s="162"/>
      <c r="HC26" s="162"/>
      <c r="HD26" s="162"/>
      <c r="HE26" s="162"/>
      <c r="HF26" s="162"/>
      <c r="HG26" s="162"/>
      <c r="HH26" s="162"/>
      <c r="HI26" s="162"/>
      <c r="HJ26" s="162"/>
      <c r="HK26" s="162"/>
      <c r="HL26" s="162"/>
      <c r="HM26" s="162"/>
      <c r="HN26" s="162"/>
      <c r="HO26" s="162"/>
      <c r="HP26" s="162"/>
      <c r="HQ26" s="162"/>
      <c r="HR26" s="162"/>
      <c r="HS26" s="162"/>
      <c r="HT26" s="162"/>
      <c r="HU26" s="162"/>
      <c r="HV26" s="162"/>
      <c r="HW26" s="162"/>
      <c r="HX26" s="162"/>
      <c r="HY26" s="162"/>
      <c r="HZ26" s="162"/>
      <c r="IA26" s="162"/>
      <c r="IB26" s="162"/>
      <c r="IC26" s="162"/>
      <c r="ID26" s="162"/>
      <c r="IE26" s="162"/>
      <c r="IF26" s="162"/>
      <c r="IG26" s="162"/>
      <c r="IH26" s="162"/>
      <c r="II26" s="162"/>
      <c r="IJ26" s="162"/>
      <c r="IK26" s="162"/>
      <c r="IL26" s="162"/>
      <c r="IM26" s="162"/>
      <c r="IN26" s="162"/>
      <c r="IO26" s="162"/>
      <c r="IP26" s="162"/>
      <c r="IQ26" s="163"/>
    </row>
    <row r="27" spans="1:251" ht="15" customHeight="1" x14ac:dyDescent="0.15">
      <c r="A27" s="156">
        <f>A26+1</f>
        <v>11</v>
      </c>
      <c r="B27" s="329"/>
      <c r="C27" s="268"/>
      <c r="D27" s="152"/>
      <c r="E27" s="156">
        <f>E26+1</f>
        <v>11</v>
      </c>
      <c r="F27" s="318" t="s">
        <v>227</v>
      </c>
      <c r="G27" s="327">
        <v>9</v>
      </c>
      <c r="H27" s="152"/>
      <c r="I27" s="156">
        <f>I26+1</f>
        <v>11</v>
      </c>
      <c r="J27" s="318" t="s">
        <v>133</v>
      </c>
      <c r="K27" s="327">
        <v>2</v>
      </c>
      <c r="L27" s="152"/>
      <c r="M27" s="177"/>
      <c r="N27" s="178"/>
      <c r="O27" s="178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62"/>
      <c r="DQ27" s="162"/>
      <c r="DR27" s="162"/>
      <c r="DS27" s="162"/>
      <c r="DT27" s="162"/>
      <c r="DU27" s="162"/>
      <c r="DV27" s="162"/>
      <c r="DW27" s="162"/>
      <c r="DX27" s="162"/>
      <c r="DY27" s="162"/>
      <c r="DZ27" s="162"/>
      <c r="EA27" s="162"/>
      <c r="EB27" s="162"/>
      <c r="EC27" s="162"/>
      <c r="ED27" s="162"/>
      <c r="EE27" s="162"/>
      <c r="EF27" s="162"/>
      <c r="EG27" s="162"/>
      <c r="EH27" s="162"/>
      <c r="EI27" s="162"/>
      <c r="EJ27" s="162"/>
      <c r="EK27" s="162"/>
      <c r="EL27" s="162"/>
      <c r="EM27" s="162"/>
      <c r="EN27" s="162"/>
      <c r="EO27" s="162"/>
      <c r="EP27" s="162"/>
      <c r="EQ27" s="162"/>
      <c r="ER27" s="162"/>
      <c r="ES27" s="162"/>
      <c r="ET27" s="162"/>
      <c r="EU27" s="162"/>
      <c r="EV27" s="162"/>
      <c r="EW27" s="162"/>
      <c r="EX27" s="162"/>
      <c r="EY27" s="162"/>
      <c r="EZ27" s="162"/>
      <c r="FA27" s="162"/>
      <c r="FB27" s="162"/>
      <c r="FC27" s="162"/>
      <c r="FD27" s="162"/>
      <c r="FE27" s="162"/>
      <c r="FF27" s="162"/>
      <c r="FG27" s="162"/>
      <c r="FH27" s="162"/>
      <c r="FI27" s="162"/>
      <c r="FJ27" s="162"/>
      <c r="FK27" s="162"/>
      <c r="FL27" s="162"/>
      <c r="FM27" s="162"/>
      <c r="FN27" s="162"/>
      <c r="FO27" s="162"/>
      <c r="FP27" s="162"/>
      <c r="FQ27" s="162"/>
      <c r="FR27" s="162"/>
      <c r="FS27" s="162"/>
      <c r="FT27" s="162"/>
      <c r="FU27" s="162"/>
      <c r="FV27" s="162"/>
      <c r="FW27" s="162"/>
      <c r="FX27" s="162"/>
      <c r="FY27" s="162"/>
      <c r="FZ27" s="162"/>
      <c r="GA27" s="162"/>
      <c r="GB27" s="162"/>
      <c r="GC27" s="162"/>
      <c r="GD27" s="162"/>
      <c r="GE27" s="162"/>
      <c r="GF27" s="162"/>
      <c r="GG27" s="162"/>
      <c r="GH27" s="162"/>
      <c r="GI27" s="162"/>
      <c r="GJ27" s="162"/>
      <c r="GK27" s="162"/>
      <c r="GL27" s="162"/>
      <c r="GM27" s="162"/>
      <c r="GN27" s="162"/>
      <c r="GO27" s="162"/>
      <c r="GP27" s="162"/>
      <c r="GQ27" s="162"/>
      <c r="GR27" s="162"/>
      <c r="GS27" s="162"/>
      <c r="GT27" s="162"/>
      <c r="GU27" s="162"/>
      <c r="GV27" s="162"/>
      <c r="GW27" s="162"/>
      <c r="GX27" s="162"/>
      <c r="GY27" s="162"/>
      <c r="GZ27" s="162"/>
      <c r="HA27" s="162"/>
      <c r="HB27" s="162"/>
      <c r="HC27" s="162"/>
      <c r="HD27" s="162"/>
      <c r="HE27" s="162"/>
      <c r="HF27" s="162"/>
      <c r="HG27" s="162"/>
      <c r="HH27" s="162"/>
      <c r="HI27" s="162"/>
      <c r="HJ27" s="162"/>
      <c r="HK27" s="162"/>
      <c r="HL27" s="162"/>
      <c r="HM27" s="162"/>
      <c r="HN27" s="162"/>
      <c r="HO27" s="162"/>
      <c r="HP27" s="162"/>
      <c r="HQ27" s="162"/>
      <c r="HR27" s="162"/>
      <c r="HS27" s="162"/>
      <c r="HT27" s="162"/>
      <c r="HU27" s="162"/>
      <c r="HV27" s="162"/>
      <c r="HW27" s="162"/>
      <c r="HX27" s="162"/>
      <c r="HY27" s="162"/>
      <c r="HZ27" s="162"/>
      <c r="IA27" s="162"/>
      <c r="IB27" s="162"/>
      <c r="IC27" s="162"/>
      <c r="ID27" s="162"/>
      <c r="IE27" s="162"/>
      <c r="IF27" s="162"/>
      <c r="IG27" s="162"/>
      <c r="IH27" s="162"/>
      <c r="II27" s="162"/>
      <c r="IJ27" s="162"/>
      <c r="IK27" s="162"/>
      <c r="IL27" s="162"/>
      <c r="IM27" s="162"/>
      <c r="IN27" s="162"/>
      <c r="IO27" s="162"/>
      <c r="IP27" s="162"/>
      <c r="IQ27" s="163"/>
    </row>
    <row r="28" spans="1:251" ht="15" customHeight="1" x14ac:dyDescent="0.15">
      <c r="A28" s="156">
        <f>A27+1</f>
        <v>12</v>
      </c>
      <c r="B28" s="152"/>
      <c r="C28" s="152"/>
      <c r="D28" s="152"/>
      <c r="E28" s="156">
        <f>E27+1</f>
        <v>12</v>
      </c>
      <c r="F28" s="318" t="s">
        <v>133</v>
      </c>
      <c r="G28" s="327">
        <v>2</v>
      </c>
      <c r="H28" s="152"/>
      <c r="I28" s="156">
        <f>I27+1</f>
        <v>12</v>
      </c>
      <c r="J28" s="318" t="s">
        <v>229</v>
      </c>
      <c r="K28" s="327">
        <v>1</v>
      </c>
      <c r="L28" s="152"/>
      <c r="M28" s="177"/>
      <c r="N28" s="178"/>
      <c r="O28" s="178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2"/>
      <c r="DS28" s="162"/>
      <c r="DT28" s="162"/>
      <c r="DU28" s="162"/>
      <c r="DV28" s="162"/>
      <c r="DW28" s="162"/>
      <c r="DX28" s="162"/>
      <c r="DY28" s="162"/>
      <c r="DZ28" s="162"/>
      <c r="EA28" s="162"/>
      <c r="EB28" s="162"/>
      <c r="EC28" s="162"/>
      <c r="ED28" s="162"/>
      <c r="EE28" s="162"/>
      <c r="EF28" s="162"/>
      <c r="EG28" s="162"/>
      <c r="EH28" s="162"/>
      <c r="EI28" s="162"/>
      <c r="EJ28" s="162"/>
      <c r="EK28" s="162"/>
      <c r="EL28" s="162"/>
      <c r="EM28" s="162"/>
      <c r="EN28" s="162"/>
      <c r="EO28" s="162"/>
      <c r="EP28" s="162"/>
      <c r="EQ28" s="162"/>
      <c r="ER28" s="162"/>
      <c r="ES28" s="162"/>
      <c r="ET28" s="162"/>
      <c r="EU28" s="162"/>
      <c r="EV28" s="162"/>
      <c r="EW28" s="162"/>
      <c r="EX28" s="162"/>
      <c r="EY28" s="162"/>
      <c r="EZ28" s="162"/>
      <c r="FA28" s="162"/>
      <c r="FB28" s="162"/>
      <c r="FC28" s="162"/>
      <c r="FD28" s="162"/>
      <c r="FE28" s="162"/>
      <c r="FF28" s="162"/>
      <c r="FG28" s="162"/>
      <c r="FH28" s="162"/>
      <c r="FI28" s="162"/>
      <c r="FJ28" s="162"/>
      <c r="FK28" s="162"/>
      <c r="FL28" s="162"/>
      <c r="FM28" s="162"/>
      <c r="FN28" s="162"/>
      <c r="FO28" s="162"/>
      <c r="FP28" s="162"/>
      <c r="FQ28" s="162"/>
      <c r="FR28" s="162"/>
      <c r="FS28" s="162"/>
      <c r="FT28" s="162"/>
      <c r="FU28" s="162"/>
      <c r="FV28" s="162"/>
      <c r="FW28" s="162"/>
      <c r="FX28" s="162"/>
      <c r="FY28" s="162"/>
      <c r="FZ28" s="162"/>
      <c r="GA28" s="162"/>
      <c r="GB28" s="162"/>
      <c r="GC28" s="162"/>
      <c r="GD28" s="162"/>
      <c r="GE28" s="162"/>
      <c r="GF28" s="162"/>
      <c r="GG28" s="162"/>
      <c r="GH28" s="162"/>
      <c r="GI28" s="162"/>
      <c r="GJ28" s="162"/>
      <c r="GK28" s="162"/>
      <c r="GL28" s="162"/>
      <c r="GM28" s="162"/>
      <c r="GN28" s="162"/>
      <c r="GO28" s="162"/>
      <c r="GP28" s="162"/>
      <c r="GQ28" s="162"/>
      <c r="GR28" s="162"/>
      <c r="GS28" s="162"/>
      <c r="GT28" s="162"/>
      <c r="GU28" s="162"/>
      <c r="GV28" s="162"/>
      <c r="GW28" s="162"/>
      <c r="GX28" s="162"/>
      <c r="GY28" s="162"/>
      <c r="GZ28" s="162"/>
      <c r="HA28" s="162"/>
      <c r="HB28" s="162"/>
      <c r="HC28" s="162"/>
      <c r="HD28" s="162"/>
      <c r="HE28" s="162"/>
      <c r="HF28" s="162"/>
      <c r="HG28" s="162"/>
      <c r="HH28" s="162"/>
      <c r="HI28" s="162"/>
      <c r="HJ28" s="162"/>
      <c r="HK28" s="162"/>
      <c r="HL28" s="162"/>
      <c r="HM28" s="162"/>
      <c r="HN28" s="162"/>
      <c r="HO28" s="162"/>
      <c r="HP28" s="162"/>
      <c r="HQ28" s="162"/>
      <c r="HR28" s="162"/>
      <c r="HS28" s="162"/>
      <c r="HT28" s="162"/>
      <c r="HU28" s="162"/>
      <c r="HV28" s="162"/>
      <c r="HW28" s="162"/>
      <c r="HX28" s="162"/>
      <c r="HY28" s="162"/>
      <c r="HZ28" s="162"/>
      <c r="IA28" s="162"/>
      <c r="IB28" s="162"/>
      <c r="IC28" s="162"/>
      <c r="ID28" s="162"/>
      <c r="IE28" s="162"/>
      <c r="IF28" s="162"/>
      <c r="IG28" s="162"/>
      <c r="IH28" s="162"/>
      <c r="II28" s="162"/>
      <c r="IJ28" s="162"/>
      <c r="IK28" s="162"/>
      <c r="IL28" s="162"/>
      <c r="IM28" s="162"/>
      <c r="IN28" s="162"/>
      <c r="IO28" s="162"/>
      <c r="IP28" s="162"/>
      <c r="IQ28" s="163"/>
    </row>
    <row r="29" spans="1:251" ht="15" customHeight="1" x14ac:dyDescent="0.15">
      <c r="A29" s="156">
        <f>A28+1</f>
        <v>13</v>
      </c>
      <c r="B29" s="152"/>
      <c r="C29" s="152"/>
      <c r="D29" s="152"/>
      <c r="E29" s="156">
        <f>E28+1</f>
        <v>13</v>
      </c>
      <c r="F29" s="318" t="s">
        <v>142</v>
      </c>
      <c r="G29" s="327">
        <v>0</v>
      </c>
      <c r="H29" s="152"/>
      <c r="I29" s="156">
        <f>I28+1</f>
        <v>13</v>
      </c>
      <c r="J29" s="318" t="s">
        <v>142</v>
      </c>
      <c r="K29" s="327">
        <v>0</v>
      </c>
      <c r="L29" s="152"/>
      <c r="M29" s="177"/>
      <c r="N29" s="178"/>
      <c r="O29" s="178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2"/>
      <c r="DQ29" s="162"/>
      <c r="DR29" s="162"/>
      <c r="DS29" s="162"/>
      <c r="DT29" s="162"/>
      <c r="DU29" s="162"/>
      <c r="DV29" s="162"/>
      <c r="DW29" s="162"/>
      <c r="DX29" s="162"/>
      <c r="DY29" s="162"/>
      <c r="DZ29" s="162"/>
      <c r="EA29" s="162"/>
      <c r="EB29" s="162"/>
      <c r="EC29" s="162"/>
      <c r="ED29" s="162"/>
      <c r="EE29" s="162"/>
      <c r="EF29" s="162"/>
      <c r="EG29" s="162"/>
      <c r="EH29" s="162"/>
      <c r="EI29" s="162"/>
      <c r="EJ29" s="162"/>
      <c r="EK29" s="162"/>
      <c r="EL29" s="162"/>
      <c r="EM29" s="162"/>
      <c r="EN29" s="162"/>
      <c r="EO29" s="162"/>
      <c r="EP29" s="162"/>
      <c r="EQ29" s="162"/>
      <c r="ER29" s="162"/>
      <c r="ES29" s="162"/>
      <c r="ET29" s="162"/>
      <c r="EU29" s="162"/>
      <c r="EV29" s="162"/>
      <c r="EW29" s="162"/>
      <c r="EX29" s="162"/>
      <c r="EY29" s="162"/>
      <c r="EZ29" s="162"/>
      <c r="FA29" s="162"/>
      <c r="FB29" s="162"/>
      <c r="FC29" s="162"/>
      <c r="FD29" s="162"/>
      <c r="FE29" s="162"/>
      <c r="FF29" s="162"/>
      <c r="FG29" s="162"/>
      <c r="FH29" s="162"/>
      <c r="FI29" s="162"/>
      <c r="FJ29" s="162"/>
      <c r="FK29" s="162"/>
      <c r="FL29" s="162"/>
      <c r="FM29" s="162"/>
      <c r="FN29" s="162"/>
      <c r="FO29" s="162"/>
      <c r="FP29" s="162"/>
      <c r="FQ29" s="162"/>
      <c r="FR29" s="162"/>
      <c r="FS29" s="162"/>
      <c r="FT29" s="162"/>
      <c r="FU29" s="162"/>
      <c r="FV29" s="162"/>
      <c r="FW29" s="162"/>
      <c r="FX29" s="162"/>
      <c r="FY29" s="162"/>
      <c r="FZ29" s="162"/>
      <c r="GA29" s="162"/>
      <c r="GB29" s="162"/>
      <c r="GC29" s="162"/>
      <c r="GD29" s="162"/>
      <c r="GE29" s="162"/>
      <c r="GF29" s="162"/>
      <c r="GG29" s="162"/>
      <c r="GH29" s="162"/>
      <c r="GI29" s="162"/>
      <c r="GJ29" s="162"/>
      <c r="GK29" s="162"/>
      <c r="GL29" s="162"/>
      <c r="GM29" s="162"/>
      <c r="GN29" s="162"/>
      <c r="GO29" s="162"/>
      <c r="GP29" s="162"/>
      <c r="GQ29" s="162"/>
      <c r="GR29" s="162"/>
      <c r="GS29" s="162"/>
      <c r="GT29" s="162"/>
      <c r="GU29" s="162"/>
      <c r="GV29" s="162"/>
      <c r="GW29" s="162"/>
      <c r="GX29" s="162"/>
      <c r="GY29" s="162"/>
      <c r="GZ29" s="162"/>
      <c r="HA29" s="162"/>
      <c r="HB29" s="162"/>
      <c r="HC29" s="162"/>
      <c r="HD29" s="162"/>
      <c r="HE29" s="162"/>
      <c r="HF29" s="162"/>
      <c r="HG29" s="162"/>
      <c r="HH29" s="162"/>
      <c r="HI29" s="162"/>
      <c r="HJ29" s="162"/>
      <c r="HK29" s="162"/>
      <c r="HL29" s="162"/>
      <c r="HM29" s="162"/>
      <c r="HN29" s="162"/>
      <c r="HO29" s="162"/>
      <c r="HP29" s="162"/>
      <c r="HQ29" s="162"/>
      <c r="HR29" s="162"/>
      <c r="HS29" s="162"/>
      <c r="HT29" s="162"/>
      <c r="HU29" s="162"/>
      <c r="HV29" s="162"/>
      <c r="HW29" s="162"/>
      <c r="HX29" s="162"/>
      <c r="HY29" s="162"/>
      <c r="HZ29" s="162"/>
      <c r="IA29" s="162"/>
      <c r="IB29" s="162"/>
      <c r="IC29" s="162"/>
      <c r="ID29" s="162"/>
      <c r="IE29" s="162"/>
      <c r="IF29" s="162"/>
      <c r="IG29" s="162"/>
      <c r="IH29" s="162"/>
      <c r="II29" s="162"/>
      <c r="IJ29" s="162"/>
      <c r="IK29" s="162"/>
      <c r="IL29" s="162"/>
      <c r="IM29" s="162"/>
      <c r="IN29" s="162"/>
      <c r="IO29" s="162"/>
      <c r="IP29" s="162"/>
      <c r="IQ29" s="163"/>
    </row>
    <row r="30" spans="1:251" ht="15" customHeight="1" x14ac:dyDescent="0.15">
      <c r="A30" s="156">
        <f>A29+1</f>
        <v>14</v>
      </c>
      <c r="B30" s="152"/>
      <c r="C30" s="152"/>
      <c r="D30" s="152"/>
      <c r="E30" s="156">
        <f>E29+1</f>
        <v>14</v>
      </c>
      <c r="F30" s="181"/>
      <c r="G30" s="191"/>
      <c r="H30" s="152"/>
      <c r="I30" s="156">
        <f>I29+1</f>
        <v>14</v>
      </c>
      <c r="J30" s="181"/>
      <c r="K30" s="191"/>
      <c r="L30" s="152"/>
      <c r="M30" s="181"/>
      <c r="N30" s="182"/>
      <c r="O30" s="182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7"/>
      <c r="AJ30" s="267"/>
      <c r="AK30" s="267"/>
      <c r="AL30" s="267"/>
      <c r="AM30" s="267"/>
      <c r="AN30" s="267"/>
      <c r="AO30" s="267"/>
      <c r="AP30" s="267"/>
      <c r="AQ30" s="267"/>
      <c r="AR30" s="267"/>
      <c r="AS30" s="267"/>
      <c r="AT30" s="267"/>
      <c r="AU30" s="267"/>
      <c r="AV30" s="267"/>
      <c r="AW30" s="267"/>
      <c r="AX30" s="267"/>
      <c r="AY30" s="267"/>
      <c r="AZ30" s="267"/>
      <c r="BA30" s="267"/>
      <c r="BB30" s="267"/>
      <c r="BC30" s="267"/>
      <c r="BD30" s="267"/>
      <c r="BE30" s="267"/>
      <c r="BF30" s="267"/>
      <c r="BG30" s="267"/>
      <c r="BH30" s="267"/>
      <c r="BI30" s="267"/>
      <c r="BJ30" s="267"/>
      <c r="BK30" s="267"/>
      <c r="BL30" s="267"/>
      <c r="BM30" s="267"/>
      <c r="BN30" s="267"/>
      <c r="BO30" s="267"/>
      <c r="BP30" s="267"/>
      <c r="BQ30" s="267"/>
      <c r="BR30" s="267"/>
      <c r="BS30" s="267"/>
      <c r="BT30" s="267"/>
      <c r="BU30" s="267"/>
      <c r="BV30" s="267"/>
      <c r="BW30" s="267"/>
      <c r="BX30" s="267"/>
      <c r="BY30" s="267"/>
      <c r="BZ30" s="267"/>
      <c r="CA30" s="267"/>
      <c r="CB30" s="267"/>
      <c r="CC30" s="267"/>
      <c r="CD30" s="267"/>
      <c r="CE30" s="267"/>
      <c r="CF30" s="267"/>
      <c r="CG30" s="267"/>
      <c r="CH30" s="267"/>
      <c r="CI30" s="267"/>
      <c r="CJ30" s="267"/>
      <c r="CK30" s="267"/>
      <c r="CL30" s="267"/>
      <c r="CM30" s="267"/>
      <c r="CN30" s="267"/>
      <c r="CO30" s="267"/>
      <c r="CP30" s="267"/>
      <c r="CQ30" s="267"/>
      <c r="CR30" s="267"/>
      <c r="CS30" s="267"/>
      <c r="CT30" s="267"/>
      <c r="CU30" s="267"/>
      <c r="CV30" s="267"/>
      <c r="CW30" s="267"/>
      <c r="CX30" s="267"/>
      <c r="CY30" s="267"/>
      <c r="CZ30" s="267"/>
      <c r="DA30" s="267"/>
      <c r="DB30" s="267"/>
      <c r="DC30" s="267"/>
      <c r="DD30" s="267"/>
      <c r="DE30" s="267"/>
      <c r="DF30" s="267"/>
      <c r="DG30" s="267"/>
      <c r="DH30" s="267"/>
      <c r="DI30" s="267"/>
      <c r="DJ30" s="267"/>
      <c r="DK30" s="267"/>
      <c r="DL30" s="267"/>
      <c r="DM30" s="267"/>
      <c r="DN30" s="267"/>
      <c r="DO30" s="267"/>
      <c r="DP30" s="267"/>
      <c r="DQ30" s="267"/>
      <c r="DR30" s="267"/>
      <c r="DS30" s="267"/>
      <c r="DT30" s="267"/>
      <c r="DU30" s="267"/>
      <c r="DV30" s="267"/>
      <c r="DW30" s="267"/>
      <c r="DX30" s="267"/>
      <c r="DY30" s="267"/>
      <c r="DZ30" s="267"/>
      <c r="EA30" s="267"/>
      <c r="EB30" s="267"/>
      <c r="EC30" s="267"/>
      <c r="ED30" s="267"/>
      <c r="EE30" s="267"/>
      <c r="EF30" s="267"/>
      <c r="EG30" s="267"/>
      <c r="EH30" s="267"/>
      <c r="EI30" s="267"/>
      <c r="EJ30" s="267"/>
      <c r="EK30" s="267"/>
      <c r="EL30" s="267"/>
      <c r="EM30" s="267"/>
      <c r="EN30" s="267"/>
      <c r="EO30" s="267"/>
      <c r="EP30" s="267"/>
      <c r="EQ30" s="267"/>
      <c r="ER30" s="267"/>
      <c r="ES30" s="267"/>
      <c r="ET30" s="267"/>
      <c r="EU30" s="267"/>
      <c r="EV30" s="267"/>
      <c r="EW30" s="267"/>
      <c r="EX30" s="267"/>
      <c r="EY30" s="267"/>
      <c r="EZ30" s="267"/>
      <c r="FA30" s="267"/>
      <c r="FB30" s="267"/>
      <c r="FC30" s="267"/>
      <c r="FD30" s="267"/>
      <c r="FE30" s="267"/>
      <c r="FF30" s="267"/>
      <c r="FG30" s="267"/>
      <c r="FH30" s="267"/>
      <c r="FI30" s="267"/>
      <c r="FJ30" s="267"/>
      <c r="FK30" s="267"/>
      <c r="FL30" s="267"/>
      <c r="FM30" s="267"/>
      <c r="FN30" s="267"/>
      <c r="FO30" s="267"/>
      <c r="FP30" s="267"/>
      <c r="FQ30" s="267"/>
      <c r="FR30" s="267"/>
      <c r="FS30" s="267"/>
      <c r="FT30" s="267"/>
      <c r="FU30" s="267"/>
      <c r="FV30" s="267"/>
      <c r="FW30" s="267"/>
      <c r="FX30" s="267"/>
      <c r="FY30" s="267"/>
      <c r="FZ30" s="267"/>
      <c r="GA30" s="267"/>
      <c r="GB30" s="267"/>
      <c r="GC30" s="267"/>
      <c r="GD30" s="267"/>
      <c r="GE30" s="267"/>
      <c r="GF30" s="267"/>
      <c r="GG30" s="267"/>
      <c r="GH30" s="267"/>
      <c r="GI30" s="267"/>
      <c r="GJ30" s="267"/>
      <c r="GK30" s="267"/>
      <c r="GL30" s="267"/>
      <c r="GM30" s="267"/>
      <c r="GN30" s="267"/>
      <c r="GO30" s="267"/>
      <c r="GP30" s="267"/>
      <c r="GQ30" s="267"/>
      <c r="GR30" s="267"/>
      <c r="GS30" s="267"/>
      <c r="GT30" s="267"/>
      <c r="GU30" s="267"/>
      <c r="GV30" s="267"/>
      <c r="GW30" s="267"/>
      <c r="GX30" s="267"/>
      <c r="GY30" s="267"/>
      <c r="GZ30" s="267"/>
      <c r="HA30" s="267"/>
      <c r="HB30" s="267"/>
      <c r="HC30" s="267"/>
      <c r="HD30" s="267"/>
      <c r="HE30" s="267"/>
      <c r="HF30" s="267"/>
      <c r="HG30" s="267"/>
      <c r="HH30" s="267"/>
      <c r="HI30" s="267"/>
      <c r="HJ30" s="267"/>
      <c r="HK30" s="267"/>
      <c r="HL30" s="267"/>
      <c r="HM30" s="267"/>
      <c r="HN30" s="267"/>
      <c r="HO30" s="267"/>
      <c r="HP30" s="267"/>
      <c r="HQ30" s="267"/>
      <c r="HR30" s="267"/>
      <c r="HS30" s="267"/>
      <c r="HT30" s="267"/>
      <c r="HU30" s="267"/>
      <c r="HV30" s="267"/>
      <c r="HW30" s="267"/>
      <c r="HX30" s="267"/>
      <c r="HY30" s="267"/>
      <c r="HZ30" s="267"/>
      <c r="IA30" s="267"/>
      <c r="IB30" s="267"/>
      <c r="IC30" s="267"/>
      <c r="ID30" s="267"/>
      <c r="IE30" s="267"/>
      <c r="IF30" s="267"/>
      <c r="IG30" s="267"/>
      <c r="IH30" s="267"/>
      <c r="II30" s="267"/>
      <c r="IJ30" s="267"/>
      <c r="IK30" s="267"/>
      <c r="IL30" s="267"/>
      <c r="IM30" s="267"/>
      <c r="IN30" s="267"/>
      <c r="IO30" s="267"/>
      <c r="IP30" s="267"/>
      <c r="IQ30" s="268"/>
    </row>
  </sheetData>
  <mergeCells count="8">
    <mergeCell ref="A16:C16"/>
    <mergeCell ref="E16:G16"/>
    <mergeCell ref="I16:K16"/>
    <mergeCell ref="I1:K1"/>
    <mergeCell ref="M1:O1"/>
    <mergeCell ref="A1:C1"/>
    <mergeCell ref="E1:G1"/>
    <mergeCell ref="Q1:S1"/>
  </mergeCells>
  <pageMargins left="0.75" right="0.75" top="1" bottom="1" header="0.5" footer="0.5"/>
  <pageSetup orientation="portrait"/>
  <headerFooter>
    <oddFooter>&amp;C&amp;"Helvetica,Regular"&amp;12&amp;K000000&amp;P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IV105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baseColWidth="10" defaultColWidth="16.33203125" defaultRowHeight="14.25" customHeight="1" x14ac:dyDescent="0.15"/>
  <cols>
    <col min="1" max="1" width="22.83203125" style="330" customWidth="1"/>
    <col min="2" max="2" width="12.6640625" style="330" customWidth="1"/>
    <col min="3" max="3" width="18.1640625" style="330" customWidth="1"/>
    <col min="4" max="4" width="12.6640625" style="330" customWidth="1"/>
    <col min="5" max="5" width="7" style="330" customWidth="1"/>
    <col min="6" max="6" width="6.5" style="330" customWidth="1"/>
    <col min="7" max="7" width="6.83203125" style="330" customWidth="1"/>
    <col min="8" max="8" width="6" style="330" customWidth="1"/>
    <col min="9" max="9" width="5.1640625" style="330" customWidth="1"/>
    <col min="10" max="10" width="7.1640625" style="330" customWidth="1"/>
    <col min="11" max="11" width="5.83203125" style="330" customWidth="1"/>
    <col min="12" max="12" width="7.6640625" style="330" customWidth="1"/>
    <col min="13" max="13" width="8.83203125" style="330" customWidth="1"/>
    <col min="14" max="14" width="8.1640625" style="330" customWidth="1"/>
    <col min="15" max="256" width="16.33203125" style="330" customWidth="1"/>
  </cols>
  <sheetData>
    <row r="1" spans="1:14" ht="16" customHeight="1" x14ac:dyDescent="0.15">
      <c r="A1" s="369" t="s">
        <v>260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</row>
    <row r="2" spans="1:14" ht="14.5" customHeight="1" x14ac:dyDescent="0.15">
      <c r="A2" s="219" t="s">
        <v>1</v>
      </c>
      <c r="B2" s="211" t="s">
        <v>106</v>
      </c>
      <c r="C2" s="212" t="s">
        <v>262</v>
      </c>
      <c r="D2" s="211" t="s">
        <v>2</v>
      </c>
      <c r="E2" s="211" t="s">
        <v>3</v>
      </c>
      <c r="F2" s="211" t="s">
        <v>4</v>
      </c>
      <c r="G2" s="211" t="s">
        <v>5</v>
      </c>
      <c r="H2" s="211" t="s">
        <v>6</v>
      </c>
      <c r="I2" s="211" t="s">
        <v>7</v>
      </c>
      <c r="J2" s="211" t="s">
        <v>8</v>
      </c>
      <c r="K2" s="211" t="s">
        <v>9</v>
      </c>
      <c r="L2" s="211" t="s">
        <v>10</v>
      </c>
      <c r="M2" s="211" t="s">
        <v>11</v>
      </c>
      <c r="N2" s="211" t="s">
        <v>12</v>
      </c>
    </row>
    <row r="3" spans="1:14" ht="14.5" customHeight="1" x14ac:dyDescent="0.15">
      <c r="A3" s="213"/>
      <c r="B3" s="214"/>
      <c r="C3" s="215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</row>
    <row r="4" spans="1:14" ht="14.5" customHeight="1" x14ac:dyDescent="0.15">
      <c r="A4" s="198" t="s">
        <v>202</v>
      </c>
      <c r="B4" s="216">
        <v>2019</v>
      </c>
      <c r="C4" s="217" t="s">
        <v>265</v>
      </c>
      <c r="D4" s="216">
        <f>'2019 Field of Dreamers - 2019 -'!C9</f>
        <v>45</v>
      </c>
      <c r="E4" s="216">
        <f>'2019 Field of Dreamers - 2019 -'!D9</f>
        <v>36</v>
      </c>
      <c r="F4" s="216">
        <f>'2019 Field of Dreamers - 2019 -'!E9</f>
        <v>0.8</v>
      </c>
      <c r="G4" s="216">
        <f>'2019 Field of Dreamers - 2019 -'!F9</f>
        <v>23</v>
      </c>
      <c r="H4" s="216">
        <f>'2019 Field of Dreamers - 2019 -'!G9</f>
        <v>11</v>
      </c>
      <c r="I4" s="216">
        <f>'2019 Field of Dreamers - 2019 -'!H9</f>
        <v>3</v>
      </c>
      <c r="J4" s="216">
        <f>'2019 Field of Dreamers - 2019 -'!I9</f>
        <v>0</v>
      </c>
      <c r="K4" s="216">
        <f>'2019 Field of Dreamers - 2019 -'!J9</f>
        <v>27</v>
      </c>
      <c r="L4" s="216">
        <f>'2019 Field of Dreamers - 2019 -'!K9</f>
        <v>25</v>
      </c>
      <c r="M4" s="216">
        <f>'2019 Field of Dreamers - 2019 -'!L9</f>
        <v>0.54622222222222228</v>
      </c>
      <c r="N4" s="216">
        <f>'2019 Field of Dreamers - 2019 -'!M9</f>
        <v>1.3462222222222224</v>
      </c>
    </row>
    <row r="5" spans="1:14" ht="14.5" customHeight="1" x14ac:dyDescent="0.15">
      <c r="A5" s="219" t="s">
        <v>264</v>
      </c>
      <c r="B5" s="220"/>
      <c r="C5" s="221"/>
      <c r="D5" s="271">
        <f>SUM(D4:D4)</f>
        <v>45</v>
      </c>
      <c r="E5" s="240">
        <f>SUM(E4:E4)</f>
        <v>36</v>
      </c>
      <c r="F5" s="223">
        <f>E5/D5</f>
        <v>0.8</v>
      </c>
      <c r="G5" s="241">
        <f t="shared" ref="G5:L5" si="0">SUM(G4:G4)</f>
        <v>23</v>
      </c>
      <c r="H5" s="222">
        <f t="shared" si="0"/>
        <v>11</v>
      </c>
      <c r="I5" s="222">
        <f t="shared" si="0"/>
        <v>3</v>
      </c>
      <c r="J5" s="222">
        <f t="shared" si="0"/>
        <v>0</v>
      </c>
      <c r="K5" s="240">
        <f t="shared" si="0"/>
        <v>27</v>
      </c>
      <c r="L5" s="242">
        <f t="shared" si="0"/>
        <v>25</v>
      </c>
      <c r="M5" s="223">
        <f>(H5*1.33+I5*1.67+J5*2)/E5</f>
        <v>0.54555555555555557</v>
      </c>
      <c r="N5" s="222">
        <f>M5+F5</f>
        <v>1.3455555555555556</v>
      </c>
    </row>
    <row r="6" spans="1:14" ht="14.5" customHeight="1" x14ac:dyDescent="0.15">
      <c r="A6" s="213"/>
      <c r="B6" s="214"/>
      <c r="C6" s="215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</row>
    <row r="7" spans="1:14" ht="14.5" customHeight="1" x14ac:dyDescent="0.15">
      <c r="A7" s="224" t="s">
        <v>124</v>
      </c>
      <c r="B7" s="216">
        <v>2018</v>
      </c>
      <c r="C7" s="217" t="s">
        <v>265</v>
      </c>
      <c r="D7" s="216">
        <v>45</v>
      </c>
      <c r="E7" s="216">
        <v>34</v>
      </c>
      <c r="F7" s="216">
        <v>0.75555555555555598</v>
      </c>
      <c r="G7" s="225">
        <v>33</v>
      </c>
      <c r="H7" s="225">
        <v>0</v>
      </c>
      <c r="I7" s="225">
        <v>0</v>
      </c>
      <c r="J7" s="225">
        <v>1</v>
      </c>
      <c r="K7" s="225">
        <v>18</v>
      </c>
      <c r="L7" s="225">
        <v>20</v>
      </c>
      <c r="M7" s="216">
        <v>5.8823529411764698E-2</v>
      </c>
      <c r="N7" s="216">
        <v>0.81437908496732003</v>
      </c>
    </row>
    <row r="8" spans="1:14" ht="14.5" customHeight="1" x14ac:dyDescent="0.15">
      <c r="A8" s="224" t="s">
        <v>124</v>
      </c>
      <c r="B8" s="216">
        <v>2019</v>
      </c>
      <c r="C8" s="217" t="s">
        <v>265</v>
      </c>
      <c r="D8" s="216">
        <f>'2019 Field of Dreamers - 2019 -'!C4</f>
        <v>54</v>
      </c>
      <c r="E8" s="216">
        <f>'2019 Field of Dreamers - 2019 -'!D4</f>
        <v>42</v>
      </c>
      <c r="F8" s="216">
        <f>'2019 Field of Dreamers - 2019 -'!E4</f>
        <v>0.77777777777777779</v>
      </c>
      <c r="G8" s="216">
        <f>'2019 Field of Dreamers - 2019 -'!F4</f>
        <v>36</v>
      </c>
      <c r="H8" s="216">
        <f>'2019 Field of Dreamers - 2019 -'!G4</f>
        <v>6</v>
      </c>
      <c r="I8" s="216">
        <f>'2019 Field of Dreamers - 2019 -'!H4</f>
        <v>0</v>
      </c>
      <c r="J8" s="216">
        <f>'2019 Field of Dreamers - 2019 -'!I4</f>
        <v>0</v>
      </c>
      <c r="K8" s="216">
        <f>'2019 Field of Dreamers - 2019 -'!J4</f>
        <v>22</v>
      </c>
      <c r="L8" s="216">
        <f>'2019 Field of Dreamers - 2019 -'!K4</f>
        <v>22</v>
      </c>
      <c r="M8" s="216">
        <f>'2019 Field of Dreamers - 2019 -'!L4</f>
        <v>0.19042857142857142</v>
      </c>
      <c r="N8" s="216">
        <f>'2019 Field of Dreamers - 2019 -'!M4</f>
        <v>0.96820634920634918</v>
      </c>
    </row>
    <row r="9" spans="1:14" ht="14.5" customHeight="1" x14ac:dyDescent="0.15">
      <c r="A9" s="219" t="s">
        <v>264</v>
      </c>
      <c r="B9" s="220"/>
      <c r="C9" s="221"/>
      <c r="D9" s="270">
        <f>SUM(D7:D8)</f>
        <v>99</v>
      </c>
      <c r="E9" s="270">
        <f>SUM(E7:E8)</f>
        <v>76</v>
      </c>
      <c r="F9" s="223">
        <v>0.63302752293578002</v>
      </c>
      <c r="G9" s="222">
        <f t="shared" ref="G9:L9" si="1">SUM(G7:G8)</f>
        <v>69</v>
      </c>
      <c r="H9" s="222">
        <f t="shared" si="1"/>
        <v>6</v>
      </c>
      <c r="I9" s="222">
        <f t="shared" si="1"/>
        <v>0</v>
      </c>
      <c r="J9" s="222">
        <f t="shared" si="1"/>
        <v>1</v>
      </c>
      <c r="K9" s="222">
        <f t="shared" si="1"/>
        <v>40</v>
      </c>
      <c r="L9" s="222">
        <f t="shared" si="1"/>
        <v>42</v>
      </c>
      <c r="M9" s="223">
        <v>4.8260869565217399E-2</v>
      </c>
      <c r="N9" s="222">
        <v>0.68128839250099704</v>
      </c>
    </row>
    <row r="10" spans="1:14" ht="14.5" customHeight="1" x14ac:dyDescent="0.15">
      <c r="A10" s="213"/>
      <c r="B10" s="214"/>
      <c r="C10" s="215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</row>
    <row r="11" spans="1:14" ht="14.5" customHeight="1" x14ac:dyDescent="0.15">
      <c r="A11" s="224" t="s">
        <v>111</v>
      </c>
      <c r="B11" s="216">
        <v>2017</v>
      </c>
      <c r="C11" s="217" t="s">
        <v>265</v>
      </c>
      <c r="D11" s="216">
        <v>50</v>
      </c>
      <c r="E11" s="216">
        <v>42</v>
      </c>
      <c r="F11" s="216">
        <v>0.84</v>
      </c>
      <c r="G11" s="216">
        <v>13</v>
      </c>
      <c r="H11" s="216">
        <v>17</v>
      </c>
      <c r="I11" s="216">
        <v>4</v>
      </c>
      <c r="J11" s="216">
        <v>8</v>
      </c>
      <c r="K11" s="216">
        <v>38</v>
      </c>
      <c r="L11" s="216">
        <v>30</v>
      </c>
      <c r="M11" s="216">
        <v>1.0792619047619001</v>
      </c>
      <c r="N11" s="216">
        <v>1.9192619047619</v>
      </c>
    </row>
    <row r="12" spans="1:14" ht="14.5" customHeight="1" x14ac:dyDescent="0.15">
      <c r="A12" s="219" t="s">
        <v>264</v>
      </c>
      <c r="B12" s="220"/>
      <c r="C12" s="221"/>
      <c r="D12" s="271">
        <f>SUM(D11:D11)</f>
        <v>50</v>
      </c>
      <c r="E12" s="240">
        <f>SUM(E11:E11)</f>
        <v>42</v>
      </c>
      <c r="F12" s="223">
        <f>E12/D12</f>
        <v>0.84</v>
      </c>
      <c r="G12" s="241">
        <f t="shared" ref="G12:L12" si="2">SUM(G11:G11)</f>
        <v>13</v>
      </c>
      <c r="H12" s="242">
        <f t="shared" si="2"/>
        <v>17</v>
      </c>
      <c r="I12" s="243">
        <f t="shared" si="2"/>
        <v>4</v>
      </c>
      <c r="J12" s="222">
        <f t="shared" si="2"/>
        <v>8</v>
      </c>
      <c r="K12" s="240">
        <f t="shared" si="2"/>
        <v>38</v>
      </c>
      <c r="L12" s="242">
        <f t="shared" si="2"/>
        <v>30</v>
      </c>
      <c r="M12" s="223">
        <f>(H12*1.33+I12*1.67+J12*2)/E12</f>
        <v>1.0783333333333334</v>
      </c>
      <c r="N12" s="222">
        <f>M12+F12</f>
        <v>1.9183333333333334</v>
      </c>
    </row>
    <row r="13" spans="1:14" ht="14.5" customHeight="1" x14ac:dyDescent="0.15">
      <c r="A13" s="213"/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</row>
    <row r="14" spans="1:14" ht="14.5" customHeight="1" x14ac:dyDescent="0.15">
      <c r="A14" s="198" t="s">
        <v>107</v>
      </c>
      <c r="B14" s="216">
        <v>2019</v>
      </c>
      <c r="C14" s="217" t="s">
        <v>265</v>
      </c>
      <c r="D14" s="216">
        <f>'2019 Field of Dreamers - 2019 -'!C12</f>
        <v>41</v>
      </c>
      <c r="E14" s="216">
        <f>'2019 Field of Dreamers - 2019 -'!D12</f>
        <v>33</v>
      </c>
      <c r="F14" s="216">
        <f>'2019 Field of Dreamers - 2019 -'!E12</f>
        <v>0.80487804878048785</v>
      </c>
      <c r="G14" s="216">
        <f>'2019 Field of Dreamers - 2019 -'!F12</f>
        <v>25</v>
      </c>
      <c r="H14" s="216">
        <f>'2019 Field of Dreamers - 2019 -'!G12</f>
        <v>6</v>
      </c>
      <c r="I14" s="216">
        <f>'2019 Field of Dreamers - 2019 -'!H12</f>
        <v>2</v>
      </c>
      <c r="J14" s="216">
        <f>'2019 Field of Dreamers - 2019 -'!I12</f>
        <v>0</v>
      </c>
      <c r="K14" s="216">
        <f>'2019 Field of Dreamers - 2019 -'!J12</f>
        <v>18</v>
      </c>
      <c r="L14" s="216">
        <f>'2019 Field of Dreamers - 2019 -'!K12</f>
        <v>15</v>
      </c>
      <c r="M14" s="216">
        <f>'2019 Field of Dreamers - 2019 -'!L12</f>
        <v>0.34339393939393936</v>
      </c>
      <c r="N14" s="216">
        <f>'2019 Field of Dreamers - 2019 -'!M12</f>
        <v>1.1482719881744272</v>
      </c>
    </row>
    <row r="15" spans="1:14" ht="14.5" customHeight="1" x14ac:dyDescent="0.15">
      <c r="A15" s="219" t="s">
        <v>264</v>
      </c>
      <c r="B15" s="220"/>
      <c r="C15" s="221"/>
      <c r="D15" s="271">
        <f>SUM(D14:D14)</f>
        <v>41</v>
      </c>
      <c r="E15" s="240">
        <f>SUM(E14:E14)</f>
        <v>33</v>
      </c>
      <c r="F15" s="223">
        <f>E15/D15</f>
        <v>0.80487804878048785</v>
      </c>
      <c r="G15" s="241">
        <f t="shared" ref="G15:L15" si="3">SUM(G14:G14)</f>
        <v>25</v>
      </c>
      <c r="H15" s="222">
        <f t="shared" si="3"/>
        <v>6</v>
      </c>
      <c r="I15" s="222">
        <f t="shared" si="3"/>
        <v>2</v>
      </c>
      <c r="J15" s="222">
        <f t="shared" si="3"/>
        <v>0</v>
      </c>
      <c r="K15" s="240">
        <f t="shared" si="3"/>
        <v>18</v>
      </c>
      <c r="L15" s="242">
        <f t="shared" si="3"/>
        <v>15</v>
      </c>
      <c r="M15" s="223">
        <f>(H15*1.33+I15*1.67+J15*2)/E15</f>
        <v>0.34303030303030302</v>
      </c>
      <c r="N15" s="222">
        <f>M15+F15</f>
        <v>1.1479083518107909</v>
      </c>
    </row>
    <row r="16" spans="1:14" ht="14.5" customHeight="1" x14ac:dyDescent="0.15">
      <c r="A16" s="213"/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</row>
    <row r="17" spans="1:14" ht="14.5" customHeight="1" x14ac:dyDescent="0.15">
      <c r="A17" s="224" t="s">
        <v>84</v>
      </c>
      <c r="B17" s="216">
        <v>2018</v>
      </c>
      <c r="C17" s="217" t="s">
        <v>265</v>
      </c>
      <c r="D17" s="216">
        <v>64</v>
      </c>
      <c r="E17" s="216">
        <v>45</v>
      </c>
      <c r="F17" s="216">
        <v>0.703125</v>
      </c>
      <c r="G17" s="216">
        <v>44</v>
      </c>
      <c r="H17" s="216">
        <v>0</v>
      </c>
      <c r="I17" s="216">
        <v>1</v>
      </c>
      <c r="J17" s="216">
        <v>0</v>
      </c>
      <c r="K17" s="216">
        <v>20</v>
      </c>
      <c r="L17" s="216">
        <v>28</v>
      </c>
      <c r="M17" s="216">
        <v>3.7044444444444401E-2</v>
      </c>
      <c r="N17" s="216">
        <v>0.74016944444444399</v>
      </c>
    </row>
    <row r="18" spans="1:14" ht="14.5" customHeight="1" x14ac:dyDescent="0.15">
      <c r="A18" s="219" t="s">
        <v>264</v>
      </c>
      <c r="B18" s="220"/>
      <c r="C18" s="221"/>
      <c r="D18" s="271">
        <f>SUM(D17:D17)</f>
        <v>64</v>
      </c>
      <c r="E18" s="240">
        <f>SUM(E17:E17)</f>
        <v>45</v>
      </c>
      <c r="F18" s="223">
        <f>E18/D18</f>
        <v>0.703125</v>
      </c>
      <c r="G18" s="241">
        <f t="shared" ref="G18:L18" si="4">SUM(G17:G17)</f>
        <v>44</v>
      </c>
      <c r="H18" s="242">
        <f t="shared" si="4"/>
        <v>0</v>
      </c>
      <c r="I18" s="243">
        <f t="shared" si="4"/>
        <v>1</v>
      </c>
      <c r="J18" s="222">
        <f t="shared" si="4"/>
        <v>0</v>
      </c>
      <c r="K18" s="240">
        <f t="shared" si="4"/>
        <v>20</v>
      </c>
      <c r="L18" s="242">
        <f t="shared" si="4"/>
        <v>28</v>
      </c>
      <c r="M18" s="223">
        <f>(H18*1.33+I18*1.67+J18*2)/E18</f>
        <v>3.7111111111111109E-2</v>
      </c>
      <c r="N18" s="222">
        <f>M18+F18</f>
        <v>0.74023611111111109</v>
      </c>
    </row>
    <row r="19" spans="1:14" ht="14.5" customHeight="1" x14ac:dyDescent="0.15">
      <c r="A19" s="213"/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</row>
    <row r="20" spans="1:14" ht="14.5" customHeight="1" x14ac:dyDescent="0.15">
      <c r="A20" s="224" t="s">
        <v>131</v>
      </c>
      <c r="B20" s="216">
        <v>2018</v>
      </c>
      <c r="C20" s="217" t="s">
        <v>265</v>
      </c>
      <c r="D20" s="216">
        <v>20</v>
      </c>
      <c r="E20" s="216">
        <v>13</v>
      </c>
      <c r="F20" s="216">
        <v>0.65</v>
      </c>
      <c r="G20" s="216">
        <v>13</v>
      </c>
      <c r="H20" s="216">
        <v>0</v>
      </c>
      <c r="I20" s="216">
        <v>0</v>
      </c>
      <c r="J20" s="216">
        <v>0</v>
      </c>
      <c r="K20" s="216">
        <v>2</v>
      </c>
      <c r="L20" s="216">
        <v>9</v>
      </c>
      <c r="M20" s="216">
        <v>0</v>
      </c>
      <c r="N20" s="216">
        <v>0.65</v>
      </c>
    </row>
    <row r="21" spans="1:14" ht="14.5" customHeight="1" x14ac:dyDescent="0.15">
      <c r="A21" s="224" t="s">
        <v>131</v>
      </c>
      <c r="B21" s="216">
        <v>2019</v>
      </c>
      <c r="C21" s="217" t="s">
        <v>265</v>
      </c>
      <c r="D21" s="216">
        <f>'2019 Field of Dreamers - 2019 -'!C5</f>
        <v>33</v>
      </c>
      <c r="E21" s="216">
        <f>'2019 Field of Dreamers - 2019 -'!D5</f>
        <v>24</v>
      </c>
      <c r="F21" s="216">
        <f>'2019 Field of Dreamers - 2019 -'!E5</f>
        <v>0.72727272727272729</v>
      </c>
      <c r="G21" s="216">
        <f>'2019 Field of Dreamers - 2019 -'!F5</f>
        <v>24</v>
      </c>
      <c r="H21" s="216">
        <f>'2019 Field of Dreamers - 2019 -'!G5</f>
        <v>0</v>
      </c>
      <c r="I21" s="216">
        <f>'2019 Field of Dreamers - 2019 -'!H5</f>
        <v>0</v>
      </c>
      <c r="J21" s="216">
        <f>'2019 Field of Dreamers - 2019 -'!I5</f>
        <v>0</v>
      </c>
      <c r="K21" s="216">
        <f>'2019 Field of Dreamers - 2019 -'!J5</f>
        <v>12</v>
      </c>
      <c r="L21" s="216">
        <f>'2019 Field of Dreamers - 2019 -'!K5</f>
        <v>12</v>
      </c>
      <c r="M21" s="216">
        <f>'2019 Field of Dreamers - 2019 -'!L5</f>
        <v>0</v>
      </c>
      <c r="N21" s="216">
        <f>'2019 Field of Dreamers - 2019 -'!M5</f>
        <v>0.72727272727272729</v>
      </c>
    </row>
    <row r="22" spans="1:14" ht="14.5" customHeight="1" x14ac:dyDescent="0.15">
      <c r="A22" s="219" t="s">
        <v>264</v>
      </c>
      <c r="B22" s="220"/>
      <c r="C22" s="221"/>
      <c r="D22" s="271">
        <f>SUM(D20:D21)</f>
        <v>53</v>
      </c>
      <c r="E22" s="271">
        <f>SUM(E20:E21)</f>
        <v>37</v>
      </c>
      <c r="F22" s="223">
        <f>E22/D22</f>
        <v>0.69811320754716977</v>
      </c>
      <c r="G22" s="241">
        <f t="shared" ref="G22:L22" si="5">SUM(G20:G21)</f>
        <v>37</v>
      </c>
      <c r="H22" s="241">
        <f t="shared" si="5"/>
        <v>0</v>
      </c>
      <c r="I22" s="241">
        <f t="shared" si="5"/>
        <v>0</v>
      </c>
      <c r="J22" s="241">
        <f t="shared" si="5"/>
        <v>0</v>
      </c>
      <c r="K22" s="241">
        <f t="shared" si="5"/>
        <v>14</v>
      </c>
      <c r="L22" s="241">
        <f t="shared" si="5"/>
        <v>21</v>
      </c>
      <c r="M22" s="223">
        <f>(H22*1.33+I22*1.67+J22*2)/E22</f>
        <v>0</v>
      </c>
      <c r="N22" s="222">
        <f>M22+F22</f>
        <v>0.69811320754716977</v>
      </c>
    </row>
    <row r="23" spans="1:14" ht="14.5" customHeight="1" x14ac:dyDescent="0.15">
      <c r="A23" s="213"/>
      <c r="B23" s="214"/>
      <c r="C23" s="215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</row>
    <row r="24" spans="1:14" ht="14.5" customHeight="1" x14ac:dyDescent="0.15">
      <c r="A24" s="224" t="s">
        <v>82</v>
      </c>
      <c r="B24" s="216">
        <v>2018</v>
      </c>
      <c r="C24" s="217" t="s">
        <v>265</v>
      </c>
      <c r="D24" s="216">
        <v>63</v>
      </c>
      <c r="E24" s="216">
        <v>47</v>
      </c>
      <c r="F24" s="216">
        <v>0.74603174603174605</v>
      </c>
      <c r="G24" s="216">
        <v>24</v>
      </c>
      <c r="H24" s="216">
        <v>13</v>
      </c>
      <c r="I24" s="216">
        <v>6</v>
      </c>
      <c r="J24" s="216">
        <v>4</v>
      </c>
      <c r="K24" s="216">
        <v>43</v>
      </c>
      <c r="L24" s="216">
        <v>33</v>
      </c>
      <c r="M24" s="216">
        <v>0.75172340425531903</v>
      </c>
      <c r="N24" s="216">
        <v>1.4977551502870701</v>
      </c>
    </row>
    <row r="25" spans="1:14" ht="14.5" customHeight="1" x14ac:dyDescent="0.15">
      <c r="A25" s="219" t="s">
        <v>264</v>
      </c>
      <c r="B25" s="220"/>
      <c r="C25" s="221"/>
      <c r="D25" s="271">
        <f>SUM(D24:D24)</f>
        <v>63</v>
      </c>
      <c r="E25" s="240">
        <f>SUM(E24:E24)</f>
        <v>47</v>
      </c>
      <c r="F25" s="223">
        <f>E25/D25</f>
        <v>0.74603174603174605</v>
      </c>
      <c r="G25" s="241">
        <f t="shared" ref="G25:L25" si="6">SUM(G24:G24)</f>
        <v>24</v>
      </c>
      <c r="H25" s="242">
        <f t="shared" si="6"/>
        <v>13</v>
      </c>
      <c r="I25" s="243">
        <f t="shared" si="6"/>
        <v>6</v>
      </c>
      <c r="J25" s="239">
        <f t="shared" si="6"/>
        <v>4</v>
      </c>
      <c r="K25" s="240">
        <f t="shared" si="6"/>
        <v>43</v>
      </c>
      <c r="L25" s="242">
        <f t="shared" si="6"/>
        <v>33</v>
      </c>
      <c r="M25" s="223">
        <f>(H25*1.33+I25*1.67+J25*2)/E25</f>
        <v>0.75127659574468086</v>
      </c>
      <c r="N25" s="222">
        <f>M25+F25</f>
        <v>1.497308341776427</v>
      </c>
    </row>
    <row r="26" spans="1:14" ht="14.5" customHeight="1" x14ac:dyDescent="0.15">
      <c r="A26" s="213"/>
      <c r="B26" s="214"/>
      <c r="C26" s="215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</row>
    <row r="27" spans="1:14" ht="14.5" customHeight="1" x14ac:dyDescent="0.15">
      <c r="A27" s="198" t="s">
        <v>17</v>
      </c>
      <c r="B27" s="216">
        <v>2017</v>
      </c>
      <c r="C27" s="217" t="s">
        <v>265</v>
      </c>
      <c r="D27" s="216">
        <v>77</v>
      </c>
      <c r="E27" s="216">
        <v>58</v>
      </c>
      <c r="F27" s="216">
        <v>0.75324675324675305</v>
      </c>
      <c r="G27" s="216">
        <v>15</v>
      </c>
      <c r="H27" s="216">
        <v>24</v>
      </c>
      <c r="I27" s="216">
        <v>8</v>
      </c>
      <c r="J27" s="216">
        <v>11</v>
      </c>
      <c r="K27" s="216">
        <v>71</v>
      </c>
      <c r="L27" s="216">
        <v>42</v>
      </c>
      <c r="M27" s="216">
        <v>1.1608275862069</v>
      </c>
      <c r="N27" s="216">
        <v>1.9140743394536499</v>
      </c>
    </row>
    <row r="28" spans="1:14" ht="14.5" customHeight="1" x14ac:dyDescent="0.15">
      <c r="A28" s="219" t="s">
        <v>264</v>
      </c>
      <c r="B28" s="220"/>
      <c r="C28" s="221"/>
      <c r="D28" s="271">
        <f>SUM(D27:D27)</f>
        <v>77</v>
      </c>
      <c r="E28" s="240">
        <f>SUM(E27:E27)</f>
        <v>58</v>
      </c>
      <c r="F28" s="223">
        <f>E28/D28</f>
        <v>0.75324675324675328</v>
      </c>
      <c r="G28" s="241">
        <f t="shared" ref="G28:L28" si="7">SUM(G27:G27)</f>
        <v>15</v>
      </c>
      <c r="H28" s="242">
        <f t="shared" si="7"/>
        <v>24</v>
      </c>
      <c r="I28" s="243">
        <f t="shared" si="7"/>
        <v>8</v>
      </c>
      <c r="J28" s="222">
        <f t="shared" si="7"/>
        <v>11</v>
      </c>
      <c r="K28" s="240">
        <f t="shared" si="7"/>
        <v>71</v>
      </c>
      <c r="L28" s="242">
        <f t="shared" si="7"/>
        <v>42</v>
      </c>
      <c r="M28" s="223">
        <f>(H28*1.33+I28*1.67+J28*2)/E28</f>
        <v>1.1599999999999999</v>
      </c>
      <c r="N28" s="222">
        <f>M28+F28</f>
        <v>1.9132467532467532</v>
      </c>
    </row>
    <row r="29" spans="1:14" ht="14.5" customHeight="1" x14ac:dyDescent="0.15">
      <c r="A29" s="213"/>
      <c r="B29" s="214"/>
      <c r="C29" s="215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</row>
    <row r="30" spans="1:14" ht="14.5" customHeight="1" x14ac:dyDescent="0.15">
      <c r="A30" s="224" t="s">
        <v>83</v>
      </c>
      <c r="B30" s="216">
        <v>2018</v>
      </c>
      <c r="C30" s="217" t="s">
        <v>265</v>
      </c>
      <c r="D30" s="216">
        <v>61</v>
      </c>
      <c r="E30" s="216">
        <v>46</v>
      </c>
      <c r="F30" s="216">
        <v>0.75409836065573799</v>
      </c>
      <c r="G30" s="216">
        <v>40</v>
      </c>
      <c r="H30" s="216">
        <v>4</v>
      </c>
      <c r="I30" s="216">
        <v>2</v>
      </c>
      <c r="J30" s="216">
        <v>0</v>
      </c>
      <c r="K30" s="216">
        <v>19</v>
      </c>
      <c r="L30" s="216">
        <v>21</v>
      </c>
      <c r="M30" s="216">
        <v>0.188391304347826</v>
      </c>
      <c r="N30" s="216">
        <v>0.94248966500356401</v>
      </c>
    </row>
    <row r="31" spans="1:14" ht="14.5" customHeight="1" x14ac:dyDescent="0.15">
      <c r="A31" s="219" t="s">
        <v>264</v>
      </c>
      <c r="B31" s="220"/>
      <c r="C31" s="221"/>
      <c r="D31" s="271">
        <f>D30</f>
        <v>61</v>
      </c>
      <c r="E31" s="240">
        <f>E30</f>
        <v>46</v>
      </c>
      <c r="F31" s="223">
        <f>E31/D31</f>
        <v>0.75409836065573765</v>
      </c>
      <c r="G31" s="241">
        <f t="shared" ref="G31:L31" si="8">G30</f>
        <v>40</v>
      </c>
      <c r="H31" s="222">
        <f t="shared" si="8"/>
        <v>4</v>
      </c>
      <c r="I31" s="222">
        <f t="shared" si="8"/>
        <v>2</v>
      </c>
      <c r="J31" s="222">
        <f t="shared" si="8"/>
        <v>0</v>
      </c>
      <c r="K31" s="240">
        <f t="shared" si="8"/>
        <v>19</v>
      </c>
      <c r="L31" s="242">
        <f t="shared" si="8"/>
        <v>21</v>
      </c>
      <c r="M31" s="223">
        <f>(H31*1.33+I31*1.67+J31*2)/E31</f>
        <v>0.1882608695652174</v>
      </c>
      <c r="N31" s="222">
        <f>M31+F31</f>
        <v>0.94235923022095502</v>
      </c>
    </row>
    <row r="32" spans="1:14" ht="14.5" customHeight="1" x14ac:dyDescent="0.15">
      <c r="A32" s="213"/>
      <c r="B32" s="214"/>
      <c r="C32" s="215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</row>
    <row r="33" spans="1:14" ht="14.5" customHeight="1" x14ac:dyDescent="0.15">
      <c r="A33" s="198" t="s">
        <v>88</v>
      </c>
      <c r="B33" s="216">
        <v>2017</v>
      </c>
      <c r="C33" s="217" t="s">
        <v>265</v>
      </c>
      <c r="D33" s="216">
        <v>63</v>
      </c>
      <c r="E33" s="216">
        <v>40</v>
      </c>
      <c r="F33" s="216">
        <v>0.634920634920635</v>
      </c>
      <c r="G33" s="216">
        <v>38</v>
      </c>
      <c r="H33" s="216">
        <v>2</v>
      </c>
      <c r="I33" s="216">
        <v>0</v>
      </c>
      <c r="J33" s="216">
        <v>0</v>
      </c>
      <c r="K33" s="216">
        <v>10</v>
      </c>
      <c r="L33" s="216">
        <v>24</v>
      </c>
      <c r="M33" s="216">
        <v>6.6650000000000001E-2</v>
      </c>
      <c r="N33" s="216">
        <v>0.70157063492063498</v>
      </c>
    </row>
    <row r="34" spans="1:14" ht="14.5" customHeight="1" x14ac:dyDescent="0.15">
      <c r="A34" s="219" t="s">
        <v>264</v>
      </c>
      <c r="B34" s="220"/>
      <c r="C34" s="221"/>
      <c r="D34" s="271">
        <f>SUM(D33:D33)</f>
        <v>63</v>
      </c>
      <c r="E34" s="240">
        <f>SUM(E33:E33)</f>
        <v>40</v>
      </c>
      <c r="F34" s="223">
        <f>E34/D34</f>
        <v>0.63492063492063489</v>
      </c>
      <c r="G34" s="241">
        <f t="shared" ref="G34:L34" si="9">SUM(G33:G33)</f>
        <v>38</v>
      </c>
      <c r="H34" s="242">
        <f t="shared" si="9"/>
        <v>2</v>
      </c>
      <c r="I34" s="243">
        <f t="shared" si="9"/>
        <v>0</v>
      </c>
      <c r="J34" s="239">
        <f t="shared" si="9"/>
        <v>0</v>
      </c>
      <c r="K34" s="240">
        <f t="shared" si="9"/>
        <v>10</v>
      </c>
      <c r="L34" s="242">
        <f t="shared" si="9"/>
        <v>24</v>
      </c>
      <c r="M34" s="223">
        <f>(H34*1.33+I34*1.67+J34*2)/E34</f>
        <v>6.6500000000000004E-2</v>
      </c>
      <c r="N34" s="222">
        <f>M34+F34</f>
        <v>0.70142063492063489</v>
      </c>
    </row>
    <row r="35" spans="1:14" ht="14.5" customHeight="1" x14ac:dyDescent="0.15">
      <c r="A35" s="213"/>
      <c r="B35" s="214"/>
      <c r="C35" s="215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</row>
    <row r="36" spans="1:14" ht="14.5" customHeight="1" x14ac:dyDescent="0.15">
      <c r="A36" s="224" t="s">
        <v>60</v>
      </c>
      <c r="B36" s="216">
        <v>2017</v>
      </c>
      <c r="C36" s="217" t="s">
        <v>265</v>
      </c>
      <c r="D36" s="216">
        <v>42</v>
      </c>
      <c r="E36" s="216">
        <v>26</v>
      </c>
      <c r="F36" s="216">
        <v>0.61904761904761896</v>
      </c>
      <c r="G36" s="216">
        <v>26</v>
      </c>
      <c r="H36" s="216">
        <v>0</v>
      </c>
      <c r="I36" s="216">
        <v>0</v>
      </c>
      <c r="J36" s="216">
        <v>0</v>
      </c>
      <c r="K36" s="216">
        <v>12</v>
      </c>
      <c r="L36" s="216">
        <v>20</v>
      </c>
      <c r="M36" s="216">
        <v>0</v>
      </c>
      <c r="N36" s="216">
        <v>0.61904761904761896</v>
      </c>
    </row>
    <row r="37" spans="1:14" ht="14.5" customHeight="1" x14ac:dyDescent="0.15">
      <c r="A37" s="219" t="s">
        <v>264</v>
      </c>
      <c r="B37" s="220"/>
      <c r="C37" s="221"/>
      <c r="D37" s="271">
        <f>SUM(D36:D36)</f>
        <v>42</v>
      </c>
      <c r="E37" s="240">
        <f>SUM(E36:E36)</f>
        <v>26</v>
      </c>
      <c r="F37" s="223">
        <f>E37/D37</f>
        <v>0.61904761904761907</v>
      </c>
      <c r="G37" s="241">
        <f t="shared" ref="G37:L37" si="10">SUM(G36:G36)</f>
        <v>26</v>
      </c>
      <c r="H37" s="222">
        <f t="shared" si="10"/>
        <v>0</v>
      </c>
      <c r="I37" s="222">
        <f t="shared" si="10"/>
        <v>0</v>
      </c>
      <c r="J37" s="222">
        <f t="shared" si="10"/>
        <v>0</v>
      </c>
      <c r="K37" s="222">
        <f t="shared" si="10"/>
        <v>12</v>
      </c>
      <c r="L37" s="222">
        <f t="shared" si="10"/>
        <v>20</v>
      </c>
      <c r="M37" s="223">
        <f>(H37*1.33+I37*1.67+J37*2)/E37</f>
        <v>0</v>
      </c>
      <c r="N37" s="222">
        <f>M37+F37</f>
        <v>0.61904761904761907</v>
      </c>
    </row>
    <row r="38" spans="1:14" ht="14.5" customHeight="1" x14ac:dyDescent="0.15">
      <c r="A38" s="213"/>
      <c r="B38" s="214"/>
      <c r="C38" s="215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</row>
    <row r="39" spans="1:14" ht="14.5" customHeight="1" x14ac:dyDescent="0.15">
      <c r="A39" s="224" t="s">
        <v>110</v>
      </c>
      <c r="B39" s="216">
        <v>2018</v>
      </c>
      <c r="C39" s="217" t="s">
        <v>265</v>
      </c>
      <c r="D39" s="216">
        <v>25</v>
      </c>
      <c r="E39" s="216">
        <v>8</v>
      </c>
      <c r="F39" s="216">
        <v>0.32</v>
      </c>
      <c r="G39" s="216">
        <v>8</v>
      </c>
      <c r="H39" s="216">
        <v>0</v>
      </c>
      <c r="I39" s="216">
        <v>0</v>
      </c>
      <c r="J39" s="216">
        <v>0</v>
      </c>
      <c r="K39" s="216">
        <v>1</v>
      </c>
      <c r="L39" s="216">
        <v>2</v>
      </c>
      <c r="M39" s="216">
        <v>0</v>
      </c>
      <c r="N39" s="216">
        <v>0.32</v>
      </c>
    </row>
    <row r="40" spans="1:14" ht="14.5" customHeight="1" x14ac:dyDescent="0.15">
      <c r="A40" s="219" t="s">
        <v>264</v>
      </c>
      <c r="B40" s="220"/>
      <c r="C40" s="221"/>
      <c r="D40" s="271">
        <f>D39</f>
        <v>25</v>
      </c>
      <c r="E40" s="240">
        <f>E39</f>
        <v>8</v>
      </c>
      <c r="F40" s="223">
        <f>E40/D40</f>
        <v>0.32</v>
      </c>
      <c r="G40" s="241">
        <f t="shared" ref="G40:L40" si="11">G39</f>
        <v>8</v>
      </c>
      <c r="H40" s="222">
        <f t="shared" si="11"/>
        <v>0</v>
      </c>
      <c r="I40" s="222">
        <f t="shared" si="11"/>
        <v>0</v>
      </c>
      <c r="J40" s="222">
        <f t="shared" si="11"/>
        <v>0</v>
      </c>
      <c r="K40" s="240">
        <f t="shared" si="11"/>
        <v>1</v>
      </c>
      <c r="L40" s="242">
        <f t="shared" si="11"/>
        <v>2</v>
      </c>
      <c r="M40" s="223">
        <f>(H40*1.33+I40*1.67+J40*2)/E40</f>
        <v>0</v>
      </c>
      <c r="N40" s="222">
        <f>M40+F40</f>
        <v>0.32</v>
      </c>
    </row>
    <row r="41" spans="1:14" ht="14.5" customHeight="1" x14ac:dyDescent="0.15">
      <c r="A41" s="213"/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</row>
    <row r="42" spans="1:14" ht="14.5" customHeight="1" x14ac:dyDescent="0.15">
      <c r="A42" s="198" t="s">
        <v>176</v>
      </c>
      <c r="B42" s="216">
        <v>2019</v>
      </c>
      <c r="C42" s="217" t="s">
        <v>265</v>
      </c>
      <c r="D42" s="216">
        <f>'2019 Field of Dreamers - 2019 -'!C7</f>
        <v>42</v>
      </c>
      <c r="E42" s="216">
        <f>'2019 Field of Dreamers - 2019 -'!D7</f>
        <v>26</v>
      </c>
      <c r="F42" s="216">
        <f>'2019 Field of Dreamers - 2019 -'!E7</f>
        <v>0.61904761904761907</v>
      </c>
      <c r="G42" s="216">
        <f>'2019 Field of Dreamers - 2019 -'!F7</f>
        <v>25</v>
      </c>
      <c r="H42" s="216">
        <f>'2019 Field of Dreamers - 2019 -'!G7</f>
        <v>1</v>
      </c>
      <c r="I42" s="216">
        <f>'2019 Field of Dreamers - 2019 -'!H7</f>
        <v>0</v>
      </c>
      <c r="J42" s="216">
        <f>'2019 Field of Dreamers - 2019 -'!I7</f>
        <v>0</v>
      </c>
      <c r="K42" s="216">
        <f>'2019 Field of Dreamers - 2019 -'!J7</f>
        <v>12</v>
      </c>
      <c r="L42" s="216">
        <f>'2019 Field of Dreamers - 2019 -'!K7</f>
        <v>16</v>
      </c>
      <c r="M42" s="216">
        <f>'2019 Field of Dreamers - 2019 -'!L7</f>
        <v>5.1269230769230768E-2</v>
      </c>
      <c r="N42" s="216">
        <f>'2019 Field of Dreamers - 2019 -'!M7</f>
        <v>0.6703168498168498</v>
      </c>
    </row>
    <row r="43" spans="1:14" ht="14.5" customHeight="1" x14ac:dyDescent="0.15">
      <c r="A43" s="219" t="s">
        <v>264</v>
      </c>
      <c r="B43" s="220"/>
      <c r="C43" s="221"/>
      <c r="D43" s="271">
        <f>SUM(D42:D42)</f>
        <v>42</v>
      </c>
      <c r="E43" s="240">
        <f>SUM(E42:E42)</f>
        <v>26</v>
      </c>
      <c r="F43" s="223">
        <f>E43/D43</f>
        <v>0.61904761904761907</v>
      </c>
      <c r="G43" s="241">
        <f t="shared" ref="G43:L43" si="12">SUM(G42:G42)</f>
        <v>25</v>
      </c>
      <c r="H43" s="222">
        <f t="shared" si="12"/>
        <v>1</v>
      </c>
      <c r="I43" s="222">
        <f t="shared" si="12"/>
        <v>0</v>
      </c>
      <c r="J43" s="222">
        <f t="shared" si="12"/>
        <v>0</v>
      </c>
      <c r="K43" s="240">
        <f t="shared" si="12"/>
        <v>12</v>
      </c>
      <c r="L43" s="242">
        <f t="shared" si="12"/>
        <v>16</v>
      </c>
      <c r="M43" s="223">
        <f>(H43*1.33+I43*1.67+J43*2)/E43</f>
        <v>5.1153846153846154E-2</v>
      </c>
      <c r="N43" s="222">
        <f>M43+F43</f>
        <v>0.67020146520146517</v>
      </c>
    </row>
    <row r="44" spans="1:14" ht="14.5" customHeight="1" x14ac:dyDescent="0.15">
      <c r="A44" s="213"/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</row>
    <row r="45" spans="1:14" ht="14.5" customHeight="1" x14ac:dyDescent="0.15">
      <c r="A45" s="224" t="s">
        <v>79</v>
      </c>
      <c r="B45" s="216">
        <v>2017</v>
      </c>
      <c r="C45" s="227" t="s">
        <v>265</v>
      </c>
      <c r="D45" s="216">
        <v>63</v>
      </c>
      <c r="E45" s="216">
        <v>37</v>
      </c>
      <c r="F45" s="216">
        <v>0.58730158730158699</v>
      </c>
      <c r="G45" s="216">
        <v>34</v>
      </c>
      <c r="H45" s="216">
        <v>2</v>
      </c>
      <c r="I45" s="216">
        <v>1</v>
      </c>
      <c r="J45" s="216">
        <v>0</v>
      </c>
      <c r="K45" s="216">
        <v>21</v>
      </c>
      <c r="L45" s="216">
        <v>18</v>
      </c>
      <c r="M45" s="216">
        <v>0.117108108108108</v>
      </c>
      <c r="N45" s="216">
        <v>0.704409695409695</v>
      </c>
    </row>
    <row r="46" spans="1:14" ht="14.5" customHeight="1" x14ac:dyDescent="0.15">
      <c r="A46" s="224" t="s">
        <v>79</v>
      </c>
      <c r="B46" s="216">
        <v>2018</v>
      </c>
      <c r="C46" s="217" t="s">
        <v>265</v>
      </c>
      <c r="D46" s="216">
        <v>57</v>
      </c>
      <c r="E46" s="216">
        <v>29</v>
      </c>
      <c r="F46" s="216">
        <v>0.50877192982456099</v>
      </c>
      <c r="G46" s="216">
        <v>29</v>
      </c>
      <c r="H46" s="216">
        <v>0</v>
      </c>
      <c r="I46" s="216">
        <v>0</v>
      </c>
      <c r="J46" s="216">
        <v>0</v>
      </c>
      <c r="K46" s="216">
        <v>17</v>
      </c>
      <c r="L46" s="216">
        <v>8</v>
      </c>
      <c r="M46" s="216">
        <v>0</v>
      </c>
      <c r="N46" s="216">
        <v>0.50877192982456099</v>
      </c>
    </row>
    <row r="47" spans="1:14" ht="14.5" customHeight="1" x14ac:dyDescent="0.15">
      <c r="A47" s="219" t="s">
        <v>264</v>
      </c>
      <c r="B47" s="220"/>
      <c r="C47" s="221"/>
      <c r="D47" s="271">
        <f>SUM(D45:D46)</f>
        <v>120</v>
      </c>
      <c r="E47" s="240">
        <f>SUM(E45:E46)</f>
        <v>66</v>
      </c>
      <c r="F47" s="223">
        <f>E47/D47</f>
        <v>0.55000000000000004</v>
      </c>
      <c r="G47" s="241">
        <f t="shared" ref="G47:L47" si="13">SUM(G45:G46)</f>
        <v>63</v>
      </c>
      <c r="H47" s="241">
        <f t="shared" si="13"/>
        <v>2</v>
      </c>
      <c r="I47" s="241">
        <f t="shared" si="13"/>
        <v>1</v>
      </c>
      <c r="J47" s="241">
        <f t="shared" si="13"/>
        <v>0</v>
      </c>
      <c r="K47" s="241">
        <f t="shared" si="13"/>
        <v>38</v>
      </c>
      <c r="L47" s="241">
        <f t="shared" si="13"/>
        <v>26</v>
      </c>
      <c r="M47" s="223">
        <f>(H47*1.33+I47*1.67+J47*2)/E47</f>
        <v>6.5606060606060612E-2</v>
      </c>
      <c r="N47" s="222">
        <f>M47+F47</f>
        <v>0.61560606060606071</v>
      </c>
    </row>
    <row r="48" spans="1:14" ht="14.5" customHeight="1" x14ac:dyDescent="0.15">
      <c r="A48" s="213"/>
      <c r="B48" s="214"/>
      <c r="C48" s="215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</row>
    <row r="49" spans="1:14" ht="14.5" customHeight="1" x14ac:dyDescent="0.15">
      <c r="A49" s="224" t="s">
        <v>114</v>
      </c>
      <c r="B49" s="216">
        <v>2018</v>
      </c>
      <c r="C49" s="217" t="s">
        <v>265</v>
      </c>
      <c r="D49" s="216">
        <v>34</v>
      </c>
      <c r="E49" s="216">
        <v>20</v>
      </c>
      <c r="F49" s="216">
        <v>0.58823529411764697</v>
      </c>
      <c r="G49" s="216">
        <v>20</v>
      </c>
      <c r="H49" s="216">
        <v>0</v>
      </c>
      <c r="I49" s="216">
        <v>0</v>
      </c>
      <c r="J49" s="216">
        <v>0</v>
      </c>
      <c r="K49" s="216">
        <v>8</v>
      </c>
      <c r="L49" s="216">
        <v>5</v>
      </c>
      <c r="M49" s="216">
        <v>0</v>
      </c>
      <c r="N49" s="216">
        <v>0.58823529411764697</v>
      </c>
    </row>
    <row r="50" spans="1:14" ht="14.5" customHeight="1" x14ac:dyDescent="0.15">
      <c r="A50" s="219" t="s">
        <v>264</v>
      </c>
      <c r="B50" s="220"/>
      <c r="C50" s="221"/>
      <c r="D50" s="271">
        <f>SUM(D49:D49)</f>
        <v>34</v>
      </c>
      <c r="E50" s="222">
        <f>SUM(E49:E49)</f>
        <v>20</v>
      </c>
      <c r="F50" s="223">
        <f>E50/D50</f>
        <v>0.58823529411764708</v>
      </c>
      <c r="G50" s="241">
        <f t="shared" ref="G50:L50" si="14">SUM(G49:G49)</f>
        <v>20</v>
      </c>
      <c r="H50" s="242">
        <f t="shared" si="14"/>
        <v>0</v>
      </c>
      <c r="I50" s="222">
        <f t="shared" si="14"/>
        <v>0</v>
      </c>
      <c r="J50" s="222">
        <f t="shared" si="14"/>
        <v>0</v>
      </c>
      <c r="K50" s="240">
        <f t="shared" si="14"/>
        <v>8</v>
      </c>
      <c r="L50" s="222">
        <f t="shared" si="14"/>
        <v>5</v>
      </c>
      <c r="M50" s="223">
        <f>(H50*1.33+I50*1.67+J50*2)/E50</f>
        <v>0</v>
      </c>
      <c r="N50" s="222">
        <f>M50+F50</f>
        <v>0.58823529411764708</v>
      </c>
    </row>
    <row r="51" spans="1:14" ht="14.5" customHeight="1" x14ac:dyDescent="0.15">
      <c r="A51" s="213"/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</row>
    <row r="52" spans="1:14" ht="14.5" customHeight="1" x14ac:dyDescent="0.15">
      <c r="A52" s="224" t="s">
        <v>112</v>
      </c>
      <c r="B52" s="216">
        <v>2017</v>
      </c>
      <c r="C52" s="217" t="s">
        <v>265</v>
      </c>
      <c r="D52" s="216">
        <v>64</v>
      </c>
      <c r="E52" s="216">
        <v>37</v>
      </c>
      <c r="F52" s="216">
        <v>0.578125</v>
      </c>
      <c r="G52" s="216">
        <v>36</v>
      </c>
      <c r="H52" s="216">
        <v>1</v>
      </c>
      <c r="I52" s="216">
        <v>0</v>
      </c>
      <c r="J52" s="216">
        <v>0</v>
      </c>
      <c r="K52" s="216">
        <v>18</v>
      </c>
      <c r="L52" s="216">
        <v>18</v>
      </c>
      <c r="M52" s="216">
        <v>3.6027027027027002E-2</v>
      </c>
      <c r="N52" s="216">
        <v>0.61415202702702698</v>
      </c>
    </row>
    <row r="53" spans="1:14" ht="14.5" customHeight="1" x14ac:dyDescent="0.15">
      <c r="A53" s="219" t="s">
        <v>264</v>
      </c>
      <c r="B53" s="220"/>
      <c r="C53" s="221"/>
      <c r="D53" s="271">
        <f>SUM(D52:D52)</f>
        <v>64</v>
      </c>
      <c r="E53" s="240">
        <f>SUM(E52:E52)</f>
        <v>37</v>
      </c>
      <c r="F53" s="223">
        <f>E53/D53</f>
        <v>0.578125</v>
      </c>
      <c r="G53" s="241">
        <f t="shared" ref="G53:L53" si="15">SUM(G52:G52)</f>
        <v>36</v>
      </c>
      <c r="H53" s="242">
        <f t="shared" si="15"/>
        <v>1</v>
      </c>
      <c r="I53" s="222">
        <f t="shared" si="15"/>
        <v>0</v>
      </c>
      <c r="J53" s="222">
        <f t="shared" si="15"/>
        <v>0</v>
      </c>
      <c r="K53" s="240">
        <f t="shared" si="15"/>
        <v>18</v>
      </c>
      <c r="L53" s="242">
        <f t="shared" si="15"/>
        <v>18</v>
      </c>
      <c r="M53" s="223">
        <f>(H53*1.33+I53*1.67+J53*2)/E53</f>
        <v>3.5945945945945947E-2</v>
      </c>
      <c r="N53" s="222">
        <f>M53+F53</f>
        <v>0.61407094594594591</v>
      </c>
    </row>
    <row r="54" spans="1:14" ht="14.5" customHeight="1" x14ac:dyDescent="0.15">
      <c r="A54" s="213"/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</row>
    <row r="55" spans="1:14" ht="14.5" customHeight="1" x14ac:dyDescent="0.15">
      <c r="A55" s="224" t="s">
        <v>96</v>
      </c>
      <c r="B55" s="216">
        <v>2017</v>
      </c>
      <c r="C55" s="217" t="s">
        <v>265</v>
      </c>
      <c r="D55" s="216">
        <v>43</v>
      </c>
      <c r="E55" s="216">
        <v>30</v>
      </c>
      <c r="F55" s="216">
        <v>0.69767441860465096</v>
      </c>
      <c r="G55" s="216">
        <v>28</v>
      </c>
      <c r="H55" s="216">
        <v>2</v>
      </c>
      <c r="I55" s="216">
        <v>0</v>
      </c>
      <c r="J55" s="216">
        <v>0</v>
      </c>
      <c r="K55" s="216">
        <v>20</v>
      </c>
      <c r="L55" s="216">
        <v>21</v>
      </c>
      <c r="M55" s="216">
        <v>8.8866666666666705E-2</v>
      </c>
      <c r="N55" s="216">
        <v>0.78654108527131805</v>
      </c>
    </row>
    <row r="56" spans="1:14" ht="14.5" customHeight="1" x14ac:dyDescent="0.15">
      <c r="A56" s="219" t="s">
        <v>264</v>
      </c>
      <c r="B56" s="220"/>
      <c r="C56" s="221"/>
      <c r="D56" s="271">
        <f>SUM(D55:D55)</f>
        <v>43</v>
      </c>
      <c r="E56" s="240">
        <f>SUM(E55:E55)</f>
        <v>30</v>
      </c>
      <c r="F56" s="223">
        <f>E56/D56</f>
        <v>0.69767441860465118</v>
      </c>
      <c r="G56" s="241">
        <f t="shared" ref="G56:L56" si="16">SUM(G55:G55)</f>
        <v>28</v>
      </c>
      <c r="H56" s="242">
        <f t="shared" si="16"/>
        <v>2</v>
      </c>
      <c r="I56" s="243">
        <f t="shared" si="16"/>
        <v>0</v>
      </c>
      <c r="J56" s="239">
        <f t="shared" si="16"/>
        <v>0</v>
      </c>
      <c r="K56" s="240">
        <f t="shared" si="16"/>
        <v>20</v>
      </c>
      <c r="L56" s="242">
        <f t="shared" si="16"/>
        <v>21</v>
      </c>
      <c r="M56" s="223">
        <f>(H56*1.33+I56*1.67+J56*2)/E56</f>
        <v>8.8666666666666671E-2</v>
      </c>
      <c r="N56" s="222">
        <f>M56+F56</f>
        <v>0.78634108527131785</v>
      </c>
    </row>
    <row r="57" spans="1:14" ht="14.5" customHeight="1" x14ac:dyDescent="0.15">
      <c r="A57" s="213"/>
      <c r="B57" s="214"/>
      <c r="C57" s="226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</row>
    <row r="58" spans="1:14" ht="14.5" customHeight="1" x14ac:dyDescent="0.15">
      <c r="A58" s="224" t="s">
        <v>113</v>
      </c>
      <c r="B58" s="216">
        <v>2017</v>
      </c>
      <c r="C58" s="217" t="s">
        <v>265</v>
      </c>
      <c r="D58" s="216">
        <v>29</v>
      </c>
      <c r="E58" s="216">
        <v>24</v>
      </c>
      <c r="F58" s="216">
        <v>0.82758620689655205</v>
      </c>
      <c r="G58" s="216">
        <v>14</v>
      </c>
      <c r="H58" s="216">
        <v>8</v>
      </c>
      <c r="I58" s="216">
        <v>1</v>
      </c>
      <c r="J58" s="216">
        <v>1</v>
      </c>
      <c r="K58" s="216">
        <v>14</v>
      </c>
      <c r="L58" s="216">
        <v>16</v>
      </c>
      <c r="M58" s="216">
        <v>0.59712500000000002</v>
      </c>
      <c r="N58" s="216">
        <v>1.42471120689655</v>
      </c>
    </row>
    <row r="59" spans="1:14" ht="14.5" customHeight="1" x14ac:dyDescent="0.15">
      <c r="A59" s="219" t="s">
        <v>264</v>
      </c>
      <c r="B59" s="220"/>
      <c r="C59" s="221"/>
      <c r="D59" s="271">
        <f>SUM(D58:D58)</f>
        <v>29</v>
      </c>
      <c r="E59" s="240">
        <f>SUM(E58:E58)</f>
        <v>24</v>
      </c>
      <c r="F59" s="223">
        <f>E59/D59</f>
        <v>0.82758620689655171</v>
      </c>
      <c r="G59" s="241">
        <f t="shared" ref="G59:L59" si="17">SUM(G58:G58)</f>
        <v>14</v>
      </c>
      <c r="H59" s="242">
        <f t="shared" si="17"/>
        <v>8</v>
      </c>
      <c r="I59" s="222">
        <f t="shared" si="17"/>
        <v>1</v>
      </c>
      <c r="J59" s="239">
        <f t="shared" si="17"/>
        <v>1</v>
      </c>
      <c r="K59" s="240">
        <f t="shared" si="17"/>
        <v>14</v>
      </c>
      <c r="L59" s="242">
        <f t="shared" si="17"/>
        <v>16</v>
      </c>
      <c r="M59" s="223">
        <f>(H59*1.33+I59*1.67+J59*2)/E59</f>
        <v>0.59625000000000006</v>
      </c>
      <c r="N59" s="222">
        <f>M59+F59</f>
        <v>1.4238362068965518</v>
      </c>
    </row>
    <row r="60" spans="1:14" ht="14.5" customHeight="1" x14ac:dyDescent="0.15">
      <c r="A60" s="213"/>
      <c r="B60" s="214"/>
      <c r="C60" s="226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</row>
    <row r="61" spans="1:14" ht="14.5" customHeight="1" x14ac:dyDescent="0.15">
      <c r="A61" s="198" t="s">
        <v>142</v>
      </c>
      <c r="B61" s="216">
        <v>2018</v>
      </c>
      <c r="C61" s="217" t="s">
        <v>265</v>
      </c>
      <c r="D61" s="216">
        <v>22</v>
      </c>
      <c r="E61" s="216">
        <v>13</v>
      </c>
      <c r="F61" s="216">
        <v>0.59090909090909105</v>
      </c>
      <c r="G61" s="216">
        <v>12</v>
      </c>
      <c r="H61" s="216">
        <v>1</v>
      </c>
      <c r="I61" s="216">
        <v>0</v>
      </c>
      <c r="J61" s="216">
        <v>0</v>
      </c>
      <c r="K61" s="216">
        <v>4</v>
      </c>
      <c r="L61" s="216">
        <v>12</v>
      </c>
      <c r="M61" s="216">
        <v>0.10253846153846199</v>
      </c>
      <c r="N61" s="216">
        <v>0.69344755244755296</v>
      </c>
    </row>
    <row r="62" spans="1:14" ht="14.5" customHeight="1" x14ac:dyDescent="0.15">
      <c r="A62" s="219" t="s">
        <v>264</v>
      </c>
      <c r="B62" s="220"/>
      <c r="C62" s="221"/>
      <c r="D62" s="271">
        <f>SUM(D61:D61)</f>
        <v>22</v>
      </c>
      <c r="E62" s="240">
        <f>SUM(E61:E61)</f>
        <v>13</v>
      </c>
      <c r="F62" s="223">
        <f>E62/D62</f>
        <v>0.59090909090909094</v>
      </c>
      <c r="G62" s="241">
        <f t="shared" ref="G62:L62" si="18">SUM(G61:G61)</f>
        <v>12</v>
      </c>
      <c r="H62" s="222">
        <f t="shared" si="18"/>
        <v>1</v>
      </c>
      <c r="I62" s="222">
        <f t="shared" si="18"/>
        <v>0</v>
      </c>
      <c r="J62" s="222">
        <f t="shared" si="18"/>
        <v>0</v>
      </c>
      <c r="K62" s="240">
        <f t="shared" si="18"/>
        <v>4</v>
      </c>
      <c r="L62" s="242">
        <f t="shared" si="18"/>
        <v>12</v>
      </c>
      <c r="M62" s="223">
        <f>(H62*1.33+I62*1.67+J62*2)/E62</f>
        <v>0.10230769230769231</v>
      </c>
      <c r="N62" s="222">
        <f>M62+F62</f>
        <v>0.69321678321678326</v>
      </c>
    </row>
    <row r="63" spans="1:14" ht="14.5" customHeight="1" x14ac:dyDescent="0.15">
      <c r="A63" s="213"/>
      <c r="B63" s="226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</row>
    <row r="64" spans="1:14" ht="14.5" customHeight="1" x14ac:dyDescent="0.15">
      <c r="A64" s="198" t="s">
        <v>65</v>
      </c>
      <c r="B64" s="216">
        <v>2019</v>
      </c>
      <c r="C64" s="217" t="s">
        <v>265</v>
      </c>
      <c r="D64" s="216">
        <f>'2019 Field of Dreamers - 2019 -'!C6</f>
        <v>32</v>
      </c>
      <c r="E64" s="216">
        <f>'2019 Field of Dreamers - 2019 -'!D6</f>
        <v>23</v>
      </c>
      <c r="F64" s="216">
        <f>'2019 Field of Dreamers - 2019 -'!E6</f>
        <v>0.71875</v>
      </c>
      <c r="G64" s="216">
        <f>'2019 Field of Dreamers - 2019 -'!F6</f>
        <v>20</v>
      </c>
      <c r="H64" s="216">
        <f>'2019 Field of Dreamers - 2019 -'!G6</f>
        <v>3</v>
      </c>
      <c r="I64" s="216">
        <f>'2019 Field of Dreamers - 2019 -'!H6</f>
        <v>0</v>
      </c>
      <c r="J64" s="216">
        <f>'2019 Field of Dreamers - 2019 -'!I6</f>
        <v>0</v>
      </c>
      <c r="K64" s="216">
        <f>'2019 Field of Dreamers - 2019 -'!J6</f>
        <v>13</v>
      </c>
      <c r="L64" s="216">
        <f>'2019 Field of Dreamers - 2019 -'!K6</f>
        <v>12</v>
      </c>
      <c r="M64" s="216">
        <f>'2019 Field of Dreamers - 2019 -'!L6</f>
        <v>0.1738695652173913</v>
      </c>
      <c r="N64" s="216">
        <f>'2019 Field of Dreamers - 2019 -'!M6</f>
        <v>0.89261956521739128</v>
      </c>
    </row>
    <row r="65" spans="1:14" ht="14.5" customHeight="1" x14ac:dyDescent="0.15">
      <c r="A65" s="219" t="s">
        <v>264</v>
      </c>
      <c r="B65" s="220"/>
      <c r="C65" s="221"/>
      <c r="D65" s="271">
        <f>SUM(D64:D64)</f>
        <v>32</v>
      </c>
      <c r="E65" s="240">
        <f>SUM(E64:E64)</f>
        <v>23</v>
      </c>
      <c r="F65" s="223">
        <f>E65/D65</f>
        <v>0.71875</v>
      </c>
      <c r="G65" s="241">
        <f t="shared" ref="G65:L65" si="19">SUM(G64:G64)</f>
        <v>20</v>
      </c>
      <c r="H65" s="222">
        <f t="shared" si="19"/>
        <v>3</v>
      </c>
      <c r="I65" s="222">
        <f t="shared" si="19"/>
        <v>0</v>
      </c>
      <c r="J65" s="222">
        <f t="shared" si="19"/>
        <v>0</v>
      </c>
      <c r="K65" s="240">
        <f t="shared" si="19"/>
        <v>13</v>
      </c>
      <c r="L65" s="242">
        <f t="shared" si="19"/>
        <v>12</v>
      </c>
      <c r="M65" s="223">
        <f>(H65*1.33+I65*1.67+J65*2)/E65</f>
        <v>0.17347826086956522</v>
      </c>
      <c r="N65" s="222">
        <f>M65+F65</f>
        <v>0.89222826086956519</v>
      </c>
    </row>
    <row r="66" spans="1:14" ht="14.5" customHeight="1" x14ac:dyDescent="0.15">
      <c r="A66" s="213"/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</row>
    <row r="67" spans="1:14" ht="14.5" customHeight="1" x14ac:dyDescent="0.15">
      <c r="A67" s="198" t="s">
        <v>47</v>
      </c>
      <c r="B67" s="216">
        <v>2017</v>
      </c>
      <c r="C67" s="217" t="s">
        <v>265</v>
      </c>
      <c r="D67" s="216">
        <v>47</v>
      </c>
      <c r="E67" s="216">
        <v>32</v>
      </c>
      <c r="F67" s="216">
        <v>0.680851063829787</v>
      </c>
      <c r="G67" s="216">
        <v>20</v>
      </c>
      <c r="H67" s="216">
        <v>7</v>
      </c>
      <c r="I67" s="216">
        <v>2</v>
      </c>
      <c r="J67" s="216">
        <v>3</v>
      </c>
      <c r="K67" s="216">
        <v>14</v>
      </c>
      <c r="L67" s="216">
        <v>18</v>
      </c>
      <c r="M67" s="216">
        <v>0.58328124999999997</v>
      </c>
      <c r="N67" s="216">
        <v>1.26413231382979</v>
      </c>
    </row>
    <row r="68" spans="1:14" ht="14.5" customHeight="1" x14ac:dyDescent="0.15">
      <c r="A68" s="198" t="s">
        <v>47</v>
      </c>
      <c r="B68" s="216">
        <v>2018</v>
      </c>
      <c r="C68" s="217" t="s">
        <v>265</v>
      </c>
      <c r="D68" s="216">
        <v>30</v>
      </c>
      <c r="E68" s="216">
        <v>23</v>
      </c>
      <c r="F68" s="216">
        <v>0.76666666666666705</v>
      </c>
      <c r="G68" s="216">
        <v>16</v>
      </c>
      <c r="H68" s="216">
        <v>4</v>
      </c>
      <c r="I68" s="216">
        <v>2</v>
      </c>
      <c r="J68" s="216">
        <v>1</v>
      </c>
      <c r="K68" s="216">
        <v>15</v>
      </c>
      <c r="L68" s="216">
        <v>12</v>
      </c>
      <c r="M68" s="216">
        <v>0.46373913043478299</v>
      </c>
      <c r="N68" s="216">
        <v>1.2304057971014499</v>
      </c>
    </row>
    <row r="69" spans="1:14" ht="14.5" customHeight="1" x14ac:dyDescent="0.15">
      <c r="A69" s="219" t="s">
        <v>264</v>
      </c>
      <c r="B69" s="220"/>
      <c r="C69" s="221"/>
      <c r="D69" s="271">
        <f>SUM(D67:D68)</f>
        <v>77</v>
      </c>
      <c r="E69" s="271">
        <f>SUM(E67:E68)</f>
        <v>55</v>
      </c>
      <c r="F69" s="223">
        <f>E69/D69</f>
        <v>0.7142857142857143</v>
      </c>
      <c r="G69" s="241">
        <f t="shared" ref="G69:L69" si="20">SUM(G67:G68)</f>
        <v>36</v>
      </c>
      <c r="H69" s="241">
        <f t="shared" si="20"/>
        <v>11</v>
      </c>
      <c r="I69" s="241">
        <f t="shared" si="20"/>
        <v>4</v>
      </c>
      <c r="J69" s="241">
        <f t="shared" si="20"/>
        <v>4</v>
      </c>
      <c r="K69" s="241">
        <f t="shared" si="20"/>
        <v>29</v>
      </c>
      <c r="L69" s="241">
        <f t="shared" si="20"/>
        <v>30</v>
      </c>
      <c r="M69" s="223">
        <f>(H69*1.33+I69*1.67+J69*2)/E69</f>
        <v>0.532909090909091</v>
      </c>
      <c r="N69" s="222">
        <f>M69+F69</f>
        <v>1.2471948051948054</v>
      </c>
    </row>
    <row r="70" spans="1:14" ht="14.5" customHeight="1" x14ac:dyDescent="0.15">
      <c r="A70" s="213"/>
      <c r="B70" s="226"/>
      <c r="C70" s="226"/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26"/>
    </row>
    <row r="71" spans="1:14" ht="14.5" customHeight="1" x14ac:dyDescent="0.15">
      <c r="A71" s="198" t="s">
        <v>125</v>
      </c>
      <c r="B71" s="216">
        <v>2019</v>
      </c>
      <c r="C71" s="217" t="s">
        <v>265</v>
      </c>
      <c r="D71" s="216">
        <f>'2019 Field of Dreamers - 2019 -'!C8</f>
        <v>41</v>
      </c>
      <c r="E71" s="216">
        <f>'2019 Field of Dreamers - 2019 -'!D8</f>
        <v>26</v>
      </c>
      <c r="F71" s="216">
        <f>'2019 Field of Dreamers - 2019 -'!E8</f>
        <v>0.63414634146341464</v>
      </c>
      <c r="G71" s="216">
        <f>'2019 Field of Dreamers - 2019 -'!F8</f>
        <v>22</v>
      </c>
      <c r="H71" s="216">
        <f>'2019 Field of Dreamers - 2019 -'!G8</f>
        <v>4</v>
      </c>
      <c r="I71" s="216">
        <f>'2019 Field of Dreamers - 2019 -'!H8</f>
        <v>0</v>
      </c>
      <c r="J71" s="216">
        <f>'2019 Field of Dreamers - 2019 -'!I8</f>
        <v>0</v>
      </c>
      <c r="K71" s="216">
        <f>'2019 Field of Dreamers - 2019 -'!J8</f>
        <v>12</v>
      </c>
      <c r="L71" s="216">
        <f>'2019 Field of Dreamers - 2019 -'!K8</f>
        <v>14</v>
      </c>
      <c r="M71" s="216">
        <f>'2019 Field of Dreamers - 2019 -'!L8</f>
        <v>0.20507692307692307</v>
      </c>
      <c r="N71" s="216">
        <f>'2019 Field of Dreamers - 2019 -'!M8</f>
        <v>0.83922326454033769</v>
      </c>
    </row>
    <row r="72" spans="1:14" ht="14.5" customHeight="1" x14ac:dyDescent="0.15">
      <c r="A72" s="219" t="s">
        <v>264</v>
      </c>
      <c r="B72" s="220"/>
      <c r="C72" s="221"/>
      <c r="D72" s="271">
        <f>SUM(D71:D71)</f>
        <v>41</v>
      </c>
      <c r="E72" s="240">
        <f>SUM(E71:E71)</f>
        <v>26</v>
      </c>
      <c r="F72" s="223">
        <f>E72/D72</f>
        <v>0.63414634146341464</v>
      </c>
      <c r="G72" s="241">
        <f t="shared" ref="G72:L72" si="21">SUM(G71:G71)</f>
        <v>22</v>
      </c>
      <c r="H72" s="222">
        <f t="shared" si="21"/>
        <v>4</v>
      </c>
      <c r="I72" s="222">
        <f t="shared" si="21"/>
        <v>0</v>
      </c>
      <c r="J72" s="222">
        <f t="shared" si="21"/>
        <v>0</v>
      </c>
      <c r="K72" s="240">
        <f t="shared" si="21"/>
        <v>12</v>
      </c>
      <c r="L72" s="242">
        <f t="shared" si="21"/>
        <v>14</v>
      </c>
      <c r="M72" s="223">
        <f>(H72*1.33+I72*1.67+J72*2)/E72</f>
        <v>0.20461538461538462</v>
      </c>
      <c r="N72" s="222">
        <f>M72+F72</f>
        <v>0.83876172607879929</v>
      </c>
    </row>
    <row r="73" spans="1:14" ht="14.5" customHeight="1" x14ac:dyDescent="0.15">
      <c r="A73" s="213"/>
      <c r="B73" s="226"/>
      <c r="C73" s="226"/>
      <c r="D73" s="226"/>
      <c r="E73" s="226"/>
      <c r="F73" s="226"/>
      <c r="G73" s="226"/>
      <c r="H73" s="226"/>
      <c r="I73" s="226"/>
      <c r="J73" s="226"/>
      <c r="K73" s="226"/>
      <c r="L73" s="226"/>
      <c r="M73" s="226"/>
      <c r="N73" s="226"/>
    </row>
    <row r="74" spans="1:14" ht="14.5" customHeight="1" x14ac:dyDescent="0.15">
      <c r="A74" s="198" t="s">
        <v>256</v>
      </c>
      <c r="B74" s="216">
        <v>2019</v>
      </c>
      <c r="C74" s="217" t="s">
        <v>265</v>
      </c>
      <c r="D74" s="216">
        <f>'2019 Field of Dreamers - 2019 -'!C10</f>
        <v>41</v>
      </c>
      <c r="E74" s="216">
        <f>'2019 Field of Dreamers - 2019 -'!D10</f>
        <v>27</v>
      </c>
      <c r="F74" s="216">
        <f>'2019 Field of Dreamers - 2019 -'!E10</f>
        <v>0.65853658536585369</v>
      </c>
      <c r="G74" s="216">
        <f>'2019 Field of Dreamers - 2019 -'!F10</f>
        <v>20</v>
      </c>
      <c r="H74" s="216">
        <f>'2019 Field of Dreamers - 2019 -'!G10</f>
        <v>7</v>
      </c>
      <c r="I74" s="216">
        <f>'2019 Field of Dreamers - 2019 -'!H10</f>
        <v>0</v>
      </c>
      <c r="J74" s="216">
        <f>'2019 Field of Dreamers - 2019 -'!I10</f>
        <v>0</v>
      </c>
      <c r="K74" s="216">
        <f>'2019 Field of Dreamers - 2019 -'!J10</f>
        <v>16</v>
      </c>
      <c r="L74" s="216">
        <f>'2019 Field of Dreamers - 2019 -'!K10</f>
        <v>15</v>
      </c>
      <c r="M74" s="216">
        <f>'2019 Field of Dreamers - 2019 -'!L10</f>
        <v>0.34559259259259256</v>
      </c>
      <c r="N74" s="216">
        <f>'2019 Field of Dreamers - 2019 -'!M10</f>
        <v>1.0041291779584463</v>
      </c>
    </row>
    <row r="75" spans="1:14" ht="14.5" customHeight="1" x14ac:dyDescent="0.15">
      <c r="A75" s="219" t="s">
        <v>264</v>
      </c>
      <c r="B75" s="220"/>
      <c r="C75" s="221"/>
      <c r="D75" s="271">
        <f>SUM(D74:D74)</f>
        <v>41</v>
      </c>
      <c r="E75" s="240">
        <f>SUM(E74:E74)</f>
        <v>27</v>
      </c>
      <c r="F75" s="223">
        <f>E75/D75</f>
        <v>0.65853658536585369</v>
      </c>
      <c r="G75" s="241">
        <f t="shared" ref="G75:L75" si="22">SUM(G74:G74)</f>
        <v>20</v>
      </c>
      <c r="H75" s="222">
        <f t="shared" si="22"/>
        <v>7</v>
      </c>
      <c r="I75" s="222">
        <f t="shared" si="22"/>
        <v>0</v>
      </c>
      <c r="J75" s="222">
        <f t="shared" si="22"/>
        <v>0</v>
      </c>
      <c r="K75" s="240">
        <f t="shared" si="22"/>
        <v>16</v>
      </c>
      <c r="L75" s="242">
        <f t="shared" si="22"/>
        <v>15</v>
      </c>
      <c r="M75" s="223">
        <f>(H75*1.33+I75*1.67+J75*2)/E75</f>
        <v>0.34481481481481485</v>
      </c>
      <c r="N75" s="222">
        <f>M75+F75</f>
        <v>1.0033514001806685</v>
      </c>
    </row>
    <row r="76" spans="1:14" ht="14.5" customHeight="1" x14ac:dyDescent="0.15">
      <c r="A76" s="213"/>
      <c r="B76" s="226"/>
      <c r="C76" s="226"/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</row>
    <row r="77" spans="1:14" ht="14.5" customHeight="1" x14ac:dyDescent="0.15">
      <c r="A77" s="224" t="s">
        <v>68</v>
      </c>
      <c r="B77" s="216">
        <v>2018</v>
      </c>
      <c r="C77" s="217" t="s">
        <v>265</v>
      </c>
      <c r="D77" s="216">
        <v>60</v>
      </c>
      <c r="E77" s="216">
        <v>37</v>
      </c>
      <c r="F77" s="216">
        <v>0.61666666666666703</v>
      </c>
      <c r="G77" s="216">
        <v>31</v>
      </c>
      <c r="H77" s="216">
        <v>5</v>
      </c>
      <c r="I77" s="216">
        <v>0</v>
      </c>
      <c r="J77" s="216">
        <v>1</v>
      </c>
      <c r="K77" s="216">
        <v>15</v>
      </c>
      <c r="L77" s="216">
        <v>20</v>
      </c>
      <c r="M77" s="216">
        <v>0.23418918918918899</v>
      </c>
      <c r="N77" s="216">
        <v>0.85085585585585599</v>
      </c>
    </row>
    <row r="78" spans="1:14" ht="14.5" customHeight="1" x14ac:dyDescent="0.15">
      <c r="A78" s="219" t="s">
        <v>264</v>
      </c>
      <c r="B78" s="220"/>
      <c r="C78" s="221"/>
      <c r="D78" s="271">
        <f>SUM(D77:D77)</f>
        <v>60</v>
      </c>
      <c r="E78" s="240">
        <f>SUM(E77:E77)</f>
        <v>37</v>
      </c>
      <c r="F78" s="223">
        <f>E78/D78</f>
        <v>0.6166666666666667</v>
      </c>
      <c r="G78" s="241">
        <f t="shared" ref="G78:L78" si="23">SUM(G77:G77)</f>
        <v>31</v>
      </c>
      <c r="H78" s="242">
        <f t="shared" si="23"/>
        <v>5</v>
      </c>
      <c r="I78" s="222">
        <f t="shared" si="23"/>
        <v>0</v>
      </c>
      <c r="J78" s="222">
        <f t="shared" si="23"/>
        <v>1</v>
      </c>
      <c r="K78" s="240">
        <f t="shared" si="23"/>
        <v>15</v>
      </c>
      <c r="L78" s="242">
        <f t="shared" si="23"/>
        <v>20</v>
      </c>
      <c r="M78" s="223">
        <f>(H78*1.33+I78*1.67+J78*2)/E78</f>
        <v>0.23378378378378378</v>
      </c>
      <c r="N78" s="222">
        <f>M78+F78</f>
        <v>0.85045045045045042</v>
      </c>
    </row>
    <row r="79" spans="1:14" ht="14.5" customHeight="1" x14ac:dyDescent="0.15">
      <c r="A79" s="213"/>
      <c r="B79" s="214"/>
      <c r="C79" s="226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</row>
    <row r="80" spans="1:14" ht="14.5" customHeight="1" x14ac:dyDescent="0.15">
      <c r="A80" s="224" t="s">
        <v>64</v>
      </c>
      <c r="B80" s="216">
        <v>2017</v>
      </c>
      <c r="C80" s="217" t="s">
        <v>265</v>
      </c>
      <c r="D80" s="216">
        <v>67</v>
      </c>
      <c r="E80" s="216">
        <v>51</v>
      </c>
      <c r="F80" s="216">
        <v>0.76119402985074602</v>
      </c>
      <c r="G80" s="216">
        <v>18</v>
      </c>
      <c r="H80" s="216">
        <v>23</v>
      </c>
      <c r="I80" s="216">
        <v>3</v>
      </c>
      <c r="J80" s="216">
        <v>7</v>
      </c>
      <c r="K80" s="216">
        <v>42</v>
      </c>
      <c r="L80" s="216">
        <v>34</v>
      </c>
      <c r="M80" s="216">
        <v>0.97372549019607801</v>
      </c>
      <c r="N80" s="216">
        <v>1.7349195200468199</v>
      </c>
    </row>
    <row r="81" spans="1:14" ht="14.5" customHeight="1" x14ac:dyDescent="0.15">
      <c r="A81" s="224" t="s">
        <v>64</v>
      </c>
      <c r="B81" s="216">
        <v>2019</v>
      </c>
      <c r="C81" s="217" t="s">
        <v>265</v>
      </c>
      <c r="D81" s="216">
        <f>'2019 Field of Dreamers - 2019 -'!C16</f>
        <v>16</v>
      </c>
      <c r="E81" s="216">
        <f>'2019 Field of Dreamers - 2019 -'!D16</f>
        <v>14</v>
      </c>
      <c r="F81" s="216">
        <f>'2019 Field of Dreamers - 2019 -'!E16</f>
        <v>0.875</v>
      </c>
      <c r="G81" s="216">
        <f>'2019 Field of Dreamers - 2019 -'!F16</f>
        <v>6</v>
      </c>
      <c r="H81" s="216">
        <f>'2019 Field of Dreamers - 2019 -'!G16</f>
        <v>7</v>
      </c>
      <c r="I81" s="216">
        <f>'2019 Field of Dreamers - 2019 -'!H16</f>
        <v>0</v>
      </c>
      <c r="J81" s="216">
        <f>'2019 Field of Dreamers - 2019 -'!I16</f>
        <v>1</v>
      </c>
      <c r="K81" s="216">
        <f>'2019 Field of Dreamers - 2019 -'!J16</f>
        <v>9</v>
      </c>
      <c r="L81" s="216">
        <f>'2019 Field of Dreamers - 2019 -'!K16</f>
        <v>8</v>
      </c>
      <c r="M81" s="216">
        <f>'2019 Field of Dreamers - 2019 -'!L16</f>
        <v>0.80935714285714278</v>
      </c>
      <c r="N81" s="216">
        <f>'2019 Field of Dreamers - 2019 -'!M16</f>
        <v>1.6843571428571429</v>
      </c>
    </row>
    <row r="82" spans="1:14" ht="14.5" customHeight="1" x14ac:dyDescent="0.15">
      <c r="A82" s="219" t="s">
        <v>264</v>
      </c>
      <c r="B82" s="220"/>
      <c r="C82" s="221"/>
      <c r="D82" s="271">
        <f>SUM(D80:D81)</f>
        <v>83</v>
      </c>
      <c r="E82" s="271">
        <f>SUM(E80:E81)</f>
        <v>65</v>
      </c>
      <c r="F82" s="223">
        <f>E82/D82</f>
        <v>0.7831325301204819</v>
      </c>
      <c r="G82" s="241">
        <f t="shared" ref="G82:L82" si="24">SUM(G80:G81)</f>
        <v>24</v>
      </c>
      <c r="H82" s="241">
        <f t="shared" si="24"/>
        <v>30</v>
      </c>
      <c r="I82" s="241">
        <f t="shared" si="24"/>
        <v>3</v>
      </c>
      <c r="J82" s="241">
        <f t="shared" si="24"/>
        <v>8</v>
      </c>
      <c r="K82" s="241">
        <f t="shared" si="24"/>
        <v>51</v>
      </c>
      <c r="L82" s="241">
        <f t="shared" si="24"/>
        <v>42</v>
      </c>
      <c r="M82" s="223">
        <f>(H82*1.33+I82*1.67+J82*2)/E82</f>
        <v>0.93707692307692314</v>
      </c>
      <c r="N82" s="222">
        <f>M82+F82</f>
        <v>1.720209453197405</v>
      </c>
    </row>
    <row r="83" spans="1:14" ht="14.5" customHeight="1" x14ac:dyDescent="0.15">
      <c r="A83" s="213"/>
      <c r="B83" s="214"/>
      <c r="C83" s="226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</row>
    <row r="84" spans="1:14" ht="14.5" customHeight="1" x14ac:dyDescent="0.15">
      <c r="A84" s="224" t="s">
        <v>120</v>
      </c>
      <c r="B84" s="216">
        <v>2018</v>
      </c>
      <c r="C84" s="217" t="s">
        <v>265</v>
      </c>
      <c r="D84" s="216">
        <v>14</v>
      </c>
      <c r="E84" s="216">
        <v>9</v>
      </c>
      <c r="F84" s="216">
        <v>0.64285714285714302</v>
      </c>
      <c r="G84" s="216">
        <v>9</v>
      </c>
      <c r="H84" s="216">
        <v>0</v>
      </c>
      <c r="I84" s="216">
        <v>0</v>
      </c>
      <c r="J84" s="216">
        <v>0</v>
      </c>
      <c r="K84" s="216">
        <v>4</v>
      </c>
      <c r="L84" s="216">
        <v>3</v>
      </c>
      <c r="M84" s="216">
        <v>0</v>
      </c>
      <c r="N84" s="216">
        <v>0.64285714285714302</v>
      </c>
    </row>
    <row r="85" spans="1:14" ht="14.5" customHeight="1" x14ac:dyDescent="0.15">
      <c r="A85" s="224" t="s">
        <v>120</v>
      </c>
      <c r="B85" s="216">
        <v>2019</v>
      </c>
      <c r="C85" s="217" t="s">
        <v>265</v>
      </c>
      <c r="D85" s="216">
        <f>'2019 Field of Dreamers - 2019 -'!C15</f>
        <v>48</v>
      </c>
      <c r="E85" s="216">
        <f>'2019 Field of Dreamers - 2019 -'!D15</f>
        <v>22</v>
      </c>
      <c r="F85" s="216">
        <f>'2019 Field of Dreamers - 2019 -'!E15</f>
        <v>0.45833333333333331</v>
      </c>
      <c r="G85" s="216">
        <f>'2019 Field of Dreamers - 2019 -'!F15</f>
        <v>21</v>
      </c>
      <c r="H85" s="216">
        <f>'2019 Field of Dreamers - 2019 -'!G15</f>
        <v>1</v>
      </c>
      <c r="I85" s="216">
        <f>'2019 Field of Dreamers - 2019 -'!H15</f>
        <v>0</v>
      </c>
      <c r="J85" s="216">
        <f>'2019 Field of Dreamers - 2019 -'!I15</f>
        <v>0</v>
      </c>
      <c r="K85" s="216">
        <f>'2019 Field of Dreamers - 2019 -'!J15</f>
        <v>16</v>
      </c>
      <c r="L85" s="216">
        <f>'2019 Field of Dreamers - 2019 -'!K15</f>
        <v>8</v>
      </c>
      <c r="M85" s="216">
        <f>'2019 Field of Dreamers - 2019 -'!L15</f>
        <v>6.0590909090909091E-2</v>
      </c>
      <c r="N85" s="216">
        <f>'2019 Field of Dreamers - 2019 -'!M15</f>
        <v>0.5189242424242424</v>
      </c>
    </row>
    <row r="86" spans="1:14" ht="14.5" customHeight="1" x14ac:dyDescent="0.15">
      <c r="A86" s="219" t="s">
        <v>264</v>
      </c>
      <c r="B86" s="220"/>
      <c r="C86" s="221"/>
      <c r="D86" s="271">
        <f>SUM(D84:D85)</f>
        <v>62</v>
      </c>
      <c r="E86" s="271">
        <f>SUM(E84:E85)</f>
        <v>31</v>
      </c>
      <c r="F86" s="223">
        <f>E86/D86</f>
        <v>0.5</v>
      </c>
      <c r="G86" s="241">
        <f t="shared" ref="G86:L86" si="25">SUM(G84:G85)</f>
        <v>30</v>
      </c>
      <c r="H86" s="241">
        <f t="shared" si="25"/>
        <v>1</v>
      </c>
      <c r="I86" s="241">
        <f t="shared" si="25"/>
        <v>0</v>
      </c>
      <c r="J86" s="241">
        <f t="shared" si="25"/>
        <v>0</v>
      </c>
      <c r="K86" s="241">
        <f t="shared" si="25"/>
        <v>20</v>
      </c>
      <c r="L86" s="241">
        <f t="shared" si="25"/>
        <v>11</v>
      </c>
      <c r="M86" s="223">
        <f>(H86*1.33+I86*1.67+J86*2)/E86</f>
        <v>4.2903225806451617E-2</v>
      </c>
      <c r="N86" s="222">
        <f>M86+F86</f>
        <v>0.54290322580645167</v>
      </c>
    </row>
    <row r="87" spans="1:14" ht="14.5" customHeight="1" x14ac:dyDescent="0.15">
      <c r="A87" s="213"/>
      <c r="B87" s="214"/>
      <c r="C87" s="226"/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4"/>
    </row>
    <row r="88" spans="1:14" ht="14.5" customHeight="1" x14ac:dyDescent="0.15">
      <c r="A88" s="224" t="s">
        <v>122</v>
      </c>
      <c r="B88" s="216">
        <v>2017</v>
      </c>
      <c r="C88" s="217" t="s">
        <v>265</v>
      </c>
      <c r="D88" s="216">
        <v>53</v>
      </c>
      <c r="E88" s="216">
        <v>26</v>
      </c>
      <c r="F88" s="216">
        <v>0.490566037735849</v>
      </c>
      <c r="G88" s="216">
        <v>25</v>
      </c>
      <c r="H88" s="216">
        <v>1</v>
      </c>
      <c r="I88" s="216">
        <v>0</v>
      </c>
      <c r="J88" s="216">
        <v>0</v>
      </c>
      <c r="K88" s="216">
        <v>12</v>
      </c>
      <c r="L88" s="216">
        <v>17</v>
      </c>
      <c r="M88" s="216">
        <v>5.1269230769230803E-2</v>
      </c>
      <c r="N88" s="216">
        <v>0.54183526850508001</v>
      </c>
    </row>
    <row r="89" spans="1:14" ht="14.5" customHeight="1" x14ac:dyDescent="0.15">
      <c r="A89" s="219" t="s">
        <v>264</v>
      </c>
      <c r="B89" s="220"/>
      <c r="C89" s="221"/>
      <c r="D89" s="271">
        <f>SUM(D88:D88)</f>
        <v>53</v>
      </c>
      <c r="E89" s="240">
        <f>SUM(E88:E88)</f>
        <v>26</v>
      </c>
      <c r="F89" s="223">
        <f>E89/D89</f>
        <v>0.49056603773584906</v>
      </c>
      <c r="G89" s="241">
        <f t="shared" ref="G89:L89" si="26">SUM(G88:G88)</f>
        <v>25</v>
      </c>
      <c r="H89" s="242">
        <f t="shared" si="26"/>
        <v>1</v>
      </c>
      <c r="I89" s="222">
        <f t="shared" si="26"/>
        <v>0</v>
      </c>
      <c r="J89" s="239">
        <f t="shared" si="26"/>
        <v>0</v>
      </c>
      <c r="K89" s="240">
        <f t="shared" si="26"/>
        <v>12</v>
      </c>
      <c r="L89" s="242">
        <f t="shared" si="26"/>
        <v>17</v>
      </c>
      <c r="M89" s="223">
        <f>(H89*1.33+I89*1.67+J89*2)/E89</f>
        <v>5.1153846153846154E-2</v>
      </c>
      <c r="N89" s="222">
        <f>M89+F89</f>
        <v>0.54171988388969516</v>
      </c>
    </row>
    <row r="90" spans="1:14" ht="14.5" customHeight="1" x14ac:dyDescent="0.15">
      <c r="A90" s="213"/>
      <c r="B90" s="214"/>
      <c r="C90" s="215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</row>
    <row r="91" spans="1:14" ht="14.5" customHeight="1" x14ac:dyDescent="0.15">
      <c r="A91" s="224" t="s">
        <v>21</v>
      </c>
      <c r="B91" s="216">
        <v>2018</v>
      </c>
      <c r="C91" s="217" t="s">
        <v>265</v>
      </c>
      <c r="D91" s="216">
        <v>48</v>
      </c>
      <c r="E91" s="216">
        <v>35</v>
      </c>
      <c r="F91" s="216">
        <v>0.72916666666666696</v>
      </c>
      <c r="G91" s="216">
        <v>23</v>
      </c>
      <c r="H91" s="216">
        <v>9</v>
      </c>
      <c r="I91" s="216">
        <v>2</v>
      </c>
      <c r="J91" s="216">
        <v>1</v>
      </c>
      <c r="K91" s="216">
        <v>29</v>
      </c>
      <c r="L91" s="216">
        <v>31</v>
      </c>
      <c r="M91" s="216">
        <v>0.49517142857142898</v>
      </c>
      <c r="N91" s="216">
        <v>1.2243380952381</v>
      </c>
    </row>
    <row r="92" spans="1:14" ht="14.5" customHeight="1" x14ac:dyDescent="0.15">
      <c r="A92" s="219" t="s">
        <v>264</v>
      </c>
      <c r="B92" s="220"/>
      <c r="C92" s="221"/>
      <c r="D92" s="271">
        <f>SUM(D91)</f>
        <v>48</v>
      </c>
      <c r="E92" s="240">
        <f>SUM(E91)</f>
        <v>35</v>
      </c>
      <c r="F92" s="223">
        <f>E92/D92</f>
        <v>0.72916666666666663</v>
      </c>
      <c r="G92" s="241">
        <f t="shared" ref="G92:L92" si="27">SUM(G91)</f>
        <v>23</v>
      </c>
      <c r="H92" s="242">
        <f t="shared" si="27"/>
        <v>9</v>
      </c>
      <c r="I92" s="222">
        <f t="shared" si="27"/>
        <v>2</v>
      </c>
      <c r="J92" s="239">
        <f t="shared" si="27"/>
        <v>1</v>
      </c>
      <c r="K92" s="240">
        <f t="shared" si="27"/>
        <v>29</v>
      </c>
      <c r="L92" s="242">
        <f t="shared" si="27"/>
        <v>31</v>
      </c>
      <c r="M92" s="223">
        <f>(H92*1.33+I92*1.67+J92*2)/E92</f>
        <v>0.49457142857142866</v>
      </c>
      <c r="N92" s="222">
        <f>M92+F92</f>
        <v>1.2237380952380952</v>
      </c>
    </row>
    <row r="93" spans="1:14" ht="14.5" customHeight="1" x14ac:dyDescent="0.15">
      <c r="A93" s="273"/>
      <c r="B93" s="274"/>
      <c r="C93" s="275"/>
      <c r="D93" s="276"/>
      <c r="E93" s="277"/>
      <c r="F93" s="278"/>
      <c r="G93" s="279"/>
      <c r="H93" s="280"/>
      <c r="I93" s="274"/>
      <c r="J93" s="276"/>
      <c r="K93" s="277"/>
      <c r="L93" s="280"/>
      <c r="M93" s="278"/>
      <c r="N93" s="274"/>
    </row>
    <row r="94" spans="1:14" ht="14.5" customHeight="1" x14ac:dyDescent="0.15">
      <c r="A94" s="198" t="s">
        <v>173</v>
      </c>
      <c r="B94" s="216">
        <v>2019</v>
      </c>
      <c r="C94" s="217" t="s">
        <v>265</v>
      </c>
      <c r="D94" s="216">
        <f>'2019 Field of Dreamers - 2019 -'!C13</f>
        <v>37</v>
      </c>
      <c r="E94" s="216">
        <f>'2019 Field of Dreamers - 2019 -'!D13</f>
        <v>22</v>
      </c>
      <c r="F94" s="216">
        <f>'2019 Field of Dreamers - 2019 -'!E13</f>
        <v>0.59459459459459463</v>
      </c>
      <c r="G94" s="216">
        <f>'2019 Field of Dreamers - 2019 -'!F13</f>
        <v>21</v>
      </c>
      <c r="H94" s="216">
        <f>'2019 Field of Dreamers - 2019 -'!G13</f>
        <v>1</v>
      </c>
      <c r="I94" s="216">
        <f>'2019 Field of Dreamers - 2019 -'!H13</f>
        <v>0</v>
      </c>
      <c r="J94" s="216">
        <f>'2019 Field of Dreamers - 2019 -'!I13</f>
        <v>0</v>
      </c>
      <c r="K94" s="216">
        <f>'2019 Field of Dreamers - 2019 -'!J13</f>
        <v>5</v>
      </c>
      <c r="L94" s="216">
        <f>'2019 Field of Dreamers - 2019 -'!K13</f>
        <v>16</v>
      </c>
      <c r="M94" s="216">
        <f>'2019 Field of Dreamers - 2019 -'!L13</f>
        <v>6.0590909090909091E-2</v>
      </c>
      <c r="N94" s="216">
        <f>'2019 Field of Dreamers - 2019 -'!M13</f>
        <v>0.65518550368550377</v>
      </c>
    </row>
    <row r="95" spans="1:14" ht="14.5" customHeight="1" x14ac:dyDescent="0.15">
      <c r="A95" s="219" t="s">
        <v>264</v>
      </c>
      <c r="B95" s="220"/>
      <c r="C95" s="221"/>
      <c r="D95" s="271">
        <f>SUM(D94:D94)</f>
        <v>37</v>
      </c>
      <c r="E95" s="240">
        <f>SUM(E94:E94)</f>
        <v>22</v>
      </c>
      <c r="F95" s="223">
        <f>E95/D95</f>
        <v>0.59459459459459463</v>
      </c>
      <c r="G95" s="241">
        <f t="shared" ref="G95:L95" si="28">SUM(G94:G94)</f>
        <v>21</v>
      </c>
      <c r="H95" s="222">
        <f t="shared" si="28"/>
        <v>1</v>
      </c>
      <c r="I95" s="222">
        <f t="shared" si="28"/>
        <v>0</v>
      </c>
      <c r="J95" s="222">
        <f t="shared" si="28"/>
        <v>0</v>
      </c>
      <c r="K95" s="240">
        <f t="shared" si="28"/>
        <v>5</v>
      </c>
      <c r="L95" s="242">
        <f t="shared" si="28"/>
        <v>16</v>
      </c>
      <c r="M95" s="223">
        <f>(H95*1.33+I95*1.67+J95*2)/E95</f>
        <v>6.0454545454545455E-2</v>
      </c>
      <c r="N95" s="222">
        <f>M95+F95</f>
        <v>0.65504914004914006</v>
      </c>
    </row>
    <row r="96" spans="1:14" ht="14.5" customHeight="1" x14ac:dyDescent="0.15">
      <c r="A96" s="273"/>
      <c r="B96" s="274"/>
      <c r="C96" s="275"/>
      <c r="D96" s="276"/>
      <c r="E96" s="277"/>
      <c r="F96" s="278"/>
      <c r="G96" s="279"/>
      <c r="H96" s="280"/>
      <c r="I96" s="274"/>
      <c r="J96" s="276"/>
      <c r="K96" s="277"/>
      <c r="L96" s="280"/>
      <c r="M96" s="278"/>
      <c r="N96" s="274"/>
    </row>
    <row r="97" spans="1:14" ht="14.5" customHeight="1" x14ac:dyDescent="0.15">
      <c r="A97" s="198" t="s">
        <v>204</v>
      </c>
      <c r="B97" s="216">
        <v>2019</v>
      </c>
      <c r="C97" s="217" t="s">
        <v>265</v>
      </c>
      <c r="D97" s="216">
        <f>'2019 Field of Dreamers - 2019 -'!C11</f>
        <v>40</v>
      </c>
      <c r="E97" s="216">
        <f>'2019 Field of Dreamers - 2019 -'!D11</f>
        <v>23</v>
      </c>
      <c r="F97" s="216">
        <f>'2019 Field of Dreamers - 2019 -'!E11</f>
        <v>0.57499999999999996</v>
      </c>
      <c r="G97" s="216">
        <f>'2019 Field of Dreamers - 2019 -'!F11</f>
        <v>23</v>
      </c>
      <c r="H97" s="216">
        <f>'2019 Field of Dreamers - 2019 -'!G11</f>
        <v>0</v>
      </c>
      <c r="I97" s="216">
        <f>'2019 Field of Dreamers - 2019 -'!H11</f>
        <v>0</v>
      </c>
      <c r="J97" s="216">
        <f>'2019 Field of Dreamers - 2019 -'!I11</f>
        <v>0</v>
      </c>
      <c r="K97" s="216">
        <f>'2019 Field of Dreamers - 2019 -'!J11</f>
        <v>13</v>
      </c>
      <c r="L97" s="216">
        <f>'2019 Field of Dreamers - 2019 -'!K11</f>
        <v>12</v>
      </c>
      <c r="M97" s="216">
        <f>'2019 Field of Dreamers - 2019 -'!L11</f>
        <v>0</v>
      </c>
      <c r="N97" s="216">
        <f>'2019 Field of Dreamers - 2019 -'!M11</f>
        <v>0.57499999999999996</v>
      </c>
    </row>
    <row r="98" spans="1:14" ht="14.5" customHeight="1" x14ac:dyDescent="0.15">
      <c r="A98" s="219" t="s">
        <v>264</v>
      </c>
      <c r="B98" s="220"/>
      <c r="C98" s="221"/>
      <c r="D98" s="271">
        <f>SUM(D97:D97)</f>
        <v>40</v>
      </c>
      <c r="E98" s="240">
        <f>SUM(E97:E97)</f>
        <v>23</v>
      </c>
      <c r="F98" s="223">
        <f>E98/D98</f>
        <v>0.57499999999999996</v>
      </c>
      <c r="G98" s="241">
        <f t="shared" ref="G98:L98" si="29">SUM(G97:G97)</f>
        <v>23</v>
      </c>
      <c r="H98" s="222">
        <f t="shared" si="29"/>
        <v>0</v>
      </c>
      <c r="I98" s="222">
        <f t="shared" si="29"/>
        <v>0</v>
      </c>
      <c r="J98" s="222">
        <f t="shared" si="29"/>
        <v>0</v>
      </c>
      <c r="K98" s="240">
        <f t="shared" si="29"/>
        <v>13</v>
      </c>
      <c r="L98" s="242">
        <f t="shared" si="29"/>
        <v>12</v>
      </c>
      <c r="M98" s="223">
        <f>(H98*1.33+I98*1.67+J98*2)/E98</f>
        <v>0</v>
      </c>
      <c r="N98" s="222">
        <f>M98+F98</f>
        <v>0.57499999999999996</v>
      </c>
    </row>
    <row r="99" spans="1:14" ht="14.5" customHeight="1" x14ac:dyDescent="0.15">
      <c r="A99" s="273"/>
      <c r="B99" s="274"/>
      <c r="C99" s="275"/>
      <c r="D99" s="276"/>
      <c r="E99" s="277"/>
      <c r="F99" s="278"/>
      <c r="G99" s="279"/>
      <c r="H99" s="280"/>
      <c r="I99" s="274"/>
      <c r="J99" s="276"/>
      <c r="K99" s="277"/>
      <c r="L99" s="280"/>
      <c r="M99" s="278"/>
      <c r="N99" s="274"/>
    </row>
    <row r="100" spans="1:14" ht="14.5" customHeight="1" x14ac:dyDescent="0.15">
      <c r="A100" s="198" t="s">
        <v>116</v>
      </c>
      <c r="B100" s="216">
        <v>2019</v>
      </c>
      <c r="C100" s="217" t="s">
        <v>265</v>
      </c>
      <c r="D100" s="216">
        <f>'2019 Field of Dreamers - 2019 -'!C14</f>
        <v>30</v>
      </c>
      <c r="E100" s="216">
        <f>'2019 Field of Dreamers - 2019 -'!D14</f>
        <v>22</v>
      </c>
      <c r="F100" s="216">
        <f>'2019 Field of Dreamers - 2019 -'!E14</f>
        <v>0.73333333333333328</v>
      </c>
      <c r="G100" s="216">
        <f>'2019 Field of Dreamers - 2019 -'!F14</f>
        <v>10</v>
      </c>
      <c r="H100" s="216">
        <f>'2019 Field of Dreamers - 2019 -'!G14</f>
        <v>9</v>
      </c>
      <c r="I100" s="216">
        <f>'2019 Field of Dreamers - 2019 -'!H14</f>
        <v>3</v>
      </c>
      <c r="J100" s="216">
        <f>'2019 Field of Dreamers - 2019 -'!I14</f>
        <v>0</v>
      </c>
      <c r="K100" s="216">
        <f>'2019 Field of Dreamers - 2019 -'!J14</f>
        <v>14</v>
      </c>
      <c r="L100" s="216">
        <f>'2019 Field of Dreamers - 2019 -'!K14</f>
        <v>14</v>
      </c>
      <c r="M100" s="216">
        <f>'2019 Field of Dreamers - 2019 -'!L14</f>
        <v>0.77263636363636368</v>
      </c>
      <c r="N100" s="216">
        <f>'2019 Field of Dreamers - 2019 -'!M14</f>
        <v>1.505969696969697</v>
      </c>
    </row>
    <row r="101" spans="1:14" ht="14.5" customHeight="1" x14ac:dyDescent="0.15">
      <c r="A101" s="219" t="s">
        <v>264</v>
      </c>
      <c r="B101" s="220"/>
      <c r="C101" s="221"/>
      <c r="D101" s="271">
        <f>SUM(D100:D100)</f>
        <v>30</v>
      </c>
      <c r="E101" s="240">
        <f>SUM(E100:E100)</f>
        <v>22</v>
      </c>
      <c r="F101" s="223">
        <f>E101/D101</f>
        <v>0.73333333333333328</v>
      </c>
      <c r="G101" s="241">
        <f t="shared" ref="G101:L101" si="30">SUM(G100:G100)</f>
        <v>10</v>
      </c>
      <c r="H101" s="222">
        <f t="shared" si="30"/>
        <v>9</v>
      </c>
      <c r="I101" s="222">
        <f t="shared" si="30"/>
        <v>3</v>
      </c>
      <c r="J101" s="222">
        <f t="shared" si="30"/>
        <v>0</v>
      </c>
      <c r="K101" s="240">
        <f t="shared" si="30"/>
        <v>14</v>
      </c>
      <c r="L101" s="242">
        <f t="shared" si="30"/>
        <v>14</v>
      </c>
      <c r="M101" s="223">
        <f>(H101*1.33+I101*1.67+J101*2)/E101</f>
        <v>0.77181818181818185</v>
      </c>
      <c r="N101" s="222">
        <f>M101+F101</f>
        <v>1.5051515151515151</v>
      </c>
    </row>
    <row r="102" spans="1:14" ht="14.5" customHeight="1" x14ac:dyDescent="0.15">
      <c r="A102" s="273"/>
      <c r="B102" s="274"/>
      <c r="C102" s="275"/>
      <c r="D102" s="276"/>
      <c r="E102" s="277"/>
      <c r="F102" s="278"/>
      <c r="G102" s="279"/>
      <c r="H102" s="280"/>
      <c r="I102" s="274"/>
      <c r="J102" s="276"/>
      <c r="K102" s="277"/>
      <c r="L102" s="280"/>
      <c r="M102" s="278"/>
      <c r="N102" s="274"/>
    </row>
    <row r="103" spans="1:14" ht="14.5" customHeight="1" x14ac:dyDescent="0.15">
      <c r="A103" s="224" t="s">
        <v>53</v>
      </c>
      <c r="B103" s="216">
        <v>2017</v>
      </c>
      <c r="C103" s="217" t="s">
        <v>265</v>
      </c>
      <c r="D103" s="216">
        <v>75</v>
      </c>
      <c r="E103" s="216">
        <v>53</v>
      </c>
      <c r="F103" s="216">
        <v>0.706666666666667</v>
      </c>
      <c r="G103" s="216">
        <v>37</v>
      </c>
      <c r="H103" s="216">
        <v>11</v>
      </c>
      <c r="I103" s="216">
        <v>3</v>
      </c>
      <c r="J103" s="216">
        <v>2</v>
      </c>
      <c r="K103" s="216">
        <v>28</v>
      </c>
      <c r="L103" s="216">
        <v>39</v>
      </c>
      <c r="M103" s="216">
        <v>0.44649056603773601</v>
      </c>
      <c r="N103" s="216">
        <v>1.1531572327044</v>
      </c>
    </row>
    <row r="104" spans="1:14" ht="14.5" customHeight="1" x14ac:dyDescent="0.15">
      <c r="A104" s="219" t="s">
        <v>264</v>
      </c>
      <c r="B104" s="220"/>
      <c r="C104" s="221"/>
      <c r="D104" s="271">
        <f>SUM(D103)</f>
        <v>75</v>
      </c>
      <c r="E104" s="240">
        <f>SUM(E103)</f>
        <v>53</v>
      </c>
      <c r="F104" s="223">
        <f>E104/D104</f>
        <v>0.70666666666666667</v>
      </c>
      <c r="G104" s="241">
        <f t="shared" ref="G104:L104" si="31">SUM(G103)</f>
        <v>37</v>
      </c>
      <c r="H104" s="242">
        <f t="shared" si="31"/>
        <v>11</v>
      </c>
      <c r="I104" s="222">
        <f t="shared" si="31"/>
        <v>3</v>
      </c>
      <c r="J104" s="239">
        <f t="shared" si="31"/>
        <v>2</v>
      </c>
      <c r="K104" s="240">
        <f t="shared" si="31"/>
        <v>28</v>
      </c>
      <c r="L104" s="242">
        <f t="shared" si="31"/>
        <v>39</v>
      </c>
      <c r="M104" s="223">
        <f>(H104*1.33+I104*1.67+J104*2)/E104</f>
        <v>0.44603773584905659</v>
      </c>
      <c r="N104" s="222">
        <f>M104+F104</f>
        <v>1.1527044025157234</v>
      </c>
    </row>
    <row r="105" spans="1:14" ht="14.5" customHeight="1" x14ac:dyDescent="0.15">
      <c r="A105" s="213"/>
      <c r="B105" s="214"/>
      <c r="C105" s="215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</row>
  </sheetData>
  <mergeCells count="1">
    <mergeCell ref="A1:N1"/>
  </mergeCells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IV69"/>
  <sheetViews>
    <sheetView showGridLines="0" workbookViewId="0"/>
  </sheetViews>
  <sheetFormatPr baseColWidth="10" defaultColWidth="10.83203125" defaultRowHeight="13" customHeight="1" x14ac:dyDescent="0.15"/>
  <cols>
    <col min="1" max="1" width="5.33203125" style="331" customWidth="1"/>
    <col min="2" max="2" width="20.1640625" style="331" customWidth="1"/>
    <col min="3" max="3" width="5.83203125" style="331" customWidth="1"/>
    <col min="4" max="4" width="1.5" style="331" customWidth="1"/>
    <col min="5" max="5" width="4.33203125" style="331" customWidth="1"/>
    <col min="6" max="6" width="20.1640625" style="331" customWidth="1"/>
    <col min="7" max="7" width="12.5" style="331" customWidth="1"/>
    <col min="8" max="8" width="1.33203125" style="331" customWidth="1"/>
    <col min="9" max="9" width="5.83203125" style="331" customWidth="1"/>
    <col min="10" max="10" width="20.1640625" style="331" customWidth="1"/>
    <col min="11" max="11" width="6" style="331" customWidth="1"/>
    <col min="12" max="12" width="1.83203125" style="331" customWidth="1"/>
    <col min="13" max="13" width="6" style="331" customWidth="1"/>
    <col min="14" max="14" width="20.1640625" style="331" customWidth="1"/>
    <col min="15" max="15" width="6.1640625" style="331" customWidth="1"/>
    <col min="16" max="16" width="1.6640625" style="331" customWidth="1"/>
    <col min="17" max="17" width="6.33203125" style="331" customWidth="1"/>
    <col min="18" max="18" width="17" style="331" customWidth="1"/>
    <col min="19" max="19" width="6.6640625" style="331" customWidth="1"/>
    <col min="20" max="256" width="10.83203125" style="331" customWidth="1"/>
  </cols>
  <sheetData>
    <row r="1" spans="1:251" ht="15" customHeight="1" x14ac:dyDescent="0.15">
      <c r="A1" s="380" t="s">
        <v>316</v>
      </c>
      <c r="B1" s="373"/>
      <c r="C1" s="373"/>
      <c r="D1" s="245"/>
      <c r="E1" s="380" t="s">
        <v>317</v>
      </c>
      <c r="F1" s="373"/>
      <c r="G1" s="373"/>
      <c r="H1" s="245"/>
      <c r="I1" s="380" t="s">
        <v>318</v>
      </c>
      <c r="J1" s="373"/>
      <c r="K1" s="373"/>
      <c r="L1" s="245"/>
      <c r="M1" s="380" t="s">
        <v>319</v>
      </c>
      <c r="N1" s="373"/>
      <c r="O1" s="373"/>
      <c r="P1" s="246"/>
      <c r="Q1" s="381" t="s">
        <v>320</v>
      </c>
      <c r="R1" s="375"/>
      <c r="S1" s="375"/>
      <c r="T1" s="153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  <c r="DT1" s="154"/>
      <c r="DU1" s="154"/>
      <c r="DV1" s="154"/>
      <c r="DW1" s="154"/>
      <c r="DX1" s="154"/>
      <c r="DY1" s="154"/>
      <c r="DZ1" s="154"/>
      <c r="EA1" s="154"/>
      <c r="EB1" s="154"/>
      <c r="EC1" s="154"/>
      <c r="ED1" s="154"/>
      <c r="EE1" s="154"/>
      <c r="EF1" s="154"/>
      <c r="EG1" s="154"/>
      <c r="EH1" s="154"/>
      <c r="EI1" s="154"/>
      <c r="EJ1" s="154"/>
      <c r="EK1" s="154"/>
      <c r="EL1" s="154"/>
      <c r="EM1" s="154"/>
      <c r="EN1" s="154"/>
      <c r="EO1" s="154"/>
      <c r="EP1" s="154"/>
      <c r="EQ1" s="154"/>
      <c r="ER1" s="154"/>
      <c r="ES1" s="154"/>
      <c r="ET1" s="154"/>
      <c r="EU1" s="154"/>
      <c r="EV1" s="154"/>
      <c r="EW1" s="154"/>
      <c r="EX1" s="154"/>
      <c r="EY1" s="154"/>
      <c r="EZ1" s="154"/>
      <c r="FA1" s="154"/>
      <c r="FB1" s="154"/>
      <c r="FC1" s="154"/>
      <c r="FD1" s="154"/>
      <c r="FE1" s="154"/>
      <c r="FF1" s="154"/>
      <c r="FG1" s="154"/>
      <c r="FH1" s="154"/>
      <c r="FI1" s="154"/>
      <c r="FJ1" s="154"/>
      <c r="FK1" s="154"/>
      <c r="FL1" s="154"/>
      <c r="FM1" s="154"/>
      <c r="FN1" s="154"/>
      <c r="FO1" s="154"/>
      <c r="FP1" s="154"/>
      <c r="FQ1" s="154"/>
      <c r="FR1" s="154"/>
      <c r="FS1" s="154"/>
      <c r="FT1" s="154"/>
      <c r="FU1" s="154"/>
      <c r="FV1" s="154"/>
      <c r="FW1" s="154"/>
      <c r="FX1" s="154"/>
      <c r="FY1" s="154"/>
      <c r="FZ1" s="154"/>
      <c r="GA1" s="154"/>
      <c r="GB1" s="154"/>
      <c r="GC1" s="154"/>
      <c r="GD1" s="154"/>
      <c r="GE1" s="154"/>
      <c r="GF1" s="154"/>
      <c r="GG1" s="154"/>
      <c r="GH1" s="154"/>
      <c r="GI1" s="154"/>
      <c r="GJ1" s="154"/>
      <c r="GK1" s="154"/>
      <c r="GL1" s="154"/>
      <c r="GM1" s="154"/>
      <c r="GN1" s="154"/>
      <c r="GO1" s="154"/>
      <c r="GP1" s="154"/>
      <c r="GQ1" s="154"/>
      <c r="GR1" s="154"/>
      <c r="GS1" s="154"/>
      <c r="GT1" s="154"/>
      <c r="GU1" s="154"/>
      <c r="GV1" s="154"/>
      <c r="GW1" s="154"/>
      <c r="GX1" s="154"/>
      <c r="GY1" s="154"/>
      <c r="GZ1" s="154"/>
      <c r="HA1" s="154"/>
      <c r="HB1" s="154"/>
      <c r="HC1" s="154"/>
      <c r="HD1" s="154"/>
      <c r="HE1" s="154"/>
      <c r="HF1" s="154"/>
      <c r="HG1" s="154"/>
      <c r="HH1" s="154"/>
      <c r="HI1" s="154"/>
      <c r="HJ1" s="154"/>
      <c r="HK1" s="154"/>
      <c r="HL1" s="154"/>
      <c r="HM1" s="154"/>
      <c r="HN1" s="154"/>
      <c r="HO1" s="154"/>
      <c r="HP1" s="154"/>
      <c r="HQ1" s="154"/>
      <c r="HR1" s="154"/>
      <c r="HS1" s="154"/>
      <c r="HT1" s="154"/>
      <c r="HU1" s="154"/>
      <c r="HV1" s="154"/>
      <c r="HW1" s="154"/>
      <c r="HX1" s="154"/>
      <c r="HY1" s="154"/>
      <c r="HZ1" s="154"/>
      <c r="IA1" s="154"/>
      <c r="IB1" s="154"/>
      <c r="IC1" s="154"/>
      <c r="ID1" s="154"/>
      <c r="IE1" s="154"/>
      <c r="IF1" s="154"/>
      <c r="IG1" s="154"/>
      <c r="IH1" s="154"/>
      <c r="II1" s="154"/>
      <c r="IJ1" s="154"/>
      <c r="IK1" s="154"/>
      <c r="IL1" s="154"/>
      <c r="IM1" s="154"/>
      <c r="IN1" s="154"/>
      <c r="IO1" s="154"/>
      <c r="IP1" s="154"/>
      <c r="IQ1" s="155"/>
    </row>
    <row r="2" spans="1:251" ht="15" customHeight="1" x14ac:dyDescent="0.15">
      <c r="A2" s="156">
        <v>1</v>
      </c>
      <c r="B2" s="5" t="s">
        <v>79</v>
      </c>
      <c r="C2" s="250">
        <v>120</v>
      </c>
      <c r="D2" s="152"/>
      <c r="E2" s="250">
        <v>1</v>
      </c>
      <c r="F2" s="332" t="s">
        <v>124</v>
      </c>
      <c r="G2" s="333">
        <v>76</v>
      </c>
      <c r="H2" s="152"/>
      <c r="I2" s="250">
        <v>1</v>
      </c>
      <c r="J2" s="332" t="s">
        <v>124</v>
      </c>
      <c r="K2" s="333">
        <v>69</v>
      </c>
      <c r="L2" s="152"/>
      <c r="M2" s="250">
        <v>1</v>
      </c>
      <c r="N2" s="332" t="s">
        <v>64</v>
      </c>
      <c r="O2" s="333">
        <v>30</v>
      </c>
      <c r="P2" s="249"/>
      <c r="Q2" s="250">
        <v>1</v>
      </c>
      <c r="R2" s="5" t="s">
        <v>17</v>
      </c>
      <c r="S2" s="250">
        <v>8</v>
      </c>
      <c r="T2" s="161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  <c r="DB2" s="162"/>
      <c r="DC2" s="162"/>
      <c r="DD2" s="162"/>
      <c r="DE2" s="162"/>
      <c r="DF2" s="162"/>
      <c r="DG2" s="162"/>
      <c r="DH2" s="162"/>
      <c r="DI2" s="162"/>
      <c r="DJ2" s="162"/>
      <c r="DK2" s="162"/>
      <c r="DL2" s="162"/>
      <c r="DM2" s="162"/>
      <c r="DN2" s="162"/>
      <c r="DO2" s="162"/>
      <c r="DP2" s="162"/>
      <c r="DQ2" s="162"/>
      <c r="DR2" s="162"/>
      <c r="DS2" s="162"/>
      <c r="DT2" s="162"/>
      <c r="DU2" s="162"/>
      <c r="DV2" s="162"/>
      <c r="DW2" s="162"/>
      <c r="DX2" s="162"/>
      <c r="DY2" s="162"/>
      <c r="DZ2" s="162"/>
      <c r="EA2" s="162"/>
      <c r="EB2" s="162"/>
      <c r="EC2" s="162"/>
      <c r="ED2" s="162"/>
      <c r="EE2" s="162"/>
      <c r="EF2" s="162"/>
      <c r="EG2" s="162"/>
      <c r="EH2" s="162"/>
      <c r="EI2" s="162"/>
      <c r="EJ2" s="162"/>
      <c r="EK2" s="162"/>
      <c r="EL2" s="162"/>
      <c r="EM2" s="162"/>
      <c r="EN2" s="162"/>
      <c r="EO2" s="162"/>
      <c r="EP2" s="162"/>
      <c r="EQ2" s="162"/>
      <c r="ER2" s="162"/>
      <c r="ES2" s="162"/>
      <c r="ET2" s="162"/>
      <c r="EU2" s="162"/>
      <c r="EV2" s="162"/>
      <c r="EW2" s="162"/>
      <c r="EX2" s="162"/>
      <c r="EY2" s="162"/>
      <c r="EZ2" s="162"/>
      <c r="FA2" s="162"/>
      <c r="FB2" s="162"/>
      <c r="FC2" s="162"/>
      <c r="FD2" s="162"/>
      <c r="FE2" s="162"/>
      <c r="FF2" s="162"/>
      <c r="FG2" s="162"/>
      <c r="FH2" s="162"/>
      <c r="FI2" s="162"/>
      <c r="FJ2" s="162"/>
      <c r="FK2" s="162"/>
      <c r="FL2" s="162"/>
      <c r="FM2" s="162"/>
      <c r="FN2" s="162"/>
      <c r="FO2" s="162"/>
      <c r="FP2" s="162"/>
      <c r="FQ2" s="162"/>
      <c r="FR2" s="162"/>
      <c r="FS2" s="162"/>
      <c r="FT2" s="162"/>
      <c r="FU2" s="162"/>
      <c r="FV2" s="162"/>
      <c r="FW2" s="162"/>
      <c r="FX2" s="162"/>
      <c r="FY2" s="162"/>
      <c r="FZ2" s="162"/>
      <c r="GA2" s="162"/>
      <c r="GB2" s="162"/>
      <c r="GC2" s="162"/>
      <c r="GD2" s="162"/>
      <c r="GE2" s="162"/>
      <c r="GF2" s="162"/>
      <c r="GG2" s="162"/>
      <c r="GH2" s="162"/>
      <c r="GI2" s="162"/>
      <c r="GJ2" s="162"/>
      <c r="GK2" s="162"/>
      <c r="GL2" s="162"/>
      <c r="GM2" s="162"/>
      <c r="GN2" s="162"/>
      <c r="GO2" s="162"/>
      <c r="GP2" s="162"/>
      <c r="GQ2" s="162"/>
      <c r="GR2" s="162"/>
      <c r="GS2" s="162"/>
      <c r="GT2" s="162"/>
      <c r="GU2" s="162"/>
      <c r="GV2" s="162"/>
      <c r="GW2" s="162"/>
      <c r="GX2" s="162"/>
      <c r="GY2" s="162"/>
      <c r="GZ2" s="162"/>
      <c r="HA2" s="162"/>
      <c r="HB2" s="162"/>
      <c r="HC2" s="162"/>
      <c r="HD2" s="162"/>
      <c r="HE2" s="162"/>
      <c r="HF2" s="162"/>
      <c r="HG2" s="162"/>
      <c r="HH2" s="162"/>
      <c r="HI2" s="162"/>
      <c r="HJ2" s="162"/>
      <c r="HK2" s="162"/>
      <c r="HL2" s="162"/>
      <c r="HM2" s="162"/>
      <c r="HN2" s="162"/>
      <c r="HO2" s="162"/>
      <c r="HP2" s="162"/>
      <c r="HQ2" s="162"/>
      <c r="HR2" s="162"/>
      <c r="HS2" s="162"/>
      <c r="HT2" s="162"/>
      <c r="HU2" s="162"/>
      <c r="HV2" s="162"/>
      <c r="HW2" s="162"/>
      <c r="HX2" s="162"/>
      <c r="HY2" s="162"/>
      <c r="HZ2" s="162"/>
      <c r="IA2" s="162"/>
      <c r="IB2" s="162"/>
      <c r="IC2" s="162"/>
      <c r="ID2" s="162"/>
      <c r="IE2" s="162"/>
      <c r="IF2" s="162"/>
      <c r="IG2" s="162"/>
      <c r="IH2" s="162"/>
      <c r="II2" s="162"/>
      <c r="IJ2" s="162"/>
      <c r="IK2" s="162"/>
      <c r="IL2" s="162"/>
      <c r="IM2" s="162"/>
      <c r="IN2" s="162"/>
      <c r="IO2" s="162"/>
      <c r="IP2" s="162"/>
      <c r="IQ2" s="163"/>
    </row>
    <row r="3" spans="1:251" ht="15" customHeight="1" x14ac:dyDescent="0.15">
      <c r="A3" s="156">
        <v>2</v>
      </c>
      <c r="B3" s="332" t="s">
        <v>124</v>
      </c>
      <c r="C3" s="333">
        <v>99</v>
      </c>
      <c r="D3" s="152"/>
      <c r="E3" s="250">
        <v>2</v>
      </c>
      <c r="F3" s="13" t="s">
        <v>79</v>
      </c>
      <c r="G3" s="156">
        <v>66</v>
      </c>
      <c r="H3" s="152"/>
      <c r="I3" s="250">
        <v>2</v>
      </c>
      <c r="J3" s="13" t="s">
        <v>79</v>
      </c>
      <c r="K3" s="156">
        <v>63</v>
      </c>
      <c r="L3" s="152"/>
      <c r="M3" s="250">
        <v>2</v>
      </c>
      <c r="N3" s="13" t="s">
        <v>17</v>
      </c>
      <c r="O3" s="156">
        <v>24</v>
      </c>
      <c r="P3" s="249"/>
      <c r="Q3" s="250">
        <v>2</v>
      </c>
      <c r="R3" s="5" t="s">
        <v>82</v>
      </c>
      <c r="S3" s="250">
        <v>6</v>
      </c>
      <c r="T3" s="161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162"/>
      <c r="DH3" s="162"/>
      <c r="DI3" s="162"/>
      <c r="DJ3" s="162"/>
      <c r="DK3" s="162"/>
      <c r="DL3" s="162"/>
      <c r="DM3" s="162"/>
      <c r="DN3" s="162"/>
      <c r="DO3" s="162"/>
      <c r="DP3" s="162"/>
      <c r="DQ3" s="162"/>
      <c r="DR3" s="162"/>
      <c r="DS3" s="162"/>
      <c r="DT3" s="162"/>
      <c r="DU3" s="162"/>
      <c r="DV3" s="162"/>
      <c r="DW3" s="162"/>
      <c r="DX3" s="162"/>
      <c r="DY3" s="162"/>
      <c r="DZ3" s="162"/>
      <c r="EA3" s="162"/>
      <c r="EB3" s="162"/>
      <c r="EC3" s="162"/>
      <c r="ED3" s="162"/>
      <c r="EE3" s="162"/>
      <c r="EF3" s="162"/>
      <c r="EG3" s="162"/>
      <c r="EH3" s="162"/>
      <c r="EI3" s="162"/>
      <c r="EJ3" s="162"/>
      <c r="EK3" s="162"/>
      <c r="EL3" s="162"/>
      <c r="EM3" s="162"/>
      <c r="EN3" s="162"/>
      <c r="EO3" s="162"/>
      <c r="EP3" s="162"/>
      <c r="EQ3" s="162"/>
      <c r="ER3" s="162"/>
      <c r="ES3" s="162"/>
      <c r="ET3" s="162"/>
      <c r="EU3" s="162"/>
      <c r="EV3" s="162"/>
      <c r="EW3" s="162"/>
      <c r="EX3" s="162"/>
      <c r="EY3" s="162"/>
      <c r="EZ3" s="162"/>
      <c r="FA3" s="162"/>
      <c r="FB3" s="162"/>
      <c r="FC3" s="162"/>
      <c r="FD3" s="162"/>
      <c r="FE3" s="162"/>
      <c r="FF3" s="162"/>
      <c r="FG3" s="162"/>
      <c r="FH3" s="162"/>
      <c r="FI3" s="162"/>
      <c r="FJ3" s="162"/>
      <c r="FK3" s="162"/>
      <c r="FL3" s="162"/>
      <c r="FM3" s="162"/>
      <c r="FN3" s="162"/>
      <c r="FO3" s="162"/>
      <c r="FP3" s="162"/>
      <c r="FQ3" s="162"/>
      <c r="FR3" s="162"/>
      <c r="FS3" s="162"/>
      <c r="FT3" s="162"/>
      <c r="FU3" s="162"/>
      <c r="FV3" s="162"/>
      <c r="FW3" s="162"/>
      <c r="FX3" s="162"/>
      <c r="FY3" s="162"/>
      <c r="FZ3" s="162"/>
      <c r="GA3" s="162"/>
      <c r="GB3" s="162"/>
      <c r="GC3" s="162"/>
      <c r="GD3" s="162"/>
      <c r="GE3" s="162"/>
      <c r="GF3" s="162"/>
      <c r="GG3" s="162"/>
      <c r="GH3" s="162"/>
      <c r="GI3" s="162"/>
      <c r="GJ3" s="162"/>
      <c r="GK3" s="162"/>
      <c r="GL3" s="162"/>
      <c r="GM3" s="162"/>
      <c r="GN3" s="162"/>
      <c r="GO3" s="162"/>
      <c r="GP3" s="162"/>
      <c r="GQ3" s="162"/>
      <c r="GR3" s="162"/>
      <c r="GS3" s="162"/>
      <c r="GT3" s="162"/>
      <c r="GU3" s="162"/>
      <c r="GV3" s="162"/>
      <c r="GW3" s="162"/>
      <c r="GX3" s="162"/>
      <c r="GY3" s="162"/>
      <c r="GZ3" s="162"/>
      <c r="HA3" s="162"/>
      <c r="HB3" s="162"/>
      <c r="HC3" s="162"/>
      <c r="HD3" s="162"/>
      <c r="HE3" s="162"/>
      <c r="HF3" s="162"/>
      <c r="HG3" s="162"/>
      <c r="HH3" s="162"/>
      <c r="HI3" s="162"/>
      <c r="HJ3" s="162"/>
      <c r="HK3" s="162"/>
      <c r="HL3" s="162"/>
      <c r="HM3" s="162"/>
      <c r="HN3" s="162"/>
      <c r="HO3" s="162"/>
      <c r="HP3" s="162"/>
      <c r="HQ3" s="162"/>
      <c r="HR3" s="162"/>
      <c r="HS3" s="162"/>
      <c r="HT3" s="162"/>
      <c r="HU3" s="162"/>
      <c r="HV3" s="162"/>
      <c r="HW3" s="162"/>
      <c r="HX3" s="162"/>
      <c r="HY3" s="162"/>
      <c r="HZ3" s="162"/>
      <c r="IA3" s="162"/>
      <c r="IB3" s="162"/>
      <c r="IC3" s="162"/>
      <c r="ID3" s="162"/>
      <c r="IE3" s="162"/>
      <c r="IF3" s="162"/>
      <c r="IG3" s="162"/>
      <c r="IH3" s="162"/>
      <c r="II3" s="162"/>
      <c r="IJ3" s="162"/>
      <c r="IK3" s="162"/>
      <c r="IL3" s="162"/>
      <c r="IM3" s="162"/>
      <c r="IN3" s="162"/>
      <c r="IO3" s="162"/>
      <c r="IP3" s="162"/>
      <c r="IQ3" s="163"/>
    </row>
    <row r="4" spans="1:251" ht="15" customHeight="1" x14ac:dyDescent="0.15">
      <c r="A4" s="156">
        <v>3</v>
      </c>
      <c r="B4" s="332" t="s">
        <v>64</v>
      </c>
      <c r="C4" s="333">
        <v>83</v>
      </c>
      <c r="D4" s="152"/>
      <c r="E4" s="250">
        <v>3</v>
      </c>
      <c r="F4" s="332" t="s">
        <v>64</v>
      </c>
      <c r="G4" s="333">
        <v>65</v>
      </c>
      <c r="H4" s="152"/>
      <c r="I4" s="250">
        <v>3</v>
      </c>
      <c r="J4" s="13" t="s">
        <v>299</v>
      </c>
      <c r="K4" s="156">
        <v>44</v>
      </c>
      <c r="L4" s="152"/>
      <c r="M4" s="250">
        <v>3</v>
      </c>
      <c r="N4" s="13" t="s">
        <v>111</v>
      </c>
      <c r="O4" s="156">
        <v>17</v>
      </c>
      <c r="P4" s="249"/>
      <c r="Q4" s="250">
        <v>3</v>
      </c>
      <c r="R4" s="5" t="s">
        <v>111</v>
      </c>
      <c r="S4" s="250">
        <v>4</v>
      </c>
      <c r="T4" s="161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  <c r="EJ4" s="162"/>
      <c r="EK4" s="162"/>
      <c r="EL4" s="162"/>
      <c r="EM4" s="162"/>
      <c r="EN4" s="162"/>
      <c r="EO4" s="162"/>
      <c r="EP4" s="162"/>
      <c r="EQ4" s="162"/>
      <c r="ER4" s="162"/>
      <c r="ES4" s="162"/>
      <c r="ET4" s="162"/>
      <c r="EU4" s="162"/>
      <c r="EV4" s="162"/>
      <c r="EW4" s="162"/>
      <c r="EX4" s="162"/>
      <c r="EY4" s="162"/>
      <c r="EZ4" s="162"/>
      <c r="FA4" s="162"/>
      <c r="FB4" s="162"/>
      <c r="FC4" s="162"/>
      <c r="FD4" s="162"/>
      <c r="FE4" s="162"/>
      <c r="FF4" s="162"/>
      <c r="FG4" s="162"/>
      <c r="FH4" s="162"/>
      <c r="FI4" s="162"/>
      <c r="FJ4" s="162"/>
      <c r="FK4" s="162"/>
      <c r="FL4" s="162"/>
      <c r="FM4" s="162"/>
      <c r="FN4" s="162"/>
      <c r="FO4" s="162"/>
      <c r="FP4" s="162"/>
      <c r="FQ4" s="162"/>
      <c r="FR4" s="162"/>
      <c r="FS4" s="162"/>
      <c r="FT4" s="162"/>
      <c r="FU4" s="162"/>
      <c r="FV4" s="162"/>
      <c r="FW4" s="162"/>
      <c r="FX4" s="162"/>
      <c r="FY4" s="162"/>
      <c r="FZ4" s="162"/>
      <c r="GA4" s="162"/>
      <c r="GB4" s="162"/>
      <c r="GC4" s="162"/>
      <c r="GD4" s="162"/>
      <c r="GE4" s="162"/>
      <c r="GF4" s="162"/>
      <c r="GG4" s="162"/>
      <c r="GH4" s="162"/>
      <c r="GI4" s="162"/>
      <c r="GJ4" s="162"/>
      <c r="GK4" s="162"/>
      <c r="GL4" s="162"/>
      <c r="GM4" s="162"/>
      <c r="GN4" s="162"/>
      <c r="GO4" s="162"/>
      <c r="GP4" s="162"/>
      <c r="GQ4" s="162"/>
      <c r="GR4" s="162"/>
      <c r="GS4" s="162"/>
      <c r="GT4" s="162"/>
      <c r="GU4" s="162"/>
      <c r="GV4" s="162"/>
      <c r="GW4" s="162"/>
      <c r="GX4" s="162"/>
      <c r="GY4" s="162"/>
      <c r="GZ4" s="162"/>
      <c r="HA4" s="162"/>
      <c r="HB4" s="162"/>
      <c r="HC4" s="162"/>
      <c r="HD4" s="162"/>
      <c r="HE4" s="162"/>
      <c r="HF4" s="162"/>
      <c r="HG4" s="162"/>
      <c r="HH4" s="162"/>
      <c r="HI4" s="162"/>
      <c r="HJ4" s="162"/>
      <c r="HK4" s="162"/>
      <c r="HL4" s="162"/>
      <c r="HM4" s="162"/>
      <c r="HN4" s="162"/>
      <c r="HO4" s="162"/>
      <c r="HP4" s="162"/>
      <c r="HQ4" s="162"/>
      <c r="HR4" s="162"/>
      <c r="HS4" s="162"/>
      <c r="HT4" s="162"/>
      <c r="HU4" s="162"/>
      <c r="HV4" s="162"/>
      <c r="HW4" s="162"/>
      <c r="HX4" s="162"/>
      <c r="HY4" s="162"/>
      <c r="HZ4" s="162"/>
      <c r="IA4" s="162"/>
      <c r="IB4" s="162"/>
      <c r="IC4" s="162"/>
      <c r="ID4" s="162"/>
      <c r="IE4" s="162"/>
      <c r="IF4" s="162"/>
      <c r="IG4" s="162"/>
      <c r="IH4" s="162"/>
      <c r="II4" s="162"/>
      <c r="IJ4" s="162"/>
      <c r="IK4" s="162"/>
      <c r="IL4" s="162"/>
      <c r="IM4" s="162"/>
      <c r="IN4" s="162"/>
      <c r="IO4" s="162"/>
      <c r="IP4" s="162"/>
      <c r="IQ4" s="163"/>
    </row>
    <row r="5" spans="1:251" ht="15" customHeight="1" x14ac:dyDescent="0.15">
      <c r="A5" s="156">
        <v>4</v>
      </c>
      <c r="B5" s="13" t="s">
        <v>17</v>
      </c>
      <c r="C5" s="156">
        <v>77</v>
      </c>
      <c r="D5" s="152"/>
      <c r="E5" s="250">
        <v>4</v>
      </c>
      <c r="F5" s="13" t="s">
        <v>17</v>
      </c>
      <c r="G5" s="156">
        <v>58</v>
      </c>
      <c r="H5" s="152"/>
      <c r="I5" s="250">
        <v>4</v>
      </c>
      <c r="J5" s="13" t="s">
        <v>83</v>
      </c>
      <c r="K5" s="156">
        <v>40</v>
      </c>
      <c r="L5" s="152"/>
      <c r="M5" s="250">
        <v>4</v>
      </c>
      <c r="N5" s="13" t="s">
        <v>82</v>
      </c>
      <c r="O5" s="156">
        <v>13</v>
      </c>
      <c r="P5" s="249"/>
      <c r="Q5" s="250">
        <v>4</v>
      </c>
      <c r="R5" s="5" t="s">
        <v>47</v>
      </c>
      <c r="S5" s="250">
        <v>4</v>
      </c>
      <c r="T5" s="161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  <c r="FF5" s="162"/>
      <c r="FG5" s="162"/>
      <c r="FH5" s="162"/>
      <c r="FI5" s="162"/>
      <c r="FJ5" s="162"/>
      <c r="FK5" s="162"/>
      <c r="FL5" s="162"/>
      <c r="FM5" s="162"/>
      <c r="FN5" s="162"/>
      <c r="FO5" s="162"/>
      <c r="FP5" s="162"/>
      <c r="FQ5" s="162"/>
      <c r="FR5" s="162"/>
      <c r="FS5" s="162"/>
      <c r="FT5" s="162"/>
      <c r="FU5" s="162"/>
      <c r="FV5" s="162"/>
      <c r="FW5" s="162"/>
      <c r="FX5" s="162"/>
      <c r="FY5" s="162"/>
      <c r="FZ5" s="162"/>
      <c r="GA5" s="162"/>
      <c r="GB5" s="162"/>
      <c r="GC5" s="162"/>
      <c r="GD5" s="162"/>
      <c r="GE5" s="162"/>
      <c r="GF5" s="162"/>
      <c r="GG5" s="162"/>
      <c r="GH5" s="162"/>
      <c r="GI5" s="162"/>
      <c r="GJ5" s="162"/>
      <c r="GK5" s="162"/>
      <c r="GL5" s="162"/>
      <c r="GM5" s="162"/>
      <c r="GN5" s="162"/>
      <c r="GO5" s="162"/>
      <c r="GP5" s="162"/>
      <c r="GQ5" s="162"/>
      <c r="GR5" s="162"/>
      <c r="GS5" s="162"/>
      <c r="GT5" s="162"/>
      <c r="GU5" s="162"/>
      <c r="GV5" s="162"/>
      <c r="GW5" s="162"/>
      <c r="GX5" s="162"/>
      <c r="GY5" s="162"/>
      <c r="GZ5" s="162"/>
      <c r="HA5" s="162"/>
      <c r="HB5" s="162"/>
      <c r="HC5" s="162"/>
      <c r="HD5" s="162"/>
      <c r="HE5" s="162"/>
      <c r="HF5" s="162"/>
      <c r="HG5" s="162"/>
      <c r="HH5" s="162"/>
      <c r="HI5" s="162"/>
      <c r="HJ5" s="162"/>
      <c r="HK5" s="162"/>
      <c r="HL5" s="162"/>
      <c r="HM5" s="162"/>
      <c r="HN5" s="162"/>
      <c r="HO5" s="162"/>
      <c r="HP5" s="162"/>
      <c r="HQ5" s="162"/>
      <c r="HR5" s="162"/>
      <c r="HS5" s="162"/>
      <c r="HT5" s="162"/>
      <c r="HU5" s="162"/>
      <c r="HV5" s="162"/>
      <c r="HW5" s="162"/>
      <c r="HX5" s="162"/>
      <c r="HY5" s="162"/>
      <c r="HZ5" s="162"/>
      <c r="IA5" s="162"/>
      <c r="IB5" s="162"/>
      <c r="IC5" s="162"/>
      <c r="ID5" s="162"/>
      <c r="IE5" s="162"/>
      <c r="IF5" s="162"/>
      <c r="IG5" s="162"/>
      <c r="IH5" s="162"/>
      <c r="II5" s="162"/>
      <c r="IJ5" s="162"/>
      <c r="IK5" s="162"/>
      <c r="IL5" s="162"/>
      <c r="IM5" s="162"/>
      <c r="IN5" s="162"/>
      <c r="IO5" s="162"/>
      <c r="IP5" s="162"/>
      <c r="IQ5" s="163"/>
    </row>
    <row r="6" spans="1:251" ht="15" customHeight="1" x14ac:dyDescent="0.15">
      <c r="A6" s="156">
        <v>5</v>
      </c>
      <c r="B6" s="13" t="s">
        <v>47</v>
      </c>
      <c r="C6" s="156">
        <v>77</v>
      </c>
      <c r="D6" s="152"/>
      <c r="E6" s="250">
        <v>5</v>
      </c>
      <c r="F6" s="13" t="s">
        <v>47</v>
      </c>
      <c r="G6" s="156">
        <v>55</v>
      </c>
      <c r="H6" s="152"/>
      <c r="I6" s="250">
        <v>5</v>
      </c>
      <c r="J6" s="13" t="s">
        <v>88</v>
      </c>
      <c r="K6" s="156">
        <v>38</v>
      </c>
      <c r="L6" s="152"/>
      <c r="M6" s="250">
        <v>5</v>
      </c>
      <c r="N6" s="13" t="s">
        <v>53</v>
      </c>
      <c r="O6" s="156">
        <v>11</v>
      </c>
      <c r="P6" s="249"/>
      <c r="Q6" s="250">
        <v>5</v>
      </c>
      <c r="R6" s="332" t="s">
        <v>64</v>
      </c>
      <c r="S6" s="333">
        <v>3</v>
      </c>
      <c r="T6" s="161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2"/>
      <c r="FF6" s="162"/>
      <c r="FG6" s="162"/>
      <c r="FH6" s="162"/>
      <c r="FI6" s="162"/>
      <c r="FJ6" s="162"/>
      <c r="FK6" s="162"/>
      <c r="FL6" s="162"/>
      <c r="FM6" s="162"/>
      <c r="FN6" s="162"/>
      <c r="FO6" s="162"/>
      <c r="FP6" s="162"/>
      <c r="FQ6" s="162"/>
      <c r="FR6" s="162"/>
      <c r="FS6" s="162"/>
      <c r="FT6" s="162"/>
      <c r="FU6" s="162"/>
      <c r="FV6" s="162"/>
      <c r="FW6" s="162"/>
      <c r="FX6" s="162"/>
      <c r="FY6" s="162"/>
      <c r="FZ6" s="162"/>
      <c r="GA6" s="162"/>
      <c r="GB6" s="162"/>
      <c r="GC6" s="162"/>
      <c r="GD6" s="162"/>
      <c r="GE6" s="162"/>
      <c r="GF6" s="162"/>
      <c r="GG6" s="162"/>
      <c r="GH6" s="162"/>
      <c r="GI6" s="162"/>
      <c r="GJ6" s="162"/>
      <c r="GK6" s="162"/>
      <c r="GL6" s="162"/>
      <c r="GM6" s="162"/>
      <c r="GN6" s="162"/>
      <c r="GO6" s="162"/>
      <c r="GP6" s="162"/>
      <c r="GQ6" s="162"/>
      <c r="GR6" s="162"/>
      <c r="GS6" s="162"/>
      <c r="GT6" s="162"/>
      <c r="GU6" s="162"/>
      <c r="GV6" s="162"/>
      <c r="GW6" s="162"/>
      <c r="GX6" s="162"/>
      <c r="GY6" s="162"/>
      <c r="GZ6" s="162"/>
      <c r="HA6" s="162"/>
      <c r="HB6" s="162"/>
      <c r="HC6" s="162"/>
      <c r="HD6" s="162"/>
      <c r="HE6" s="162"/>
      <c r="HF6" s="162"/>
      <c r="HG6" s="162"/>
      <c r="HH6" s="162"/>
      <c r="HI6" s="162"/>
      <c r="HJ6" s="162"/>
      <c r="HK6" s="162"/>
      <c r="HL6" s="162"/>
      <c r="HM6" s="162"/>
      <c r="HN6" s="162"/>
      <c r="HO6" s="162"/>
      <c r="HP6" s="162"/>
      <c r="HQ6" s="162"/>
      <c r="HR6" s="162"/>
      <c r="HS6" s="162"/>
      <c r="HT6" s="162"/>
      <c r="HU6" s="162"/>
      <c r="HV6" s="162"/>
      <c r="HW6" s="162"/>
      <c r="HX6" s="162"/>
      <c r="HY6" s="162"/>
      <c r="HZ6" s="162"/>
      <c r="IA6" s="162"/>
      <c r="IB6" s="162"/>
      <c r="IC6" s="162"/>
      <c r="ID6" s="162"/>
      <c r="IE6" s="162"/>
      <c r="IF6" s="162"/>
      <c r="IG6" s="162"/>
      <c r="IH6" s="162"/>
      <c r="II6" s="162"/>
      <c r="IJ6" s="162"/>
      <c r="IK6" s="162"/>
      <c r="IL6" s="162"/>
      <c r="IM6" s="162"/>
      <c r="IN6" s="162"/>
      <c r="IO6" s="162"/>
      <c r="IP6" s="162"/>
      <c r="IQ6" s="163"/>
    </row>
    <row r="7" spans="1:251" ht="15" customHeight="1" x14ac:dyDescent="0.15">
      <c r="A7" s="156">
        <v>6</v>
      </c>
      <c r="B7" s="13" t="s">
        <v>53</v>
      </c>
      <c r="C7" s="156">
        <v>75</v>
      </c>
      <c r="D7" s="152"/>
      <c r="E7" s="250">
        <v>6</v>
      </c>
      <c r="F7" s="13" t="s">
        <v>53</v>
      </c>
      <c r="G7" s="156">
        <v>53</v>
      </c>
      <c r="H7" s="152"/>
      <c r="I7" s="250">
        <v>6</v>
      </c>
      <c r="J7" s="332" t="s">
        <v>131</v>
      </c>
      <c r="K7" s="333">
        <v>37</v>
      </c>
      <c r="L7" s="152"/>
      <c r="M7" s="250">
        <v>6</v>
      </c>
      <c r="N7" s="13" t="s">
        <v>47</v>
      </c>
      <c r="O7" s="156">
        <v>11</v>
      </c>
      <c r="P7" s="249"/>
      <c r="Q7" s="250">
        <v>6</v>
      </c>
      <c r="R7" s="334" t="s">
        <v>202</v>
      </c>
      <c r="S7" s="335">
        <v>3</v>
      </c>
      <c r="T7" s="161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  <c r="FG7" s="162"/>
      <c r="FH7" s="162"/>
      <c r="FI7" s="162"/>
      <c r="FJ7" s="162"/>
      <c r="FK7" s="162"/>
      <c r="FL7" s="162"/>
      <c r="FM7" s="162"/>
      <c r="FN7" s="162"/>
      <c r="FO7" s="162"/>
      <c r="FP7" s="162"/>
      <c r="FQ7" s="162"/>
      <c r="FR7" s="162"/>
      <c r="FS7" s="162"/>
      <c r="FT7" s="162"/>
      <c r="FU7" s="162"/>
      <c r="FV7" s="162"/>
      <c r="FW7" s="162"/>
      <c r="FX7" s="162"/>
      <c r="FY7" s="162"/>
      <c r="FZ7" s="162"/>
      <c r="GA7" s="162"/>
      <c r="GB7" s="162"/>
      <c r="GC7" s="162"/>
      <c r="GD7" s="162"/>
      <c r="GE7" s="162"/>
      <c r="GF7" s="162"/>
      <c r="GG7" s="162"/>
      <c r="GH7" s="162"/>
      <c r="GI7" s="162"/>
      <c r="GJ7" s="162"/>
      <c r="GK7" s="162"/>
      <c r="GL7" s="162"/>
      <c r="GM7" s="162"/>
      <c r="GN7" s="162"/>
      <c r="GO7" s="162"/>
      <c r="GP7" s="162"/>
      <c r="GQ7" s="162"/>
      <c r="GR7" s="162"/>
      <c r="GS7" s="162"/>
      <c r="GT7" s="162"/>
      <c r="GU7" s="162"/>
      <c r="GV7" s="162"/>
      <c r="GW7" s="162"/>
      <c r="GX7" s="162"/>
      <c r="GY7" s="162"/>
      <c r="GZ7" s="162"/>
      <c r="HA7" s="162"/>
      <c r="HB7" s="162"/>
      <c r="HC7" s="162"/>
      <c r="HD7" s="162"/>
      <c r="HE7" s="162"/>
      <c r="HF7" s="162"/>
      <c r="HG7" s="162"/>
      <c r="HH7" s="162"/>
      <c r="HI7" s="162"/>
      <c r="HJ7" s="162"/>
      <c r="HK7" s="162"/>
      <c r="HL7" s="162"/>
      <c r="HM7" s="162"/>
      <c r="HN7" s="162"/>
      <c r="HO7" s="162"/>
      <c r="HP7" s="162"/>
      <c r="HQ7" s="162"/>
      <c r="HR7" s="162"/>
      <c r="HS7" s="162"/>
      <c r="HT7" s="162"/>
      <c r="HU7" s="162"/>
      <c r="HV7" s="162"/>
      <c r="HW7" s="162"/>
      <c r="HX7" s="162"/>
      <c r="HY7" s="162"/>
      <c r="HZ7" s="162"/>
      <c r="IA7" s="162"/>
      <c r="IB7" s="162"/>
      <c r="IC7" s="162"/>
      <c r="ID7" s="162"/>
      <c r="IE7" s="162"/>
      <c r="IF7" s="162"/>
      <c r="IG7" s="162"/>
      <c r="IH7" s="162"/>
      <c r="II7" s="162"/>
      <c r="IJ7" s="162"/>
      <c r="IK7" s="162"/>
      <c r="IL7" s="162"/>
      <c r="IM7" s="162"/>
      <c r="IN7" s="162"/>
      <c r="IO7" s="162"/>
      <c r="IP7" s="162"/>
      <c r="IQ7" s="163"/>
    </row>
    <row r="8" spans="1:251" ht="15" customHeight="1" x14ac:dyDescent="0.15">
      <c r="A8" s="156">
        <v>7</v>
      </c>
      <c r="B8" s="13" t="s">
        <v>299</v>
      </c>
      <c r="C8" s="156">
        <v>64</v>
      </c>
      <c r="D8" s="152"/>
      <c r="E8" s="250">
        <v>7</v>
      </c>
      <c r="F8" s="13" t="s">
        <v>82</v>
      </c>
      <c r="G8" s="156">
        <v>47</v>
      </c>
      <c r="H8" s="152"/>
      <c r="I8" s="250">
        <v>7</v>
      </c>
      <c r="J8" s="13" t="s">
        <v>53</v>
      </c>
      <c r="K8" s="156">
        <v>37</v>
      </c>
      <c r="L8" s="152"/>
      <c r="M8" s="250">
        <v>7</v>
      </c>
      <c r="N8" s="334" t="s">
        <v>202</v>
      </c>
      <c r="O8" s="335">
        <v>10</v>
      </c>
      <c r="P8" s="249"/>
      <c r="Q8" s="250">
        <v>7</v>
      </c>
      <c r="R8" s="334" t="s">
        <v>116</v>
      </c>
      <c r="S8" s="335">
        <v>3</v>
      </c>
      <c r="T8" s="161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162"/>
      <c r="EF8" s="162"/>
      <c r="EG8" s="162"/>
      <c r="EH8" s="162"/>
      <c r="EI8" s="162"/>
      <c r="EJ8" s="162"/>
      <c r="EK8" s="162"/>
      <c r="EL8" s="162"/>
      <c r="EM8" s="162"/>
      <c r="EN8" s="162"/>
      <c r="EO8" s="162"/>
      <c r="EP8" s="162"/>
      <c r="EQ8" s="162"/>
      <c r="ER8" s="162"/>
      <c r="ES8" s="162"/>
      <c r="ET8" s="162"/>
      <c r="EU8" s="162"/>
      <c r="EV8" s="162"/>
      <c r="EW8" s="162"/>
      <c r="EX8" s="162"/>
      <c r="EY8" s="162"/>
      <c r="EZ8" s="162"/>
      <c r="FA8" s="162"/>
      <c r="FB8" s="162"/>
      <c r="FC8" s="162"/>
      <c r="FD8" s="162"/>
      <c r="FE8" s="162"/>
      <c r="FF8" s="162"/>
      <c r="FG8" s="162"/>
      <c r="FH8" s="162"/>
      <c r="FI8" s="162"/>
      <c r="FJ8" s="162"/>
      <c r="FK8" s="162"/>
      <c r="FL8" s="162"/>
      <c r="FM8" s="162"/>
      <c r="FN8" s="162"/>
      <c r="FO8" s="162"/>
      <c r="FP8" s="162"/>
      <c r="FQ8" s="162"/>
      <c r="FR8" s="162"/>
      <c r="FS8" s="162"/>
      <c r="FT8" s="162"/>
      <c r="FU8" s="162"/>
      <c r="FV8" s="162"/>
      <c r="FW8" s="162"/>
      <c r="FX8" s="162"/>
      <c r="FY8" s="162"/>
      <c r="FZ8" s="162"/>
      <c r="GA8" s="162"/>
      <c r="GB8" s="162"/>
      <c r="GC8" s="162"/>
      <c r="GD8" s="162"/>
      <c r="GE8" s="162"/>
      <c r="GF8" s="162"/>
      <c r="GG8" s="162"/>
      <c r="GH8" s="162"/>
      <c r="GI8" s="162"/>
      <c r="GJ8" s="162"/>
      <c r="GK8" s="162"/>
      <c r="GL8" s="162"/>
      <c r="GM8" s="162"/>
      <c r="GN8" s="162"/>
      <c r="GO8" s="162"/>
      <c r="GP8" s="162"/>
      <c r="GQ8" s="162"/>
      <c r="GR8" s="162"/>
      <c r="GS8" s="162"/>
      <c r="GT8" s="162"/>
      <c r="GU8" s="162"/>
      <c r="GV8" s="162"/>
      <c r="GW8" s="162"/>
      <c r="GX8" s="162"/>
      <c r="GY8" s="162"/>
      <c r="GZ8" s="162"/>
      <c r="HA8" s="162"/>
      <c r="HB8" s="162"/>
      <c r="HC8" s="162"/>
      <c r="HD8" s="162"/>
      <c r="HE8" s="162"/>
      <c r="HF8" s="162"/>
      <c r="HG8" s="162"/>
      <c r="HH8" s="162"/>
      <c r="HI8" s="162"/>
      <c r="HJ8" s="162"/>
      <c r="HK8" s="162"/>
      <c r="HL8" s="162"/>
      <c r="HM8" s="162"/>
      <c r="HN8" s="162"/>
      <c r="HO8" s="162"/>
      <c r="HP8" s="162"/>
      <c r="HQ8" s="162"/>
      <c r="HR8" s="162"/>
      <c r="HS8" s="162"/>
      <c r="HT8" s="162"/>
      <c r="HU8" s="162"/>
      <c r="HV8" s="162"/>
      <c r="HW8" s="162"/>
      <c r="HX8" s="162"/>
      <c r="HY8" s="162"/>
      <c r="HZ8" s="162"/>
      <c r="IA8" s="162"/>
      <c r="IB8" s="162"/>
      <c r="IC8" s="162"/>
      <c r="ID8" s="162"/>
      <c r="IE8" s="162"/>
      <c r="IF8" s="162"/>
      <c r="IG8" s="162"/>
      <c r="IH8" s="162"/>
      <c r="II8" s="162"/>
      <c r="IJ8" s="162"/>
      <c r="IK8" s="162"/>
      <c r="IL8" s="162"/>
      <c r="IM8" s="162"/>
      <c r="IN8" s="162"/>
      <c r="IO8" s="162"/>
      <c r="IP8" s="162"/>
      <c r="IQ8" s="163"/>
    </row>
    <row r="9" spans="1:251" ht="15" customHeight="1" x14ac:dyDescent="0.15">
      <c r="A9" s="156">
        <v>8</v>
      </c>
      <c r="B9" s="13" t="s">
        <v>112</v>
      </c>
      <c r="C9" s="156">
        <v>64</v>
      </c>
      <c r="D9" s="152"/>
      <c r="E9" s="250">
        <v>8</v>
      </c>
      <c r="F9" s="13" t="s">
        <v>83</v>
      </c>
      <c r="G9" s="156">
        <v>46</v>
      </c>
      <c r="H9" s="152"/>
      <c r="I9" s="250">
        <v>8</v>
      </c>
      <c r="J9" s="13" t="s">
        <v>47</v>
      </c>
      <c r="K9" s="156">
        <v>36</v>
      </c>
      <c r="L9" s="152"/>
      <c r="M9" s="250">
        <v>8</v>
      </c>
      <c r="N9" s="334" t="s">
        <v>116</v>
      </c>
      <c r="O9" s="335">
        <v>9</v>
      </c>
      <c r="P9" s="249"/>
      <c r="Q9" s="250">
        <v>8</v>
      </c>
      <c r="R9" s="5" t="s">
        <v>53</v>
      </c>
      <c r="S9" s="250">
        <v>3</v>
      </c>
      <c r="T9" s="161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2"/>
      <c r="DZ9" s="162"/>
      <c r="EA9" s="162"/>
      <c r="EB9" s="162"/>
      <c r="EC9" s="162"/>
      <c r="ED9" s="162"/>
      <c r="EE9" s="162"/>
      <c r="EF9" s="162"/>
      <c r="EG9" s="162"/>
      <c r="EH9" s="162"/>
      <c r="EI9" s="162"/>
      <c r="EJ9" s="162"/>
      <c r="EK9" s="162"/>
      <c r="EL9" s="162"/>
      <c r="EM9" s="162"/>
      <c r="EN9" s="162"/>
      <c r="EO9" s="162"/>
      <c r="EP9" s="162"/>
      <c r="EQ9" s="162"/>
      <c r="ER9" s="162"/>
      <c r="ES9" s="162"/>
      <c r="ET9" s="162"/>
      <c r="EU9" s="162"/>
      <c r="EV9" s="162"/>
      <c r="EW9" s="162"/>
      <c r="EX9" s="162"/>
      <c r="EY9" s="162"/>
      <c r="EZ9" s="162"/>
      <c r="FA9" s="162"/>
      <c r="FB9" s="162"/>
      <c r="FC9" s="162"/>
      <c r="FD9" s="162"/>
      <c r="FE9" s="162"/>
      <c r="FF9" s="162"/>
      <c r="FG9" s="162"/>
      <c r="FH9" s="162"/>
      <c r="FI9" s="162"/>
      <c r="FJ9" s="162"/>
      <c r="FK9" s="162"/>
      <c r="FL9" s="162"/>
      <c r="FM9" s="162"/>
      <c r="FN9" s="162"/>
      <c r="FO9" s="162"/>
      <c r="FP9" s="162"/>
      <c r="FQ9" s="162"/>
      <c r="FR9" s="162"/>
      <c r="FS9" s="162"/>
      <c r="FT9" s="162"/>
      <c r="FU9" s="162"/>
      <c r="FV9" s="162"/>
      <c r="FW9" s="162"/>
      <c r="FX9" s="162"/>
      <c r="FY9" s="162"/>
      <c r="FZ9" s="162"/>
      <c r="GA9" s="162"/>
      <c r="GB9" s="162"/>
      <c r="GC9" s="162"/>
      <c r="GD9" s="162"/>
      <c r="GE9" s="162"/>
      <c r="GF9" s="162"/>
      <c r="GG9" s="162"/>
      <c r="GH9" s="162"/>
      <c r="GI9" s="162"/>
      <c r="GJ9" s="162"/>
      <c r="GK9" s="162"/>
      <c r="GL9" s="162"/>
      <c r="GM9" s="162"/>
      <c r="GN9" s="162"/>
      <c r="GO9" s="162"/>
      <c r="GP9" s="162"/>
      <c r="GQ9" s="162"/>
      <c r="GR9" s="162"/>
      <c r="GS9" s="162"/>
      <c r="GT9" s="162"/>
      <c r="GU9" s="162"/>
      <c r="GV9" s="162"/>
      <c r="GW9" s="162"/>
      <c r="GX9" s="162"/>
      <c r="GY9" s="162"/>
      <c r="GZ9" s="162"/>
      <c r="HA9" s="162"/>
      <c r="HB9" s="162"/>
      <c r="HC9" s="162"/>
      <c r="HD9" s="162"/>
      <c r="HE9" s="162"/>
      <c r="HF9" s="162"/>
      <c r="HG9" s="162"/>
      <c r="HH9" s="162"/>
      <c r="HI9" s="162"/>
      <c r="HJ9" s="162"/>
      <c r="HK9" s="162"/>
      <c r="HL9" s="162"/>
      <c r="HM9" s="162"/>
      <c r="HN9" s="162"/>
      <c r="HO9" s="162"/>
      <c r="HP9" s="162"/>
      <c r="HQ9" s="162"/>
      <c r="HR9" s="162"/>
      <c r="HS9" s="162"/>
      <c r="HT9" s="162"/>
      <c r="HU9" s="162"/>
      <c r="HV9" s="162"/>
      <c r="HW9" s="162"/>
      <c r="HX9" s="162"/>
      <c r="HY9" s="162"/>
      <c r="HZ9" s="162"/>
      <c r="IA9" s="162"/>
      <c r="IB9" s="162"/>
      <c r="IC9" s="162"/>
      <c r="ID9" s="162"/>
      <c r="IE9" s="162"/>
      <c r="IF9" s="162"/>
      <c r="IG9" s="162"/>
      <c r="IH9" s="162"/>
      <c r="II9" s="162"/>
      <c r="IJ9" s="162"/>
      <c r="IK9" s="162"/>
      <c r="IL9" s="162"/>
      <c r="IM9" s="162"/>
      <c r="IN9" s="162"/>
      <c r="IO9" s="162"/>
      <c r="IP9" s="162"/>
      <c r="IQ9" s="163"/>
    </row>
    <row r="10" spans="1:251" ht="15" customHeight="1" x14ac:dyDescent="0.15">
      <c r="A10" s="156">
        <v>9</v>
      </c>
      <c r="B10" s="13" t="s">
        <v>88</v>
      </c>
      <c r="C10" s="156">
        <v>63</v>
      </c>
      <c r="D10" s="152"/>
      <c r="E10" s="250">
        <v>9</v>
      </c>
      <c r="F10" s="13" t="s">
        <v>299</v>
      </c>
      <c r="G10" s="156">
        <v>45</v>
      </c>
      <c r="H10" s="152"/>
      <c r="I10" s="250">
        <v>9</v>
      </c>
      <c r="J10" s="13" t="s">
        <v>112</v>
      </c>
      <c r="K10" s="156">
        <v>36</v>
      </c>
      <c r="L10" s="152"/>
      <c r="M10" s="250">
        <v>9</v>
      </c>
      <c r="N10" s="13" t="s">
        <v>21</v>
      </c>
      <c r="O10" s="156">
        <v>9</v>
      </c>
      <c r="P10" s="249"/>
      <c r="Q10" s="250">
        <v>9</v>
      </c>
      <c r="R10" s="334" t="s">
        <v>107</v>
      </c>
      <c r="S10" s="335">
        <v>2</v>
      </c>
      <c r="T10" s="161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  <c r="ET10" s="162"/>
      <c r="EU10" s="162"/>
      <c r="EV10" s="162"/>
      <c r="EW10" s="162"/>
      <c r="EX10" s="162"/>
      <c r="EY10" s="162"/>
      <c r="EZ10" s="162"/>
      <c r="FA10" s="162"/>
      <c r="FB10" s="162"/>
      <c r="FC10" s="162"/>
      <c r="FD10" s="162"/>
      <c r="FE10" s="162"/>
      <c r="FF10" s="162"/>
      <c r="FG10" s="162"/>
      <c r="FH10" s="162"/>
      <c r="FI10" s="162"/>
      <c r="FJ10" s="162"/>
      <c r="FK10" s="162"/>
      <c r="FL10" s="162"/>
      <c r="FM10" s="162"/>
      <c r="FN10" s="162"/>
      <c r="FO10" s="162"/>
      <c r="FP10" s="162"/>
      <c r="FQ10" s="162"/>
      <c r="FR10" s="162"/>
      <c r="FS10" s="162"/>
      <c r="FT10" s="162"/>
      <c r="FU10" s="162"/>
      <c r="FV10" s="162"/>
      <c r="FW10" s="162"/>
      <c r="FX10" s="162"/>
      <c r="FY10" s="162"/>
      <c r="FZ10" s="162"/>
      <c r="GA10" s="162"/>
      <c r="GB10" s="162"/>
      <c r="GC10" s="162"/>
      <c r="GD10" s="162"/>
      <c r="GE10" s="162"/>
      <c r="GF10" s="162"/>
      <c r="GG10" s="162"/>
      <c r="GH10" s="162"/>
      <c r="GI10" s="162"/>
      <c r="GJ10" s="162"/>
      <c r="GK10" s="162"/>
      <c r="GL10" s="162"/>
      <c r="GM10" s="162"/>
      <c r="GN10" s="162"/>
      <c r="GO10" s="162"/>
      <c r="GP10" s="162"/>
      <c r="GQ10" s="162"/>
      <c r="GR10" s="162"/>
      <c r="GS10" s="162"/>
      <c r="GT10" s="162"/>
      <c r="GU10" s="162"/>
      <c r="GV10" s="162"/>
      <c r="GW10" s="162"/>
      <c r="GX10" s="162"/>
      <c r="GY10" s="162"/>
      <c r="GZ10" s="162"/>
      <c r="HA10" s="162"/>
      <c r="HB10" s="162"/>
      <c r="HC10" s="162"/>
      <c r="HD10" s="162"/>
      <c r="HE10" s="162"/>
      <c r="HF10" s="162"/>
      <c r="HG10" s="162"/>
      <c r="HH10" s="162"/>
      <c r="HI10" s="162"/>
      <c r="HJ10" s="162"/>
      <c r="HK10" s="162"/>
      <c r="HL10" s="162"/>
      <c r="HM10" s="162"/>
      <c r="HN10" s="162"/>
      <c r="HO10" s="162"/>
      <c r="HP10" s="162"/>
      <c r="HQ10" s="162"/>
      <c r="HR10" s="162"/>
      <c r="HS10" s="162"/>
      <c r="HT10" s="162"/>
      <c r="HU10" s="162"/>
      <c r="HV10" s="162"/>
      <c r="HW10" s="162"/>
      <c r="HX10" s="162"/>
      <c r="HY10" s="162"/>
      <c r="HZ10" s="162"/>
      <c r="IA10" s="162"/>
      <c r="IB10" s="162"/>
      <c r="IC10" s="162"/>
      <c r="ID10" s="162"/>
      <c r="IE10" s="162"/>
      <c r="IF10" s="162"/>
      <c r="IG10" s="162"/>
      <c r="IH10" s="162"/>
      <c r="II10" s="162"/>
      <c r="IJ10" s="162"/>
      <c r="IK10" s="162"/>
      <c r="IL10" s="162"/>
      <c r="IM10" s="162"/>
      <c r="IN10" s="162"/>
      <c r="IO10" s="162"/>
      <c r="IP10" s="162"/>
      <c r="IQ10" s="163"/>
    </row>
    <row r="11" spans="1:251" ht="15" customHeight="1" x14ac:dyDescent="0.15">
      <c r="A11" s="156">
        <v>10</v>
      </c>
      <c r="B11" s="13" t="s">
        <v>82</v>
      </c>
      <c r="C11" s="156">
        <v>63</v>
      </c>
      <c r="D11" s="152"/>
      <c r="E11" s="250">
        <v>10</v>
      </c>
      <c r="F11" s="13" t="s">
        <v>111</v>
      </c>
      <c r="G11" s="156">
        <v>42</v>
      </c>
      <c r="H11" s="152"/>
      <c r="I11" s="250">
        <v>10</v>
      </c>
      <c r="J11" s="13" t="s">
        <v>68</v>
      </c>
      <c r="K11" s="156">
        <v>31</v>
      </c>
      <c r="L11" s="152"/>
      <c r="M11" s="250">
        <v>10</v>
      </c>
      <c r="N11" s="13" t="s">
        <v>113</v>
      </c>
      <c r="O11" s="156">
        <v>8</v>
      </c>
      <c r="P11" s="249"/>
      <c r="Q11" s="250">
        <v>10</v>
      </c>
      <c r="R11" s="5" t="s">
        <v>83</v>
      </c>
      <c r="S11" s="250">
        <v>2</v>
      </c>
      <c r="T11" s="161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2"/>
      <c r="FF11" s="162"/>
      <c r="FG11" s="162"/>
      <c r="FH11" s="162"/>
      <c r="FI11" s="162"/>
      <c r="FJ11" s="162"/>
      <c r="FK11" s="162"/>
      <c r="FL11" s="162"/>
      <c r="FM11" s="162"/>
      <c r="FN11" s="162"/>
      <c r="FO11" s="162"/>
      <c r="FP11" s="162"/>
      <c r="FQ11" s="162"/>
      <c r="FR11" s="162"/>
      <c r="FS11" s="162"/>
      <c r="FT11" s="162"/>
      <c r="FU11" s="162"/>
      <c r="FV11" s="162"/>
      <c r="FW11" s="162"/>
      <c r="FX11" s="162"/>
      <c r="FY11" s="162"/>
      <c r="FZ11" s="162"/>
      <c r="GA11" s="162"/>
      <c r="GB11" s="162"/>
      <c r="GC11" s="162"/>
      <c r="GD11" s="162"/>
      <c r="GE11" s="162"/>
      <c r="GF11" s="162"/>
      <c r="GG11" s="162"/>
      <c r="GH11" s="162"/>
      <c r="GI11" s="162"/>
      <c r="GJ11" s="162"/>
      <c r="GK11" s="162"/>
      <c r="GL11" s="162"/>
      <c r="GM11" s="162"/>
      <c r="GN11" s="162"/>
      <c r="GO11" s="162"/>
      <c r="GP11" s="162"/>
      <c r="GQ11" s="162"/>
      <c r="GR11" s="162"/>
      <c r="GS11" s="162"/>
      <c r="GT11" s="162"/>
      <c r="GU11" s="162"/>
      <c r="GV11" s="162"/>
      <c r="GW11" s="162"/>
      <c r="GX11" s="162"/>
      <c r="GY11" s="162"/>
      <c r="GZ11" s="162"/>
      <c r="HA11" s="162"/>
      <c r="HB11" s="162"/>
      <c r="HC11" s="162"/>
      <c r="HD11" s="162"/>
      <c r="HE11" s="162"/>
      <c r="HF11" s="162"/>
      <c r="HG11" s="162"/>
      <c r="HH11" s="162"/>
      <c r="HI11" s="162"/>
      <c r="HJ11" s="162"/>
      <c r="HK11" s="162"/>
      <c r="HL11" s="162"/>
      <c r="HM11" s="162"/>
      <c r="HN11" s="162"/>
      <c r="HO11" s="162"/>
      <c r="HP11" s="162"/>
      <c r="HQ11" s="162"/>
      <c r="HR11" s="162"/>
      <c r="HS11" s="162"/>
      <c r="HT11" s="162"/>
      <c r="HU11" s="162"/>
      <c r="HV11" s="162"/>
      <c r="HW11" s="162"/>
      <c r="HX11" s="162"/>
      <c r="HY11" s="162"/>
      <c r="HZ11" s="162"/>
      <c r="IA11" s="162"/>
      <c r="IB11" s="162"/>
      <c r="IC11" s="162"/>
      <c r="ID11" s="162"/>
      <c r="IE11" s="162"/>
      <c r="IF11" s="162"/>
      <c r="IG11" s="162"/>
      <c r="IH11" s="162"/>
      <c r="II11" s="162"/>
      <c r="IJ11" s="162"/>
      <c r="IK11" s="162"/>
      <c r="IL11" s="162"/>
      <c r="IM11" s="162"/>
      <c r="IN11" s="162"/>
      <c r="IO11" s="162"/>
      <c r="IP11" s="162"/>
      <c r="IQ11" s="163"/>
    </row>
    <row r="12" spans="1:251" ht="15" customHeight="1" x14ac:dyDescent="0.15">
      <c r="A12" s="156">
        <f t="shared" ref="A12:A21" si="0">A11+1</f>
        <v>11</v>
      </c>
      <c r="B12" s="332" t="s">
        <v>120</v>
      </c>
      <c r="C12" s="333">
        <v>62</v>
      </c>
      <c r="D12" s="152"/>
      <c r="E12" s="250">
        <f t="shared" ref="E12:E21" si="1">E11+1</f>
        <v>11</v>
      </c>
      <c r="F12" s="13" t="s">
        <v>88</v>
      </c>
      <c r="G12" s="156">
        <v>40</v>
      </c>
      <c r="H12" s="152"/>
      <c r="I12" s="250">
        <f t="shared" ref="I12:I21" si="2">I11+1</f>
        <v>11</v>
      </c>
      <c r="J12" s="332" t="s">
        <v>120</v>
      </c>
      <c r="K12" s="333">
        <v>30</v>
      </c>
      <c r="L12" s="152"/>
      <c r="M12" s="250">
        <v>11</v>
      </c>
      <c r="N12" s="334" t="s">
        <v>256</v>
      </c>
      <c r="O12" s="335">
        <v>7</v>
      </c>
      <c r="P12" s="249"/>
      <c r="Q12" s="250">
        <v>11</v>
      </c>
      <c r="R12" s="5" t="s">
        <v>21</v>
      </c>
      <c r="S12" s="250">
        <v>2</v>
      </c>
      <c r="T12" s="161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  <c r="FE12" s="162"/>
      <c r="FF12" s="162"/>
      <c r="FG12" s="162"/>
      <c r="FH12" s="162"/>
      <c r="FI12" s="162"/>
      <c r="FJ12" s="162"/>
      <c r="FK12" s="162"/>
      <c r="FL12" s="162"/>
      <c r="FM12" s="162"/>
      <c r="FN12" s="162"/>
      <c r="FO12" s="162"/>
      <c r="FP12" s="162"/>
      <c r="FQ12" s="162"/>
      <c r="FR12" s="162"/>
      <c r="FS12" s="162"/>
      <c r="FT12" s="162"/>
      <c r="FU12" s="162"/>
      <c r="FV12" s="162"/>
      <c r="FW12" s="162"/>
      <c r="FX12" s="162"/>
      <c r="FY12" s="162"/>
      <c r="FZ12" s="162"/>
      <c r="GA12" s="162"/>
      <c r="GB12" s="162"/>
      <c r="GC12" s="162"/>
      <c r="GD12" s="162"/>
      <c r="GE12" s="162"/>
      <c r="GF12" s="162"/>
      <c r="GG12" s="162"/>
      <c r="GH12" s="162"/>
      <c r="GI12" s="162"/>
      <c r="GJ12" s="162"/>
      <c r="GK12" s="162"/>
      <c r="GL12" s="162"/>
      <c r="GM12" s="162"/>
      <c r="GN12" s="162"/>
      <c r="GO12" s="162"/>
      <c r="GP12" s="162"/>
      <c r="GQ12" s="162"/>
      <c r="GR12" s="162"/>
      <c r="GS12" s="162"/>
      <c r="GT12" s="162"/>
      <c r="GU12" s="162"/>
      <c r="GV12" s="162"/>
      <c r="GW12" s="162"/>
      <c r="GX12" s="162"/>
      <c r="GY12" s="162"/>
      <c r="GZ12" s="162"/>
      <c r="HA12" s="162"/>
      <c r="HB12" s="162"/>
      <c r="HC12" s="162"/>
      <c r="HD12" s="162"/>
      <c r="HE12" s="162"/>
      <c r="HF12" s="162"/>
      <c r="HG12" s="162"/>
      <c r="HH12" s="162"/>
      <c r="HI12" s="162"/>
      <c r="HJ12" s="162"/>
      <c r="HK12" s="162"/>
      <c r="HL12" s="162"/>
      <c r="HM12" s="162"/>
      <c r="HN12" s="162"/>
      <c r="HO12" s="162"/>
      <c r="HP12" s="162"/>
      <c r="HQ12" s="162"/>
      <c r="HR12" s="162"/>
      <c r="HS12" s="162"/>
      <c r="HT12" s="162"/>
      <c r="HU12" s="162"/>
      <c r="HV12" s="162"/>
      <c r="HW12" s="162"/>
      <c r="HX12" s="162"/>
      <c r="HY12" s="162"/>
      <c r="HZ12" s="162"/>
      <c r="IA12" s="162"/>
      <c r="IB12" s="162"/>
      <c r="IC12" s="162"/>
      <c r="ID12" s="162"/>
      <c r="IE12" s="162"/>
      <c r="IF12" s="162"/>
      <c r="IG12" s="162"/>
      <c r="IH12" s="162"/>
      <c r="II12" s="162"/>
      <c r="IJ12" s="162"/>
      <c r="IK12" s="162"/>
      <c r="IL12" s="162"/>
      <c r="IM12" s="162"/>
      <c r="IN12" s="162"/>
      <c r="IO12" s="162"/>
      <c r="IP12" s="162"/>
      <c r="IQ12" s="163"/>
    </row>
    <row r="13" spans="1:251" ht="15" customHeight="1" x14ac:dyDescent="0.15">
      <c r="A13" s="156">
        <f t="shared" si="0"/>
        <v>12</v>
      </c>
      <c r="B13" s="13" t="s">
        <v>83</v>
      </c>
      <c r="C13" s="156">
        <v>61</v>
      </c>
      <c r="D13" s="152"/>
      <c r="E13" s="250">
        <f t="shared" si="1"/>
        <v>12</v>
      </c>
      <c r="F13" s="332" t="s">
        <v>131</v>
      </c>
      <c r="G13" s="333">
        <v>37</v>
      </c>
      <c r="H13" s="152"/>
      <c r="I13" s="250">
        <f t="shared" si="2"/>
        <v>12</v>
      </c>
      <c r="J13" s="13" t="s">
        <v>302</v>
      </c>
      <c r="K13" s="156">
        <v>28</v>
      </c>
      <c r="L13" s="152"/>
      <c r="M13" s="250">
        <v>12</v>
      </c>
      <c r="N13" s="332" t="s">
        <v>124</v>
      </c>
      <c r="O13" s="333">
        <v>6</v>
      </c>
      <c r="P13" s="249"/>
      <c r="Q13" s="250">
        <v>12</v>
      </c>
      <c r="R13" s="5" t="s">
        <v>79</v>
      </c>
      <c r="S13" s="250">
        <v>1</v>
      </c>
      <c r="T13" s="161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  <c r="ET13" s="162"/>
      <c r="EU13" s="162"/>
      <c r="EV13" s="162"/>
      <c r="EW13" s="162"/>
      <c r="EX13" s="162"/>
      <c r="EY13" s="162"/>
      <c r="EZ13" s="162"/>
      <c r="FA13" s="162"/>
      <c r="FB13" s="162"/>
      <c r="FC13" s="162"/>
      <c r="FD13" s="162"/>
      <c r="FE13" s="162"/>
      <c r="FF13" s="162"/>
      <c r="FG13" s="162"/>
      <c r="FH13" s="162"/>
      <c r="FI13" s="162"/>
      <c r="FJ13" s="162"/>
      <c r="FK13" s="162"/>
      <c r="FL13" s="162"/>
      <c r="FM13" s="162"/>
      <c r="FN13" s="162"/>
      <c r="FO13" s="162"/>
      <c r="FP13" s="162"/>
      <c r="FQ13" s="162"/>
      <c r="FR13" s="162"/>
      <c r="FS13" s="162"/>
      <c r="FT13" s="162"/>
      <c r="FU13" s="162"/>
      <c r="FV13" s="162"/>
      <c r="FW13" s="162"/>
      <c r="FX13" s="162"/>
      <c r="FY13" s="162"/>
      <c r="FZ13" s="162"/>
      <c r="GA13" s="162"/>
      <c r="GB13" s="162"/>
      <c r="GC13" s="162"/>
      <c r="GD13" s="162"/>
      <c r="GE13" s="162"/>
      <c r="GF13" s="162"/>
      <c r="GG13" s="162"/>
      <c r="GH13" s="162"/>
      <c r="GI13" s="162"/>
      <c r="GJ13" s="162"/>
      <c r="GK13" s="162"/>
      <c r="GL13" s="162"/>
      <c r="GM13" s="162"/>
      <c r="GN13" s="162"/>
      <c r="GO13" s="162"/>
      <c r="GP13" s="162"/>
      <c r="GQ13" s="162"/>
      <c r="GR13" s="162"/>
      <c r="GS13" s="162"/>
      <c r="GT13" s="162"/>
      <c r="GU13" s="162"/>
      <c r="GV13" s="162"/>
      <c r="GW13" s="162"/>
      <c r="GX13" s="162"/>
      <c r="GY13" s="162"/>
      <c r="GZ13" s="162"/>
      <c r="HA13" s="162"/>
      <c r="HB13" s="162"/>
      <c r="HC13" s="162"/>
      <c r="HD13" s="162"/>
      <c r="HE13" s="162"/>
      <c r="HF13" s="162"/>
      <c r="HG13" s="162"/>
      <c r="HH13" s="162"/>
      <c r="HI13" s="162"/>
      <c r="HJ13" s="162"/>
      <c r="HK13" s="162"/>
      <c r="HL13" s="162"/>
      <c r="HM13" s="162"/>
      <c r="HN13" s="162"/>
      <c r="HO13" s="162"/>
      <c r="HP13" s="162"/>
      <c r="HQ13" s="162"/>
      <c r="HR13" s="162"/>
      <c r="HS13" s="162"/>
      <c r="HT13" s="162"/>
      <c r="HU13" s="162"/>
      <c r="HV13" s="162"/>
      <c r="HW13" s="162"/>
      <c r="HX13" s="162"/>
      <c r="HY13" s="162"/>
      <c r="HZ13" s="162"/>
      <c r="IA13" s="162"/>
      <c r="IB13" s="162"/>
      <c r="IC13" s="162"/>
      <c r="ID13" s="162"/>
      <c r="IE13" s="162"/>
      <c r="IF13" s="162"/>
      <c r="IG13" s="162"/>
      <c r="IH13" s="162"/>
      <c r="II13" s="162"/>
      <c r="IJ13" s="162"/>
      <c r="IK13" s="162"/>
      <c r="IL13" s="162"/>
      <c r="IM13" s="162"/>
      <c r="IN13" s="162"/>
      <c r="IO13" s="162"/>
      <c r="IP13" s="162"/>
      <c r="IQ13" s="163"/>
    </row>
    <row r="14" spans="1:251" ht="15" customHeight="1" x14ac:dyDescent="0.15">
      <c r="A14" s="156">
        <f t="shared" si="0"/>
        <v>13</v>
      </c>
      <c r="B14" s="13" t="s">
        <v>68</v>
      </c>
      <c r="C14" s="156">
        <v>60</v>
      </c>
      <c r="D14" s="152"/>
      <c r="E14" s="250">
        <f t="shared" si="1"/>
        <v>13</v>
      </c>
      <c r="F14" s="13" t="s">
        <v>112</v>
      </c>
      <c r="G14" s="156">
        <v>37</v>
      </c>
      <c r="H14" s="152"/>
      <c r="I14" s="250">
        <f t="shared" si="2"/>
        <v>13</v>
      </c>
      <c r="J14" s="259" t="s">
        <v>60</v>
      </c>
      <c r="K14" s="260">
        <v>26</v>
      </c>
      <c r="L14" s="152"/>
      <c r="M14" s="250">
        <f t="shared" ref="M14:M21" si="3">M13+1</f>
        <v>13</v>
      </c>
      <c r="N14" s="334" t="s">
        <v>107</v>
      </c>
      <c r="O14" s="335">
        <v>6</v>
      </c>
      <c r="P14" s="249"/>
      <c r="Q14" s="250">
        <v>13</v>
      </c>
      <c r="R14" s="5" t="s">
        <v>84</v>
      </c>
      <c r="S14" s="250">
        <v>1</v>
      </c>
      <c r="T14" s="161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2"/>
      <c r="EL14" s="162"/>
      <c r="EM14" s="162"/>
      <c r="EN14" s="162"/>
      <c r="EO14" s="162"/>
      <c r="EP14" s="162"/>
      <c r="EQ14" s="162"/>
      <c r="ER14" s="162"/>
      <c r="ES14" s="162"/>
      <c r="ET14" s="162"/>
      <c r="EU14" s="162"/>
      <c r="EV14" s="162"/>
      <c r="EW14" s="162"/>
      <c r="EX14" s="162"/>
      <c r="EY14" s="162"/>
      <c r="EZ14" s="162"/>
      <c r="FA14" s="162"/>
      <c r="FB14" s="162"/>
      <c r="FC14" s="162"/>
      <c r="FD14" s="162"/>
      <c r="FE14" s="162"/>
      <c r="FF14" s="162"/>
      <c r="FG14" s="162"/>
      <c r="FH14" s="162"/>
      <c r="FI14" s="162"/>
      <c r="FJ14" s="162"/>
      <c r="FK14" s="162"/>
      <c r="FL14" s="162"/>
      <c r="FM14" s="162"/>
      <c r="FN14" s="162"/>
      <c r="FO14" s="162"/>
      <c r="FP14" s="162"/>
      <c r="FQ14" s="162"/>
      <c r="FR14" s="162"/>
      <c r="FS14" s="162"/>
      <c r="FT14" s="162"/>
      <c r="FU14" s="162"/>
      <c r="FV14" s="162"/>
      <c r="FW14" s="162"/>
      <c r="FX14" s="162"/>
      <c r="FY14" s="162"/>
      <c r="FZ14" s="162"/>
      <c r="GA14" s="162"/>
      <c r="GB14" s="162"/>
      <c r="GC14" s="162"/>
      <c r="GD14" s="162"/>
      <c r="GE14" s="162"/>
      <c r="GF14" s="162"/>
      <c r="GG14" s="162"/>
      <c r="GH14" s="162"/>
      <c r="GI14" s="162"/>
      <c r="GJ14" s="162"/>
      <c r="GK14" s="162"/>
      <c r="GL14" s="162"/>
      <c r="GM14" s="162"/>
      <c r="GN14" s="162"/>
      <c r="GO14" s="162"/>
      <c r="GP14" s="162"/>
      <c r="GQ14" s="162"/>
      <c r="GR14" s="162"/>
      <c r="GS14" s="162"/>
      <c r="GT14" s="162"/>
      <c r="GU14" s="162"/>
      <c r="GV14" s="162"/>
      <c r="GW14" s="162"/>
      <c r="GX14" s="162"/>
      <c r="GY14" s="162"/>
      <c r="GZ14" s="162"/>
      <c r="HA14" s="162"/>
      <c r="HB14" s="162"/>
      <c r="HC14" s="162"/>
      <c r="HD14" s="162"/>
      <c r="HE14" s="162"/>
      <c r="HF14" s="162"/>
      <c r="HG14" s="162"/>
      <c r="HH14" s="162"/>
      <c r="HI14" s="162"/>
      <c r="HJ14" s="162"/>
      <c r="HK14" s="162"/>
      <c r="HL14" s="162"/>
      <c r="HM14" s="162"/>
      <c r="HN14" s="162"/>
      <c r="HO14" s="162"/>
      <c r="HP14" s="162"/>
      <c r="HQ14" s="162"/>
      <c r="HR14" s="162"/>
      <c r="HS14" s="162"/>
      <c r="HT14" s="162"/>
      <c r="HU14" s="162"/>
      <c r="HV14" s="162"/>
      <c r="HW14" s="162"/>
      <c r="HX14" s="162"/>
      <c r="HY14" s="162"/>
      <c r="HZ14" s="162"/>
      <c r="IA14" s="162"/>
      <c r="IB14" s="162"/>
      <c r="IC14" s="162"/>
      <c r="ID14" s="162"/>
      <c r="IE14" s="162"/>
      <c r="IF14" s="162"/>
      <c r="IG14" s="162"/>
      <c r="IH14" s="162"/>
      <c r="II14" s="162"/>
      <c r="IJ14" s="162"/>
      <c r="IK14" s="162"/>
      <c r="IL14" s="162"/>
      <c r="IM14" s="162"/>
      <c r="IN14" s="162"/>
      <c r="IO14" s="162"/>
      <c r="IP14" s="162"/>
      <c r="IQ14" s="163"/>
    </row>
    <row r="15" spans="1:251" ht="15" customHeight="1" x14ac:dyDescent="0.15">
      <c r="A15" s="156">
        <f t="shared" si="0"/>
        <v>14</v>
      </c>
      <c r="B15" s="332" t="s">
        <v>131</v>
      </c>
      <c r="C15" s="333">
        <v>53</v>
      </c>
      <c r="D15" s="152"/>
      <c r="E15" s="250">
        <f t="shared" si="1"/>
        <v>14</v>
      </c>
      <c r="F15" s="13" t="s">
        <v>68</v>
      </c>
      <c r="G15" s="156">
        <v>37</v>
      </c>
      <c r="H15" s="152"/>
      <c r="I15" s="250">
        <f t="shared" si="2"/>
        <v>14</v>
      </c>
      <c r="J15" s="334" t="s">
        <v>107</v>
      </c>
      <c r="K15" s="335">
        <v>25</v>
      </c>
      <c r="L15" s="152"/>
      <c r="M15" s="250">
        <f t="shared" si="3"/>
        <v>14</v>
      </c>
      <c r="N15" s="13" t="s">
        <v>68</v>
      </c>
      <c r="O15" s="156">
        <v>5</v>
      </c>
      <c r="P15" s="249"/>
      <c r="Q15" s="250">
        <v>14</v>
      </c>
      <c r="R15" s="5" t="s">
        <v>113</v>
      </c>
      <c r="S15" s="250">
        <v>1</v>
      </c>
      <c r="T15" s="161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2"/>
      <c r="DS15" s="162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2"/>
      <c r="EH15" s="162"/>
      <c r="EI15" s="162"/>
      <c r="EJ15" s="162"/>
      <c r="EK15" s="162"/>
      <c r="EL15" s="162"/>
      <c r="EM15" s="162"/>
      <c r="EN15" s="162"/>
      <c r="EO15" s="162"/>
      <c r="EP15" s="162"/>
      <c r="EQ15" s="162"/>
      <c r="ER15" s="162"/>
      <c r="ES15" s="162"/>
      <c r="ET15" s="162"/>
      <c r="EU15" s="162"/>
      <c r="EV15" s="162"/>
      <c r="EW15" s="162"/>
      <c r="EX15" s="162"/>
      <c r="EY15" s="162"/>
      <c r="EZ15" s="162"/>
      <c r="FA15" s="162"/>
      <c r="FB15" s="162"/>
      <c r="FC15" s="162"/>
      <c r="FD15" s="162"/>
      <c r="FE15" s="162"/>
      <c r="FF15" s="162"/>
      <c r="FG15" s="162"/>
      <c r="FH15" s="162"/>
      <c r="FI15" s="162"/>
      <c r="FJ15" s="162"/>
      <c r="FK15" s="162"/>
      <c r="FL15" s="162"/>
      <c r="FM15" s="162"/>
      <c r="FN15" s="162"/>
      <c r="FO15" s="162"/>
      <c r="FP15" s="162"/>
      <c r="FQ15" s="162"/>
      <c r="FR15" s="162"/>
      <c r="FS15" s="162"/>
      <c r="FT15" s="162"/>
      <c r="FU15" s="162"/>
      <c r="FV15" s="162"/>
      <c r="FW15" s="162"/>
      <c r="FX15" s="162"/>
      <c r="FY15" s="162"/>
      <c r="FZ15" s="162"/>
      <c r="GA15" s="162"/>
      <c r="GB15" s="162"/>
      <c r="GC15" s="162"/>
      <c r="GD15" s="162"/>
      <c r="GE15" s="162"/>
      <c r="GF15" s="162"/>
      <c r="GG15" s="162"/>
      <c r="GH15" s="162"/>
      <c r="GI15" s="162"/>
      <c r="GJ15" s="162"/>
      <c r="GK15" s="162"/>
      <c r="GL15" s="162"/>
      <c r="GM15" s="162"/>
      <c r="GN15" s="162"/>
      <c r="GO15" s="162"/>
      <c r="GP15" s="162"/>
      <c r="GQ15" s="162"/>
      <c r="GR15" s="162"/>
      <c r="GS15" s="162"/>
      <c r="GT15" s="162"/>
      <c r="GU15" s="162"/>
      <c r="GV15" s="162"/>
      <c r="GW15" s="162"/>
      <c r="GX15" s="162"/>
      <c r="GY15" s="162"/>
      <c r="GZ15" s="162"/>
      <c r="HA15" s="162"/>
      <c r="HB15" s="162"/>
      <c r="HC15" s="162"/>
      <c r="HD15" s="162"/>
      <c r="HE15" s="162"/>
      <c r="HF15" s="162"/>
      <c r="HG15" s="162"/>
      <c r="HH15" s="162"/>
      <c r="HI15" s="162"/>
      <c r="HJ15" s="162"/>
      <c r="HK15" s="162"/>
      <c r="HL15" s="162"/>
      <c r="HM15" s="162"/>
      <c r="HN15" s="162"/>
      <c r="HO15" s="162"/>
      <c r="HP15" s="162"/>
      <c r="HQ15" s="162"/>
      <c r="HR15" s="162"/>
      <c r="HS15" s="162"/>
      <c r="HT15" s="162"/>
      <c r="HU15" s="162"/>
      <c r="HV15" s="162"/>
      <c r="HW15" s="162"/>
      <c r="HX15" s="162"/>
      <c r="HY15" s="162"/>
      <c r="HZ15" s="162"/>
      <c r="IA15" s="162"/>
      <c r="IB15" s="162"/>
      <c r="IC15" s="162"/>
      <c r="ID15" s="162"/>
      <c r="IE15" s="162"/>
      <c r="IF15" s="162"/>
      <c r="IG15" s="162"/>
      <c r="IH15" s="162"/>
      <c r="II15" s="162"/>
      <c r="IJ15" s="162"/>
      <c r="IK15" s="162"/>
      <c r="IL15" s="162"/>
      <c r="IM15" s="162"/>
      <c r="IN15" s="162"/>
      <c r="IO15" s="162"/>
      <c r="IP15" s="162"/>
      <c r="IQ15" s="163"/>
    </row>
    <row r="16" spans="1:251" ht="15" customHeight="1" x14ac:dyDescent="0.15">
      <c r="A16" s="156">
        <f t="shared" si="0"/>
        <v>15</v>
      </c>
      <c r="B16" s="13" t="s">
        <v>122</v>
      </c>
      <c r="C16" s="156">
        <v>53</v>
      </c>
      <c r="D16" s="152"/>
      <c r="E16" s="250">
        <f t="shared" si="1"/>
        <v>15</v>
      </c>
      <c r="F16" s="334" t="s">
        <v>202</v>
      </c>
      <c r="G16" s="335">
        <v>36</v>
      </c>
      <c r="H16" s="152"/>
      <c r="I16" s="250">
        <f t="shared" si="2"/>
        <v>15</v>
      </c>
      <c r="J16" s="334" t="s">
        <v>176</v>
      </c>
      <c r="K16" s="335">
        <v>25</v>
      </c>
      <c r="L16" s="152"/>
      <c r="M16" s="250">
        <f t="shared" si="3"/>
        <v>15</v>
      </c>
      <c r="N16" s="334" t="s">
        <v>125</v>
      </c>
      <c r="O16" s="335">
        <v>4</v>
      </c>
      <c r="P16" s="249"/>
      <c r="Q16" s="256"/>
      <c r="R16" s="153"/>
      <c r="S16" s="154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  <c r="EJ16" s="162"/>
      <c r="EK16" s="162"/>
      <c r="EL16" s="162"/>
      <c r="EM16" s="162"/>
      <c r="EN16" s="162"/>
      <c r="EO16" s="162"/>
      <c r="EP16" s="162"/>
      <c r="EQ16" s="162"/>
      <c r="ER16" s="162"/>
      <c r="ES16" s="162"/>
      <c r="ET16" s="162"/>
      <c r="EU16" s="162"/>
      <c r="EV16" s="162"/>
      <c r="EW16" s="162"/>
      <c r="EX16" s="162"/>
      <c r="EY16" s="162"/>
      <c r="EZ16" s="162"/>
      <c r="FA16" s="162"/>
      <c r="FB16" s="162"/>
      <c r="FC16" s="162"/>
      <c r="FD16" s="162"/>
      <c r="FE16" s="162"/>
      <c r="FF16" s="162"/>
      <c r="FG16" s="162"/>
      <c r="FH16" s="162"/>
      <c r="FI16" s="162"/>
      <c r="FJ16" s="162"/>
      <c r="FK16" s="162"/>
      <c r="FL16" s="162"/>
      <c r="FM16" s="162"/>
      <c r="FN16" s="162"/>
      <c r="FO16" s="162"/>
      <c r="FP16" s="162"/>
      <c r="FQ16" s="162"/>
      <c r="FR16" s="162"/>
      <c r="FS16" s="162"/>
      <c r="FT16" s="162"/>
      <c r="FU16" s="162"/>
      <c r="FV16" s="162"/>
      <c r="FW16" s="162"/>
      <c r="FX16" s="162"/>
      <c r="FY16" s="162"/>
      <c r="FZ16" s="162"/>
      <c r="GA16" s="162"/>
      <c r="GB16" s="162"/>
      <c r="GC16" s="162"/>
      <c r="GD16" s="162"/>
      <c r="GE16" s="162"/>
      <c r="GF16" s="162"/>
      <c r="GG16" s="162"/>
      <c r="GH16" s="162"/>
      <c r="GI16" s="162"/>
      <c r="GJ16" s="162"/>
      <c r="GK16" s="162"/>
      <c r="GL16" s="162"/>
      <c r="GM16" s="162"/>
      <c r="GN16" s="162"/>
      <c r="GO16" s="162"/>
      <c r="GP16" s="162"/>
      <c r="GQ16" s="162"/>
      <c r="GR16" s="162"/>
      <c r="GS16" s="162"/>
      <c r="GT16" s="162"/>
      <c r="GU16" s="162"/>
      <c r="GV16" s="162"/>
      <c r="GW16" s="162"/>
      <c r="GX16" s="162"/>
      <c r="GY16" s="162"/>
      <c r="GZ16" s="162"/>
      <c r="HA16" s="162"/>
      <c r="HB16" s="162"/>
      <c r="HC16" s="162"/>
      <c r="HD16" s="162"/>
      <c r="HE16" s="162"/>
      <c r="HF16" s="162"/>
      <c r="HG16" s="162"/>
      <c r="HH16" s="162"/>
      <c r="HI16" s="162"/>
      <c r="HJ16" s="162"/>
      <c r="HK16" s="162"/>
      <c r="HL16" s="162"/>
      <c r="HM16" s="162"/>
      <c r="HN16" s="162"/>
      <c r="HO16" s="162"/>
      <c r="HP16" s="162"/>
      <c r="HQ16" s="162"/>
      <c r="HR16" s="162"/>
      <c r="HS16" s="162"/>
      <c r="HT16" s="162"/>
      <c r="HU16" s="162"/>
      <c r="HV16" s="162"/>
      <c r="HW16" s="162"/>
      <c r="HX16" s="162"/>
      <c r="HY16" s="162"/>
      <c r="HZ16" s="162"/>
      <c r="IA16" s="162"/>
      <c r="IB16" s="162"/>
      <c r="IC16" s="162"/>
      <c r="ID16" s="162"/>
      <c r="IE16" s="162"/>
      <c r="IF16" s="162"/>
      <c r="IG16" s="162"/>
      <c r="IH16" s="162"/>
      <c r="II16" s="162"/>
      <c r="IJ16" s="162"/>
      <c r="IK16" s="162"/>
      <c r="IL16" s="162"/>
      <c r="IM16" s="162"/>
      <c r="IN16" s="162"/>
      <c r="IO16" s="162"/>
      <c r="IP16" s="162"/>
      <c r="IQ16" s="163"/>
    </row>
    <row r="17" spans="1:251" ht="15" customHeight="1" x14ac:dyDescent="0.15">
      <c r="A17" s="156">
        <f t="shared" si="0"/>
        <v>16</v>
      </c>
      <c r="B17" s="13" t="s">
        <v>111</v>
      </c>
      <c r="C17" s="156">
        <v>50</v>
      </c>
      <c r="D17" s="152"/>
      <c r="E17" s="250">
        <f t="shared" si="1"/>
        <v>16</v>
      </c>
      <c r="F17" s="13" t="s">
        <v>21</v>
      </c>
      <c r="G17" s="156">
        <v>35</v>
      </c>
      <c r="H17" s="152"/>
      <c r="I17" s="250">
        <f t="shared" si="2"/>
        <v>16</v>
      </c>
      <c r="J17" s="13" t="s">
        <v>122</v>
      </c>
      <c r="K17" s="156">
        <v>25</v>
      </c>
      <c r="L17" s="152"/>
      <c r="M17" s="250">
        <f t="shared" si="3"/>
        <v>16</v>
      </c>
      <c r="N17" s="13" t="s">
        <v>83</v>
      </c>
      <c r="O17" s="156">
        <v>4</v>
      </c>
      <c r="P17" s="249"/>
      <c r="Q17" s="256"/>
      <c r="R17" s="161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2"/>
      <c r="DS17" s="162"/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2"/>
      <c r="EF17" s="162"/>
      <c r="EG17" s="162"/>
      <c r="EH17" s="162"/>
      <c r="EI17" s="162"/>
      <c r="EJ17" s="162"/>
      <c r="EK17" s="162"/>
      <c r="EL17" s="162"/>
      <c r="EM17" s="162"/>
      <c r="EN17" s="162"/>
      <c r="EO17" s="162"/>
      <c r="EP17" s="162"/>
      <c r="EQ17" s="162"/>
      <c r="ER17" s="162"/>
      <c r="ES17" s="162"/>
      <c r="ET17" s="162"/>
      <c r="EU17" s="162"/>
      <c r="EV17" s="162"/>
      <c r="EW17" s="162"/>
      <c r="EX17" s="162"/>
      <c r="EY17" s="162"/>
      <c r="EZ17" s="162"/>
      <c r="FA17" s="162"/>
      <c r="FB17" s="162"/>
      <c r="FC17" s="162"/>
      <c r="FD17" s="162"/>
      <c r="FE17" s="162"/>
      <c r="FF17" s="162"/>
      <c r="FG17" s="162"/>
      <c r="FH17" s="162"/>
      <c r="FI17" s="162"/>
      <c r="FJ17" s="162"/>
      <c r="FK17" s="162"/>
      <c r="FL17" s="162"/>
      <c r="FM17" s="162"/>
      <c r="FN17" s="162"/>
      <c r="FO17" s="162"/>
      <c r="FP17" s="162"/>
      <c r="FQ17" s="162"/>
      <c r="FR17" s="162"/>
      <c r="FS17" s="162"/>
      <c r="FT17" s="162"/>
      <c r="FU17" s="162"/>
      <c r="FV17" s="162"/>
      <c r="FW17" s="162"/>
      <c r="FX17" s="162"/>
      <c r="FY17" s="162"/>
      <c r="FZ17" s="162"/>
      <c r="GA17" s="162"/>
      <c r="GB17" s="162"/>
      <c r="GC17" s="162"/>
      <c r="GD17" s="162"/>
      <c r="GE17" s="162"/>
      <c r="GF17" s="162"/>
      <c r="GG17" s="162"/>
      <c r="GH17" s="162"/>
      <c r="GI17" s="162"/>
      <c r="GJ17" s="162"/>
      <c r="GK17" s="162"/>
      <c r="GL17" s="162"/>
      <c r="GM17" s="162"/>
      <c r="GN17" s="162"/>
      <c r="GO17" s="162"/>
      <c r="GP17" s="162"/>
      <c r="GQ17" s="162"/>
      <c r="GR17" s="162"/>
      <c r="GS17" s="162"/>
      <c r="GT17" s="162"/>
      <c r="GU17" s="162"/>
      <c r="GV17" s="162"/>
      <c r="GW17" s="162"/>
      <c r="GX17" s="162"/>
      <c r="GY17" s="162"/>
      <c r="GZ17" s="162"/>
      <c r="HA17" s="162"/>
      <c r="HB17" s="162"/>
      <c r="HC17" s="162"/>
      <c r="HD17" s="162"/>
      <c r="HE17" s="162"/>
      <c r="HF17" s="162"/>
      <c r="HG17" s="162"/>
      <c r="HH17" s="162"/>
      <c r="HI17" s="162"/>
      <c r="HJ17" s="162"/>
      <c r="HK17" s="162"/>
      <c r="HL17" s="162"/>
      <c r="HM17" s="162"/>
      <c r="HN17" s="162"/>
      <c r="HO17" s="162"/>
      <c r="HP17" s="162"/>
      <c r="HQ17" s="162"/>
      <c r="HR17" s="162"/>
      <c r="HS17" s="162"/>
      <c r="HT17" s="162"/>
      <c r="HU17" s="162"/>
      <c r="HV17" s="162"/>
      <c r="HW17" s="162"/>
      <c r="HX17" s="162"/>
      <c r="HY17" s="162"/>
      <c r="HZ17" s="162"/>
      <c r="IA17" s="162"/>
      <c r="IB17" s="162"/>
      <c r="IC17" s="162"/>
      <c r="ID17" s="162"/>
      <c r="IE17" s="162"/>
      <c r="IF17" s="162"/>
      <c r="IG17" s="162"/>
      <c r="IH17" s="162"/>
      <c r="II17" s="162"/>
      <c r="IJ17" s="162"/>
      <c r="IK17" s="162"/>
      <c r="IL17" s="162"/>
      <c r="IM17" s="162"/>
      <c r="IN17" s="162"/>
      <c r="IO17" s="162"/>
      <c r="IP17" s="162"/>
      <c r="IQ17" s="163"/>
    </row>
    <row r="18" spans="1:251" ht="15" customHeight="1" x14ac:dyDescent="0.15">
      <c r="A18" s="156">
        <f t="shared" si="0"/>
        <v>17</v>
      </c>
      <c r="B18" s="13" t="s">
        <v>21</v>
      </c>
      <c r="C18" s="156">
        <v>48</v>
      </c>
      <c r="D18" s="152"/>
      <c r="E18" s="250">
        <f t="shared" si="1"/>
        <v>17</v>
      </c>
      <c r="F18" s="334" t="s">
        <v>107</v>
      </c>
      <c r="G18" s="335">
        <v>33</v>
      </c>
      <c r="H18" s="152"/>
      <c r="I18" s="250">
        <f t="shared" si="2"/>
        <v>17</v>
      </c>
      <c r="J18" s="332" t="s">
        <v>64</v>
      </c>
      <c r="K18" s="333">
        <v>24</v>
      </c>
      <c r="L18" s="152"/>
      <c r="M18" s="156">
        <f t="shared" si="3"/>
        <v>17</v>
      </c>
      <c r="N18" s="334" t="s">
        <v>65</v>
      </c>
      <c r="O18" s="335">
        <v>3</v>
      </c>
      <c r="P18" s="249"/>
      <c r="Q18" s="256"/>
      <c r="R18" s="161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162"/>
      <c r="DS18" s="162"/>
      <c r="DT18" s="162"/>
      <c r="DU18" s="162"/>
      <c r="DV18" s="162"/>
      <c r="DW18" s="162"/>
      <c r="DX18" s="162"/>
      <c r="DY18" s="162"/>
      <c r="DZ18" s="162"/>
      <c r="EA18" s="162"/>
      <c r="EB18" s="162"/>
      <c r="EC18" s="162"/>
      <c r="ED18" s="162"/>
      <c r="EE18" s="162"/>
      <c r="EF18" s="162"/>
      <c r="EG18" s="162"/>
      <c r="EH18" s="162"/>
      <c r="EI18" s="162"/>
      <c r="EJ18" s="162"/>
      <c r="EK18" s="162"/>
      <c r="EL18" s="162"/>
      <c r="EM18" s="162"/>
      <c r="EN18" s="162"/>
      <c r="EO18" s="162"/>
      <c r="EP18" s="162"/>
      <c r="EQ18" s="162"/>
      <c r="ER18" s="162"/>
      <c r="ES18" s="162"/>
      <c r="ET18" s="162"/>
      <c r="EU18" s="162"/>
      <c r="EV18" s="162"/>
      <c r="EW18" s="162"/>
      <c r="EX18" s="162"/>
      <c r="EY18" s="162"/>
      <c r="EZ18" s="162"/>
      <c r="FA18" s="162"/>
      <c r="FB18" s="162"/>
      <c r="FC18" s="162"/>
      <c r="FD18" s="162"/>
      <c r="FE18" s="162"/>
      <c r="FF18" s="162"/>
      <c r="FG18" s="162"/>
      <c r="FH18" s="162"/>
      <c r="FI18" s="162"/>
      <c r="FJ18" s="162"/>
      <c r="FK18" s="162"/>
      <c r="FL18" s="162"/>
      <c r="FM18" s="162"/>
      <c r="FN18" s="162"/>
      <c r="FO18" s="162"/>
      <c r="FP18" s="162"/>
      <c r="FQ18" s="162"/>
      <c r="FR18" s="162"/>
      <c r="FS18" s="162"/>
      <c r="FT18" s="162"/>
      <c r="FU18" s="162"/>
      <c r="FV18" s="162"/>
      <c r="FW18" s="162"/>
      <c r="FX18" s="162"/>
      <c r="FY18" s="162"/>
      <c r="FZ18" s="162"/>
      <c r="GA18" s="162"/>
      <c r="GB18" s="162"/>
      <c r="GC18" s="162"/>
      <c r="GD18" s="162"/>
      <c r="GE18" s="162"/>
      <c r="GF18" s="162"/>
      <c r="GG18" s="162"/>
      <c r="GH18" s="162"/>
      <c r="GI18" s="162"/>
      <c r="GJ18" s="162"/>
      <c r="GK18" s="162"/>
      <c r="GL18" s="162"/>
      <c r="GM18" s="162"/>
      <c r="GN18" s="162"/>
      <c r="GO18" s="162"/>
      <c r="GP18" s="162"/>
      <c r="GQ18" s="162"/>
      <c r="GR18" s="162"/>
      <c r="GS18" s="162"/>
      <c r="GT18" s="162"/>
      <c r="GU18" s="162"/>
      <c r="GV18" s="162"/>
      <c r="GW18" s="162"/>
      <c r="GX18" s="162"/>
      <c r="GY18" s="162"/>
      <c r="GZ18" s="162"/>
      <c r="HA18" s="162"/>
      <c r="HB18" s="162"/>
      <c r="HC18" s="162"/>
      <c r="HD18" s="162"/>
      <c r="HE18" s="162"/>
      <c r="HF18" s="162"/>
      <c r="HG18" s="162"/>
      <c r="HH18" s="162"/>
      <c r="HI18" s="162"/>
      <c r="HJ18" s="162"/>
      <c r="HK18" s="162"/>
      <c r="HL18" s="162"/>
      <c r="HM18" s="162"/>
      <c r="HN18" s="162"/>
      <c r="HO18" s="162"/>
      <c r="HP18" s="162"/>
      <c r="HQ18" s="162"/>
      <c r="HR18" s="162"/>
      <c r="HS18" s="162"/>
      <c r="HT18" s="162"/>
      <c r="HU18" s="162"/>
      <c r="HV18" s="162"/>
      <c r="HW18" s="162"/>
      <c r="HX18" s="162"/>
      <c r="HY18" s="162"/>
      <c r="HZ18" s="162"/>
      <c r="IA18" s="162"/>
      <c r="IB18" s="162"/>
      <c r="IC18" s="162"/>
      <c r="ID18" s="162"/>
      <c r="IE18" s="162"/>
      <c r="IF18" s="162"/>
      <c r="IG18" s="162"/>
      <c r="IH18" s="162"/>
      <c r="II18" s="162"/>
      <c r="IJ18" s="162"/>
      <c r="IK18" s="162"/>
      <c r="IL18" s="162"/>
      <c r="IM18" s="162"/>
      <c r="IN18" s="162"/>
      <c r="IO18" s="162"/>
      <c r="IP18" s="162"/>
      <c r="IQ18" s="163"/>
    </row>
    <row r="19" spans="1:251" ht="15" customHeight="1" x14ac:dyDescent="0.15">
      <c r="A19" s="156">
        <f t="shared" si="0"/>
        <v>18</v>
      </c>
      <c r="B19" s="334" t="s">
        <v>202</v>
      </c>
      <c r="C19" s="335">
        <v>45</v>
      </c>
      <c r="D19" s="152"/>
      <c r="E19" s="250">
        <f t="shared" si="1"/>
        <v>18</v>
      </c>
      <c r="F19" s="332" t="s">
        <v>120</v>
      </c>
      <c r="G19" s="333">
        <v>31</v>
      </c>
      <c r="H19" s="152"/>
      <c r="I19" s="250">
        <f t="shared" si="2"/>
        <v>18</v>
      </c>
      <c r="J19" s="13" t="s">
        <v>82</v>
      </c>
      <c r="K19" s="156">
        <v>24</v>
      </c>
      <c r="L19" s="152"/>
      <c r="M19" s="156">
        <f t="shared" si="3"/>
        <v>18</v>
      </c>
      <c r="N19" s="13" t="s">
        <v>302</v>
      </c>
      <c r="O19" s="156">
        <v>2</v>
      </c>
      <c r="P19" s="249"/>
      <c r="Q19" s="256"/>
      <c r="R19" s="161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  <c r="DQ19" s="162"/>
      <c r="DR19" s="162"/>
      <c r="DS19" s="162"/>
      <c r="DT19" s="162"/>
      <c r="DU19" s="162"/>
      <c r="DV19" s="162"/>
      <c r="DW19" s="162"/>
      <c r="DX19" s="162"/>
      <c r="DY19" s="162"/>
      <c r="DZ19" s="162"/>
      <c r="EA19" s="162"/>
      <c r="EB19" s="162"/>
      <c r="EC19" s="162"/>
      <c r="ED19" s="162"/>
      <c r="EE19" s="162"/>
      <c r="EF19" s="162"/>
      <c r="EG19" s="162"/>
      <c r="EH19" s="162"/>
      <c r="EI19" s="162"/>
      <c r="EJ19" s="162"/>
      <c r="EK19" s="162"/>
      <c r="EL19" s="162"/>
      <c r="EM19" s="162"/>
      <c r="EN19" s="162"/>
      <c r="EO19" s="162"/>
      <c r="EP19" s="162"/>
      <c r="EQ19" s="162"/>
      <c r="ER19" s="162"/>
      <c r="ES19" s="162"/>
      <c r="ET19" s="162"/>
      <c r="EU19" s="162"/>
      <c r="EV19" s="162"/>
      <c r="EW19" s="162"/>
      <c r="EX19" s="162"/>
      <c r="EY19" s="162"/>
      <c r="EZ19" s="162"/>
      <c r="FA19" s="162"/>
      <c r="FB19" s="162"/>
      <c r="FC19" s="162"/>
      <c r="FD19" s="162"/>
      <c r="FE19" s="162"/>
      <c r="FF19" s="162"/>
      <c r="FG19" s="162"/>
      <c r="FH19" s="162"/>
      <c r="FI19" s="162"/>
      <c r="FJ19" s="162"/>
      <c r="FK19" s="162"/>
      <c r="FL19" s="162"/>
      <c r="FM19" s="162"/>
      <c r="FN19" s="162"/>
      <c r="FO19" s="162"/>
      <c r="FP19" s="162"/>
      <c r="FQ19" s="162"/>
      <c r="FR19" s="162"/>
      <c r="FS19" s="162"/>
      <c r="FT19" s="162"/>
      <c r="FU19" s="162"/>
      <c r="FV19" s="162"/>
      <c r="FW19" s="162"/>
      <c r="FX19" s="162"/>
      <c r="FY19" s="162"/>
      <c r="FZ19" s="162"/>
      <c r="GA19" s="162"/>
      <c r="GB19" s="162"/>
      <c r="GC19" s="162"/>
      <c r="GD19" s="162"/>
      <c r="GE19" s="162"/>
      <c r="GF19" s="162"/>
      <c r="GG19" s="162"/>
      <c r="GH19" s="162"/>
      <c r="GI19" s="162"/>
      <c r="GJ19" s="162"/>
      <c r="GK19" s="162"/>
      <c r="GL19" s="162"/>
      <c r="GM19" s="162"/>
      <c r="GN19" s="162"/>
      <c r="GO19" s="162"/>
      <c r="GP19" s="162"/>
      <c r="GQ19" s="162"/>
      <c r="GR19" s="162"/>
      <c r="GS19" s="162"/>
      <c r="GT19" s="162"/>
      <c r="GU19" s="162"/>
      <c r="GV19" s="162"/>
      <c r="GW19" s="162"/>
      <c r="GX19" s="162"/>
      <c r="GY19" s="162"/>
      <c r="GZ19" s="162"/>
      <c r="HA19" s="162"/>
      <c r="HB19" s="162"/>
      <c r="HC19" s="162"/>
      <c r="HD19" s="162"/>
      <c r="HE19" s="162"/>
      <c r="HF19" s="162"/>
      <c r="HG19" s="162"/>
      <c r="HH19" s="162"/>
      <c r="HI19" s="162"/>
      <c r="HJ19" s="162"/>
      <c r="HK19" s="162"/>
      <c r="HL19" s="162"/>
      <c r="HM19" s="162"/>
      <c r="HN19" s="162"/>
      <c r="HO19" s="162"/>
      <c r="HP19" s="162"/>
      <c r="HQ19" s="162"/>
      <c r="HR19" s="162"/>
      <c r="HS19" s="162"/>
      <c r="HT19" s="162"/>
      <c r="HU19" s="162"/>
      <c r="HV19" s="162"/>
      <c r="HW19" s="162"/>
      <c r="HX19" s="162"/>
      <c r="HY19" s="162"/>
      <c r="HZ19" s="162"/>
      <c r="IA19" s="162"/>
      <c r="IB19" s="162"/>
      <c r="IC19" s="162"/>
      <c r="ID19" s="162"/>
      <c r="IE19" s="162"/>
      <c r="IF19" s="162"/>
      <c r="IG19" s="162"/>
      <c r="IH19" s="162"/>
      <c r="II19" s="162"/>
      <c r="IJ19" s="162"/>
      <c r="IK19" s="162"/>
      <c r="IL19" s="162"/>
      <c r="IM19" s="162"/>
      <c r="IN19" s="162"/>
      <c r="IO19" s="162"/>
      <c r="IP19" s="162"/>
      <c r="IQ19" s="163"/>
    </row>
    <row r="20" spans="1:251" ht="15" customHeight="1" x14ac:dyDescent="0.15">
      <c r="A20" s="156">
        <f t="shared" si="0"/>
        <v>19</v>
      </c>
      <c r="B20" s="13" t="s">
        <v>302</v>
      </c>
      <c r="C20" s="156">
        <v>43</v>
      </c>
      <c r="D20" s="152"/>
      <c r="E20" s="250">
        <f t="shared" si="1"/>
        <v>19</v>
      </c>
      <c r="F20" s="13" t="s">
        <v>302</v>
      </c>
      <c r="G20" s="156">
        <v>30</v>
      </c>
      <c r="H20" s="152"/>
      <c r="I20" s="250">
        <f t="shared" si="2"/>
        <v>19</v>
      </c>
      <c r="J20" s="334" t="s">
        <v>204</v>
      </c>
      <c r="K20" s="335">
        <v>23</v>
      </c>
      <c r="L20" s="152"/>
      <c r="M20" s="156">
        <f t="shared" si="3"/>
        <v>19</v>
      </c>
      <c r="N20" s="13" t="s">
        <v>88</v>
      </c>
      <c r="O20" s="156">
        <v>2</v>
      </c>
      <c r="P20" s="249"/>
      <c r="Q20" s="256"/>
      <c r="R20" s="329"/>
      <c r="S20" s="267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2"/>
      <c r="DQ20" s="162"/>
      <c r="DR20" s="162"/>
      <c r="DS20" s="162"/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2"/>
      <c r="EF20" s="162"/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2"/>
      <c r="ES20" s="162"/>
      <c r="ET20" s="162"/>
      <c r="EU20" s="162"/>
      <c r="EV20" s="162"/>
      <c r="EW20" s="162"/>
      <c r="EX20" s="162"/>
      <c r="EY20" s="162"/>
      <c r="EZ20" s="162"/>
      <c r="FA20" s="162"/>
      <c r="FB20" s="162"/>
      <c r="FC20" s="162"/>
      <c r="FD20" s="162"/>
      <c r="FE20" s="162"/>
      <c r="FF20" s="162"/>
      <c r="FG20" s="162"/>
      <c r="FH20" s="162"/>
      <c r="FI20" s="162"/>
      <c r="FJ20" s="162"/>
      <c r="FK20" s="162"/>
      <c r="FL20" s="162"/>
      <c r="FM20" s="162"/>
      <c r="FN20" s="162"/>
      <c r="FO20" s="162"/>
      <c r="FP20" s="162"/>
      <c r="FQ20" s="162"/>
      <c r="FR20" s="162"/>
      <c r="FS20" s="162"/>
      <c r="FT20" s="162"/>
      <c r="FU20" s="162"/>
      <c r="FV20" s="162"/>
      <c r="FW20" s="162"/>
      <c r="FX20" s="162"/>
      <c r="FY20" s="162"/>
      <c r="FZ20" s="162"/>
      <c r="GA20" s="162"/>
      <c r="GB20" s="162"/>
      <c r="GC20" s="162"/>
      <c r="GD20" s="162"/>
      <c r="GE20" s="162"/>
      <c r="GF20" s="162"/>
      <c r="GG20" s="162"/>
      <c r="GH20" s="162"/>
      <c r="GI20" s="162"/>
      <c r="GJ20" s="162"/>
      <c r="GK20" s="162"/>
      <c r="GL20" s="162"/>
      <c r="GM20" s="162"/>
      <c r="GN20" s="162"/>
      <c r="GO20" s="162"/>
      <c r="GP20" s="162"/>
      <c r="GQ20" s="162"/>
      <c r="GR20" s="162"/>
      <c r="GS20" s="162"/>
      <c r="GT20" s="162"/>
      <c r="GU20" s="162"/>
      <c r="GV20" s="162"/>
      <c r="GW20" s="162"/>
      <c r="GX20" s="162"/>
      <c r="GY20" s="162"/>
      <c r="GZ20" s="162"/>
      <c r="HA20" s="162"/>
      <c r="HB20" s="162"/>
      <c r="HC20" s="162"/>
      <c r="HD20" s="162"/>
      <c r="HE20" s="162"/>
      <c r="HF20" s="162"/>
      <c r="HG20" s="162"/>
      <c r="HH20" s="162"/>
      <c r="HI20" s="162"/>
      <c r="HJ20" s="162"/>
      <c r="HK20" s="162"/>
      <c r="HL20" s="162"/>
      <c r="HM20" s="162"/>
      <c r="HN20" s="162"/>
      <c r="HO20" s="162"/>
      <c r="HP20" s="162"/>
      <c r="HQ20" s="162"/>
      <c r="HR20" s="162"/>
      <c r="HS20" s="162"/>
      <c r="HT20" s="162"/>
      <c r="HU20" s="162"/>
      <c r="HV20" s="162"/>
      <c r="HW20" s="162"/>
      <c r="HX20" s="162"/>
      <c r="HY20" s="162"/>
      <c r="HZ20" s="162"/>
      <c r="IA20" s="162"/>
      <c r="IB20" s="162"/>
      <c r="IC20" s="162"/>
      <c r="ID20" s="162"/>
      <c r="IE20" s="162"/>
      <c r="IF20" s="162"/>
      <c r="IG20" s="162"/>
      <c r="IH20" s="162"/>
      <c r="II20" s="162"/>
      <c r="IJ20" s="162"/>
      <c r="IK20" s="162"/>
      <c r="IL20" s="162"/>
      <c r="IM20" s="162"/>
      <c r="IN20" s="162"/>
      <c r="IO20" s="162"/>
      <c r="IP20" s="162"/>
      <c r="IQ20" s="163"/>
    </row>
    <row r="21" spans="1:251" ht="15" customHeight="1" x14ac:dyDescent="0.15">
      <c r="A21" s="156">
        <f t="shared" si="0"/>
        <v>20</v>
      </c>
      <c r="B21" s="334" t="s">
        <v>176</v>
      </c>
      <c r="C21" s="335">
        <v>42</v>
      </c>
      <c r="D21" s="152"/>
      <c r="E21" s="250">
        <f t="shared" si="1"/>
        <v>20</v>
      </c>
      <c r="F21" s="334" t="s">
        <v>256</v>
      </c>
      <c r="G21" s="335">
        <v>27</v>
      </c>
      <c r="H21" s="152"/>
      <c r="I21" s="250">
        <f t="shared" si="2"/>
        <v>20</v>
      </c>
      <c r="J21" s="334" t="s">
        <v>202</v>
      </c>
      <c r="K21" s="335">
        <v>23</v>
      </c>
      <c r="L21" s="152"/>
      <c r="M21" s="156">
        <f t="shared" si="3"/>
        <v>20</v>
      </c>
      <c r="N21" s="13" t="s">
        <v>79</v>
      </c>
      <c r="O21" s="156">
        <v>2</v>
      </c>
      <c r="P21" s="249"/>
      <c r="Q21" s="256"/>
      <c r="R21" s="256"/>
      <c r="S21" s="256"/>
      <c r="T21" s="161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  <c r="DQ21" s="162"/>
      <c r="DR21" s="162"/>
      <c r="DS21" s="162"/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2"/>
      <c r="EF21" s="162"/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2"/>
      <c r="ES21" s="162"/>
      <c r="ET21" s="162"/>
      <c r="EU21" s="162"/>
      <c r="EV21" s="162"/>
      <c r="EW21" s="162"/>
      <c r="EX21" s="162"/>
      <c r="EY21" s="162"/>
      <c r="EZ21" s="162"/>
      <c r="FA21" s="162"/>
      <c r="FB21" s="162"/>
      <c r="FC21" s="162"/>
      <c r="FD21" s="162"/>
      <c r="FE21" s="162"/>
      <c r="FF21" s="162"/>
      <c r="FG21" s="162"/>
      <c r="FH21" s="162"/>
      <c r="FI21" s="162"/>
      <c r="FJ21" s="162"/>
      <c r="FK21" s="162"/>
      <c r="FL21" s="162"/>
      <c r="FM21" s="162"/>
      <c r="FN21" s="162"/>
      <c r="FO21" s="162"/>
      <c r="FP21" s="162"/>
      <c r="FQ21" s="162"/>
      <c r="FR21" s="162"/>
      <c r="FS21" s="162"/>
      <c r="FT21" s="162"/>
      <c r="FU21" s="162"/>
      <c r="FV21" s="162"/>
      <c r="FW21" s="162"/>
      <c r="FX21" s="162"/>
      <c r="FY21" s="162"/>
      <c r="FZ21" s="162"/>
      <c r="GA21" s="162"/>
      <c r="GB21" s="162"/>
      <c r="GC21" s="162"/>
      <c r="GD21" s="162"/>
      <c r="GE21" s="162"/>
      <c r="GF21" s="162"/>
      <c r="GG21" s="162"/>
      <c r="GH21" s="162"/>
      <c r="GI21" s="162"/>
      <c r="GJ21" s="162"/>
      <c r="GK21" s="162"/>
      <c r="GL21" s="162"/>
      <c r="GM21" s="162"/>
      <c r="GN21" s="162"/>
      <c r="GO21" s="162"/>
      <c r="GP21" s="162"/>
      <c r="GQ21" s="162"/>
      <c r="GR21" s="162"/>
      <c r="GS21" s="162"/>
      <c r="GT21" s="162"/>
      <c r="GU21" s="162"/>
      <c r="GV21" s="162"/>
      <c r="GW21" s="162"/>
      <c r="GX21" s="162"/>
      <c r="GY21" s="162"/>
      <c r="GZ21" s="162"/>
      <c r="HA21" s="162"/>
      <c r="HB21" s="162"/>
      <c r="HC21" s="162"/>
      <c r="HD21" s="162"/>
      <c r="HE21" s="162"/>
      <c r="HF21" s="162"/>
      <c r="HG21" s="162"/>
      <c r="HH21" s="162"/>
      <c r="HI21" s="162"/>
      <c r="HJ21" s="162"/>
      <c r="HK21" s="162"/>
      <c r="HL21" s="162"/>
      <c r="HM21" s="162"/>
      <c r="HN21" s="162"/>
      <c r="HO21" s="162"/>
      <c r="HP21" s="162"/>
      <c r="HQ21" s="162"/>
      <c r="HR21" s="162"/>
      <c r="HS21" s="162"/>
      <c r="HT21" s="162"/>
      <c r="HU21" s="162"/>
      <c r="HV21" s="162"/>
      <c r="HW21" s="162"/>
      <c r="HX21" s="162"/>
      <c r="HY21" s="162"/>
      <c r="HZ21" s="162"/>
      <c r="IA21" s="162"/>
      <c r="IB21" s="162"/>
      <c r="IC21" s="162"/>
      <c r="ID21" s="162"/>
      <c r="IE21" s="162"/>
      <c r="IF21" s="162"/>
      <c r="IG21" s="162"/>
      <c r="IH21" s="162"/>
      <c r="II21" s="162"/>
      <c r="IJ21" s="162"/>
      <c r="IK21" s="162"/>
      <c r="IL21" s="162"/>
      <c r="IM21" s="162"/>
      <c r="IN21" s="162"/>
      <c r="IO21" s="162"/>
      <c r="IP21" s="162"/>
      <c r="IQ21" s="163"/>
    </row>
    <row r="22" spans="1:251" ht="15" customHeight="1" x14ac:dyDescent="0.15">
      <c r="A22" s="156">
        <v>21</v>
      </c>
      <c r="B22" s="259" t="s">
        <v>60</v>
      </c>
      <c r="C22" s="260">
        <v>42</v>
      </c>
      <c r="D22" s="152"/>
      <c r="E22" s="250">
        <v>21</v>
      </c>
      <c r="F22" s="334" t="s">
        <v>125</v>
      </c>
      <c r="G22" s="335">
        <v>26</v>
      </c>
      <c r="H22" s="152"/>
      <c r="I22" s="250">
        <v>21</v>
      </c>
      <c r="J22" s="13" t="s">
        <v>21</v>
      </c>
      <c r="K22" s="156">
        <v>23</v>
      </c>
      <c r="L22" s="152"/>
      <c r="M22" s="156">
        <v>21</v>
      </c>
      <c r="N22" s="334" t="s">
        <v>176</v>
      </c>
      <c r="O22" s="335">
        <v>1</v>
      </c>
      <c r="P22" s="249"/>
      <c r="Q22" s="256"/>
      <c r="R22" s="256"/>
      <c r="S22" s="256"/>
      <c r="T22" s="161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DP22" s="162"/>
      <c r="DQ22" s="162"/>
      <c r="DR22" s="162"/>
      <c r="DS22" s="162"/>
      <c r="DT22" s="162"/>
      <c r="DU22" s="162"/>
      <c r="DV22" s="162"/>
      <c r="DW22" s="162"/>
      <c r="DX22" s="162"/>
      <c r="DY22" s="162"/>
      <c r="DZ22" s="162"/>
      <c r="EA22" s="162"/>
      <c r="EB22" s="162"/>
      <c r="EC22" s="162"/>
      <c r="ED22" s="162"/>
      <c r="EE22" s="162"/>
      <c r="EF22" s="162"/>
      <c r="EG22" s="162"/>
      <c r="EH22" s="162"/>
      <c r="EI22" s="162"/>
      <c r="EJ22" s="162"/>
      <c r="EK22" s="162"/>
      <c r="EL22" s="162"/>
      <c r="EM22" s="162"/>
      <c r="EN22" s="162"/>
      <c r="EO22" s="162"/>
      <c r="EP22" s="162"/>
      <c r="EQ22" s="162"/>
      <c r="ER22" s="162"/>
      <c r="ES22" s="162"/>
      <c r="ET22" s="162"/>
      <c r="EU22" s="162"/>
      <c r="EV22" s="162"/>
      <c r="EW22" s="162"/>
      <c r="EX22" s="162"/>
      <c r="EY22" s="162"/>
      <c r="EZ22" s="162"/>
      <c r="FA22" s="162"/>
      <c r="FB22" s="162"/>
      <c r="FC22" s="162"/>
      <c r="FD22" s="162"/>
      <c r="FE22" s="162"/>
      <c r="FF22" s="162"/>
      <c r="FG22" s="162"/>
      <c r="FH22" s="162"/>
      <c r="FI22" s="162"/>
      <c r="FJ22" s="162"/>
      <c r="FK22" s="162"/>
      <c r="FL22" s="162"/>
      <c r="FM22" s="162"/>
      <c r="FN22" s="162"/>
      <c r="FO22" s="162"/>
      <c r="FP22" s="162"/>
      <c r="FQ22" s="162"/>
      <c r="FR22" s="162"/>
      <c r="FS22" s="162"/>
      <c r="FT22" s="162"/>
      <c r="FU22" s="162"/>
      <c r="FV22" s="162"/>
      <c r="FW22" s="162"/>
      <c r="FX22" s="162"/>
      <c r="FY22" s="162"/>
      <c r="FZ22" s="162"/>
      <c r="GA22" s="162"/>
      <c r="GB22" s="162"/>
      <c r="GC22" s="162"/>
      <c r="GD22" s="162"/>
      <c r="GE22" s="162"/>
      <c r="GF22" s="162"/>
      <c r="GG22" s="162"/>
      <c r="GH22" s="162"/>
      <c r="GI22" s="162"/>
      <c r="GJ22" s="162"/>
      <c r="GK22" s="162"/>
      <c r="GL22" s="162"/>
      <c r="GM22" s="162"/>
      <c r="GN22" s="162"/>
      <c r="GO22" s="162"/>
      <c r="GP22" s="162"/>
      <c r="GQ22" s="162"/>
      <c r="GR22" s="162"/>
      <c r="GS22" s="162"/>
      <c r="GT22" s="162"/>
      <c r="GU22" s="162"/>
      <c r="GV22" s="162"/>
      <c r="GW22" s="162"/>
      <c r="GX22" s="162"/>
      <c r="GY22" s="162"/>
      <c r="GZ22" s="162"/>
      <c r="HA22" s="162"/>
      <c r="HB22" s="162"/>
      <c r="HC22" s="162"/>
      <c r="HD22" s="162"/>
      <c r="HE22" s="162"/>
      <c r="HF22" s="162"/>
      <c r="HG22" s="162"/>
      <c r="HH22" s="162"/>
      <c r="HI22" s="162"/>
      <c r="HJ22" s="162"/>
      <c r="HK22" s="162"/>
      <c r="HL22" s="162"/>
      <c r="HM22" s="162"/>
      <c r="HN22" s="162"/>
      <c r="HO22" s="162"/>
      <c r="HP22" s="162"/>
      <c r="HQ22" s="162"/>
      <c r="HR22" s="162"/>
      <c r="HS22" s="162"/>
      <c r="HT22" s="162"/>
      <c r="HU22" s="162"/>
      <c r="HV22" s="162"/>
      <c r="HW22" s="162"/>
      <c r="HX22" s="162"/>
      <c r="HY22" s="162"/>
      <c r="HZ22" s="162"/>
      <c r="IA22" s="162"/>
      <c r="IB22" s="162"/>
      <c r="IC22" s="162"/>
      <c r="ID22" s="162"/>
      <c r="IE22" s="162"/>
      <c r="IF22" s="162"/>
      <c r="IG22" s="162"/>
      <c r="IH22" s="162"/>
      <c r="II22" s="162"/>
      <c r="IJ22" s="162"/>
      <c r="IK22" s="162"/>
      <c r="IL22" s="162"/>
      <c r="IM22" s="162"/>
      <c r="IN22" s="162"/>
      <c r="IO22" s="162"/>
      <c r="IP22" s="162"/>
      <c r="IQ22" s="163"/>
    </row>
    <row r="23" spans="1:251" ht="15" customHeight="1" x14ac:dyDescent="0.15">
      <c r="A23" s="156">
        <v>22</v>
      </c>
      <c r="B23" s="334" t="s">
        <v>256</v>
      </c>
      <c r="C23" s="335">
        <v>41</v>
      </c>
      <c r="D23" s="152"/>
      <c r="E23" s="250">
        <v>22</v>
      </c>
      <c r="F23" s="334" t="s">
        <v>176</v>
      </c>
      <c r="G23" s="335">
        <v>26</v>
      </c>
      <c r="H23" s="152"/>
      <c r="I23" s="250">
        <v>22</v>
      </c>
      <c r="J23" s="334" t="s">
        <v>125</v>
      </c>
      <c r="K23" s="335">
        <v>22</v>
      </c>
      <c r="L23" s="152"/>
      <c r="M23" s="156">
        <v>22</v>
      </c>
      <c r="N23" s="332" t="s">
        <v>120</v>
      </c>
      <c r="O23" s="333">
        <v>1</v>
      </c>
      <c r="P23" s="249"/>
      <c r="Q23" s="256"/>
      <c r="R23" s="153"/>
      <c r="S23" s="154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2"/>
      <c r="DQ23" s="162"/>
      <c r="DR23" s="162"/>
      <c r="DS23" s="162"/>
      <c r="DT23" s="162"/>
      <c r="DU23" s="162"/>
      <c r="DV23" s="162"/>
      <c r="DW23" s="162"/>
      <c r="DX23" s="162"/>
      <c r="DY23" s="162"/>
      <c r="DZ23" s="162"/>
      <c r="EA23" s="162"/>
      <c r="EB23" s="162"/>
      <c r="EC23" s="162"/>
      <c r="ED23" s="162"/>
      <c r="EE23" s="162"/>
      <c r="EF23" s="162"/>
      <c r="EG23" s="162"/>
      <c r="EH23" s="162"/>
      <c r="EI23" s="162"/>
      <c r="EJ23" s="162"/>
      <c r="EK23" s="162"/>
      <c r="EL23" s="162"/>
      <c r="EM23" s="162"/>
      <c r="EN23" s="162"/>
      <c r="EO23" s="162"/>
      <c r="EP23" s="162"/>
      <c r="EQ23" s="162"/>
      <c r="ER23" s="162"/>
      <c r="ES23" s="162"/>
      <c r="ET23" s="162"/>
      <c r="EU23" s="162"/>
      <c r="EV23" s="162"/>
      <c r="EW23" s="162"/>
      <c r="EX23" s="162"/>
      <c r="EY23" s="162"/>
      <c r="EZ23" s="162"/>
      <c r="FA23" s="162"/>
      <c r="FB23" s="162"/>
      <c r="FC23" s="162"/>
      <c r="FD23" s="162"/>
      <c r="FE23" s="162"/>
      <c r="FF23" s="162"/>
      <c r="FG23" s="162"/>
      <c r="FH23" s="162"/>
      <c r="FI23" s="162"/>
      <c r="FJ23" s="162"/>
      <c r="FK23" s="162"/>
      <c r="FL23" s="162"/>
      <c r="FM23" s="162"/>
      <c r="FN23" s="162"/>
      <c r="FO23" s="162"/>
      <c r="FP23" s="162"/>
      <c r="FQ23" s="162"/>
      <c r="FR23" s="162"/>
      <c r="FS23" s="162"/>
      <c r="FT23" s="162"/>
      <c r="FU23" s="162"/>
      <c r="FV23" s="162"/>
      <c r="FW23" s="162"/>
      <c r="FX23" s="162"/>
      <c r="FY23" s="162"/>
      <c r="FZ23" s="162"/>
      <c r="GA23" s="162"/>
      <c r="GB23" s="162"/>
      <c r="GC23" s="162"/>
      <c r="GD23" s="162"/>
      <c r="GE23" s="162"/>
      <c r="GF23" s="162"/>
      <c r="GG23" s="162"/>
      <c r="GH23" s="162"/>
      <c r="GI23" s="162"/>
      <c r="GJ23" s="162"/>
      <c r="GK23" s="162"/>
      <c r="GL23" s="162"/>
      <c r="GM23" s="162"/>
      <c r="GN23" s="162"/>
      <c r="GO23" s="162"/>
      <c r="GP23" s="162"/>
      <c r="GQ23" s="162"/>
      <c r="GR23" s="162"/>
      <c r="GS23" s="162"/>
      <c r="GT23" s="162"/>
      <c r="GU23" s="162"/>
      <c r="GV23" s="162"/>
      <c r="GW23" s="162"/>
      <c r="GX23" s="162"/>
      <c r="GY23" s="162"/>
      <c r="GZ23" s="162"/>
      <c r="HA23" s="162"/>
      <c r="HB23" s="162"/>
      <c r="HC23" s="162"/>
      <c r="HD23" s="162"/>
      <c r="HE23" s="162"/>
      <c r="HF23" s="162"/>
      <c r="HG23" s="162"/>
      <c r="HH23" s="162"/>
      <c r="HI23" s="162"/>
      <c r="HJ23" s="162"/>
      <c r="HK23" s="162"/>
      <c r="HL23" s="162"/>
      <c r="HM23" s="162"/>
      <c r="HN23" s="162"/>
      <c r="HO23" s="162"/>
      <c r="HP23" s="162"/>
      <c r="HQ23" s="162"/>
      <c r="HR23" s="162"/>
      <c r="HS23" s="162"/>
      <c r="HT23" s="162"/>
      <c r="HU23" s="162"/>
      <c r="HV23" s="162"/>
      <c r="HW23" s="162"/>
      <c r="HX23" s="162"/>
      <c r="HY23" s="162"/>
      <c r="HZ23" s="162"/>
      <c r="IA23" s="162"/>
      <c r="IB23" s="162"/>
      <c r="IC23" s="162"/>
      <c r="ID23" s="162"/>
      <c r="IE23" s="162"/>
      <c r="IF23" s="162"/>
      <c r="IG23" s="162"/>
      <c r="IH23" s="162"/>
      <c r="II23" s="162"/>
      <c r="IJ23" s="162"/>
      <c r="IK23" s="162"/>
      <c r="IL23" s="162"/>
      <c r="IM23" s="162"/>
      <c r="IN23" s="162"/>
      <c r="IO23" s="162"/>
      <c r="IP23" s="162"/>
      <c r="IQ23" s="163"/>
    </row>
    <row r="24" spans="1:251" ht="15" customHeight="1" x14ac:dyDescent="0.15">
      <c r="A24" s="156">
        <v>23</v>
      </c>
      <c r="B24" s="334" t="s">
        <v>125</v>
      </c>
      <c r="C24" s="335">
        <v>41</v>
      </c>
      <c r="D24" s="152"/>
      <c r="E24" s="250">
        <v>23</v>
      </c>
      <c r="F24" s="13" t="s">
        <v>122</v>
      </c>
      <c r="G24" s="156">
        <v>26</v>
      </c>
      <c r="H24" s="152"/>
      <c r="I24" s="250">
        <v>23</v>
      </c>
      <c r="J24" s="334" t="s">
        <v>173</v>
      </c>
      <c r="K24" s="335">
        <v>21</v>
      </c>
      <c r="L24" s="152"/>
      <c r="M24" s="250">
        <v>23</v>
      </c>
      <c r="N24" s="334" t="s">
        <v>173</v>
      </c>
      <c r="O24" s="335">
        <v>1</v>
      </c>
      <c r="P24" s="329"/>
      <c r="Q24" s="254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2"/>
      <c r="EL24" s="162"/>
      <c r="EM24" s="162"/>
      <c r="EN24" s="162"/>
      <c r="EO24" s="162"/>
      <c r="EP24" s="162"/>
      <c r="EQ24" s="162"/>
      <c r="ER24" s="162"/>
      <c r="ES24" s="162"/>
      <c r="ET24" s="162"/>
      <c r="EU24" s="162"/>
      <c r="EV24" s="162"/>
      <c r="EW24" s="162"/>
      <c r="EX24" s="162"/>
      <c r="EY24" s="162"/>
      <c r="EZ24" s="162"/>
      <c r="FA24" s="162"/>
      <c r="FB24" s="162"/>
      <c r="FC24" s="162"/>
      <c r="FD24" s="162"/>
      <c r="FE24" s="162"/>
      <c r="FF24" s="162"/>
      <c r="FG24" s="162"/>
      <c r="FH24" s="162"/>
      <c r="FI24" s="162"/>
      <c r="FJ24" s="162"/>
      <c r="FK24" s="162"/>
      <c r="FL24" s="162"/>
      <c r="FM24" s="162"/>
      <c r="FN24" s="162"/>
      <c r="FO24" s="162"/>
      <c r="FP24" s="162"/>
      <c r="FQ24" s="162"/>
      <c r="FR24" s="162"/>
      <c r="FS24" s="162"/>
      <c r="FT24" s="162"/>
      <c r="FU24" s="162"/>
      <c r="FV24" s="162"/>
      <c r="FW24" s="162"/>
      <c r="FX24" s="162"/>
      <c r="FY24" s="162"/>
      <c r="FZ24" s="162"/>
      <c r="GA24" s="162"/>
      <c r="GB24" s="162"/>
      <c r="GC24" s="162"/>
      <c r="GD24" s="162"/>
      <c r="GE24" s="162"/>
      <c r="GF24" s="162"/>
      <c r="GG24" s="162"/>
      <c r="GH24" s="162"/>
      <c r="GI24" s="162"/>
      <c r="GJ24" s="162"/>
      <c r="GK24" s="162"/>
      <c r="GL24" s="162"/>
      <c r="GM24" s="162"/>
      <c r="GN24" s="162"/>
      <c r="GO24" s="162"/>
      <c r="GP24" s="162"/>
      <c r="GQ24" s="162"/>
      <c r="GR24" s="162"/>
      <c r="GS24" s="162"/>
      <c r="GT24" s="162"/>
      <c r="GU24" s="162"/>
      <c r="GV24" s="162"/>
      <c r="GW24" s="162"/>
      <c r="GX24" s="162"/>
      <c r="GY24" s="162"/>
      <c r="GZ24" s="162"/>
      <c r="HA24" s="162"/>
      <c r="HB24" s="162"/>
      <c r="HC24" s="162"/>
      <c r="HD24" s="162"/>
      <c r="HE24" s="162"/>
      <c r="HF24" s="162"/>
      <c r="HG24" s="162"/>
      <c r="HH24" s="162"/>
      <c r="HI24" s="162"/>
      <c r="HJ24" s="162"/>
      <c r="HK24" s="162"/>
      <c r="HL24" s="162"/>
      <c r="HM24" s="162"/>
      <c r="HN24" s="162"/>
      <c r="HO24" s="162"/>
      <c r="HP24" s="162"/>
      <c r="HQ24" s="162"/>
      <c r="HR24" s="162"/>
      <c r="HS24" s="162"/>
      <c r="HT24" s="162"/>
      <c r="HU24" s="162"/>
      <c r="HV24" s="162"/>
      <c r="HW24" s="162"/>
      <c r="HX24" s="162"/>
      <c r="HY24" s="162"/>
      <c r="HZ24" s="162"/>
      <c r="IA24" s="162"/>
      <c r="IB24" s="162"/>
      <c r="IC24" s="162"/>
      <c r="ID24" s="162"/>
      <c r="IE24" s="162"/>
      <c r="IF24" s="162"/>
      <c r="IG24" s="162"/>
      <c r="IH24" s="162"/>
      <c r="II24" s="162"/>
      <c r="IJ24" s="162"/>
      <c r="IK24" s="162"/>
      <c r="IL24" s="162"/>
      <c r="IM24" s="162"/>
      <c r="IN24" s="162"/>
      <c r="IO24" s="162"/>
      <c r="IP24" s="162"/>
      <c r="IQ24" s="163"/>
    </row>
    <row r="25" spans="1:251" ht="15" customHeight="1" x14ac:dyDescent="0.15">
      <c r="A25" s="156">
        <v>24</v>
      </c>
      <c r="B25" s="334" t="s">
        <v>107</v>
      </c>
      <c r="C25" s="335">
        <v>41</v>
      </c>
      <c r="D25" s="152"/>
      <c r="E25" s="156">
        <v>24</v>
      </c>
      <c r="F25" s="259" t="s">
        <v>60</v>
      </c>
      <c r="G25" s="260">
        <v>26</v>
      </c>
      <c r="H25" s="152"/>
      <c r="I25" s="156">
        <v>24</v>
      </c>
      <c r="J25" s="334" t="s">
        <v>65</v>
      </c>
      <c r="K25" s="335">
        <v>20</v>
      </c>
      <c r="L25" s="152"/>
      <c r="M25" s="156">
        <v>24</v>
      </c>
      <c r="N25" s="13" t="s">
        <v>142</v>
      </c>
      <c r="O25" s="156">
        <v>1</v>
      </c>
      <c r="P25" s="256"/>
      <c r="Q25" s="256"/>
      <c r="R25" s="161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  <c r="ET25" s="162"/>
      <c r="EU25" s="162"/>
      <c r="EV25" s="162"/>
      <c r="EW25" s="162"/>
      <c r="EX25" s="162"/>
      <c r="EY25" s="162"/>
      <c r="EZ25" s="162"/>
      <c r="FA25" s="162"/>
      <c r="FB25" s="162"/>
      <c r="FC25" s="162"/>
      <c r="FD25" s="162"/>
      <c r="FE25" s="162"/>
      <c r="FF25" s="162"/>
      <c r="FG25" s="162"/>
      <c r="FH25" s="162"/>
      <c r="FI25" s="162"/>
      <c r="FJ25" s="162"/>
      <c r="FK25" s="162"/>
      <c r="FL25" s="162"/>
      <c r="FM25" s="162"/>
      <c r="FN25" s="162"/>
      <c r="FO25" s="162"/>
      <c r="FP25" s="162"/>
      <c r="FQ25" s="162"/>
      <c r="FR25" s="162"/>
      <c r="FS25" s="162"/>
      <c r="FT25" s="162"/>
      <c r="FU25" s="162"/>
      <c r="FV25" s="162"/>
      <c r="FW25" s="162"/>
      <c r="FX25" s="162"/>
      <c r="FY25" s="162"/>
      <c r="FZ25" s="162"/>
      <c r="GA25" s="162"/>
      <c r="GB25" s="162"/>
      <c r="GC25" s="162"/>
      <c r="GD25" s="162"/>
      <c r="GE25" s="162"/>
      <c r="GF25" s="162"/>
      <c r="GG25" s="162"/>
      <c r="GH25" s="162"/>
      <c r="GI25" s="162"/>
      <c r="GJ25" s="162"/>
      <c r="GK25" s="162"/>
      <c r="GL25" s="162"/>
      <c r="GM25" s="162"/>
      <c r="GN25" s="162"/>
      <c r="GO25" s="162"/>
      <c r="GP25" s="162"/>
      <c r="GQ25" s="162"/>
      <c r="GR25" s="162"/>
      <c r="GS25" s="162"/>
      <c r="GT25" s="162"/>
      <c r="GU25" s="162"/>
      <c r="GV25" s="162"/>
      <c r="GW25" s="162"/>
      <c r="GX25" s="162"/>
      <c r="GY25" s="162"/>
      <c r="GZ25" s="162"/>
      <c r="HA25" s="162"/>
      <c r="HB25" s="162"/>
      <c r="HC25" s="162"/>
      <c r="HD25" s="162"/>
      <c r="HE25" s="162"/>
      <c r="HF25" s="162"/>
      <c r="HG25" s="162"/>
      <c r="HH25" s="162"/>
      <c r="HI25" s="162"/>
      <c r="HJ25" s="162"/>
      <c r="HK25" s="162"/>
      <c r="HL25" s="162"/>
      <c r="HM25" s="162"/>
      <c r="HN25" s="162"/>
      <c r="HO25" s="162"/>
      <c r="HP25" s="162"/>
      <c r="HQ25" s="162"/>
      <c r="HR25" s="162"/>
      <c r="HS25" s="162"/>
      <c r="HT25" s="162"/>
      <c r="HU25" s="162"/>
      <c r="HV25" s="162"/>
      <c r="HW25" s="162"/>
      <c r="HX25" s="162"/>
      <c r="HY25" s="162"/>
      <c r="HZ25" s="162"/>
      <c r="IA25" s="162"/>
      <c r="IB25" s="162"/>
      <c r="IC25" s="162"/>
      <c r="ID25" s="162"/>
      <c r="IE25" s="162"/>
      <c r="IF25" s="162"/>
      <c r="IG25" s="162"/>
      <c r="IH25" s="162"/>
      <c r="II25" s="162"/>
      <c r="IJ25" s="162"/>
      <c r="IK25" s="162"/>
      <c r="IL25" s="162"/>
      <c r="IM25" s="162"/>
      <c r="IN25" s="162"/>
      <c r="IO25" s="162"/>
      <c r="IP25" s="162"/>
      <c r="IQ25" s="163"/>
    </row>
    <row r="26" spans="1:251" ht="15" customHeight="1" x14ac:dyDescent="0.15">
      <c r="A26" s="156">
        <v>25</v>
      </c>
      <c r="B26" s="334" t="s">
        <v>204</v>
      </c>
      <c r="C26" s="335">
        <v>40</v>
      </c>
      <c r="D26" s="152"/>
      <c r="E26" s="156">
        <v>25</v>
      </c>
      <c r="F26" s="13" t="s">
        <v>321</v>
      </c>
      <c r="G26" s="156">
        <v>24</v>
      </c>
      <c r="H26" s="152"/>
      <c r="I26" s="156">
        <v>25</v>
      </c>
      <c r="J26" s="334" t="s">
        <v>256</v>
      </c>
      <c r="K26" s="335">
        <v>20</v>
      </c>
      <c r="L26" s="152"/>
      <c r="M26" s="156">
        <v>25</v>
      </c>
      <c r="N26" s="13" t="s">
        <v>112</v>
      </c>
      <c r="O26" s="156">
        <v>1</v>
      </c>
      <c r="P26" s="256"/>
      <c r="Q26" s="256"/>
      <c r="R26" s="161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  <c r="DQ26" s="162"/>
      <c r="DR26" s="162"/>
      <c r="DS26" s="162"/>
      <c r="DT26" s="162"/>
      <c r="DU26" s="162"/>
      <c r="DV26" s="162"/>
      <c r="DW26" s="162"/>
      <c r="DX26" s="162"/>
      <c r="DY26" s="162"/>
      <c r="DZ26" s="162"/>
      <c r="EA26" s="162"/>
      <c r="EB26" s="162"/>
      <c r="EC26" s="162"/>
      <c r="ED26" s="162"/>
      <c r="EE26" s="162"/>
      <c r="EF26" s="162"/>
      <c r="EG26" s="162"/>
      <c r="EH26" s="162"/>
      <c r="EI26" s="162"/>
      <c r="EJ26" s="162"/>
      <c r="EK26" s="162"/>
      <c r="EL26" s="162"/>
      <c r="EM26" s="162"/>
      <c r="EN26" s="162"/>
      <c r="EO26" s="162"/>
      <c r="EP26" s="162"/>
      <c r="EQ26" s="162"/>
      <c r="ER26" s="162"/>
      <c r="ES26" s="162"/>
      <c r="ET26" s="162"/>
      <c r="EU26" s="162"/>
      <c r="EV26" s="162"/>
      <c r="EW26" s="162"/>
      <c r="EX26" s="162"/>
      <c r="EY26" s="162"/>
      <c r="EZ26" s="162"/>
      <c r="FA26" s="162"/>
      <c r="FB26" s="162"/>
      <c r="FC26" s="162"/>
      <c r="FD26" s="162"/>
      <c r="FE26" s="162"/>
      <c r="FF26" s="162"/>
      <c r="FG26" s="162"/>
      <c r="FH26" s="162"/>
      <c r="FI26" s="162"/>
      <c r="FJ26" s="162"/>
      <c r="FK26" s="162"/>
      <c r="FL26" s="162"/>
      <c r="FM26" s="162"/>
      <c r="FN26" s="162"/>
      <c r="FO26" s="162"/>
      <c r="FP26" s="162"/>
      <c r="FQ26" s="162"/>
      <c r="FR26" s="162"/>
      <c r="FS26" s="162"/>
      <c r="FT26" s="162"/>
      <c r="FU26" s="162"/>
      <c r="FV26" s="162"/>
      <c r="FW26" s="162"/>
      <c r="FX26" s="162"/>
      <c r="FY26" s="162"/>
      <c r="FZ26" s="162"/>
      <c r="GA26" s="162"/>
      <c r="GB26" s="162"/>
      <c r="GC26" s="162"/>
      <c r="GD26" s="162"/>
      <c r="GE26" s="162"/>
      <c r="GF26" s="162"/>
      <c r="GG26" s="162"/>
      <c r="GH26" s="162"/>
      <c r="GI26" s="162"/>
      <c r="GJ26" s="162"/>
      <c r="GK26" s="162"/>
      <c r="GL26" s="162"/>
      <c r="GM26" s="162"/>
      <c r="GN26" s="162"/>
      <c r="GO26" s="162"/>
      <c r="GP26" s="162"/>
      <c r="GQ26" s="162"/>
      <c r="GR26" s="162"/>
      <c r="GS26" s="162"/>
      <c r="GT26" s="162"/>
      <c r="GU26" s="162"/>
      <c r="GV26" s="162"/>
      <c r="GW26" s="162"/>
      <c r="GX26" s="162"/>
      <c r="GY26" s="162"/>
      <c r="GZ26" s="162"/>
      <c r="HA26" s="162"/>
      <c r="HB26" s="162"/>
      <c r="HC26" s="162"/>
      <c r="HD26" s="162"/>
      <c r="HE26" s="162"/>
      <c r="HF26" s="162"/>
      <c r="HG26" s="162"/>
      <c r="HH26" s="162"/>
      <c r="HI26" s="162"/>
      <c r="HJ26" s="162"/>
      <c r="HK26" s="162"/>
      <c r="HL26" s="162"/>
      <c r="HM26" s="162"/>
      <c r="HN26" s="162"/>
      <c r="HO26" s="162"/>
      <c r="HP26" s="162"/>
      <c r="HQ26" s="162"/>
      <c r="HR26" s="162"/>
      <c r="HS26" s="162"/>
      <c r="HT26" s="162"/>
      <c r="HU26" s="162"/>
      <c r="HV26" s="162"/>
      <c r="HW26" s="162"/>
      <c r="HX26" s="162"/>
      <c r="HY26" s="162"/>
      <c r="HZ26" s="162"/>
      <c r="IA26" s="162"/>
      <c r="IB26" s="162"/>
      <c r="IC26" s="162"/>
      <c r="ID26" s="162"/>
      <c r="IE26" s="162"/>
      <c r="IF26" s="162"/>
      <c r="IG26" s="162"/>
      <c r="IH26" s="162"/>
      <c r="II26" s="162"/>
      <c r="IJ26" s="162"/>
      <c r="IK26" s="162"/>
      <c r="IL26" s="162"/>
      <c r="IM26" s="162"/>
      <c r="IN26" s="162"/>
      <c r="IO26" s="162"/>
      <c r="IP26" s="162"/>
      <c r="IQ26" s="163"/>
    </row>
    <row r="27" spans="1:251" ht="15" customHeight="1" x14ac:dyDescent="0.15">
      <c r="A27" s="156">
        <v>26</v>
      </c>
      <c r="B27" s="334" t="s">
        <v>173</v>
      </c>
      <c r="C27" s="335">
        <v>37</v>
      </c>
      <c r="D27" s="152"/>
      <c r="E27" s="156">
        <v>26</v>
      </c>
      <c r="F27" s="334" t="s">
        <v>65</v>
      </c>
      <c r="G27" s="335">
        <v>23</v>
      </c>
      <c r="H27" s="152"/>
      <c r="I27" s="156">
        <v>26</v>
      </c>
      <c r="J27" s="13" t="s">
        <v>322</v>
      </c>
      <c r="K27" s="156">
        <v>20</v>
      </c>
      <c r="L27" s="152"/>
      <c r="M27" s="156">
        <v>26</v>
      </c>
      <c r="N27" s="13" t="s">
        <v>122</v>
      </c>
      <c r="O27" s="156">
        <v>1</v>
      </c>
      <c r="P27" s="256"/>
      <c r="Q27" s="256"/>
      <c r="R27" s="161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62"/>
      <c r="DQ27" s="162"/>
      <c r="DR27" s="162"/>
      <c r="DS27" s="162"/>
      <c r="DT27" s="162"/>
      <c r="DU27" s="162"/>
      <c r="DV27" s="162"/>
      <c r="DW27" s="162"/>
      <c r="DX27" s="162"/>
      <c r="DY27" s="162"/>
      <c r="DZ27" s="162"/>
      <c r="EA27" s="162"/>
      <c r="EB27" s="162"/>
      <c r="EC27" s="162"/>
      <c r="ED27" s="162"/>
      <c r="EE27" s="162"/>
      <c r="EF27" s="162"/>
      <c r="EG27" s="162"/>
      <c r="EH27" s="162"/>
      <c r="EI27" s="162"/>
      <c r="EJ27" s="162"/>
      <c r="EK27" s="162"/>
      <c r="EL27" s="162"/>
      <c r="EM27" s="162"/>
      <c r="EN27" s="162"/>
      <c r="EO27" s="162"/>
      <c r="EP27" s="162"/>
      <c r="EQ27" s="162"/>
      <c r="ER27" s="162"/>
      <c r="ES27" s="162"/>
      <c r="ET27" s="162"/>
      <c r="EU27" s="162"/>
      <c r="EV27" s="162"/>
      <c r="EW27" s="162"/>
      <c r="EX27" s="162"/>
      <c r="EY27" s="162"/>
      <c r="EZ27" s="162"/>
      <c r="FA27" s="162"/>
      <c r="FB27" s="162"/>
      <c r="FC27" s="162"/>
      <c r="FD27" s="162"/>
      <c r="FE27" s="162"/>
      <c r="FF27" s="162"/>
      <c r="FG27" s="162"/>
      <c r="FH27" s="162"/>
      <c r="FI27" s="162"/>
      <c r="FJ27" s="162"/>
      <c r="FK27" s="162"/>
      <c r="FL27" s="162"/>
      <c r="FM27" s="162"/>
      <c r="FN27" s="162"/>
      <c r="FO27" s="162"/>
      <c r="FP27" s="162"/>
      <c r="FQ27" s="162"/>
      <c r="FR27" s="162"/>
      <c r="FS27" s="162"/>
      <c r="FT27" s="162"/>
      <c r="FU27" s="162"/>
      <c r="FV27" s="162"/>
      <c r="FW27" s="162"/>
      <c r="FX27" s="162"/>
      <c r="FY27" s="162"/>
      <c r="FZ27" s="162"/>
      <c r="GA27" s="162"/>
      <c r="GB27" s="162"/>
      <c r="GC27" s="162"/>
      <c r="GD27" s="162"/>
      <c r="GE27" s="162"/>
      <c r="GF27" s="162"/>
      <c r="GG27" s="162"/>
      <c r="GH27" s="162"/>
      <c r="GI27" s="162"/>
      <c r="GJ27" s="162"/>
      <c r="GK27" s="162"/>
      <c r="GL27" s="162"/>
      <c r="GM27" s="162"/>
      <c r="GN27" s="162"/>
      <c r="GO27" s="162"/>
      <c r="GP27" s="162"/>
      <c r="GQ27" s="162"/>
      <c r="GR27" s="162"/>
      <c r="GS27" s="162"/>
      <c r="GT27" s="162"/>
      <c r="GU27" s="162"/>
      <c r="GV27" s="162"/>
      <c r="GW27" s="162"/>
      <c r="GX27" s="162"/>
      <c r="GY27" s="162"/>
      <c r="GZ27" s="162"/>
      <c r="HA27" s="162"/>
      <c r="HB27" s="162"/>
      <c r="HC27" s="162"/>
      <c r="HD27" s="162"/>
      <c r="HE27" s="162"/>
      <c r="HF27" s="162"/>
      <c r="HG27" s="162"/>
      <c r="HH27" s="162"/>
      <c r="HI27" s="162"/>
      <c r="HJ27" s="162"/>
      <c r="HK27" s="162"/>
      <c r="HL27" s="162"/>
      <c r="HM27" s="162"/>
      <c r="HN27" s="162"/>
      <c r="HO27" s="162"/>
      <c r="HP27" s="162"/>
      <c r="HQ27" s="162"/>
      <c r="HR27" s="162"/>
      <c r="HS27" s="162"/>
      <c r="HT27" s="162"/>
      <c r="HU27" s="162"/>
      <c r="HV27" s="162"/>
      <c r="HW27" s="162"/>
      <c r="HX27" s="162"/>
      <c r="HY27" s="162"/>
      <c r="HZ27" s="162"/>
      <c r="IA27" s="162"/>
      <c r="IB27" s="162"/>
      <c r="IC27" s="162"/>
      <c r="ID27" s="162"/>
      <c r="IE27" s="162"/>
      <c r="IF27" s="162"/>
      <c r="IG27" s="162"/>
      <c r="IH27" s="162"/>
      <c r="II27" s="162"/>
      <c r="IJ27" s="162"/>
      <c r="IK27" s="162"/>
      <c r="IL27" s="162"/>
      <c r="IM27" s="162"/>
      <c r="IN27" s="162"/>
      <c r="IO27" s="162"/>
      <c r="IP27" s="162"/>
      <c r="IQ27" s="163"/>
    </row>
    <row r="28" spans="1:251" ht="15" customHeight="1" x14ac:dyDescent="0.15">
      <c r="A28" s="156">
        <v>27</v>
      </c>
      <c r="B28" s="13" t="s">
        <v>322</v>
      </c>
      <c r="C28" s="156">
        <v>34</v>
      </c>
      <c r="D28" s="152"/>
      <c r="E28" s="156">
        <v>27</v>
      </c>
      <c r="F28" s="334" t="s">
        <v>204</v>
      </c>
      <c r="G28" s="335">
        <v>23</v>
      </c>
      <c r="H28" s="152"/>
      <c r="I28" s="156">
        <v>27</v>
      </c>
      <c r="J28" s="13" t="s">
        <v>17</v>
      </c>
      <c r="K28" s="156">
        <v>15</v>
      </c>
      <c r="L28" s="152"/>
      <c r="M28" s="152"/>
      <c r="N28" s="175"/>
      <c r="O28" s="190"/>
      <c r="P28" s="256"/>
      <c r="Q28" s="256"/>
      <c r="R28" s="161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2"/>
      <c r="DS28" s="162"/>
      <c r="DT28" s="162"/>
      <c r="DU28" s="162"/>
      <c r="DV28" s="162"/>
      <c r="DW28" s="162"/>
      <c r="DX28" s="162"/>
      <c r="DY28" s="162"/>
      <c r="DZ28" s="162"/>
      <c r="EA28" s="162"/>
      <c r="EB28" s="162"/>
      <c r="EC28" s="162"/>
      <c r="ED28" s="162"/>
      <c r="EE28" s="162"/>
      <c r="EF28" s="162"/>
      <c r="EG28" s="162"/>
      <c r="EH28" s="162"/>
      <c r="EI28" s="162"/>
      <c r="EJ28" s="162"/>
      <c r="EK28" s="162"/>
      <c r="EL28" s="162"/>
      <c r="EM28" s="162"/>
      <c r="EN28" s="162"/>
      <c r="EO28" s="162"/>
      <c r="EP28" s="162"/>
      <c r="EQ28" s="162"/>
      <c r="ER28" s="162"/>
      <c r="ES28" s="162"/>
      <c r="ET28" s="162"/>
      <c r="EU28" s="162"/>
      <c r="EV28" s="162"/>
      <c r="EW28" s="162"/>
      <c r="EX28" s="162"/>
      <c r="EY28" s="162"/>
      <c r="EZ28" s="162"/>
      <c r="FA28" s="162"/>
      <c r="FB28" s="162"/>
      <c r="FC28" s="162"/>
      <c r="FD28" s="162"/>
      <c r="FE28" s="162"/>
      <c r="FF28" s="162"/>
      <c r="FG28" s="162"/>
      <c r="FH28" s="162"/>
      <c r="FI28" s="162"/>
      <c r="FJ28" s="162"/>
      <c r="FK28" s="162"/>
      <c r="FL28" s="162"/>
      <c r="FM28" s="162"/>
      <c r="FN28" s="162"/>
      <c r="FO28" s="162"/>
      <c r="FP28" s="162"/>
      <c r="FQ28" s="162"/>
      <c r="FR28" s="162"/>
      <c r="FS28" s="162"/>
      <c r="FT28" s="162"/>
      <c r="FU28" s="162"/>
      <c r="FV28" s="162"/>
      <c r="FW28" s="162"/>
      <c r="FX28" s="162"/>
      <c r="FY28" s="162"/>
      <c r="FZ28" s="162"/>
      <c r="GA28" s="162"/>
      <c r="GB28" s="162"/>
      <c r="GC28" s="162"/>
      <c r="GD28" s="162"/>
      <c r="GE28" s="162"/>
      <c r="GF28" s="162"/>
      <c r="GG28" s="162"/>
      <c r="GH28" s="162"/>
      <c r="GI28" s="162"/>
      <c r="GJ28" s="162"/>
      <c r="GK28" s="162"/>
      <c r="GL28" s="162"/>
      <c r="GM28" s="162"/>
      <c r="GN28" s="162"/>
      <c r="GO28" s="162"/>
      <c r="GP28" s="162"/>
      <c r="GQ28" s="162"/>
      <c r="GR28" s="162"/>
      <c r="GS28" s="162"/>
      <c r="GT28" s="162"/>
      <c r="GU28" s="162"/>
      <c r="GV28" s="162"/>
      <c r="GW28" s="162"/>
      <c r="GX28" s="162"/>
      <c r="GY28" s="162"/>
      <c r="GZ28" s="162"/>
      <c r="HA28" s="162"/>
      <c r="HB28" s="162"/>
      <c r="HC28" s="162"/>
      <c r="HD28" s="162"/>
      <c r="HE28" s="162"/>
      <c r="HF28" s="162"/>
      <c r="HG28" s="162"/>
      <c r="HH28" s="162"/>
      <c r="HI28" s="162"/>
      <c r="HJ28" s="162"/>
      <c r="HK28" s="162"/>
      <c r="HL28" s="162"/>
      <c r="HM28" s="162"/>
      <c r="HN28" s="162"/>
      <c r="HO28" s="162"/>
      <c r="HP28" s="162"/>
      <c r="HQ28" s="162"/>
      <c r="HR28" s="162"/>
      <c r="HS28" s="162"/>
      <c r="HT28" s="162"/>
      <c r="HU28" s="162"/>
      <c r="HV28" s="162"/>
      <c r="HW28" s="162"/>
      <c r="HX28" s="162"/>
      <c r="HY28" s="162"/>
      <c r="HZ28" s="162"/>
      <c r="IA28" s="162"/>
      <c r="IB28" s="162"/>
      <c r="IC28" s="162"/>
      <c r="ID28" s="162"/>
      <c r="IE28" s="162"/>
      <c r="IF28" s="162"/>
      <c r="IG28" s="162"/>
      <c r="IH28" s="162"/>
      <c r="II28" s="162"/>
      <c r="IJ28" s="162"/>
      <c r="IK28" s="162"/>
      <c r="IL28" s="162"/>
      <c r="IM28" s="162"/>
      <c r="IN28" s="162"/>
      <c r="IO28" s="162"/>
      <c r="IP28" s="162"/>
      <c r="IQ28" s="163"/>
    </row>
    <row r="29" spans="1:251" ht="15" customHeight="1" x14ac:dyDescent="0.15">
      <c r="A29" s="156">
        <v>28</v>
      </c>
      <c r="B29" s="334" t="s">
        <v>65</v>
      </c>
      <c r="C29" s="335">
        <v>32</v>
      </c>
      <c r="D29" s="152"/>
      <c r="E29" s="156">
        <v>28</v>
      </c>
      <c r="F29" s="334" t="s">
        <v>116</v>
      </c>
      <c r="G29" s="335">
        <v>22</v>
      </c>
      <c r="H29" s="152"/>
      <c r="I29" s="156">
        <v>28</v>
      </c>
      <c r="J29" s="13" t="s">
        <v>321</v>
      </c>
      <c r="K29" s="156">
        <v>14</v>
      </c>
      <c r="L29" s="152"/>
      <c r="M29" s="152"/>
      <c r="N29" s="181"/>
      <c r="O29" s="191"/>
      <c r="P29" s="256"/>
      <c r="Q29" s="256"/>
      <c r="R29" s="161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2"/>
      <c r="DQ29" s="162"/>
      <c r="DR29" s="162"/>
      <c r="DS29" s="162"/>
      <c r="DT29" s="162"/>
      <c r="DU29" s="162"/>
      <c r="DV29" s="162"/>
      <c r="DW29" s="162"/>
      <c r="DX29" s="162"/>
      <c r="DY29" s="162"/>
      <c r="DZ29" s="162"/>
      <c r="EA29" s="162"/>
      <c r="EB29" s="162"/>
      <c r="EC29" s="162"/>
      <c r="ED29" s="162"/>
      <c r="EE29" s="162"/>
      <c r="EF29" s="162"/>
      <c r="EG29" s="162"/>
      <c r="EH29" s="162"/>
      <c r="EI29" s="162"/>
      <c r="EJ29" s="162"/>
      <c r="EK29" s="162"/>
      <c r="EL29" s="162"/>
      <c r="EM29" s="162"/>
      <c r="EN29" s="162"/>
      <c r="EO29" s="162"/>
      <c r="EP29" s="162"/>
      <c r="EQ29" s="162"/>
      <c r="ER29" s="162"/>
      <c r="ES29" s="162"/>
      <c r="ET29" s="162"/>
      <c r="EU29" s="162"/>
      <c r="EV29" s="162"/>
      <c r="EW29" s="162"/>
      <c r="EX29" s="162"/>
      <c r="EY29" s="162"/>
      <c r="EZ29" s="162"/>
      <c r="FA29" s="162"/>
      <c r="FB29" s="162"/>
      <c r="FC29" s="162"/>
      <c r="FD29" s="162"/>
      <c r="FE29" s="162"/>
      <c r="FF29" s="162"/>
      <c r="FG29" s="162"/>
      <c r="FH29" s="162"/>
      <c r="FI29" s="162"/>
      <c r="FJ29" s="162"/>
      <c r="FK29" s="162"/>
      <c r="FL29" s="162"/>
      <c r="FM29" s="162"/>
      <c r="FN29" s="162"/>
      <c r="FO29" s="162"/>
      <c r="FP29" s="162"/>
      <c r="FQ29" s="162"/>
      <c r="FR29" s="162"/>
      <c r="FS29" s="162"/>
      <c r="FT29" s="162"/>
      <c r="FU29" s="162"/>
      <c r="FV29" s="162"/>
      <c r="FW29" s="162"/>
      <c r="FX29" s="162"/>
      <c r="FY29" s="162"/>
      <c r="FZ29" s="162"/>
      <c r="GA29" s="162"/>
      <c r="GB29" s="162"/>
      <c r="GC29" s="162"/>
      <c r="GD29" s="162"/>
      <c r="GE29" s="162"/>
      <c r="GF29" s="162"/>
      <c r="GG29" s="162"/>
      <c r="GH29" s="162"/>
      <c r="GI29" s="162"/>
      <c r="GJ29" s="162"/>
      <c r="GK29" s="162"/>
      <c r="GL29" s="162"/>
      <c r="GM29" s="162"/>
      <c r="GN29" s="162"/>
      <c r="GO29" s="162"/>
      <c r="GP29" s="162"/>
      <c r="GQ29" s="162"/>
      <c r="GR29" s="162"/>
      <c r="GS29" s="162"/>
      <c r="GT29" s="162"/>
      <c r="GU29" s="162"/>
      <c r="GV29" s="162"/>
      <c r="GW29" s="162"/>
      <c r="GX29" s="162"/>
      <c r="GY29" s="162"/>
      <c r="GZ29" s="162"/>
      <c r="HA29" s="162"/>
      <c r="HB29" s="162"/>
      <c r="HC29" s="162"/>
      <c r="HD29" s="162"/>
      <c r="HE29" s="162"/>
      <c r="HF29" s="162"/>
      <c r="HG29" s="162"/>
      <c r="HH29" s="162"/>
      <c r="HI29" s="162"/>
      <c r="HJ29" s="162"/>
      <c r="HK29" s="162"/>
      <c r="HL29" s="162"/>
      <c r="HM29" s="162"/>
      <c r="HN29" s="162"/>
      <c r="HO29" s="162"/>
      <c r="HP29" s="162"/>
      <c r="HQ29" s="162"/>
      <c r="HR29" s="162"/>
      <c r="HS29" s="162"/>
      <c r="HT29" s="162"/>
      <c r="HU29" s="162"/>
      <c r="HV29" s="162"/>
      <c r="HW29" s="162"/>
      <c r="HX29" s="162"/>
      <c r="HY29" s="162"/>
      <c r="HZ29" s="162"/>
      <c r="IA29" s="162"/>
      <c r="IB29" s="162"/>
      <c r="IC29" s="162"/>
      <c r="ID29" s="162"/>
      <c r="IE29" s="162"/>
      <c r="IF29" s="162"/>
      <c r="IG29" s="162"/>
      <c r="IH29" s="162"/>
      <c r="II29" s="162"/>
      <c r="IJ29" s="162"/>
      <c r="IK29" s="162"/>
      <c r="IL29" s="162"/>
      <c r="IM29" s="162"/>
      <c r="IN29" s="162"/>
      <c r="IO29" s="162"/>
      <c r="IP29" s="162"/>
      <c r="IQ29" s="163"/>
    </row>
    <row r="30" spans="1:251" ht="15" customHeight="1" x14ac:dyDescent="0.15">
      <c r="A30" s="156">
        <v>29</v>
      </c>
      <c r="B30" s="334" t="s">
        <v>116</v>
      </c>
      <c r="C30" s="335">
        <v>30</v>
      </c>
      <c r="D30" s="152"/>
      <c r="E30" s="156">
        <v>29</v>
      </c>
      <c r="F30" s="334" t="s">
        <v>173</v>
      </c>
      <c r="G30" s="335">
        <v>22</v>
      </c>
      <c r="H30" s="152"/>
      <c r="I30" s="156">
        <v>29</v>
      </c>
      <c r="J30" s="13" t="s">
        <v>111</v>
      </c>
      <c r="K30" s="156">
        <v>13</v>
      </c>
      <c r="L30" s="152"/>
      <c r="M30" s="152"/>
      <c r="N30" s="152"/>
      <c r="O30" s="152"/>
      <c r="P30" s="256"/>
      <c r="Q30" s="256"/>
      <c r="R30" s="161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  <c r="DT30" s="162"/>
      <c r="DU30" s="162"/>
      <c r="DV30" s="162"/>
      <c r="DW30" s="162"/>
      <c r="DX30" s="162"/>
      <c r="DY30" s="162"/>
      <c r="DZ30" s="162"/>
      <c r="EA30" s="162"/>
      <c r="EB30" s="162"/>
      <c r="EC30" s="162"/>
      <c r="ED30" s="162"/>
      <c r="EE30" s="162"/>
      <c r="EF30" s="162"/>
      <c r="EG30" s="162"/>
      <c r="EH30" s="162"/>
      <c r="EI30" s="162"/>
      <c r="EJ30" s="162"/>
      <c r="EK30" s="162"/>
      <c r="EL30" s="162"/>
      <c r="EM30" s="162"/>
      <c r="EN30" s="162"/>
      <c r="EO30" s="162"/>
      <c r="EP30" s="162"/>
      <c r="EQ30" s="162"/>
      <c r="ER30" s="162"/>
      <c r="ES30" s="162"/>
      <c r="ET30" s="162"/>
      <c r="EU30" s="162"/>
      <c r="EV30" s="162"/>
      <c r="EW30" s="162"/>
      <c r="EX30" s="162"/>
      <c r="EY30" s="162"/>
      <c r="EZ30" s="162"/>
      <c r="FA30" s="162"/>
      <c r="FB30" s="162"/>
      <c r="FC30" s="162"/>
      <c r="FD30" s="162"/>
      <c r="FE30" s="162"/>
      <c r="FF30" s="162"/>
      <c r="FG30" s="162"/>
      <c r="FH30" s="162"/>
      <c r="FI30" s="162"/>
      <c r="FJ30" s="162"/>
      <c r="FK30" s="162"/>
      <c r="FL30" s="162"/>
      <c r="FM30" s="162"/>
      <c r="FN30" s="162"/>
      <c r="FO30" s="162"/>
      <c r="FP30" s="162"/>
      <c r="FQ30" s="162"/>
      <c r="FR30" s="162"/>
      <c r="FS30" s="162"/>
      <c r="FT30" s="162"/>
      <c r="FU30" s="162"/>
      <c r="FV30" s="162"/>
      <c r="FW30" s="162"/>
      <c r="FX30" s="162"/>
      <c r="FY30" s="162"/>
      <c r="FZ30" s="162"/>
      <c r="GA30" s="162"/>
      <c r="GB30" s="162"/>
      <c r="GC30" s="162"/>
      <c r="GD30" s="162"/>
      <c r="GE30" s="162"/>
      <c r="GF30" s="162"/>
      <c r="GG30" s="162"/>
      <c r="GH30" s="162"/>
      <c r="GI30" s="162"/>
      <c r="GJ30" s="162"/>
      <c r="GK30" s="162"/>
      <c r="GL30" s="162"/>
      <c r="GM30" s="162"/>
      <c r="GN30" s="162"/>
      <c r="GO30" s="162"/>
      <c r="GP30" s="162"/>
      <c r="GQ30" s="162"/>
      <c r="GR30" s="162"/>
      <c r="GS30" s="162"/>
      <c r="GT30" s="162"/>
      <c r="GU30" s="162"/>
      <c r="GV30" s="162"/>
      <c r="GW30" s="162"/>
      <c r="GX30" s="162"/>
      <c r="GY30" s="162"/>
      <c r="GZ30" s="162"/>
      <c r="HA30" s="162"/>
      <c r="HB30" s="162"/>
      <c r="HC30" s="162"/>
      <c r="HD30" s="162"/>
      <c r="HE30" s="162"/>
      <c r="HF30" s="162"/>
      <c r="HG30" s="162"/>
      <c r="HH30" s="162"/>
      <c r="HI30" s="162"/>
      <c r="HJ30" s="162"/>
      <c r="HK30" s="162"/>
      <c r="HL30" s="162"/>
      <c r="HM30" s="162"/>
      <c r="HN30" s="162"/>
      <c r="HO30" s="162"/>
      <c r="HP30" s="162"/>
      <c r="HQ30" s="162"/>
      <c r="HR30" s="162"/>
      <c r="HS30" s="162"/>
      <c r="HT30" s="162"/>
      <c r="HU30" s="162"/>
      <c r="HV30" s="162"/>
      <c r="HW30" s="162"/>
      <c r="HX30" s="162"/>
      <c r="HY30" s="162"/>
      <c r="HZ30" s="162"/>
      <c r="IA30" s="162"/>
      <c r="IB30" s="162"/>
      <c r="IC30" s="162"/>
      <c r="ID30" s="162"/>
      <c r="IE30" s="162"/>
      <c r="IF30" s="162"/>
      <c r="IG30" s="162"/>
      <c r="IH30" s="162"/>
      <c r="II30" s="162"/>
      <c r="IJ30" s="162"/>
      <c r="IK30" s="162"/>
      <c r="IL30" s="162"/>
      <c r="IM30" s="162"/>
      <c r="IN30" s="162"/>
      <c r="IO30" s="162"/>
      <c r="IP30" s="162"/>
      <c r="IQ30" s="163"/>
    </row>
    <row r="31" spans="1:251" ht="15" customHeight="1" x14ac:dyDescent="0.15">
      <c r="A31" s="156">
        <v>30</v>
      </c>
      <c r="B31" s="13" t="s">
        <v>321</v>
      </c>
      <c r="C31" s="156">
        <v>29</v>
      </c>
      <c r="D31" s="152"/>
      <c r="E31" s="156">
        <v>30</v>
      </c>
      <c r="F31" s="13" t="s">
        <v>322</v>
      </c>
      <c r="G31" s="156">
        <v>20</v>
      </c>
      <c r="H31" s="152"/>
      <c r="I31" s="156">
        <v>30</v>
      </c>
      <c r="J31" s="13" t="s">
        <v>142</v>
      </c>
      <c r="K31" s="156">
        <v>12</v>
      </c>
      <c r="L31" s="152"/>
      <c r="M31" s="152"/>
      <c r="N31" s="152"/>
      <c r="O31" s="152"/>
      <c r="P31" s="256"/>
      <c r="Q31" s="256"/>
      <c r="R31" s="161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  <c r="DQ31" s="162"/>
      <c r="DR31" s="162"/>
      <c r="DS31" s="162"/>
      <c r="DT31" s="162"/>
      <c r="DU31" s="162"/>
      <c r="DV31" s="162"/>
      <c r="DW31" s="162"/>
      <c r="DX31" s="162"/>
      <c r="DY31" s="162"/>
      <c r="DZ31" s="162"/>
      <c r="EA31" s="162"/>
      <c r="EB31" s="162"/>
      <c r="EC31" s="162"/>
      <c r="ED31" s="162"/>
      <c r="EE31" s="162"/>
      <c r="EF31" s="162"/>
      <c r="EG31" s="162"/>
      <c r="EH31" s="162"/>
      <c r="EI31" s="162"/>
      <c r="EJ31" s="162"/>
      <c r="EK31" s="162"/>
      <c r="EL31" s="162"/>
      <c r="EM31" s="162"/>
      <c r="EN31" s="162"/>
      <c r="EO31" s="162"/>
      <c r="EP31" s="162"/>
      <c r="EQ31" s="162"/>
      <c r="ER31" s="162"/>
      <c r="ES31" s="162"/>
      <c r="ET31" s="162"/>
      <c r="EU31" s="162"/>
      <c r="EV31" s="162"/>
      <c r="EW31" s="162"/>
      <c r="EX31" s="162"/>
      <c r="EY31" s="162"/>
      <c r="EZ31" s="162"/>
      <c r="FA31" s="162"/>
      <c r="FB31" s="162"/>
      <c r="FC31" s="162"/>
      <c r="FD31" s="162"/>
      <c r="FE31" s="162"/>
      <c r="FF31" s="162"/>
      <c r="FG31" s="162"/>
      <c r="FH31" s="162"/>
      <c r="FI31" s="162"/>
      <c r="FJ31" s="162"/>
      <c r="FK31" s="162"/>
      <c r="FL31" s="162"/>
      <c r="FM31" s="162"/>
      <c r="FN31" s="162"/>
      <c r="FO31" s="162"/>
      <c r="FP31" s="162"/>
      <c r="FQ31" s="162"/>
      <c r="FR31" s="162"/>
      <c r="FS31" s="162"/>
      <c r="FT31" s="162"/>
      <c r="FU31" s="162"/>
      <c r="FV31" s="162"/>
      <c r="FW31" s="162"/>
      <c r="FX31" s="162"/>
      <c r="FY31" s="162"/>
      <c r="FZ31" s="162"/>
      <c r="GA31" s="162"/>
      <c r="GB31" s="162"/>
      <c r="GC31" s="162"/>
      <c r="GD31" s="162"/>
      <c r="GE31" s="162"/>
      <c r="GF31" s="162"/>
      <c r="GG31" s="162"/>
      <c r="GH31" s="162"/>
      <c r="GI31" s="162"/>
      <c r="GJ31" s="162"/>
      <c r="GK31" s="162"/>
      <c r="GL31" s="162"/>
      <c r="GM31" s="162"/>
      <c r="GN31" s="162"/>
      <c r="GO31" s="162"/>
      <c r="GP31" s="162"/>
      <c r="GQ31" s="162"/>
      <c r="GR31" s="162"/>
      <c r="GS31" s="162"/>
      <c r="GT31" s="162"/>
      <c r="GU31" s="162"/>
      <c r="GV31" s="162"/>
      <c r="GW31" s="162"/>
      <c r="GX31" s="162"/>
      <c r="GY31" s="162"/>
      <c r="GZ31" s="162"/>
      <c r="HA31" s="162"/>
      <c r="HB31" s="162"/>
      <c r="HC31" s="162"/>
      <c r="HD31" s="162"/>
      <c r="HE31" s="162"/>
      <c r="HF31" s="162"/>
      <c r="HG31" s="162"/>
      <c r="HH31" s="162"/>
      <c r="HI31" s="162"/>
      <c r="HJ31" s="162"/>
      <c r="HK31" s="162"/>
      <c r="HL31" s="162"/>
      <c r="HM31" s="162"/>
      <c r="HN31" s="162"/>
      <c r="HO31" s="162"/>
      <c r="HP31" s="162"/>
      <c r="HQ31" s="162"/>
      <c r="HR31" s="162"/>
      <c r="HS31" s="162"/>
      <c r="HT31" s="162"/>
      <c r="HU31" s="162"/>
      <c r="HV31" s="162"/>
      <c r="HW31" s="162"/>
      <c r="HX31" s="162"/>
      <c r="HY31" s="162"/>
      <c r="HZ31" s="162"/>
      <c r="IA31" s="162"/>
      <c r="IB31" s="162"/>
      <c r="IC31" s="162"/>
      <c r="ID31" s="162"/>
      <c r="IE31" s="162"/>
      <c r="IF31" s="162"/>
      <c r="IG31" s="162"/>
      <c r="IH31" s="162"/>
      <c r="II31" s="162"/>
      <c r="IJ31" s="162"/>
      <c r="IK31" s="162"/>
      <c r="IL31" s="162"/>
      <c r="IM31" s="162"/>
      <c r="IN31" s="162"/>
      <c r="IO31" s="162"/>
      <c r="IP31" s="162"/>
      <c r="IQ31" s="163"/>
    </row>
    <row r="32" spans="1:251" ht="15" customHeight="1" x14ac:dyDescent="0.15">
      <c r="A32" s="156">
        <v>31</v>
      </c>
      <c r="B32" s="13" t="s">
        <v>110</v>
      </c>
      <c r="C32" s="156">
        <v>25</v>
      </c>
      <c r="D32" s="152"/>
      <c r="E32" s="156">
        <v>31</v>
      </c>
      <c r="F32" s="13" t="s">
        <v>142</v>
      </c>
      <c r="G32" s="156">
        <v>13</v>
      </c>
      <c r="H32" s="152"/>
      <c r="I32" s="156">
        <v>31</v>
      </c>
      <c r="J32" s="334" t="s">
        <v>116</v>
      </c>
      <c r="K32" s="335">
        <v>10</v>
      </c>
      <c r="L32" s="152"/>
      <c r="M32" s="152"/>
      <c r="N32" s="152"/>
      <c r="O32" s="152"/>
      <c r="P32" s="256"/>
      <c r="Q32" s="256"/>
      <c r="R32" s="161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162"/>
      <c r="DD32" s="162"/>
      <c r="DE32" s="162"/>
      <c r="DF32" s="162"/>
      <c r="DG32" s="162"/>
      <c r="DH32" s="162"/>
      <c r="DI32" s="162"/>
      <c r="DJ32" s="162"/>
      <c r="DK32" s="162"/>
      <c r="DL32" s="162"/>
      <c r="DM32" s="162"/>
      <c r="DN32" s="162"/>
      <c r="DO32" s="162"/>
      <c r="DP32" s="162"/>
      <c r="DQ32" s="162"/>
      <c r="DR32" s="162"/>
      <c r="DS32" s="162"/>
      <c r="DT32" s="162"/>
      <c r="DU32" s="162"/>
      <c r="DV32" s="162"/>
      <c r="DW32" s="162"/>
      <c r="DX32" s="162"/>
      <c r="DY32" s="162"/>
      <c r="DZ32" s="162"/>
      <c r="EA32" s="162"/>
      <c r="EB32" s="162"/>
      <c r="EC32" s="162"/>
      <c r="ED32" s="162"/>
      <c r="EE32" s="162"/>
      <c r="EF32" s="162"/>
      <c r="EG32" s="162"/>
      <c r="EH32" s="162"/>
      <c r="EI32" s="162"/>
      <c r="EJ32" s="162"/>
      <c r="EK32" s="162"/>
      <c r="EL32" s="162"/>
      <c r="EM32" s="162"/>
      <c r="EN32" s="162"/>
      <c r="EO32" s="162"/>
      <c r="EP32" s="162"/>
      <c r="EQ32" s="162"/>
      <c r="ER32" s="162"/>
      <c r="ES32" s="162"/>
      <c r="ET32" s="162"/>
      <c r="EU32" s="162"/>
      <c r="EV32" s="162"/>
      <c r="EW32" s="162"/>
      <c r="EX32" s="162"/>
      <c r="EY32" s="162"/>
      <c r="EZ32" s="162"/>
      <c r="FA32" s="162"/>
      <c r="FB32" s="162"/>
      <c r="FC32" s="162"/>
      <c r="FD32" s="162"/>
      <c r="FE32" s="162"/>
      <c r="FF32" s="162"/>
      <c r="FG32" s="162"/>
      <c r="FH32" s="162"/>
      <c r="FI32" s="162"/>
      <c r="FJ32" s="162"/>
      <c r="FK32" s="162"/>
      <c r="FL32" s="162"/>
      <c r="FM32" s="162"/>
      <c r="FN32" s="162"/>
      <c r="FO32" s="162"/>
      <c r="FP32" s="162"/>
      <c r="FQ32" s="162"/>
      <c r="FR32" s="162"/>
      <c r="FS32" s="162"/>
      <c r="FT32" s="162"/>
      <c r="FU32" s="162"/>
      <c r="FV32" s="162"/>
      <c r="FW32" s="162"/>
      <c r="FX32" s="162"/>
      <c r="FY32" s="162"/>
      <c r="FZ32" s="162"/>
      <c r="GA32" s="162"/>
      <c r="GB32" s="162"/>
      <c r="GC32" s="162"/>
      <c r="GD32" s="162"/>
      <c r="GE32" s="162"/>
      <c r="GF32" s="162"/>
      <c r="GG32" s="162"/>
      <c r="GH32" s="162"/>
      <c r="GI32" s="162"/>
      <c r="GJ32" s="162"/>
      <c r="GK32" s="162"/>
      <c r="GL32" s="162"/>
      <c r="GM32" s="162"/>
      <c r="GN32" s="162"/>
      <c r="GO32" s="162"/>
      <c r="GP32" s="162"/>
      <c r="GQ32" s="162"/>
      <c r="GR32" s="162"/>
      <c r="GS32" s="162"/>
      <c r="GT32" s="162"/>
      <c r="GU32" s="162"/>
      <c r="GV32" s="162"/>
      <c r="GW32" s="162"/>
      <c r="GX32" s="162"/>
      <c r="GY32" s="162"/>
      <c r="GZ32" s="162"/>
      <c r="HA32" s="162"/>
      <c r="HB32" s="162"/>
      <c r="HC32" s="162"/>
      <c r="HD32" s="162"/>
      <c r="HE32" s="162"/>
      <c r="HF32" s="162"/>
      <c r="HG32" s="162"/>
      <c r="HH32" s="162"/>
      <c r="HI32" s="162"/>
      <c r="HJ32" s="162"/>
      <c r="HK32" s="162"/>
      <c r="HL32" s="162"/>
      <c r="HM32" s="162"/>
      <c r="HN32" s="162"/>
      <c r="HO32" s="162"/>
      <c r="HP32" s="162"/>
      <c r="HQ32" s="162"/>
      <c r="HR32" s="162"/>
      <c r="HS32" s="162"/>
      <c r="HT32" s="162"/>
      <c r="HU32" s="162"/>
      <c r="HV32" s="162"/>
      <c r="HW32" s="162"/>
      <c r="HX32" s="162"/>
      <c r="HY32" s="162"/>
      <c r="HZ32" s="162"/>
      <c r="IA32" s="162"/>
      <c r="IB32" s="162"/>
      <c r="IC32" s="162"/>
      <c r="ID32" s="162"/>
      <c r="IE32" s="162"/>
      <c r="IF32" s="162"/>
      <c r="IG32" s="162"/>
      <c r="IH32" s="162"/>
      <c r="II32" s="162"/>
      <c r="IJ32" s="162"/>
      <c r="IK32" s="162"/>
      <c r="IL32" s="162"/>
      <c r="IM32" s="162"/>
      <c r="IN32" s="162"/>
      <c r="IO32" s="162"/>
      <c r="IP32" s="162"/>
      <c r="IQ32" s="163"/>
    </row>
    <row r="33" spans="1:251" ht="15" customHeight="1" x14ac:dyDescent="0.15">
      <c r="A33" s="156">
        <v>32</v>
      </c>
      <c r="B33" s="13" t="s">
        <v>142</v>
      </c>
      <c r="C33" s="156">
        <v>22</v>
      </c>
      <c r="D33" s="152"/>
      <c r="E33" s="156">
        <v>32</v>
      </c>
      <c r="F33" s="13" t="s">
        <v>110</v>
      </c>
      <c r="G33" s="156">
        <v>8</v>
      </c>
      <c r="H33" s="152"/>
      <c r="I33" s="156">
        <v>32</v>
      </c>
      <c r="J33" s="13" t="s">
        <v>110</v>
      </c>
      <c r="K33" s="156">
        <v>8</v>
      </c>
      <c r="L33" s="152"/>
      <c r="M33" s="152"/>
      <c r="N33" s="152"/>
      <c r="O33" s="152"/>
      <c r="P33" s="256"/>
      <c r="Q33" s="256"/>
      <c r="R33" s="161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  <c r="DQ33" s="162"/>
      <c r="DR33" s="162"/>
      <c r="DS33" s="162"/>
      <c r="DT33" s="162"/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2"/>
      <c r="EF33" s="162"/>
      <c r="EG33" s="162"/>
      <c r="EH33" s="162"/>
      <c r="EI33" s="162"/>
      <c r="EJ33" s="162"/>
      <c r="EK33" s="162"/>
      <c r="EL33" s="162"/>
      <c r="EM33" s="162"/>
      <c r="EN33" s="162"/>
      <c r="EO33" s="162"/>
      <c r="EP33" s="162"/>
      <c r="EQ33" s="162"/>
      <c r="ER33" s="162"/>
      <c r="ES33" s="162"/>
      <c r="ET33" s="162"/>
      <c r="EU33" s="162"/>
      <c r="EV33" s="162"/>
      <c r="EW33" s="162"/>
      <c r="EX33" s="162"/>
      <c r="EY33" s="162"/>
      <c r="EZ33" s="162"/>
      <c r="FA33" s="162"/>
      <c r="FB33" s="162"/>
      <c r="FC33" s="162"/>
      <c r="FD33" s="162"/>
      <c r="FE33" s="162"/>
      <c r="FF33" s="162"/>
      <c r="FG33" s="162"/>
      <c r="FH33" s="162"/>
      <c r="FI33" s="162"/>
      <c r="FJ33" s="162"/>
      <c r="FK33" s="162"/>
      <c r="FL33" s="162"/>
      <c r="FM33" s="162"/>
      <c r="FN33" s="162"/>
      <c r="FO33" s="162"/>
      <c r="FP33" s="162"/>
      <c r="FQ33" s="162"/>
      <c r="FR33" s="162"/>
      <c r="FS33" s="162"/>
      <c r="FT33" s="162"/>
      <c r="FU33" s="162"/>
      <c r="FV33" s="162"/>
      <c r="FW33" s="162"/>
      <c r="FX33" s="162"/>
      <c r="FY33" s="162"/>
      <c r="FZ33" s="162"/>
      <c r="GA33" s="162"/>
      <c r="GB33" s="162"/>
      <c r="GC33" s="162"/>
      <c r="GD33" s="162"/>
      <c r="GE33" s="162"/>
      <c r="GF33" s="162"/>
      <c r="GG33" s="162"/>
      <c r="GH33" s="162"/>
      <c r="GI33" s="162"/>
      <c r="GJ33" s="162"/>
      <c r="GK33" s="162"/>
      <c r="GL33" s="162"/>
      <c r="GM33" s="162"/>
      <c r="GN33" s="162"/>
      <c r="GO33" s="162"/>
      <c r="GP33" s="162"/>
      <c r="GQ33" s="162"/>
      <c r="GR33" s="162"/>
      <c r="GS33" s="162"/>
      <c r="GT33" s="162"/>
      <c r="GU33" s="162"/>
      <c r="GV33" s="162"/>
      <c r="GW33" s="162"/>
      <c r="GX33" s="162"/>
      <c r="GY33" s="162"/>
      <c r="GZ33" s="162"/>
      <c r="HA33" s="162"/>
      <c r="HB33" s="162"/>
      <c r="HC33" s="162"/>
      <c r="HD33" s="162"/>
      <c r="HE33" s="162"/>
      <c r="HF33" s="162"/>
      <c r="HG33" s="162"/>
      <c r="HH33" s="162"/>
      <c r="HI33" s="162"/>
      <c r="HJ33" s="162"/>
      <c r="HK33" s="162"/>
      <c r="HL33" s="162"/>
      <c r="HM33" s="162"/>
      <c r="HN33" s="162"/>
      <c r="HO33" s="162"/>
      <c r="HP33" s="162"/>
      <c r="HQ33" s="162"/>
      <c r="HR33" s="162"/>
      <c r="HS33" s="162"/>
      <c r="HT33" s="162"/>
      <c r="HU33" s="162"/>
      <c r="HV33" s="162"/>
      <c r="HW33" s="162"/>
      <c r="HX33" s="162"/>
      <c r="HY33" s="162"/>
      <c r="HZ33" s="162"/>
      <c r="IA33" s="162"/>
      <c r="IB33" s="162"/>
      <c r="IC33" s="162"/>
      <c r="ID33" s="162"/>
      <c r="IE33" s="162"/>
      <c r="IF33" s="162"/>
      <c r="IG33" s="162"/>
      <c r="IH33" s="162"/>
      <c r="II33" s="162"/>
      <c r="IJ33" s="162"/>
      <c r="IK33" s="162"/>
      <c r="IL33" s="162"/>
      <c r="IM33" s="162"/>
      <c r="IN33" s="162"/>
      <c r="IO33" s="162"/>
      <c r="IP33" s="162"/>
      <c r="IQ33" s="163"/>
    </row>
    <row r="34" spans="1:251" ht="15" customHeight="1" x14ac:dyDescent="0.15">
      <c r="A34" s="152"/>
      <c r="B34" s="175"/>
      <c r="C34" s="190"/>
      <c r="D34" s="152"/>
      <c r="E34" s="152"/>
      <c r="F34" s="175"/>
      <c r="G34" s="190"/>
      <c r="H34" s="152"/>
      <c r="I34" s="152"/>
      <c r="J34" s="172"/>
      <c r="K34" s="174"/>
      <c r="L34" s="152"/>
      <c r="M34" s="152"/>
      <c r="N34" s="152"/>
      <c r="O34" s="152"/>
      <c r="P34" s="256"/>
      <c r="Q34" s="256"/>
      <c r="R34" s="161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2"/>
      <c r="DN34" s="162"/>
      <c r="DO34" s="162"/>
      <c r="DP34" s="162"/>
      <c r="DQ34" s="162"/>
      <c r="DR34" s="162"/>
      <c r="DS34" s="162"/>
      <c r="DT34" s="162"/>
      <c r="DU34" s="162"/>
      <c r="DV34" s="162"/>
      <c r="DW34" s="162"/>
      <c r="DX34" s="162"/>
      <c r="DY34" s="162"/>
      <c r="DZ34" s="162"/>
      <c r="EA34" s="162"/>
      <c r="EB34" s="162"/>
      <c r="EC34" s="162"/>
      <c r="ED34" s="162"/>
      <c r="EE34" s="162"/>
      <c r="EF34" s="162"/>
      <c r="EG34" s="162"/>
      <c r="EH34" s="162"/>
      <c r="EI34" s="162"/>
      <c r="EJ34" s="162"/>
      <c r="EK34" s="162"/>
      <c r="EL34" s="162"/>
      <c r="EM34" s="162"/>
      <c r="EN34" s="162"/>
      <c r="EO34" s="162"/>
      <c r="EP34" s="162"/>
      <c r="EQ34" s="162"/>
      <c r="ER34" s="162"/>
      <c r="ES34" s="162"/>
      <c r="ET34" s="162"/>
      <c r="EU34" s="162"/>
      <c r="EV34" s="162"/>
      <c r="EW34" s="162"/>
      <c r="EX34" s="162"/>
      <c r="EY34" s="162"/>
      <c r="EZ34" s="162"/>
      <c r="FA34" s="162"/>
      <c r="FB34" s="162"/>
      <c r="FC34" s="162"/>
      <c r="FD34" s="162"/>
      <c r="FE34" s="162"/>
      <c r="FF34" s="162"/>
      <c r="FG34" s="162"/>
      <c r="FH34" s="162"/>
      <c r="FI34" s="162"/>
      <c r="FJ34" s="162"/>
      <c r="FK34" s="162"/>
      <c r="FL34" s="162"/>
      <c r="FM34" s="162"/>
      <c r="FN34" s="162"/>
      <c r="FO34" s="162"/>
      <c r="FP34" s="162"/>
      <c r="FQ34" s="162"/>
      <c r="FR34" s="162"/>
      <c r="FS34" s="162"/>
      <c r="FT34" s="162"/>
      <c r="FU34" s="162"/>
      <c r="FV34" s="162"/>
      <c r="FW34" s="162"/>
      <c r="FX34" s="162"/>
      <c r="FY34" s="162"/>
      <c r="FZ34" s="162"/>
      <c r="GA34" s="162"/>
      <c r="GB34" s="162"/>
      <c r="GC34" s="162"/>
      <c r="GD34" s="162"/>
      <c r="GE34" s="162"/>
      <c r="GF34" s="162"/>
      <c r="GG34" s="162"/>
      <c r="GH34" s="162"/>
      <c r="GI34" s="162"/>
      <c r="GJ34" s="162"/>
      <c r="GK34" s="162"/>
      <c r="GL34" s="162"/>
      <c r="GM34" s="162"/>
      <c r="GN34" s="162"/>
      <c r="GO34" s="162"/>
      <c r="GP34" s="162"/>
      <c r="GQ34" s="162"/>
      <c r="GR34" s="162"/>
      <c r="GS34" s="162"/>
      <c r="GT34" s="162"/>
      <c r="GU34" s="162"/>
      <c r="GV34" s="162"/>
      <c r="GW34" s="162"/>
      <c r="GX34" s="162"/>
      <c r="GY34" s="162"/>
      <c r="GZ34" s="162"/>
      <c r="HA34" s="162"/>
      <c r="HB34" s="162"/>
      <c r="HC34" s="162"/>
      <c r="HD34" s="162"/>
      <c r="HE34" s="162"/>
      <c r="HF34" s="162"/>
      <c r="HG34" s="162"/>
      <c r="HH34" s="162"/>
      <c r="HI34" s="162"/>
      <c r="HJ34" s="162"/>
      <c r="HK34" s="162"/>
      <c r="HL34" s="162"/>
      <c r="HM34" s="162"/>
      <c r="HN34" s="162"/>
      <c r="HO34" s="162"/>
      <c r="HP34" s="162"/>
      <c r="HQ34" s="162"/>
      <c r="HR34" s="162"/>
      <c r="HS34" s="162"/>
      <c r="HT34" s="162"/>
      <c r="HU34" s="162"/>
      <c r="HV34" s="162"/>
      <c r="HW34" s="162"/>
      <c r="HX34" s="162"/>
      <c r="HY34" s="162"/>
      <c r="HZ34" s="162"/>
      <c r="IA34" s="162"/>
      <c r="IB34" s="162"/>
      <c r="IC34" s="162"/>
      <c r="ID34" s="162"/>
      <c r="IE34" s="162"/>
      <c r="IF34" s="162"/>
      <c r="IG34" s="162"/>
      <c r="IH34" s="162"/>
      <c r="II34" s="162"/>
      <c r="IJ34" s="162"/>
      <c r="IK34" s="162"/>
      <c r="IL34" s="162"/>
      <c r="IM34" s="162"/>
      <c r="IN34" s="162"/>
      <c r="IO34" s="162"/>
      <c r="IP34" s="162"/>
      <c r="IQ34" s="163"/>
    </row>
    <row r="35" spans="1:251" ht="15" customHeight="1" x14ac:dyDescent="0.15">
      <c r="A35" s="152"/>
      <c r="B35" s="181"/>
      <c r="C35" s="191"/>
      <c r="D35" s="152"/>
      <c r="E35" s="152"/>
      <c r="F35" s="181"/>
      <c r="G35" s="191"/>
      <c r="H35" s="152"/>
      <c r="I35" s="152"/>
      <c r="J35" s="152"/>
      <c r="K35" s="152"/>
      <c r="L35" s="152"/>
      <c r="M35" s="152"/>
      <c r="N35" s="152"/>
      <c r="O35" s="152"/>
      <c r="P35" s="256"/>
      <c r="Q35" s="256"/>
      <c r="R35" s="161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2"/>
      <c r="DQ35" s="162"/>
      <c r="DR35" s="162"/>
      <c r="DS35" s="162"/>
      <c r="DT35" s="162"/>
      <c r="DU35" s="162"/>
      <c r="DV35" s="162"/>
      <c r="DW35" s="162"/>
      <c r="DX35" s="162"/>
      <c r="DY35" s="162"/>
      <c r="DZ35" s="162"/>
      <c r="EA35" s="162"/>
      <c r="EB35" s="162"/>
      <c r="EC35" s="162"/>
      <c r="ED35" s="162"/>
      <c r="EE35" s="162"/>
      <c r="EF35" s="162"/>
      <c r="EG35" s="162"/>
      <c r="EH35" s="162"/>
      <c r="EI35" s="162"/>
      <c r="EJ35" s="162"/>
      <c r="EK35" s="162"/>
      <c r="EL35" s="162"/>
      <c r="EM35" s="162"/>
      <c r="EN35" s="162"/>
      <c r="EO35" s="162"/>
      <c r="EP35" s="162"/>
      <c r="EQ35" s="162"/>
      <c r="ER35" s="162"/>
      <c r="ES35" s="162"/>
      <c r="ET35" s="162"/>
      <c r="EU35" s="162"/>
      <c r="EV35" s="162"/>
      <c r="EW35" s="162"/>
      <c r="EX35" s="162"/>
      <c r="EY35" s="162"/>
      <c r="EZ35" s="162"/>
      <c r="FA35" s="162"/>
      <c r="FB35" s="162"/>
      <c r="FC35" s="162"/>
      <c r="FD35" s="162"/>
      <c r="FE35" s="162"/>
      <c r="FF35" s="162"/>
      <c r="FG35" s="162"/>
      <c r="FH35" s="162"/>
      <c r="FI35" s="162"/>
      <c r="FJ35" s="162"/>
      <c r="FK35" s="162"/>
      <c r="FL35" s="162"/>
      <c r="FM35" s="162"/>
      <c r="FN35" s="162"/>
      <c r="FO35" s="162"/>
      <c r="FP35" s="162"/>
      <c r="FQ35" s="162"/>
      <c r="FR35" s="162"/>
      <c r="FS35" s="162"/>
      <c r="FT35" s="162"/>
      <c r="FU35" s="162"/>
      <c r="FV35" s="162"/>
      <c r="FW35" s="162"/>
      <c r="FX35" s="162"/>
      <c r="FY35" s="162"/>
      <c r="FZ35" s="162"/>
      <c r="GA35" s="162"/>
      <c r="GB35" s="162"/>
      <c r="GC35" s="162"/>
      <c r="GD35" s="162"/>
      <c r="GE35" s="162"/>
      <c r="GF35" s="162"/>
      <c r="GG35" s="162"/>
      <c r="GH35" s="162"/>
      <c r="GI35" s="162"/>
      <c r="GJ35" s="162"/>
      <c r="GK35" s="162"/>
      <c r="GL35" s="162"/>
      <c r="GM35" s="162"/>
      <c r="GN35" s="162"/>
      <c r="GO35" s="162"/>
      <c r="GP35" s="162"/>
      <c r="GQ35" s="162"/>
      <c r="GR35" s="162"/>
      <c r="GS35" s="162"/>
      <c r="GT35" s="162"/>
      <c r="GU35" s="162"/>
      <c r="GV35" s="162"/>
      <c r="GW35" s="162"/>
      <c r="GX35" s="162"/>
      <c r="GY35" s="162"/>
      <c r="GZ35" s="162"/>
      <c r="HA35" s="162"/>
      <c r="HB35" s="162"/>
      <c r="HC35" s="162"/>
      <c r="HD35" s="162"/>
      <c r="HE35" s="162"/>
      <c r="HF35" s="162"/>
      <c r="HG35" s="162"/>
      <c r="HH35" s="162"/>
      <c r="HI35" s="162"/>
      <c r="HJ35" s="162"/>
      <c r="HK35" s="162"/>
      <c r="HL35" s="162"/>
      <c r="HM35" s="162"/>
      <c r="HN35" s="162"/>
      <c r="HO35" s="162"/>
      <c r="HP35" s="162"/>
      <c r="HQ35" s="162"/>
      <c r="HR35" s="162"/>
      <c r="HS35" s="162"/>
      <c r="HT35" s="162"/>
      <c r="HU35" s="162"/>
      <c r="HV35" s="162"/>
      <c r="HW35" s="162"/>
      <c r="HX35" s="162"/>
      <c r="HY35" s="162"/>
      <c r="HZ35" s="162"/>
      <c r="IA35" s="162"/>
      <c r="IB35" s="162"/>
      <c r="IC35" s="162"/>
      <c r="ID35" s="162"/>
      <c r="IE35" s="162"/>
      <c r="IF35" s="162"/>
      <c r="IG35" s="162"/>
      <c r="IH35" s="162"/>
      <c r="II35" s="162"/>
      <c r="IJ35" s="162"/>
      <c r="IK35" s="162"/>
      <c r="IL35" s="162"/>
      <c r="IM35" s="162"/>
      <c r="IN35" s="162"/>
      <c r="IO35" s="162"/>
      <c r="IP35" s="162"/>
      <c r="IQ35" s="163"/>
    </row>
    <row r="36" spans="1:251" ht="15" customHeight="1" x14ac:dyDescent="0.15">
      <c r="A36" s="380" t="s">
        <v>323</v>
      </c>
      <c r="B36" s="373"/>
      <c r="C36" s="373"/>
      <c r="D36" s="245"/>
      <c r="E36" s="380" t="s">
        <v>324</v>
      </c>
      <c r="F36" s="373"/>
      <c r="G36" s="373"/>
      <c r="H36" s="245"/>
      <c r="I36" s="380" t="s">
        <v>325</v>
      </c>
      <c r="J36" s="373"/>
      <c r="K36" s="373"/>
      <c r="L36" s="152"/>
      <c r="M36" s="175"/>
      <c r="N36" s="176"/>
      <c r="O36" s="176"/>
      <c r="P36" s="154"/>
      <c r="Q36" s="154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  <c r="DC36" s="162"/>
      <c r="DD36" s="162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2"/>
      <c r="DP36" s="162"/>
      <c r="DQ36" s="162"/>
      <c r="DR36" s="162"/>
      <c r="DS36" s="162"/>
      <c r="DT36" s="162"/>
      <c r="DU36" s="162"/>
      <c r="DV36" s="162"/>
      <c r="DW36" s="162"/>
      <c r="DX36" s="162"/>
      <c r="DY36" s="162"/>
      <c r="DZ36" s="162"/>
      <c r="EA36" s="162"/>
      <c r="EB36" s="162"/>
      <c r="EC36" s="162"/>
      <c r="ED36" s="162"/>
      <c r="EE36" s="162"/>
      <c r="EF36" s="162"/>
      <c r="EG36" s="162"/>
      <c r="EH36" s="162"/>
      <c r="EI36" s="162"/>
      <c r="EJ36" s="162"/>
      <c r="EK36" s="162"/>
      <c r="EL36" s="162"/>
      <c r="EM36" s="162"/>
      <c r="EN36" s="162"/>
      <c r="EO36" s="162"/>
      <c r="EP36" s="162"/>
      <c r="EQ36" s="162"/>
      <c r="ER36" s="162"/>
      <c r="ES36" s="162"/>
      <c r="ET36" s="162"/>
      <c r="EU36" s="162"/>
      <c r="EV36" s="162"/>
      <c r="EW36" s="162"/>
      <c r="EX36" s="162"/>
      <c r="EY36" s="162"/>
      <c r="EZ36" s="162"/>
      <c r="FA36" s="162"/>
      <c r="FB36" s="162"/>
      <c r="FC36" s="162"/>
      <c r="FD36" s="162"/>
      <c r="FE36" s="162"/>
      <c r="FF36" s="162"/>
      <c r="FG36" s="162"/>
      <c r="FH36" s="162"/>
      <c r="FI36" s="162"/>
      <c r="FJ36" s="162"/>
      <c r="FK36" s="162"/>
      <c r="FL36" s="162"/>
      <c r="FM36" s="162"/>
      <c r="FN36" s="162"/>
      <c r="FO36" s="162"/>
      <c r="FP36" s="162"/>
      <c r="FQ36" s="162"/>
      <c r="FR36" s="162"/>
      <c r="FS36" s="162"/>
      <c r="FT36" s="162"/>
      <c r="FU36" s="162"/>
      <c r="FV36" s="162"/>
      <c r="FW36" s="162"/>
      <c r="FX36" s="162"/>
      <c r="FY36" s="162"/>
      <c r="FZ36" s="162"/>
      <c r="GA36" s="162"/>
      <c r="GB36" s="162"/>
      <c r="GC36" s="162"/>
      <c r="GD36" s="162"/>
      <c r="GE36" s="162"/>
      <c r="GF36" s="162"/>
      <c r="GG36" s="162"/>
      <c r="GH36" s="162"/>
      <c r="GI36" s="162"/>
      <c r="GJ36" s="162"/>
      <c r="GK36" s="162"/>
      <c r="GL36" s="162"/>
      <c r="GM36" s="162"/>
      <c r="GN36" s="162"/>
      <c r="GO36" s="162"/>
      <c r="GP36" s="162"/>
      <c r="GQ36" s="162"/>
      <c r="GR36" s="162"/>
      <c r="GS36" s="162"/>
      <c r="GT36" s="162"/>
      <c r="GU36" s="162"/>
      <c r="GV36" s="162"/>
      <c r="GW36" s="162"/>
      <c r="GX36" s="162"/>
      <c r="GY36" s="162"/>
      <c r="GZ36" s="162"/>
      <c r="HA36" s="162"/>
      <c r="HB36" s="162"/>
      <c r="HC36" s="162"/>
      <c r="HD36" s="162"/>
      <c r="HE36" s="162"/>
      <c r="HF36" s="162"/>
      <c r="HG36" s="162"/>
      <c r="HH36" s="162"/>
      <c r="HI36" s="162"/>
      <c r="HJ36" s="162"/>
      <c r="HK36" s="162"/>
      <c r="HL36" s="162"/>
      <c r="HM36" s="162"/>
      <c r="HN36" s="162"/>
      <c r="HO36" s="162"/>
      <c r="HP36" s="162"/>
      <c r="HQ36" s="162"/>
      <c r="HR36" s="162"/>
      <c r="HS36" s="162"/>
      <c r="HT36" s="162"/>
      <c r="HU36" s="162"/>
      <c r="HV36" s="162"/>
      <c r="HW36" s="162"/>
      <c r="HX36" s="162"/>
      <c r="HY36" s="162"/>
      <c r="HZ36" s="162"/>
      <c r="IA36" s="162"/>
      <c r="IB36" s="162"/>
      <c r="IC36" s="162"/>
      <c r="ID36" s="162"/>
      <c r="IE36" s="162"/>
      <c r="IF36" s="162"/>
      <c r="IG36" s="162"/>
      <c r="IH36" s="162"/>
      <c r="II36" s="162"/>
      <c r="IJ36" s="162"/>
      <c r="IK36" s="162"/>
      <c r="IL36" s="162"/>
      <c r="IM36" s="162"/>
      <c r="IN36" s="162"/>
      <c r="IO36" s="162"/>
      <c r="IP36" s="162"/>
      <c r="IQ36" s="163"/>
    </row>
    <row r="37" spans="1:251" ht="15" customHeight="1" x14ac:dyDescent="0.15">
      <c r="A37" s="156">
        <v>1</v>
      </c>
      <c r="B37" s="13" t="s">
        <v>17</v>
      </c>
      <c r="C37" s="156">
        <v>11</v>
      </c>
      <c r="D37" s="152"/>
      <c r="E37" s="156">
        <v>1</v>
      </c>
      <c r="F37" s="13" t="s">
        <v>17</v>
      </c>
      <c r="G37" s="156">
        <v>71</v>
      </c>
      <c r="H37" s="152"/>
      <c r="I37" s="156">
        <v>1</v>
      </c>
      <c r="J37" s="332" t="s">
        <v>124</v>
      </c>
      <c r="K37" s="333">
        <v>42</v>
      </c>
      <c r="L37" s="152"/>
      <c r="M37" s="177"/>
      <c r="N37" s="178"/>
      <c r="O37" s="178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2"/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2"/>
      <c r="DQ37" s="162"/>
      <c r="DR37" s="162"/>
      <c r="DS37" s="162"/>
      <c r="DT37" s="162"/>
      <c r="DU37" s="162"/>
      <c r="DV37" s="162"/>
      <c r="DW37" s="162"/>
      <c r="DX37" s="162"/>
      <c r="DY37" s="162"/>
      <c r="DZ37" s="162"/>
      <c r="EA37" s="162"/>
      <c r="EB37" s="162"/>
      <c r="EC37" s="162"/>
      <c r="ED37" s="162"/>
      <c r="EE37" s="162"/>
      <c r="EF37" s="162"/>
      <c r="EG37" s="162"/>
      <c r="EH37" s="162"/>
      <c r="EI37" s="162"/>
      <c r="EJ37" s="162"/>
      <c r="EK37" s="162"/>
      <c r="EL37" s="162"/>
      <c r="EM37" s="162"/>
      <c r="EN37" s="162"/>
      <c r="EO37" s="162"/>
      <c r="EP37" s="162"/>
      <c r="EQ37" s="162"/>
      <c r="ER37" s="162"/>
      <c r="ES37" s="162"/>
      <c r="ET37" s="162"/>
      <c r="EU37" s="162"/>
      <c r="EV37" s="162"/>
      <c r="EW37" s="162"/>
      <c r="EX37" s="162"/>
      <c r="EY37" s="162"/>
      <c r="EZ37" s="162"/>
      <c r="FA37" s="162"/>
      <c r="FB37" s="162"/>
      <c r="FC37" s="162"/>
      <c r="FD37" s="162"/>
      <c r="FE37" s="162"/>
      <c r="FF37" s="162"/>
      <c r="FG37" s="162"/>
      <c r="FH37" s="162"/>
      <c r="FI37" s="162"/>
      <c r="FJ37" s="162"/>
      <c r="FK37" s="162"/>
      <c r="FL37" s="162"/>
      <c r="FM37" s="162"/>
      <c r="FN37" s="162"/>
      <c r="FO37" s="162"/>
      <c r="FP37" s="162"/>
      <c r="FQ37" s="162"/>
      <c r="FR37" s="162"/>
      <c r="FS37" s="162"/>
      <c r="FT37" s="162"/>
      <c r="FU37" s="162"/>
      <c r="FV37" s="162"/>
      <c r="FW37" s="162"/>
      <c r="FX37" s="162"/>
      <c r="FY37" s="162"/>
      <c r="FZ37" s="162"/>
      <c r="GA37" s="162"/>
      <c r="GB37" s="162"/>
      <c r="GC37" s="162"/>
      <c r="GD37" s="162"/>
      <c r="GE37" s="162"/>
      <c r="GF37" s="162"/>
      <c r="GG37" s="162"/>
      <c r="GH37" s="162"/>
      <c r="GI37" s="162"/>
      <c r="GJ37" s="162"/>
      <c r="GK37" s="162"/>
      <c r="GL37" s="162"/>
      <c r="GM37" s="162"/>
      <c r="GN37" s="162"/>
      <c r="GO37" s="162"/>
      <c r="GP37" s="162"/>
      <c r="GQ37" s="162"/>
      <c r="GR37" s="162"/>
      <c r="GS37" s="162"/>
      <c r="GT37" s="162"/>
      <c r="GU37" s="162"/>
      <c r="GV37" s="162"/>
      <c r="GW37" s="162"/>
      <c r="GX37" s="162"/>
      <c r="GY37" s="162"/>
      <c r="GZ37" s="162"/>
      <c r="HA37" s="162"/>
      <c r="HB37" s="162"/>
      <c r="HC37" s="162"/>
      <c r="HD37" s="162"/>
      <c r="HE37" s="162"/>
      <c r="HF37" s="162"/>
      <c r="HG37" s="162"/>
      <c r="HH37" s="162"/>
      <c r="HI37" s="162"/>
      <c r="HJ37" s="162"/>
      <c r="HK37" s="162"/>
      <c r="HL37" s="162"/>
      <c r="HM37" s="162"/>
      <c r="HN37" s="162"/>
      <c r="HO37" s="162"/>
      <c r="HP37" s="162"/>
      <c r="HQ37" s="162"/>
      <c r="HR37" s="162"/>
      <c r="HS37" s="162"/>
      <c r="HT37" s="162"/>
      <c r="HU37" s="162"/>
      <c r="HV37" s="162"/>
      <c r="HW37" s="162"/>
      <c r="HX37" s="162"/>
      <c r="HY37" s="162"/>
      <c r="HZ37" s="162"/>
      <c r="IA37" s="162"/>
      <c r="IB37" s="162"/>
      <c r="IC37" s="162"/>
      <c r="ID37" s="162"/>
      <c r="IE37" s="162"/>
      <c r="IF37" s="162"/>
      <c r="IG37" s="162"/>
      <c r="IH37" s="162"/>
      <c r="II37" s="162"/>
      <c r="IJ37" s="162"/>
      <c r="IK37" s="162"/>
      <c r="IL37" s="162"/>
      <c r="IM37" s="162"/>
      <c r="IN37" s="162"/>
      <c r="IO37" s="162"/>
      <c r="IP37" s="162"/>
      <c r="IQ37" s="163"/>
    </row>
    <row r="38" spans="1:251" ht="15" customHeight="1" x14ac:dyDescent="0.15">
      <c r="A38" s="156">
        <v>2</v>
      </c>
      <c r="B38" s="332" t="s">
        <v>64</v>
      </c>
      <c r="C38" s="333">
        <v>8</v>
      </c>
      <c r="D38" s="152"/>
      <c r="E38" s="156">
        <v>2</v>
      </c>
      <c r="F38" s="332" t="s">
        <v>64</v>
      </c>
      <c r="G38" s="333">
        <v>51</v>
      </c>
      <c r="H38" s="152"/>
      <c r="I38" s="156">
        <v>2</v>
      </c>
      <c r="J38" s="332" t="s">
        <v>64</v>
      </c>
      <c r="K38" s="333">
        <v>42</v>
      </c>
      <c r="L38" s="152"/>
      <c r="M38" s="177"/>
      <c r="N38" s="178"/>
      <c r="O38" s="178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2"/>
      <c r="DB38" s="162"/>
      <c r="DC38" s="162"/>
      <c r="DD38" s="162"/>
      <c r="DE38" s="162"/>
      <c r="DF38" s="162"/>
      <c r="DG38" s="162"/>
      <c r="DH38" s="162"/>
      <c r="DI38" s="162"/>
      <c r="DJ38" s="162"/>
      <c r="DK38" s="162"/>
      <c r="DL38" s="162"/>
      <c r="DM38" s="162"/>
      <c r="DN38" s="162"/>
      <c r="DO38" s="162"/>
      <c r="DP38" s="162"/>
      <c r="DQ38" s="162"/>
      <c r="DR38" s="162"/>
      <c r="DS38" s="162"/>
      <c r="DT38" s="162"/>
      <c r="DU38" s="162"/>
      <c r="DV38" s="162"/>
      <c r="DW38" s="162"/>
      <c r="DX38" s="162"/>
      <c r="DY38" s="162"/>
      <c r="DZ38" s="162"/>
      <c r="EA38" s="162"/>
      <c r="EB38" s="162"/>
      <c r="EC38" s="162"/>
      <c r="ED38" s="162"/>
      <c r="EE38" s="162"/>
      <c r="EF38" s="162"/>
      <c r="EG38" s="162"/>
      <c r="EH38" s="162"/>
      <c r="EI38" s="162"/>
      <c r="EJ38" s="162"/>
      <c r="EK38" s="162"/>
      <c r="EL38" s="162"/>
      <c r="EM38" s="162"/>
      <c r="EN38" s="162"/>
      <c r="EO38" s="162"/>
      <c r="EP38" s="162"/>
      <c r="EQ38" s="162"/>
      <c r="ER38" s="162"/>
      <c r="ES38" s="162"/>
      <c r="ET38" s="162"/>
      <c r="EU38" s="162"/>
      <c r="EV38" s="162"/>
      <c r="EW38" s="162"/>
      <c r="EX38" s="162"/>
      <c r="EY38" s="162"/>
      <c r="EZ38" s="162"/>
      <c r="FA38" s="162"/>
      <c r="FB38" s="162"/>
      <c r="FC38" s="162"/>
      <c r="FD38" s="162"/>
      <c r="FE38" s="162"/>
      <c r="FF38" s="162"/>
      <c r="FG38" s="162"/>
      <c r="FH38" s="162"/>
      <c r="FI38" s="162"/>
      <c r="FJ38" s="162"/>
      <c r="FK38" s="162"/>
      <c r="FL38" s="162"/>
      <c r="FM38" s="162"/>
      <c r="FN38" s="162"/>
      <c r="FO38" s="162"/>
      <c r="FP38" s="162"/>
      <c r="FQ38" s="162"/>
      <c r="FR38" s="162"/>
      <c r="FS38" s="162"/>
      <c r="FT38" s="162"/>
      <c r="FU38" s="162"/>
      <c r="FV38" s="162"/>
      <c r="FW38" s="162"/>
      <c r="FX38" s="162"/>
      <c r="FY38" s="162"/>
      <c r="FZ38" s="162"/>
      <c r="GA38" s="162"/>
      <c r="GB38" s="162"/>
      <c r="GC38" s="162"/>
      <c r="GD38" s="162"/>
      <c r="GE38" s="162"/>
      <c r="GF38" s="162"/>
      <c r="GG38" s="162"/>
      <c r="GH38" s="162"/>
      <c r="GI38" s="162"/>
      <c r="GJ38" s="162"/>
      <c r="GK38" s="162"/>
      <c r="GL38" s="162"/>
      <c r="GM38" s="162"/>
      <c r="GN38" s="162"/>
      <c r="GO38" s="162"/>
      <c r="GP38" s="162"/>
      <c r="GQ38" s="162"/>
      <c r="GR38" s="162"/>
      <c r="GS38" s="162"/>
      <c r="GT38" s="162"/>
      <c r="GU38" s="162"/>
      <c r="GV38" s="162"/>
      <c r="GW38" s="162"/>
      <c r="GX38" s="162"/>
      <c r="GY38" s="162"/>
      <c r="GZ38" s="162"/>
      <c r="HA38" s="162"/>
      <c r="HB38" s="162"/>
      <c r="HC38" s="162"/>
      <c r="HD38" s="162"/>
      <c r="HE38" s="162"/>
      <c r="HF38" s="162"/>
      <c r="HG38" s="162"/>
      <c r="HH38" s="162"/>
      <c r="HI38" s="162"/>
      <c r="HJ38" s="162"/>
      <c r="HK38" s="162"/>
      <c r="HL38" s="162"/>
      <c r="HM38" s="162"/>
      <c r="HN38" s="162"/>
      <c r="HO38" s="162"/>
      <c r="HP38" s="162"/>
      <c r="HQ38" s="162"/>
      <c r="HR38" s="162"/>
      <c r="HS38" s="162"/>
      <c r="HT38" s="162"/>
      <c r="HU38" s="162"/>
      <c r="HV38" s="162"/>
      <c r="HW38" s="162"/>
      <c r="HX38" s="162"/>
      <c r="HY38" s="162"/>
      <c r="HZ38" s="162"/>
      <c r="IA38" s="162"/>
      <c r="IB38" s="162"/>
      <c r="IC38" s="162"/>
      <c r="ID38" s="162"/>
      <c r="IE38" s="162"/>
      <c r="IF38" s="162"/>
      <c r="IG38" s="162"/>
      <c r="IH38" s="162"/>
      <c r="II38" s="162"/>
      <c r="IJ38" s="162"/>
      <c r="IK38" s="162"/>
      <c r="IL38" s="162"/>
      <c r="IM38" s="162"/>
      <c r="IN38" s="162"/>
      <c r="IO38" s="162"/>
      <c r="IP38" s="162"/>
      <c r="IQ38" s="163"/>
    </row>
    <row r="39" spans="1:251" ht="15" customHeight="1" x14ac:dyDescent="0.15">
      <c r="A39" s="156">
        <v>3</v>
      </c>
      <c r="B39" s="13" t="s">
        <v>111</v>
      </c>
      <c r="C39" s="156">
        <v>8</v>
      </c>
      <c r="D39" s="152"/>
      <c r="E39" s="156">
        <v>3</v>
      </c>
      <c r="F39" s="13" t="s">
        <v>82</v>
      </c>
      <c r="G39" s="156">
        <v>43</v>
      </c>
      <c r="H39" s="152"/>
      <c r="I39" s="156">
        <v>3</v>
      </c>
      <c r="J39" s="13" t="s">
        <v>17</v>
      </c>
      <c r="K39" s="156">
        <v>42</v>
      </c>
      <c r="L39" s="152"/>
      <c r="M39" s="177"/>
      <c r="N39" s="178"/>
      <c r="O39" s="178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  <c r="CV39" s="162"/>
      <c r="CW39" s="162"/>
      <c r="CX39" s="162"/>
      <c r="CY39" s="162"/>
      <c r="CZ39" s="162"/>
      <c r="DA39" s="162"/>
      <c r="DB39" s="162"/>
      <c r="DC39" s="162"/>
      <c r="DD39" s="162"/>
      <c r="DE39" s="162"/>
      <c r="DF39" s="162"/>
      <c r="DG39" s="162"/>
      <c r="DH39" s="162"/>
      <c r="DI39" s="162"/>
      <c r="DJ39" s="162"/>
      <c r="DK39" s="162"/>
      <c r="DL39" s="162"/>
      <c r="DM39" s="162"/>
      <c r="DN39" s="162"/>
      <c r="DO39" s="162"/>
      <c r="DP39" s="162"/>
      <c r="DQ39" s="162"/>
      <c r="DR39" s="162"/>
      <c r="DS39" s="162"/>
      <c r="DT39" s="162"/>
      <c r="DU39" s="162"/>
      <c r="DV39" s="162"/>
      <c r="DW39" s="162"/>
      <c r="DX39" s="162"/>
      <c r="DY39" s="162"/>
      <c r="DZ39" s="162"/>
      <c r="EA39" s="162"/>
      <c r="EB39" s="162"/>
      <c r="EC39" s="162"/>
      <c r="ED39" s="162"/>
      <c r="EE39" s="162"/>
      <c r="EF39" s="162"/>
      <c r="EG39" s="162"/>
      <c r="EH39" s="162"/>
      <c r="EI39" s="162"/>
      <c r="EJ39" s="162"/>
      <c r="EK39" s="162"/>
      <c r="EL39" s="162"/>
      <c r="EM39" s="162"/>
      <c r="EN39" s="162"/>
      <c r="EO39" s="162"/>
      <c r="EP39" s="162"/>
      <c r="EQ39" s="162"/>
      <c r="ER39" s="162"/>
      <c r="ES39" s="162"/>
      <c r="ET39" s="162"/>
      <c r="EU39" s="162"/>
      <c r="EV39" s="162"/>
      <c r="EW39" s="162"/>
      <c r="EX39" s="162"/>
      <c r="EY39" s="162"/>
      <c r="EZ39" s="162"/>
      <c r="FA39" s="162"/>
      <c r="FB39" s="162"/>
      <c r="FC39" s="162"/>
      <c r="FD39" s="162"/>
      <c r="FE39" s="162"/>
      <c r="FF39" s="162"/>
      <c r="FG39" s="162"/>
      <c r="FH39" s="162"/>
      <c r="FI39" s="162"/>
      <c r="FJ39" s="162"/>
      <c r="FK39" s="162"/>
      <c r="FL39" s="162"/>
      <c r="FM39" s="162"/>
      <c r="FN39" s="162"/>
      <c r="FO39" s="162"/>
      <c r="FP39" s="162"/>
      <c r="FQ39" s="162"/>
      <c r="FR39" s="162"/>
      <c r="FS39" s="162"/>
      <c r="FT39" s="162"/>
      <c r="FU39" s="162"/>
      <c r="FV39" s="162"/>
      <c r="FW39" s="162"/>
      <c r="FX39" s="162"/>
      <c r="FY39" s="162"/>
      <c r="FZ39" s="162"/>
      <c r="GA39" s="162"/>
      <c r="GB39" s="162"/>
      <c r="GC39" s="162"/>
      <c r="GD39" s="162"/>
      <c r="GE39" s="162"/>
      <c r="GF39" s="162"/>
      <c r="GG39" s="162"/>
      <c r="GH39" s="162"/>
      <c r="GI39" s="162"/>
      <c r="GJ39" s="162"/>
      <c r="GK39" s="162"/>
      <c r="GL39" s="162"/>
      <c r="GM39" s="162"/>
      <c r="GN39" s="162"/>
      <c r="GO39" s="162"/>
      <c r="GP39" s="162"/>
      <c r="GQ39" s="162"/>
      <c r="GR39" s="162"/>
      <c r="GS39" s="162"/>
      <c r="GT39" s="162"/>
      <c r="GU39" s="162"/>
      <c r="GV39" s="162"/>
      <c r="GW39" s="162"/>
      <c r="GX39" s="162"/>
      <c r="GY39" s="162"/>
      <c r="GZ39" s="162"/>
      <c r="HA39" s="162"/>
      <c r="HB39" s="162"/>
      <c r="HC39" s="162"/>
      <c r="HD39" s="162"/>
      <c r="HE39" s="162"/>
      <c r="HF39" s="162"/>
      <c r="HG39" s="162"/>
      <c r="HH39" s="162"/>
      <c r="HI39" s="162"/>
      <c r="HJ39" s="162"/>
      <c r="HK39" s="162"/>
      <c r="HL39" s="162"/>
      <c r="HM39" s="162"/>
      <c r="HN39" s="162"/>
      <c r="HO39" s="162"/>
      <c r="HP39" s="162"/>
      <c r="HQ39" s="162"/>
      <c r="HR39" s="162"/>
      <c r="HS39" s="162"/>
      <c r="HT39" s="162"/>
      <c r="HU39" s="162"/>
      <c r="HV39" s="162"/>
      <c r="HW39" s="162"/>
      <c r="HX39" s="162"/>
      <c r="HY39" s="162"/>
      <c r="HZ39" s="162"/>
      <c r="IA39" s="162"/>
      <c r="IB39" s="162"/>
      <c r="IC39" s="162"/>
      <c r="ID39" s="162"/>
      <c r="IE39" s="162"/>
      <c r="IF39" s="162"/>
      <c r="IG39" s="162"/>
      <c r="IH39" s="162"/>
      <c r="II39" s="162"/>
      <c r="IJ39" s="162"/>
      <c r="IK39" s="162"/>
      <c r="IL39" s="162"/>
      <c r="IM39" s="162"/>
      <c r="IN39" s="162"/>
      <c r="IO39" s="162"/>
      <c r="IP39" s="162"/>
      <c r="IQ39" s="163"/>
    </row>
    <row r="40" spans="1:251" ht="15" customHeight="1" x14ac:dyDescent="0.15">
      <c r="A40" s="156">
        <v>4</v>
      </c>
      <c r="B40" s="13" t="s">
        <v>82</v>
      </c>
      <c r="C40" s="156">
        <v>4</v>
      </c>
      <c r="D40" s="152"/>
      <c r="E40" s="156">
        <v>4</v>
      </c>
      <c r="F40" s="332" t="s">
        <v>124</v>
      </c>
      <c r="G40" s="333">
        <v>40</v>
      </c>
      <c r="H40" s="152"/>
      <c r="I40" s="156">
        <v>4</v>
      </c>
      <c r="J40" s="13" t="s">
        <v>53</v>
      </c>
      <c r="K40" s="156">
        <v>39</v>
      </c>
      <c r="L40" s="152"/>
      <c r="M40" s="177"/>
      <c r="N40" s="178"/>
      <c r="O40" s="178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2"/>
      <c r="DB40" s="162"/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2"/>
      <c r="DS40" s="162"/>
      <c r="DT40" s="162"/>
      <c r="DU40" s="162"/>
      <c r="DV40" s="162"/>
      <c r="DW40" s="162"/>
      <c r="DX40" s="162"/>
      <c r="DY40" s="162"/>
      <c r="DZ40" s="162"/>
      <c r="EA40" s="162"/>
      <c r="EB40" s="162"/>
      <c r="EC40" s="162"/>
      <c r="ED40" s="162"/>
      <c r="EE40" s="162"/>
      <c r="EF40" s="162"/>
      <c r="EG40" s="162"/>
      <c r="EH40" s="162"/>
      <c r="EI40" s="162"/>
      <c r="EJ40" s="162"/>
      <c r="EK40" s="162"/>
      <c r="EL40" s="162"/>
      <c r="EM40" s="162"/>
      <c r="EN40" s="162"/>
      <c r="EO40" s="162"/>
      <c r="EP40" s="162"/>
      <c r="EQ40" s="162"/>
      <c r="ER40" s="162"/>
      <c r="ES40" s="162"/>
      <c r="ET40" s="162"/>
      <c r="EU40" s="162"/>
      <c r="EV40" s="162"/>
      <c r="EW40" s="162"/>
      <c r="EX40" s="162"/>
      <c r="EY40" s="162"/>
      <c r="EZ40" s="162"/>
      <c r="FA40" s="162"/>
      <c r="FB40" s="162"/>
      <c r="FC40" s="162"/>
      <c r="FD40" s="162"/>
      <c r="FE40" s="162"/>
      <c r="FF40" s="162"/>
      <c r="FG40" s="162"/>
      <c r="FH40" s="162"/>
      <c r="FI40" s="162"/>
      <c r="FJ40" s="162"/>
      <c r="FK40" s="162"/>
      <c r="FL40" s="162"/>
      <c r="FM40" s="162"/>
      <c r="FN40" s="162"/>
      <c r="FO40" s="162"/>
      <c r="FP40" s="162"/>
      <c r="FQ40" s="162"/>
      <c r="FR40" s="162"/>
      <c r="FS40" s="162"/>
      <c r="FT40" s="162"/>
      <c r="FU40" s="162"/>
      <c r="FV40" s="162"/>
      <c r="FW40" s="162"/>
      <c r="FX40" s="162"/>
      <c r="FY40" s="162"/>
      <c r="FZ40" s="162"/>
      <c r="GA40" s="162"/>
      <c r="GB40" s="162"/>
      <c r="GC40" s="162"/>
      <c r="GD40" s="162"/>
      <c r="GE40" s="162"/>
      <c r="GF40" s="162"/>
      <c r="GG40" s="162"/>
      <c r="GH40" s="162"/>
      <c r="GI40" s="162"/>
      <c r="GJ40" s="162"/>
      <c r="GK40" s="162"/>
      <c r="GL40" s="162"/>
      <c r="GM40" s="162"/>
      <c r="GN40" s="162"/>
      <c r="GO40" s="162"/>
      <c r="GP40" s="162"/>
      <c r="GQ40" s="162"/>
      <c r="GR40" s="162"/>
      <c r="GS40" s="162"/>
      <c r="GT40" s="162"/>
      <c r="GU40" s="162"/>
      <c r="GV40" s="162"/>
      <c r="GW40" s="162"/>
      <c r="GX40" s="162"/>
      <c r="GY40" s="162"/>
      <c r="GZ40" s="162"/>
      <c r="HA40" s="162"/>
      <c r="HB40" s="162"/>
      <c r="HC40" s="162"/>
      <c r="HD40" s="162"/>
      <c r="HE40" s="162"/>
      <c r="HF40" s="162"/>
      <c r="HG40" s="162"/>
      <c r="HH40" s="162"/>
      <c r="HI40" s="162"/>
      <c r="HJ40" s="162"/>
      <c r="HK40" s="162"/>
      <c r="HL40" s="162"/>
      <c r="HM40" s="162"/>
      <c r="HN40" s="162"/>
      <c r="HO40" s="162"/>
      <c r="HP40" s="162"/>
      <c r="HQ40" s="162"/>
      <c r="HR40" s="162"/>
      <c r="HS40" s="162"/>
      <c r="HT40" s="162"/>
      <c r="HU40" s="162"/>
      <c r="HV40" s="162"/>
      <c r="HW40" s="162"/>
      <c r="HX40" s="162"/>
      <c r="HY40" s="162"/>
      <c r="HZ40" s="162"/>
      <c r="IA40" s="162"/>
      <c r="IB40" s="162"/>
      <c r="IC40" s="162"/>
      <c r="ID40" s="162"/>
      <c r="IE40" s="162"/>
      <c r="IF40" s="162"/>
      <c r="IG40" s="162"/>
      <c r="IH40" s="162"/>
      <c r="II40" s="162"/>
      <c r="IJ40" s="162"/>
      <c r="IK40" s="162"/>
      <c r="IL40" s="162"/>
      <c r="IM40" s="162"/>
      <c r="IN40" s="162"/>
      <c r="IO40" s="162"/>
      <c r="IP40" s="162"/>
      <c r="IQ40" s="163"/>
    </row>
    <row r="41" spans="1:251" ht="15" customHeight="1" x14ac:dyDescent="0.15">
      <c r="A41" s="156">
        <v>5</v>
      </c>
      <c r="B41" s="13" t="s">
        <v>47</v>
      </c>
      <c r="C41" s="156">
        <v>4</v>
      </c>
      <c r="D41" s="152"/>
      <c r="E41" s="156">
        <v>5</v>
      </c>
      <c r="F41" s="13" t="s">
        <v>111</v>
      </c>
      <c r="G41" s="156">
        <v>38</v>
      </c>
      <c r="H41" s="152"/>
      <c r="I41" s="156">
        <v>5</v>
      </c>
      <c r="J41" s="13" t="s">
        <v>82</v>
      </c>
      <c r="K41" s="156">
        <v>33</v>
      </c>
      <c r="L41" s="152"/>
      <c r="M41" s="177"/>
      <c r="N41" s="178"/>
      <c r="O41" s="178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2"/>
      <c r="DB41" s="162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  <c r="DQ41" s="162"/>
      <c r="DR41" s="162"/>
      <c r="DS41" s="162"/>
      <c r="DT41" s="162"/>
      <c r="DU41" s="162"/>
      <c r="DV41" s="162"/>
      <c r="DW41" s="162"/>
      <c r="DX41" s="162"/>
      <c r="DY41" s="162"/>
      <c r="DZ41" s="162"/>
      <c r="EA41" s="162"/>
      <c r="EB41" s="162"/>
      <c r="EC41" s="162"/>
      <c r="ED41" s="162"/>
      <c r="EE41" s="162"/>
      <c r="EF41" s="162"/>
      <c r="EG41" s="162"/>
      <c r="EH41" s="162"/>
      <c r="EI41" s="162"/>
      <c r="EJ41" s="162"/>
      <c r="EK41" s="162"/>
      <c r="EL41" s="162"/>
      <c r="EM41" s="162"/>
      <c r="EN41" s="162"/>
      <c r="EO41" s="162"/>
      <c r="EP41" s="162"/>
      <c r="EQ41" s="162"/>
      <c r="ER41" s="162"/>
      <c r="ES41" s="162"/>
      <c r="ET41" s="162"/>
      <c r="EU41" s="162"/>
      <c r="EV41" s="162"/>
      <c r="EW41" s="162"/>
      <c r="EX41" s="162"/>
      <c r="EY41" s="162"/>
      <c r="EZ41" s="162"/>
      <c r="FA41" s="162"/>
      <c r="FB41" s="162"/>
      <c r="FC41" s="162"/>
      <c r="FD41" s="162"/>
      <c r="FE41" s="162"/>
      <c r="FF41" s="162"/>
      <c r="FG41" s="162"/>
      <c r="FH41" s="162"/>
      <c r="FI41" s="162"/>
      <c r="FJ41" s="162"/>
      <c r="FK41" s="162"/>
      <c r="FL41" s="162"/>
      <c r="FM41" s="162"/>
      <c r="FN41" s="162"/>
      <c r="FO41" s="162"/>
      <c r="FP41" s="162"/>
      <c r="FQ41" s="162"/>
      <c r="FR41" s="162"/>
      <c r="FS41" s="162"/>
      <c r="FT41" s="162"/>
      <c r="FU41" s="162"/>
      <c r="FV41" s="162"/>
      <c r="FW41" s="162"/>
      <c r="FX41" s="162"/>
      <c r="FY41" s="162"/>
      <c r="FZ41" s="162"/>
      <c r="GA41" s="162"/>
      <c r="GB41" s="162"/>
      <c r="GC41" s="162"/>
      <c r="GD41" s="162"/>
      <c r="GE41" s="162"/>
      <c r="GF41" s="162"/>
      <c r="GG41" s="162"/>
      <c r="GH41" s="162"/>
      <c r="GI41" s="162"/>
      <c r="GJ41" s="162"/>
      <c r="GK41" s="162"/>
      <c r="GL41" s="162"/>
      <c r="GM41" s="162"/>
      <c r="GN41" s="162"/>
      <c r="GO41" s="162"/>
      <c r="GP41" s="162"/>
      <c r="GQ41" s="162"/>
      <c r="GR41" s="162"/>
      <c r="GS41" s="162"/>
      <c r="GT41" s="162"/>
      <c r="GU41" s="162"/>
      <c r="GV41" s="162"/>
      <c r="GW41" s="162"/>
      <c r="GX41" s="162"/>
      <c r="GY41" s="162"/>
      <c r="GZ41" s="162"/>
      <c r="HA41" s="162"/>
      <c r="HB41" s="162"/>
      <c r="HC41" s="162"/>
      <c r="HD41" s="162"/>
      <c r="HE41" s="162"/>
      <c r="HF41" s="162"/>
      <c r="HG41" s="162"/>
      <c r="HH41" s="162"/>
      <c r="HI41" s="162"/>
      <c r="HJ41" s="162"/>
      <c r="HK41" s="162"/>
      <c r="HL41" s="162"/>
      <c r="HM41" s="162"/>
      <c r="HN41" s="162"/>
      <c r="HO41" s="162"/>
      <c r="HP41" s="162"/>
      <c r="HQ41" s="162"/>
      <c r="HR41" s="162"/>
      <c r="HS41" s="162"/>
      <c r="HT41" s="162"/>
      <c r="HU41" s="162"/>
      <c r="HV41" s="162"/>
      <c r="HW41" s="162"/>
      <c r="HX41" s="162"/>
      <c r="HY41" s="162"/>
      <c r="HZ41" s="162"/>
      <c r="IA41" s="162"/>
      <c r="IB41" s="162"/>
      <c r="IC41" s="162"/>
      <c r="ID41" s="162"/>
      <c r="IE41" s="162"/>
      <c r="IF41" s="162"/>
      <c r="IG41" s="162"/>
      <c r="IH41" s="162"/>
      <c r="II41" s="162"/>
      <c r="IJ41" s="162"/>
      <c r="IK41" s="162"/>
      <c r="IL41" s="162"/>
      <c r="IM41" s="162"/>
      <c r="IN41" s="162"/>
      <c r="IO41" s="162"/>
      <c r="IP41" s="162"/>
      <c r="IQ41" s="163"/>
    </row>
    <row r="42" spans="1:251" ht="15" customHeight="1" x14ac:dyDescent="0.15">
      <c r="A42" s="156">
        <v>6</v>
      </c>
      <c r="B42" s="13" t="s">
        <v>53</v>
      </c>
      <c r="C42" s="156">
        <v>2</v>
      </c>
      <c r="D42" s="152"/>
      <c r="E42" s="156">
        <v>6</v>
      </c>
      <c r="F42" s="13" t="s">
        <v>79</v>
      </c>
      <c r="G42" s="156">
        <v>38</v>
      </c>
      <c r="H42" s="152"/>
      <c r="I42" s="156">
        <v>6</v>
      </c>
      <c r="J42" s="13" t="s">
        <v>21</v>
      </c>
      <c r="K42" s="156">
        <v>31</v>
      </c>
      <c r="L42" s="152"/>
      <c r="M42" s="177"/>
      <c r="N42" s="178"/>
      <c r="O42" s="178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  <c r="DE42" s="162"/>
      <c r="DF42" s="162"/>
      <c r="DG42" s="162"/>
      <c r="DH42" s="162"/>
      <c r="DI42" s="162"/>
      <c r="DJ42" s="162"/>
      <c r="DK42" s="162"/>
      <c r="DL42" s="162"/>
      <c r="DM42" s="162"/>
      <c r="DN42" s="162"/>
      <c r="DO42" s="162"/>
      <c r="DP42" s="162"/>
      <c r="DQ42" s="162"/>
      <c r="DR42" s="162"/>
      <c r="DS42" s="162"/>
      <c r="DT42" s="162"/>
      <c r="DU42" s="162"/>
      <c r="DV42" s="162"/>
      <c r="DW42" s="162"/>
      <c r="DX42" s="162"/>
      <c r="DY42" s="162"/>
      <c r="DZ42" s="162"/>
      <c r="EA42" s="162"/>
      <c r="EB42" s="162"/>
      <c r="EC42" s="162"/>
      <c r="ED42" s="162"/>
      <c r="EE42" s="162"/>
      <c r="EF42" s="162"/>
      <c r="EG42" s="162"/>
      <c r="EH42" s="162"/>
      <c r="EI42" s="162"/>
      <c r="EJ42" s="162"/>
      <c r="EK42" s="162"/>
      <c r="EL42" s="162"/>
      <c r="EM42" s="162"/>
      <c r="EN42" s="162"/>
      <c r="EO42" s="162"/>
      <c r="EP42" s="162"/>
      <c r="EQ42" s="162"/>
      <c r="ER42" s="162"/>
      <c r="ES42" s="162"/>
      <c r="ET42" s="162"/>
      <c r="EU42" s="162"/>
      <c r="EV42" s="162"/>
      <c r="EW42" s="162"/>
      <c r="EX42" s="162"/>
      <c r="EY42" s="162"/>
      <c r="EZ42" s="162"/>
      <c r="FA42" s="162"/>
      <c r="FB42" s="162"/>
      <c r="FC42" s="162"/>
      <c r="FD42" s="162"/>
      <c r="FE42" s="162"/>
      <c r="FF42" s="162"/>
      <c r="FG42" s="162"/>
      <c r="FH42" s="162"/>
      <c r="FI42" s="162"/>
      <c r="FJ42" s="162"/>
      <c r="FK42" s="162"/>
      <c r="FL42" s="162"/>
      <c r="FM42" s="162"/>
      <c r="FN42" s="162"/>
      <c r="FO42" s="162"/>
      <c r="FP42" s="162"/>
      <c r="FQ42" s="162"/>
      <c r="FR42" s="162"/>
      <c r="FS42" s="162"/>
      <c r="FT42" s="162"/>
      <c r="FU42" s="162"/>
      <c r="FV42" s="162"/>
      <c r="FW42" s="162"/>
      <c r="FX42" s="162"/>
      <c r="FY42" s="162"/>
      <c r="FZ42" s="162"/>
      <c r="GA42" s="162"/>
      <c r="GB42" s="162"/>
      <c r="GC42" s="162"/>
      <c r="GD42" s="162"/>
      <c r="GE42" s="162"/>
      <c r="GF42" s="162"/>
      <c r="GG42" s="162"/>
      <c r="GH42" s="162"/>
      <c r="GI42" s="162"/>
      <c r="GJ42" s="162"/>
      <c r="GK42" s="162"/>
      <c r="GL42" s="162"/>
      <c r="GM42" s="162"/>
      <c r="GN42" s="162"/>
      <c r="GO42" s="162"/>
      <c r="GP42" s="162"/>
      <c r="GQ42" s="162"/>
      <c r="GR42" s="162"/>
      <c r="GS42" s="162"/>
      <c r="GT42" s="162"/>
      <c r="GU42" s="162"/>
      <c r="GV42" s="162"/>
      <c r="GW42" s="162"/>
      <c r="GX42" s="162"/>
      <c r="GY42" s="162"/>
      <c r="GZ42" s="162"/>
      <c r="HA42" s="162"/>
      <c r="HB42" s="162"/>
      <c r="HC42" s="162"/>
      <c r="HD42" s="162"/>
      <c r="HE42" s="162"/>
      <c r="HF42" s="162"/>
      <c r="HG42" s="162"/>
      <c r="HH42" s="162"/>
      <c r="HI42" s="162"/>
      <c r="HJ42" s="162"/>
      <c r="HK42" s="162"/>
      <c r="HL42" s="162"/>
      <c r="HM42" s="162"/>
      <c r="HN42" s="162"/>
      <c r="HO42" s="162"/>
      <c r="HP42" s="162"/>
      <c r="HQ42" s="162"/>
      <c r="HR42" s="162"/>
      <c r="HS42" s="162"/>
      <c r="HT42" s="162"/>
      <c r="HU42" s="162"/>
      <c r="HV42" s="162"/>
      <c r="HW42" s="162"/>
      <c r="HX42" s="162"/>
      <c r="HY42" s="162"/>
      <c r="HZ42" s="162"/>
      <c r="IA42" s="162"/>
      <c r="IB42" s="162"/>
      <c r="IC42" s="162"/>
      <c r="ID42" s="162"/>
      <c r="IE42" s="162"/>
      <c r="IF42" s="162"/>
      <c r="IG42" s="162"/>
      <c r="IH42" s="162"/>
      <c r="II42" s="162"/>
      <c r="IJ42" s="162"/>
      <c r="IK42" s="162"/>
      <c r="IL42" s="162"/>
      <c r="IM42" s="162"/>
      <c r="IN42" s="162"/>
      <c r="IO42" s="162"/>
      <c r="IP42" s="162"/>
      <c r="IQ42" s="163"/>
    </row>
    <row r="43" spans="1:251" ht="15" customHeight="1" x14ac:dyDescent="0.15">
      <c r="A43" s="156">
        <v>7</v>
      </c>
      <c r="B43" s="13" t="s">
        <v>21</v>
      </c>
      <c r="C43" s="156">
        <v>1</v>
      </c>
      <c r="D43" s="152"/>
      <c r="E43" s="156">
        <v>7</v>
      </c>
      <c r="F43" s="13" t="s">
        <v>47</v>
      </c>
      <c r="G43" s="156">
        <v>29</v>
      </c>
      <c r="H43" s="152"/>
      <c r="I43" s="156">
        <v>7</v>
      </c>
      <c r="J43" s="13" t="s">
        <v>111</v>
      </c>
      <c r="K43" s="156">
        <v>30</v>
      </c>
      <c r="L43" s="152"/>
      <c r="M43" s="177"/>
      <c r="N43" s="178"/>
      <c r="O43" s="178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  <c r="CW43" s="162"/>
      <c r="CX43" s="162"/>
      <c r="CY43" s="162"/>
      <c r="CZ43" s="162"/>
      <c r="DA43" s="162"/>
      <c r="DB43" s="162"/>
      <c r="DC43" s="162"/>
      <c r="DD43" s="162"/>
      <c r="DE43" s="162"/>
      <c r="DF43" s="162"/>
      <c r="DG43" s="162"/>
      <c r="DH43" s="162"/>
      <c r="DI43" s="162"/>
      <c r="DJ43" s="162"/>
      <c r="DK43" s="162"/>
      <c r="DL43" s="162"/>
      <c r="DM43" s="162"/>
      <c r="DN43" s="162"/>
      <c r="DO43" s="162"/>
      <c r="DP43" s="162"/>
      <c r="DQ43" s="162"/>
      <c r="DR43" s="162"/>
      <c r="DS43" s="162"/>
      <c r="DT43" s="162"/>
      <c r="DU43" s="162"/>
      <c r="DV43" s="162"/>
      <c r="DW43" s="162"/>
      <c r="DX43" s="162"/>
      <c r="DY43" s="162"/>
      <c r="DZ43" s="162"/>
      <c r="EA43" s="162"/>
      <c r="EB43" s="162"/>
      <c r="EC43" s="162"/>
      <c r="ED43" s="162"/>
      <c r="EE43" s="162"/>
      <c r="EF43" s="162"/>
      <c r="EG43" s="162"/>
      <c r="EH43" s="162"/>
      <c r="EI43" s="162"/>
      <c r="EJ43" s="162"/>
      <c r="EK43" s="162"/>
      <c r="EL43" s="162"/>
      <c r="EM43" s="162"/>
      <c r="EN43" s="162"/>
      <c r="EO43" s="162"/>
      <c r="EP43" s="162"/>
      <c r="EQ43" s="162"/>
      <c r="ER43" s="162"/>
      <c r="ES43" s="162"/>
      <c r="ET43" s="162"/>
      <c r="EU43" s="162"/>
      <c r="EV43" s="162"/>
      <c r="EW43" s="162"/>
      <c r="EX43" s="162"/>
      <c r="EY43" s="162"/>
      <c r="EZ43" s="162"/>
      <c r="FA43" s="162"/>
      <c r="FB43" s="162"/>
      <c r="FC43" s="162"/>
      <c r="FD43" s="162"/>
      <c r="FE43" s="162"/>
      <c r="FF43" s="162"/>
      <c r="FG43" s="162"/>
      <c r="FH43" s="162"/>
      <c r="FI43" s="162"/>
      <c r="FJ43" s="162"/>
      <c r="FK43" s="162"/>
      <c r="FL43" s="162"/>
      <c r="FM43" s="162"/>
      <c r="FN43" s="162"/>
      <c r="FO43" s="162"/>
      <c r="FP43" s="162"/>
      <c r="FQ43" s="162"/>
      <c r="FR43" s="162"/>
      <c r="FS43" s="162"/>
      <c r="FT43" s="162"/>
      <c r="FU43" s="162"/>
      <c r="FV43" s="162"/>
      <c r="FW43" s="162"/>
      <c r="FX43" s="162"/>
      <c r="FY43" s="162"/>
      <c r="FZ43" s="162"/>
      <c r="GA43" s="162"/>
      <c r="GB43" s="162"/>
      <c r="GC43" s="162"/>
      <c r="GD43" s="162"/>
      <c r="GE43" s="162"/>
      <c r="GF43" s="162"/>
      <c r="GG43" s="162"/>
      <c r="GH43" s="162"/>
      <c r="GI43" s="162"/>
      <c r="GJ43" s="162"/>
      <c r="GK43" s="162"/>
      <c r="GL43" s="162"/>
      <c r="GM43" s="162"/>
      <c r="GN43" s="162"/>
      <c r="GO43" s="162"/>
      <c r="GP43" s="162"/>
      <c r="GQ43" s="162"/>
      <c r="GR43" s="162"/>
      <c r="GS43" s="162"/>
      <c r="GT43" s="162"/>
      <c r="GU43" s="162"/>
      <c r="GV43" s="162"/>
      <c r="GW43" s="162"/>
      <c r="GX43" s="162"/>
      <c r="GY43" s="162"/>
      <c r="GZ43" s="162"/>
      <c r="HA43" s="162"/>
      <c r="HB43" s="162"/>
      <c r="HC43" s="162"/>
      <c r="HD43" s="162"/>
      <c r="HE43" s="162"/>
      <c r="HF43" s="162"/>
      <c r="HG43" s="162"/>
      <c r="HH43" s="162"/>
      <c r="HI43" s="162"/>
      <c r="HJ43" s="162"/>
      <c r="HK43" s="162"/>
      <c r="HL43" s="162"/>
      <c r="HM43" s="162"/>
      <c r="HN43" s="162"/>
      <c r="HO43" s="162"/>
      <c r="HP43" s="162"/>
      <c r="HQ43" s="162"/>
      <c r="HR43" s="162"/>
      <c r="HS43" s="162"/>
      <c r="HT43" s="162"/>
      <c r="HU43" s="162"/>
      <c r="HV43" s="162"/>
      <c r="HW43" s="162"/>
      <c r="HX43" s="162"/>
      <c r="HY43" s="162"/>
      <c r="HZ43" s="162"/>
      <c r="IA43" s="162"/>
      <c r="IB43" s="162"/>
      <c r="IC43" s="162"/>
      <c r="ID43" s="162"/>
      <c r="IE43" s="162"/>
      <c r="IF43" s="162"/>
      <c r="IG43" s="162"/>
      <c r="IH43" s="162"/>
      <c r="II43" s="162"/>
      <c r="IJ43" s="162"/>
      <c r="IK43" s="162"/>
      <c r="IL43" s="162"/>
      <c r="IM43" s="162"/>
      <c r="IN43" s="162"/>
      <c r="IO43" s="162"/>
      <c r="IP43" s="162"/>
      <c r="IQ43" s="163"/>
    </row>
    <row r="44" spans="1:251" ht="15" customHeight="1" x14ac:dyDescent="0.15">
      <c r="A44" s="156">
        <v>8</v>
      </c>
      <c r="B44" s="13" t="s">
        <v>113</v>
      </c>
      <c r="C44" s="156">
        <v>1</v>
      </c>
      <c r="D44" s="152"/>
      <c r="E44" s="156">
        <v>8</v>
      </c>
      <c r="F44" s="13" t="s">
        <v>21</v>
      </c>
      <c r="G44" s="156">
        <v>29</v>
      </c>
      <c r="H44" s="152"/>
      <c r="I44" s="156">
        <v>8</v>
      </c>
      <c r="J44" s="13" t="s">
        <v>47</v>
      </c>
      <c r="K44" s="156">
        <v>30</v>
      </c>
      <c r="L44" s="152"/>
      <c r="M44" s="177"/>
      <c r="N44" s="178"/>
      <c r="O44" s="178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  <c r="CW44" s="162"/>
      <c r="CX44" s="162"/>
      <c r="CY44" s="162"/>
      <c r="CZ44" s="162"/>
      <c r="DA44" s="162"/>
      <c r="DB44" s="162"/>
      <c r="DC44" s="162"/>
      <c r="DD44" s="162"/>
      <c r="DE44" s="162"/>
      <c r="DF44" s="162"/>
      <c r="DG44" s="162"/>
      <c r="DH44" s="162"/>
      <c r="DI44" s="162"/>
      <c r="DJ44" s="162"/>
      <c r="DK44" s="162"/>
      <c r="DL44" s="162"/>
      <c r="DM44" s="162"/>
      <c r="DN44" s="162"/>
      <c r="DO44" s="162"/>
      <c r="DP44" s="162"/>
      <c r="DQ44" s="162"/>
      <c r="DR44" s="162"/>
      <c r="DS44" s="162"/>
      <c r="DT44" s="162"/>
      <c r="DU44" s="162"/>
      <c r="DV44" s="162"/>
      <c r="DW44" s="162"/>
      <c r="DX44" s="162"/>
      <c r="DY44" s="162"/>
      <c r="DZ44" s="162"/>
      <c r="EA44" s="162"/>
      <c r="EB44" s="162"/>
      <c r="EC44" s="162"/>
      <c r="ED44" s="162"/>
      <c r="EE44" s="162"/>
      <c r="EF44" s="162"/>
      <c r="EG44" s="162"/>
      <c r="EH44" s="162"/>
      <c r="EI44" s="162"/>
      <c r="EJ44" s="162"/>
      <c r="EK44" s="162"/>
      <c r="EL44" s="162"/>
      <c r="EM44" s="162"/>
      <c r="EN44" s="162"/>
      <c r="EO44" s="162"/>
      <c r="EP44" s="162"/>
      <c r="EQ44" s="162"/>
      <c r="ER44" s="162"/>
      <c r="ES44" s="162"/>
      <c r="ET44" s="162"/>
      <c r="EU44" s="162"/>
      <c r="EV44" s="162"/>
      <c r="EW44" s="162"/>
      <c r="EX44" s="162"/>
      <c r="EY44" s="162"/>
      <c r="EZ44" s="162"/>
      <c r="FA44" s="162"/>
      <c r="FB44" s="162"/>
      <c r="FC44" s="162"/>
      <c r="FD44" s="162"/>
      <c r="FE44" s="162"/>
      <c r="FF44" s="162"/>
      <c r="FG44" s="162"/>
      <c r="FH44" s="162"/>
      <c r="FI44" s="162"/>
      <c r="FJ44" s="162"/>
      <c r="FK44" s="162"/>
      <c r="FL44" s="162"/>
      <c r="FM44" s="162"/>
      <c r="FN44" s="162"/>
      <c r="FO44" s="162"/>
      <c r="FP44" s="162"/>
      <c r="FQ44" s="162"/>
      <c r="FR44" s="162"/>
      <c r="FS44" s="162"/>
      <c r="FT44" s="162"/>
      <c r="FU44" s="162"/>
      <c r="FV44" s="162"/>
      <c r="FW44" s="162"/>
      <c r="FX44" s="162"/>
      <c r="FY44" s="162"/>
      <c r="FZ44" s="162"/>
      <c r="GA44" s="162"/>
      <c r="GB44" s="162"/>
      <c r="GC44" s="162"/>
      <c r="GD44" s="162"/>
      <c r="GE44" s="162"/>
      <c r="GF44" s="162"/>
      <c r="GG44" s="162"/>
      <c r="GH44" s="162"/>
      <c r="GI44" s="162"/>
      <c r="GJ44" s="162"/>
      <c r="GK44" s="162"/>
      <c r="GL44" s="162"/>
      <c r="GM44" s="162"/>
      <c r="GN44" s="162"/>
      <c r="GO44" s="162"/>
      <c r="GP44" s="162"/>
      <c r="GQ44" s="162"/>
      <c r="GR44" s="162"/>
      <c r="GS44" s="162"/>
      <c r="GT44" s="162"/>
      <c r="GU44" s="162"/>
      <c r="GV44" s="162"/>
      <c r="GW44" s="162"/>
      <c r="GX44" s="162"/>
      <c r="GY44" s="162"/>
      <c r="GZ44" s="162"/>
      <c r="HA44" s="162"/>
      <c r="HB44" s="162"/>
      <c r="HC44" s="162"/>
      <c r="HD44" s="162"/>
      <c r="HE44" s="162"/>
      <c r="HF44" s="162"/>
      <c r="HG44" s="162"/>
      <c r="HH44" s="162"/>
      <c r="HI44" s="162"/>
      <c r="HJ44" s="162"/>
      <c r="HK44" s="162"/>
      <c r="HL44" s="162"/>
      <c r="HM44" s="162"/>
      <c r="HN44" s="162"/>
      <c r="HO44" s="162"/>
      <c r="HP44" s="162"/>
      <c r="HQ44" s="162"/>
      <c r="HR44" s="162"/>
      <c r="HS44" s="162"/>
      <c r="HT44" s="162"/>
      <c r="HU44" s="162"/>
      <c r="HV44" s="162"/>
      <c r="HW44" s="162"/>
      <c r="HX44" s="162"/>
      <c r="HY44" s="162"/>
      <c r="HZ44" s="162"/>
      <c r="IA44" s="162"/>
      <c r="IB44" s="162"/>
      <c r="IC44" s="162"/>
      <c r="ID44" s="162"/>
      <c r="IE44" s="162"/>
      <c r="IF44" s="162"/>
      <c r="IG44" s="162"/>
      <c r="IH44" s="162"/>
      <c r="II44" s="162"/>
      <c r="IJ44" s="162"/>
      <c r="IK44" s="162"/>
      <c r="IL44" s="162"/>
      <c r="IM44" s="162"/>
      <c r="IN44" s="162"/>
      <c r="IO44" s="162"/>
      <c r="IP44" s="162"/>
      <c r="IQ44" s="163"/>
    </row>
    <row r="45" spans="1:251" ht="15" customHeight="1" x14ac:dyDescent="0.15">
      <c r="A45" s="156">
        <v>9</v>
      </c>
      <c r="B45" s="13" t="s">
        <v>68</v>
      </c>
      <c r="C45" s="156">
        <v>1</v>
      </c>
      <c r="D45" s="152"/>
      <c r="E45" s="156">
        <v>9</v>
      </c>
      <c r="F45" s="13" t="s">
        <v>53</v>
      </c>
      <c r="G45" s="156">
        <v>28</v>
      </c>
      <c r="H45" s="152"/>
      <c r="I45" s="156">
        <v>9</v>
      </c>
      <c r="J45" s="13" t="s">
        <v>299</v>
      </c>
      <c r="K45" s="156">
        <v>28</v>
      </c>
      <c r="L45" s="152"/>
      <c r="M45" s="177"/>
      <c r="N45" s="178"/>
      <c r="O45" s="178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162"/>
      <c r="BX45" s="162"/>
      <c r="BY45" s="162"/>
      <c r="BZ45" s="162"/>
      <c r="CA45" s="162"/>
      <c r="CB45" s="162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2"/>
      <c r="CW45" s="162"/>
      <c r="CX45" s="162"/>
      <c r="CY45" s="162"/>
      <c r="CZ45" s="162"/>
      <c r="DA45" s="162"/>
      <c r="DB45" s="162"/>
      <c r="DC45" s="162"/>
      <c r="DD45" s="162"/>
      <c r="DE45" s="162"/>
      <c r="DF45" s="162"/>
      <c r="DG45" s="162"/>
      <c r="DH45" s="162"/>
      <c r="DI45" s="162"/>
      <c r="DJ45" s="162"/>
      <c r="DK45" s="162"/>
      <c r="DL45" s="162"/>
      <c r="DM45" s="162"/>
      <c r="DN45" s="162"/>
      <c r="DO45" s="162"/>
      <c r="DP45" s="162"/>
      <c r="DQ45" s="162"/>
      <c r="DR45" s="162"/>
      <c r="DS45" s="162"/>
      <c r="DT45" s="162"/>
      <c r="DU45" s="162"/>
      <c r="DV45" s="162"/>
      <c r="DW45" s="162"/>
      <c r="DX45" s="162"/>
      <c r="DY45" s="162"/>
      <c r="DZ45" s="162"/>
      <c r="EA45" s="162"/>
      <c r="EB45" s="162"/>
      <c r="EC45" s="162"/>
      <c r="ED45" s="162"/>
      <c r="EE45" s="162"/>
      <c r="EF45" s="162"/>
      <c r="EG45" s="162"/>
      <c r="EH45" s="162"/>
      <c r="EI45" s="162"/>
      <c r="EJ45" s="162"/>
      <c r="EK45" s="162"/>
      <c r="EL45" s="162"/>
      <c r="EM45" s="162"/>
      <c r="EN45" s="162"/>
      <c r="EO45" s="162"/>
      <c r="EP45" s="162"/>
      <c r="EQ45" s="162"/>
      <c r="ER45" s="162"/>
      <c r="ES45" s="162"/>
      <c r="ET45" s="162"/>
      <c r="EU45" s="162"/>
      <c r="EV45" s="162"/>
      <c r="EW45" s="162"/>
      <c r="EX45" s="162"/>
      <c r="EY45" s="162"/>
      <c r="EZ45" s="162"/>
      <c r="FA45" s="162"/>
      <c r="FB45" s="162"/>
      <c r="FC45" s="162"/>
      <c r="FD45" s="162"/>
      <c r="FE45" s="162"/>
      <c r="FF45" s="162"/>
      <c r="FG45" s="162"/>
      <c r="FH45" s="162"/>
      <c r="FI45" s="162"/>
      <c r="FJ45" s="162"/>
      <c r="FK45" s="162"/>
      <c r="FL45" s="162"/>
      <c r="FM45" s="162"/>
      <c r="FN45" s="162"/>
      <c r="FO45" s="162"/>
      <c r="FP45" s="162"/>
      <c r="FQ45" s="162"/>
      <c r="FR45" s="162"/>
      <c r="FS45" s="162"/>
      <c r="FT45" s="162"/>
      <c r="FU45" s="162"/>
      <c r="FV45" s="162"/>
      <c r="FW45" s="162"/>
      <c r="FX45" s="162"/>
      <c r="FY45" s="162"/>
      <c r="FZ45" s="162"/>
      <c r="GA45" s="162"/>
      <c r="GB45" s="162"/>
      <c r="GC45" s="162"/>
      <c r="GD45" s="162"/>
      <c r="GE45" s="162"/>
      <c r="GF45" s="162"/>
      <c r="GG45" s="162"/>
      <c r="GH45" s="162"/>
      <c r="GI45" s="162"/>
      <c r="GJ45" s="162"/>
      <c r="GK45" s="162"/>
      <c r="GL45" s="162"/>
      <c r="GM45" s="162"/>
      <c r="GN45" s="162"/>
      <c r="GO45" s="162"/>
      <c r="GP45" s="162"/>
      <c r="GQ45" s="162"/>
      <c r="GR45" s="162"/>
      <c r="GS45" s="162"/>
      <c r="GT45" s="162"/>
      <c r="GU45" s="162"/>
      <c r="GV45" s="162"/>
      <c r="GW45" s="162"/>
      <c r="GX45" s="162"/>
      <c r="GY45" s="162"/>
      <c r="GZ45" s="162"/>
      <c r="HA45" s="162"/>
      <c r="HB45" s="162"/>
      <c r="HC45" s="162"/>
      <c r="HD45" s="162"/>
      <c r="HE45" s="162"/>
      <c r="HF45" s="162"/>
      <c r="HG45" s="162"/>
      <c r="HH45" s="162"/>
      <c r="HI45" s="162"/>
      <c r="HJ45" s="162"/>
      <c r="HK45" s="162"/>
      <c r="HL45" s="162"/>
      <c r="HM45" s="162"/>
      <c r="HN45" s="162"/>
      <c r="HO45" s="162"/>
      <c r="HP45" s="162"/>
      <c r="HQ45" s="162"/>
      <c r="HR45" s="162"/>
      <c r="HS45" s="162"/>
      <c r="HT45" s="162"/>
      <c r="HU45" s="162"/>
      <c r="HV45" s="162"/>
      <c r="HW45" s="162"/>
      <c r="HX45" s="162"/>
      <c r="HY45" s="162"/>
      <c r="HZ45" s="162"/>
      <c r="IA45" s="162"/>
      <c r="IB45" s="162"/>
      <c r="IC45" s="162"/>
      <c r="ID45" s="162"/>
      <c r="IE45" s="162"/>
      <c r="IF45" s="162"/>
      <c r="IG45" s="162"/>
      <c r="IH45" s="162"/>
      <c r="II45" s="162"/>
      <c r="IJ45" s="162"/>
      <c r="IK45" s="162"/>
      <c r="IL45" s="162"/>
      <c r="IM45" s="162"/>
      <c r="IN45" s="162"/>
      <c r="IO45" s="162"/>
      <c r="IP45" s="162"/>
      <c r="IQ45" s="163"/>
    </row>
    <row r="46" spans="1:251" ht="15" customHeight="1" x14ac:dyDescent="0.15">
      <c r="A46" s="156">
        <v>10</v>
      </c>
      <c r="B46" s="332" t="s">
        <v>124</v>
      </c>
      <c r="C46" s="333">
        <v>1</v>
      </c>
      <c r="D46" s="152"/>
      <c r="E46" s="156">
        <v>10</v>
      </c>
      <c r="F46" s="334" t="s">
        <v>202</v>
      </c>
      <c r="G46" s="335">
        <v>27</v>
      </c>
      <c r="H46" s="152"/>
      <c r="I46" s="156">
        <v>10</v>
      </c>
      <c r="J46" s="13" t="s">
        <v>79</v>
      </c>
      <c r="K46" s="156">
        <v>26</v>
      </c>
      <c r="L46" s="152"/>
      <c r="M46" s="177"/>
      <c r="N46" s="178"/>
      <c r="O46" s="178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2"/>
      <c r="CW46" s="162"/>
      <c r="CX46" s="162"/>
      <c r="CY46" s="162"/>
      <c r="CZ46" s="162"/>
      <c r="DA46" s="162"/>
      <c r="DB46" s="162"/>
      <c r="DC46" s="162"/>
      <c r="DD46" s="162"/>
      <c r="DE46" s="162"/>
      <c r="DF46" s="162"/>
      <c r="DG46" s="162"/>
      <c r="DH46" s="162"/>
      <c r="DI46" s="162"/>
      <c r="DJ46" s="162"/>
      <c r="DK46" s="162"/>
      <c r="DL46" s="162"/>
      <c r="DM46" s="162"/>
      <c r="DN46" s="162"/>
      <c r="DO46" s="162"/>
      <c r="DP46" s="162"/>
      <c r="DQ46" s="162"/>
      <c r="DR46" s="162"/>
      <c r="DS46" s="162"/>
      <c r="DT46" s="162"/>
      <c r="DU46" s="162"/>
      <c r="DV46" s="162"/>
      <c r="DW46" s="162"/>
      <c r="DX46" s="162"/>
      <c r="DY46" s="162"/>
      <c r="DZ46" s="162"/>
      <c r="EA46" s="162"/>
      <c r="EB46" s="162"/>
      <c r="EC46" s="162"/>
      <c r="ED46" s="162"/>
      <c r="EE46" s="162"/>
      <c r="EF46" s="162"/>
      <c r="EG46" s="162"/>
      <c r="EH46" s="162"/>
      <c r="EI46" s="162"/>
      <c r="EJ46" s="162"/>
      <c r="EK46" s="162"/>
      <c r="EL46" s="162"/>
      <c r="EM46" s="162"/>
      <c r="EN46" s="162"/>
      <c r="EO46" s="162"/>
      <c r="EP46" s="162"/>
      <c r="EQ46" s="162"/>
      <c r="ER46" s="162"/>
      <c r="ES46" s="162"/>
      <c r="ET46" s="162"/>
      <c r="EU46" s="162"/>
      <c r="EV46" s="162"/>
      <c r="EW46" s="162"/>
      <c r="EX46" s="162"/>
      <c r="EY46" s="162"/>
      <c r="EZ46" s="162"/>
      <c r="FA46" s="162"/>
      <c r="FB46" s="162"/>
      <c r="FC46" s="162"/>
      <c r="FD46" s="162"/>
      <c r="FE46" s="162"/>
      <c r="FF46" s="162"/>
      <c r="FG46" s="162"/>
      <c r="FH46" s="162"/>
      <c r="FI46" s="162"/>
      <c r="FJ46" s="162"/>
      <c r="FK46" s="162"/>
      <c r="FL46" s="162"/>
      <c r="FM46" s="162"/>
      <c r="FN46" s="162"/>
      <c r="FO46" s="162"/>
      <c r="FP46" s="162"/>
      <c r="FQ46" s="162"/>
      <c r="FR46" s="162"/>
      <c r="FS46" s="162"/>
      <c r="FT46" s="162"/>
      <c r="FU46" s="162"/>
      <c r="FV46" s="162"/>
      <c r="FW46" s="162"/>
      <c r="FX46" s="162"/>
      <c r="FY46" s="162"/>
      <c r="FZ46" s="162"/>
      <c r="GA46" s="162"/>
      <c r="GB46" s="162"/>
      <c r="GC46" s="162"/>
      <c r="GD46" s="162"/>
      <c r="GE46" s="162"/>
      <c r="GF46" s="162"/>
      <c r="GG46" s="162"/>
      <c r="GH46" s="162"/>
      <c r="GI46" s="162"/>
      <c r="GJ46" s="162"/>
      <c r="GK46" s="162"/>
      <c r="GL46" s="162"/>
      <c r="GM46" s="162"/>
      <c r="GN46" s="162"/>
      <c r="GO46" s="162"/>
      <c r="GP46" s="162"/>
      <c r="GQ46" s="162"/>
      <c r="GR46" s="162"/>
      <c r="GS46" s="162"/>
      <c r="GT46" s="162"/>
      <c r="GU46" s="162"/>
      <c r="GV46" s="162"/>
      <c r="GW46" s="162"/>
      <c r="GX46" s="162"/>
      <c r="GY46" s="162"/>
      <c r="GZ46" s="162"/>
      <c r="HA46" s="162"/>
      <c r="HB46" s="162"/>
      <c r="HC46" s="162"/>
      <c r="HD46" s="162"/>
      <c r="HE46" s="162"/>
      <c r="HF46" s="162"/>
      <c r="HG46" s="162"/>
      <c r="HH46" s="162"/>
      <c r="HI46" s="162"/>
      <c r="HJ46" s="162"/>
      <c r="HK46" s="162"/>
      <c r="HL46" s="162"/>
      <c r="HM46" s="162"/>
      <c r="HN46" s="162"/>
      <c r="HO46" s="162"/>
      <c r="HP46" s="162"/>
      <c r="HQ46" s="162"/>
      <c r="HR46" s="162"/>
      <c r="HS46" s="162"/>
      <c r="HT46" s="162"/>
      <c r="HU46" s="162"/>
      <c r="HV46" s="162"/>
      <c r="HW46" s="162"/>
      <c r="HX46" s="162"/>
      <c r="HY46" s="162"/>
      <c r="HZ46" s="162"/>
      <c r="IA46" s="162"/>
      <c r="IB46" s="162"/>
      <c r="IC46" s="162"/>
      <c r="ID46" s="162"/>
      <c r="IE46" s="162"/>
      <c r="IF46" s="162"/>
      <c r="IG46" s="162"/>
      <c r="IH46" s="162"/>
      <c r="II46" s="162"/>
      <c r="IJ46" s="162"/>
      <c r="IK46" s="162"/>
      <c r="IL46" s="162"/>
      <c r="IM46" s="162"/>
      <c r="IN46" s="162"/>
      <c r="IO46" s="162"/>
      <c r="IP46" s="162"/>
      <c r="IQ46" s="163"/>
    </row>
    <row r="47" spans="1:251" ht="15" customHeight="1" x14ac:dyDescent="0.15">
      <c r="A47" s="152"/>
      <c r="B47" s="175"/>
      <c r="C47" s="190"/>
      <c r="D47" s="152"/>
      <c r="E47" s="156">
        <f t="shared" ref="E47:E56" si="4">E46+1</f>
        <v>11</v>
      </c>
      <c r="F47" s="332" t="s">
        <v>120</v>
      </c>
      <c r="G47" s="333">
        <v>20</v>
      </c>
      <c r="H47" s="152"/>
      <c r="I47" s="156">
        <f t="shared" ref="I47:I56" si="5">I46+1</f>
        <v>11</v>
      </c>
      <c r="J47" s="334" t="s">
        <v>202</v>
      </c>
      <c r="K47" s="335">
        <v>25</v>
      </c>
      <c r="L47" s="152"/>
      <c r="M47" s="177"/>
      <c r="N47" s="178"/>
      <c r="O47" s="178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  <c r="CW47" s="162"/>
      <c r="CX47" s="162"/>
      <c r="CY47" s="162"/>
      <c r="CZ47" s="162"/>
      <c r="DA47" s="162"/>
      <c r="DB47" s="162"/>
      <c r="DC47" s="162"/>
      <c r="DD47" s="162"/>
      <c r="DE47" s="162"/>
      <c r="DF47" s="162"/>
      <c r="DG47" s="162"/>
      <c r="DH47" s="162"/>
      <c r="DI47" s="162"/>
      <c r="DJ47" s="162"/>
      <c r="DK47" s="162"/>
      <c r="DL47" s="162"/>
      <c r="DM47" s="162"/>
      <c r="DN47" s="162"/>
      <c r="DO47" s="162"/>
      <c r="DP47" s="162"/>
      <c r="DQ47" s="162"/>
      <c r="DR47" s="162"/>
      <c r="DS47" s="162"/>
      <c r="DT47" s="162"/>
      <c r="DU47" s="162"/>
      <c r="DV47" s="162"/>
      <c r="DW47" s="162"/>
      <c r="DX47" s="162"/>
      <c r="DY47" s="162"/>
      <c r="DZ47" s="162"/>
      <c r="EA47" s="162"/>
      <c r="EB47" s="162"/>
      <c r="EC47" s="162"/>
      <c r="ED47" s="162"/>
      <c r="EE47" s="162"/>
      <c r="EF47" s="162"/>
      <c r="EG47" s="162"/>
      <c r="EH47" s="162"/>
      <c r="EI47" s="162"/>
      <c r="EJ47" s="162"/>
      <c r="EK47" s="162"/>
      <c r="EL47" s="162"/>
      <c r="EM47" s="162"/>
      <c r="EN47" s="162"/>
      <c r="EO47" s="162"/>
      <c r="EP47" s="162"/>
      <c r="EQ47" s="162"/>
      <c r="ER47" s="162"/>
      <c r="ES47" s="162"/>
      <c r="ET47" s="162"/>
      <c r="EU47" s="162"/>
      <c r="EV47" s="162"/>
      <c r="EW47" s="162"/>
      <c r="EX47" s="162"/>
      <c r="EY47" s="162"/>
      <c r="EZ47" s="162"/>
      <c r="FA47" s="162"/>
      <c r="FB47" s="162"/>
      <c r="FC47" s="162"/>
      <c r="FD47" s="162"/>
      <c r="FE47" s="162"/>
      <c r="FF47" s="162"/>
      <c r="FG47" s="162"/>
      <c r="FH47" s="162"/>
      <c r="FI47" s="162"/>
      <c r="FJ47" s="162"/>
      <c r="FK47" s="162"/>
      <c r="FL47" s="162"/>
      <c r="FM47" s="162"/>
      <c r="FN47" s="162"/>
      <c r="FO47" s="162"/>
      <c r="FP47" s="162"/>
      <c r="FQ47" s="162"/>
      <c r="FR47" s="162"/>
      <c r="FS47" s="162"/>
      <c r="FT47" s="162"/>
      <c r="FU47" s="162"/>
      <c r="FV47" s="162"/>
      <c r="FW47" s="162"/>
      <c r="FX47" s="162"/>
      <c r="FY47" s="162"/>
      <c r="FZ47" s="162"/>
      <c r="GA47" s="162"/>
      <c r="GB47" s="162"/>
      <c r="GC47" s="162"/>
      <c r="GD47" s="162"/>
      <c r="GE47" s="162"/>
      <c r="GF47" s="162"/>
      <c r="GG47" s="162"/>
      <c r="GH47" s="162"/>
      <c r="GI47" s="162"/>
      <c r="GJ47" s="162"/>
      <c r="GK47" s="162"/>
      <c r="GL47" s="162"/>
      <c r="GM47" s="162"/>
      <c r="GN47" s="162"/>
      <c r="GO47" s="162"/>
      <c r="GP47" s="162"/>
      <c r="GQ47" s="162"/>
      <c r="GR47" s="162"/>
      <c r="GS47" s="162"/>
      <c r="GT47" s="162"/>
      <c r="GU47" s="162"/>
      <c r="GV47" s="162"/>
      <c r="GW47" s="162"/>
      <c r="GX47" s="162"/>
      <c r="GY47" s="162"/>
      <c r="GZ47" s="162"/>
      <c r="HA47" s="162"/>
      <c r="HB47" s="162"/>
      <c r="HC47" s="162"/>
      <c r="HD47" s="162"/>
      <c r="HE47" s="162"/>
      <c r="HF47" s="162"/>
      <c r="HG47" s="162"/>
      <c r="HH47" s="162"/>
      <c r="HI47" s="162"/>
      <c r="HJ47" s="162"/>
      <c r="HK47" s="162"/>
      <c r="HL47" s="162"/>
      <c r="HM47" s="162"/>
      <c r="HN47" s="162"/>
      <c r="HO47" s="162"/>
      <c r="HP47" s="162"/>
      <c r="HQ47" s="162"/>
      <c r="HR47" s="162"/>
      <c r="HS47" s="162"/>
      <c r="HT47" s="162"/>
      <c r="HU47" s="162"/>
      <c r="HV47" s="162"/>
      <c r="HW47" s="162"/>
      <c r="HX47" s="162"/>
      <c r="HY47" s="162"/>
      <c r="HZ47" s="162"/>
      <c r="IA47" s="162"/>
      <c r="IB47" s="162"/>
      <c r="IC47" s="162"/>
      <c r="ID47" s="162"/>
      <c r="IE47" s="162"/>
      <c r="IF47" s="162"/>
      <c r="IG47" s="162"/>
      <c r="IH47" s="162"/>
      <c r="II47" s="162"/>
      <c r="IJ47" s="162"/>
      <c r="IK47" s="162"/>
      <c r="IL47" s="162"/>
      <c r="IM47" s="162"/>
      <c r="IN47" s="162"/>
      <c r="IO47" s="162"/>
      <c r="IP47" s="162"/>
      <c r="IQ47" s="163"/>
    </row>
    <row r="48" spans="1:251" ht="15" customHeight="1" x14ac:dyDescent="0.15">
      <c r="A48" s="152"/>
      <c r="B48" s="177"/>
      <c r="C48" s="185"/>
      <c r="D48" s="152"/>
      <c r="E48" s="156">
        <f t="shared" si="4"/>
        <v>12</v>
      </c>
      <c r="F48" s="13" t="s">
        <v>302</v>
      </c>
      <c r="G48" s="156">
        <v>20</v>
      </c>
      <c r="H48" s="152"/>
      <c r="I48" s="156">
        <f t="shared" si="5"/>
        <v>12</v>
      </c>
      <c r="J48" s="13" t="s">
        <v>88</v>
      </c>
      <c r="K48" s="156">
        <v>24</v>
      </c>
      <c r="L48" s="152"/>
      <c r="M48" s="177"/>
      <c r="N48" s="178"/>
      <c r="O48" s="178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/>
      <c r="CN48" s="162"/>
      <c r="CO48" s="162"/>
      <c r="CP48" s="162"/>
      <c r="CQ48" s="162"/>
      <c r="CR48" s="162"/>
      <c r="CS48" s="162"/>
      <c r="CT48" s="162"/>
      <c r="CU48" s="162"/>
      <c r="CV48" s="162"/>
      <c r="CW48" s="162"/>
      <c r="CX48" s="162"/>
      <c r="CY48" s="162"/>
      <c r="CZ48" s="162"/>
      <c r="DA48" s="162"/>
      <c r="DB48" s="162"/>
      <c r="DC48" s="162"/>
      <c r="DD48" s="162"/>
      <c r="DE48" s="162"/>
      <c r="DF48" s="162"/>
      <c r="DG48" s="162"/>
      <c r="DH48" s="162"/>
      <c r="DI48" s="162"/>
      <c r="DJ48" s="162"/>
      <c r="DK48" s="162"/>
      <c r="DL48" s="162"/>
      <c r="DM48" s="162"/>
      <c r="DN48" s="162"/>
      <c r="DO48" s="162"/>
      <c r="DP48" s="162"/>
      <c r="DQ48" s="162"/>
      <c r="DR48" s="162"/>
      <c r="DS48" s="162"/>
      <c r="DT48" s="162"/>
      <c r="DU48" s="162"/>
      <c r="DV48" s="162"/>
      <c r="DW48" s="162"/>
      <c r="DX48" s="162"/>
      <c r="DY48" s="162"/>
      <c r="DZ48" s="162"/>
      <c r="EA48" s="162"/>
      <c r="EB48" s="162"/>
      <c r="EC48" s="162"/>
      <c r="ED48" s="162"/>
      <c r="EE48" s="162"/>
      <c r="EF48" s="162"/>
      <c r="EG48" s="162"/>
      <c r="EH48" s="162"/>
      <c r="EI48" s="162"/>
      <c r="EJ48" s="162"/>
      <c r="EK48" s="162"/>
      <c r="EL48" s="162"/>
      <c r="EM48" s="162"/>
      <c r="EN48" s="162"/>
      <c r="EO48" s="162"/>
      <c r="EP48" s="162"/>
      <c r="EQ48" s="162"/>
      <c r="ER48" s="162"/>
      <c r="ES48" s="162"/>
      <c r="ET48" s="162"/>
      <c r="EU48" s="162"/>
      <c r="EV48" s="162"/>
      <c r="EW48" s="162"/>
      <c r="EX48" s="162"/>
      <c r="EY48" s="162"/>
      <c r="EZ48" s="162"/>
      <c r="FA48" s="162"/>
      <c r="FB48" s="162"/>
      <c r="FC48" s="162"/>
      <c r="FD48" s="162"/>
      <c r="FE48" s="162"/>
      <c r="FF48" s="162"/>
      <c r="FG48" s="162"/>
      <c r="FH48" s="162"/>
      <c r="FI48" s="162"/>
      <c r="FJ48" s="162"/>
      <c r="FK48" s="162"/>
      <c r="FL48" s="162"/>
      <c r="FM48" s="162"/>
      <c r="FN48" s="162"/>
      <c r="FO48" s="162"/>
      <c r="FP48" s="162"/>
      <c r="FQ48" s="162"/>
      <c r="FR48" s="162"/>
      <c r="FS48" s="162"/>
      <c r="FT48" s="162"/>
      <c r="FU48" s="162"/>
      <c r="FV48" s="162"/>
      <c r="FW48" s="162"/>
      <c r="FX48" s="162"/>
      <c r="FY48" s="162"/>
      <c r="FZ48" s="162"/>
      <c r="GA48" s="162"/>
      <c r="GB48" s="162"/>
      <c r="GC48" s="162"/>
      <c r="GD48" s="162"/>
      <c r="GE48" s="162"/>
      <c r="GF48" s="162"/>
      <c r="GG48" s="162"/>
      <c r="GH48" s="162"/>
      <c r="GI48" s="162"/>
      <c r="GJ48" s="162"/>
      <c r="GK48" s="162"/>
      <c r="GL48" s="162"/>
      <c r="GM48" s="162"/>
      <c r="GN48" s="162"/>
      <c r="GO48" s="162"/>
      <c r="GP48" s="162"/>
      <c r="GQ48" s="162"/>
      <c r="GR48" s="162"/>
      <c r="GS48" s="162"/>
      <c r="GT48" s="162"/>
      <c r="GU48" s="162"/>
      <c r="GV48" s="162"/>
      <c r="GW48" s="162"/>
      <c r="GX48" s="162"/>
      <c r="GY48" s="162"/>
      <c r="GZ48" s="162"/>
      <c r="HA48" s="162"/>
      <c r="HB48" s="162"/>
      <c r="HC48" s="162"/>
      <c r="HD48" s="162"/>
      <c r="HE48" s="162"/>
      <c r="HF48" s="162"/>
      <c r="HG48" s="162"/>
      <c r="HH48" s="162"/>
      <c r="HI48" s="162"/>
      <c r="HJ48" s="162"/>
      <c r="HK48" s="162"/>
      <c r="HL48" s="162"/>
      <c r="HM48" s="162"/>
      <c r="HN48" s="162"/>
      <c r="HO48" s="162"/>
      <c r="HP48" s="162"/>
      <c r="HQ48" s="162"/>
      <c r="HR48" s="162"/>
      <c r="HS48" s="162"/>
      <c r="HT48" s="162"/>
      <c r="HU48" s="162"/>
      <c r="HV48" s="162"/>
      <c r="HW48" s="162"/>
      <c r="HX48" s="162"/>
      <c r="HY48" s="162"/>
      <c r="HZ48" s="162"/>
      <c r="IA48" s="162"/>
      <c r="IB48" s="162"/>
      <c r="IC48" s="162"/>
      <c r="ID48" s="162"/>
      <c r="IE48" s="162"/>
      <c r="IF48" s="162"/>
      <c r="IG48" s="162"/>
      <c r="IH48" s="162"/>
      <c r="II48" s="162"/>
      <c r="IJ48" s="162"/>
      <c r="IK48" s="162"/>
      <c r="IL48" s="162"/>
      <c r="IM48" s="162"/>
      <c r="IN48" s="162"/>
      <c r="IO48" s="162"/>
      <c r="IP48" s="162"/>
      <c r="IQ48" s="163"/>
    </row>
    <row r="49" spans="1:251" ht="15" customHeight="1" x14ac:dyDescent="0.15">
      <c r="A49" s="152"/>
      <c r="B49" s="181"/>
      <c r="C49" s="191"/>
      <c r="D49" s="152"/>
      <c r="E49" s="156">
        <f t="shared" si="4"/>
        <v>13</v>
      </c>
      <c r="F49" s="13" t="s">
        <v>299</v>
      </c>
      <c r="G49" s="156">
        <v>20</v>
      </c>
      <c r="H49" s="152"/>
      <c r="I49" s="156">
        <f t="shared" si="5"/>
        <v>13</v>
      </c>
      <c r="J49" s="332" t="s">
        <v>131</v>
      </c>
      <c r="K49" s="333">
        <v>22</v>
      </c>
      <c r="L49" s="152"/>
      <c r="M49" s="177"/>
      <c r="N49" s="178"/>
      <c r="O49" s="178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2"/>
      <c r="CT49" s="162"/>
      <c r="CU49" s="162"/>
      <c r="CV49" s="162"/>
      <c r="CW49" s="162"/>
      <c r="CX49" s="162"/>
      <c r="CY49" s="162"/>
      <c r="CZ49" s="162"/>
      <c r="DA49" s="162"/>
      <c r="DB49" s="162"/>
      <c r="DC49" s="162"/>
      <c r="DD49" s="162"/>
      <c r="DE49" s="162"/>
      <c r="DF49" s="162"/>
      <c r="DG49" s="162"/>
      <c r="DH49" s="162"/>
      <c r="DI49" s="162"/>
      <c r="DJ49" s="162"/>
      <c r="DK49" s="162"/>
      <c r="DL49" s="162"/>
      <c r="DM49" s="162"/>
      <c r="DN49" s="162"/>
      <c r="DO49" s="162"/>
      <c r="DP49" s="162"/>
      <c r="DQ49" s="162"/>
      <c r="DR49" s="162"/>
      <c r="DS49" s="162"/>
      <c r="DT49" s="162"/>
      <c r="DU49" s="162"/>
      <c r="DV49" s="162"/>
      <c r="DW49" s="162"/>
      <c r="DX49" s="162"/>
      <c r="DY49" s="162"/>
      <c r="DZ49" s="162"/>
      <c r="EA49" s="162"/>
      <c r="EB49" s="162"/>
      <c r="EC49" s="162"/>
      <c r="ED49" s="162"/>
      <c r="EE49" s="162"/>
      <c r="EF49" s="162"/>
      <c r="EG49" s="162"/>
      <c r="EH49" s="162"/>
      <c r="EI49" s="162"/>
      <c r="EJ49" s="162"/>
      <c r="EK49" s="162"/>
      <c r="EL49" s="162"/>
      <c r="EM49" s="162"/>
      <c r="EN49" s="162"/>
      <c r="EO49" s="162"/>
      <c r="EP49" s="162"/>
      <c r="EQ49" s="162"/>
      <c r="ER49" s="162"/>
      <c r="ES49" s="162"/>
      <c r="ET49" s="162"/>
      <c r="EU49" s="162"/>
      <c r="EV49" s="162"/>
      <c r="EW49" s="162"/>
      <c r="EX49" s="162"/>
      <c r="EY49" s="162"/>
      <c r="EZ49" s="162"/>
      <c r="FA49" s="162"/>
      <c r="FB49" s="162"/>
      <c r="FC49" s="162"/>
      <c r="FD49" s="162"/>
      <c r="FE49" s="162"/>
      <c r="FF49" s="162"/>
      <c r="FG49" s="162"/>
      <c r="FH49" s="162"/>
      <c r="FI49" s="162"/>
      <c r="FJ49" s="162"/>
      <c r="FK49" s="162"/>
      <c r="FL49" s="162"/>
      <c r="FM49" s="162"/>
      <c r="FN49" s="162"/>
      <c r="FO49" s="162"/>
      <c r="FP49" s="162"/>
      <c r="FQ49" s="162"/>
      <c r="FR49" s="162"/>
      <c r="FS49" s="162"/>
      <c r="FT49" s="162"/>
      <c r="FU49" s="162"/>
      <c r="FV49" s="162"/>
      <c r="FW49" s="162"/>
      <c r="FX49" s="162"/>
      <c r="FY49" s="162"/>
      <c r="FZ49" s="162"/>
      <c r="GA49" s="162"/>
      <c r="GB49" s="162"/>
      <c r="GC49" s="162"/>
      <c r="GD49" s="162"/>
      <c r="GE49" s="162"/>
      <c r="GF49" s="162"/>
      <c r="GG49" s="162"/>
      <c r="GH49" s="162"/>
      <c r="GI49" s="162"/>
      <c r="GJ49" s="162"/>
      <c r="GK49" s="162"/>
      <c r="GL49" s="162"/>
      <c r="GM49" s="162"/>
      <c r="GN49" s="162"/>
      <c r="GO49" s="162"/>
      <c r="GP49" s="162"/>
      <c r="GQ49" s="162"/>
      <c r="GR49" s="162"/>
      <c r="GS49" s="162"/>
      <c r="GT49" s="162"/>
      <c r="GU49" s="162"/>
      <c r="GV49" s="162"/>
      <c r="GW49" s="162"/>
      <c r="GX49" s="162"/>
      <c r="GY49" s="162"/>
      <c r="GZ49" s="162"/>
      <c r="HA49" s="162"/>
      <c r="HB49" s="162"/>
      <c r="HC49" s="162"/>
      <c r="HD49" s="162"/>
      <c r="HE49" s="162"/>
      <c r="HF49" s="162"/>
      <c r="HG49" s="162"/>
      <c r="HH49" s="162"/>
      <c r="HI49" s="162"/>
      <c r="HJ49" s="162"/>
      <c r="HK49" s="162"/>
      <c r="HL49" s="162"/>
      <c r="HM49" s="162"/>
      <c r="HN49" s="162"/>
      <c r="HO49" s="162"/>
      <c r="HP49" s="162"/>
      <c r="HQ49" s="162"/>
      <c r="HR49" s="162"/>
      <c r="HS49" s="162"/>
      <c r="HT49" s="162"/>
      <c r="HU49" s="162"/>
      <c r="HV49" s="162"/>
      <c r="HW49" s="162"/>
      <c r="HX49" s="162"/>
      <c r="HY49" s="162"/>
      <c r="HZ49" s="162"/>
      <c r="IA49" s="162"/>
      <c r="IB49" s="162"/>
      <c r="IC49" s="162"/>
      <c r="ID49" s="162"/>
      <c r="IE49" s="162"/>
      <c r="IF49" s="162"/>
      <c r="IG49" s="162"/>
      <c r="IH49" s="162"/>
      <c r="II49" s="162"/>
      <c r="IJ49" s="162"/>
      <c r="IK49" s="162"/>
      <c r="IL49" s="162"/>
      <c r="IM49" s="162"/>
      <c r="IN49" s="162"/>
      <c r="IO49" s="162"/>
      <c r="IP49" s="162"/>
      <c r="IQ49" s="163"/>
    </row>
    <row r="50" spans="1:251" ht="15" customHeight="1" x14ac:dyDescent="0.15">
      <c r="A50" s="152"/>
      <c r="B50" s="152"/>
      <c r="C50" s="152"/>
      <c r="D50" s="152"/>
      <c r="E50" s="156">
        <f t="shared" si="4"/>
        <v>14</v>
      </c>
      <c r="F50" s="13" t="s">
        <v>83</v>
      </c>
      <c r="G50" s="156">
        <v>19</v>
      </c>
      <c r="H50" s="152"/>
      <c r="I50" s="156">
        <f t="shared" si="5"/>
        <v>14</v>
      </c>
      <c r="J50" s="13" t="s">
        <v>302</v>
      </c>
      <c r="K50" s="156">
        <v>21</v>
      </c>
      <c r="L50" s="152"/>
      <c r="M50" s="177"/>
      <c r="N50" s="178"/>
      <c r="O50" s="178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2"/>
      <c r="CS50" s="162"/>
      <c r="CT50" s="162"/>
      <c r="CU50" s="162"/>
      <c r="CV50" s="162"/>
      <c r="CW50" s="162"/>
      <c r="CX50" s="162"/>
      <c r="CY50" s="162"/>
      <c r="CZ50" s="162"/>
      <c r="DA50" s="162"/>
      <c r="DB50" s="162"/>
      <c r="DC50" s="162"/>
      <c r="DD50" s="162"/>
      <c r="DE50" s="162"/>
      <c r="DF50" s="162"/>
      <c r="DG50" s="162"/>
      <c r="DH50" s="162"/>
      <c r="DI50" s="162"/>
      <c r="DJ50" s="162"/>
      <c r="DK50" s="162"/>
      <c r="DL50" s="162"/>
      <c r="DM50" s="162"/>
      <c r="DN50" s="162"/>
      <c r="DO50" s="162"/>
      <c r="DP50" s="162"/>
      <c r="DQ50" s="162"/>
      <c r="DR50" s="162"/>
      <c r="DS50" s="162"/>
      <c r="DT50" s="162"/>
      <c r="DU50" s="162"/>
      <c r="DV50" s="162"/>
      <c r="DW50" s="162"/>
      <c r="DX50" s="162"/>
      <c r="DY50" s="162"/>
      <c r="DZ50" s="162"/>
      <c r="EA50" s="162"/>
      <c r="EB50" s="162"/>
      <c r="EC50" s="162"/>
      <c r="ED50" s="162"/>
      <c r="EE50" s="162"/>
      <c r="EF50" s="162"/>
      <c r="EG50" s="162"/>
      <c r="EH50" s="162"/>
      <c r="EI50" s="162"/>
      <c r="EJ50" s="162"/>
      <c r="EK50" s="162"/>
      <c r="EL50" s="162"/>
      <c r="EM50" s="162"/>
      <c r="EN50" s="162"/>
      <c r="EO50" s="162"/>
      <c r="EP50" s="162"/>
      <c r="EQ50" s="162"/>
      <c r="ER50" s="162"/>
      <c r="ES50" s="162"/>
      <c r="ET50" s="162"/>
      <c r="EU50" s="162"/>
      <c r="EV50" s="162"/>
      <c r="EW50" s="162"/>
      <c r="EX50" s="162"/>
      <c r="EY50" s="162"/>
      <c r="EZ50" s="162"/>
      <c r="FA50" s="162"/>
      <c r="FB50" s="162"/>
      <c r="FC50" s="162"/>
      <c r="FD50" s="162"/>
      <c r="FE50" s="162"/>
      <c r="FF50" s="162"/>
      <c r="FG50" s="162"/>
      <c r="FH50" s="162"/>
      <c r="FI50" s="162"/>
      <c r="FJ50" s="162"/>
      <c r="FK50" s="162"/>
      <c r="FL50" s="162"/>
      <c r="FM50" s="162"/>
      <c r="FN50" s="162"/>
      <c r="FO50" s="162"/>
      <c r="FP50" s="162"/>
      <c r="FQ50" s="162"/>
      <c r="FR50" s="162"/>
      <c r="FS50" s="162"/>
      <c r="FT50" s="162"/>
      <c r="FU50" s="162"/>
      <c r="FV50" s="162"/>
      <c r="FW50" s="162"/>
      <c r="FX50" s="162"/>
      <c r="FY50" s="162"/>
      <c r="FZ50" s="162"/>
      <c r="GA50" s="162"/>
      <c r="GB50" s="162"/>
      <c r="GC50" s="162"/>
      <c r="GD50" s="162"/>
      <c r="GE50" s="162"/>
      <c r="GF50" s="162"/>
      <c r="GG50" s="162"/>
      <c r="GH50" s="162"/>
      <c r="GI50" s="162"/>
      <c r="GJ50" s="162"/>
      <c r="GK50" s="162"/>
      <c r="GL50" s="162"/>
      <c r="GM50" s="162"/>
      <c r="GN50" s="162"/>
      <c r="GO50" s="162"/>
      <c r="GP50" s="162"/>
      <c r="GQ50" s="162"/>
      <c r="GR50" s="162"/>
      <c r="GS50" s="162"/>
      <c r="GT50" s="162"/>
      <c r="GU50" s="162"/>
      <c r="GV50" s="162"/>
      <c r="GW50" s="162"/>
      <c r="GX50" s="162"/>
      <c r="GY50" s="162"/>
      <c r="GZ50" s="162"/>
      <c r="HA50" s="162"/>
      <c r="HB50" s="162"/>
      <c r="HC50" s="162"/>
      <c r="HD50" s="162"/>
      <c r="HE50" s="162"/>
      <c r="HF50" s="162"/>
      <c r="HG50" s="162"/>
      <c r="HH50" s="162"/>
      <c r="HI50" s="162"/>
      <c r="HJ50" s="162"/>
      <c r="HK50" s="162"/>
      <c r="HL50" s="162"/>
      <c r="HM50" s="162"/>
      <c r="HN50" s="162"/>
      <c r="HO50" s="162"/>
      <c r="HP50" s="162"/>
      <c r="HQ50" s="162"/>
      <c r="HR50" s="162"/>
      <c r="HS50" s="162"/>
      <c r="HT50" s="162"/>
      <c r="HU50" s="162"/>
      <c r="HV50" s="162"/>
      <c r="HW50" s="162"/>
      <c r="HX50" s="162"/>
      <c r="HY50" s="162"/>
      <c r="HZ50" s="162"/>
      <c r="IA50" s="162"/>
      <c r="IB50" s="162"/>
      <c r="IC50" s="162"/>
      <c r="ID50" s="162"/>
      <c r="IE50" s="162"/>
      <c r="IF50" s="162"/>
      <c r="IG50" s="162"/>
      <c r="IH50" s="162"/>
      <c r="II50" s="162"/>
      <c r="IJ50" s="162"/>
      <c r="IK50" s="162"/>
      <c r="IL50" s="162"/>
      <c r="IM50" s="162"/>
      <c r="IN50" s="162"/>
      <c r="IO50" s="162"/>
      <c r="IP50" s="162"/>
      <c r="IQ50" s="163"/>
    </row>
    <row r="51" spans="1:251" ht="15" customHeight="1" x14ac:dyDescent="0.15">
      <c r="A51" s="152"/>
      <c r="B51" s="172"/>
      <c r="C51" s="174"/>
      <c r="D51" s="152"/>
      <c r="E51" s="156">
        <f t="shared" si="4"/>
        <v>15</v>
      </c>
      <c r="F51" s="334" t="s">
        <v>107</v>
      </c>
      <c r="G51" s="335">
        <v>18</v>
      </c>
      <c r="H51" s="152"/>
      <c r="I51" s="156">
        <f t="shared" si="5"/>
        <v>15</v>
      </c>
      <c r="J51" s="13" t="s">
        <v>83</v>
      </c>
      <c r="K51" s="156">
        <v>21</v>
      </c>
      <c r="L51" s="152"/>
      <c r="M51" s="177"/>
      <c r="N51" s="178"/>
      <c r="O51" s="178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2"/>
      <c r="CJ51" s="162"/>
      <c r="CK51" s="162"/>
      <c r="CL51" s="162"/>
      <c r="CM51" s="162"/>
      <c r="CN51" s="162"/>
      <c r="CO51" s="162"/>
      <c r="CP51" s="162"/>
      <c r="CQ51" s="162"/>
      <c r="CR51" s="162"/>
      <c r="CS51" s="162"/>
      <c r="CT51" s="162"/>
      <c r="CU51" s="162"/>
      <c r="CV51" s="162"/>
      <c r="CW51" s="162"/>
      <c r="CX51" s="162"/>
      <c r="CY51" s="162"/>
      <c r="CZ51" s="162"/>
      <c r="DA51" s="162"/>
      <c r="DB51" s="162"/>
      <c r="DC51" s="162"/>
      <c r="DD51" s="162"/>
      <c r="DE51" s="162"/>
      <c r="DF51" s="162"/>
      <c r="DG51" s="162"/>
      <c r="DH51" s="162"/>
      <c r="DI51" s="162"/>
      <c r="DJ51" s="162"/>
      <c r="DK51" s="162"/>
      <c r="DL51" s="162"/>
      <c r="DM51" s="162"/>
      <c r="DN51" s="162"/>
      <c r="DO51" s="162"/>
      <c r="DP51" s="162"/>
      <c r="DQ51" s="162"/>
      <c r="DR51" s="162"/>
      <c r="DS51" s="162"/>
      <c r="DT51" s="162"/>
      <c r="DU51" s="162"/>
      <c r="DV51" s="162"/>
      <c r="DW51" s="162"/>
      <c r="DX51" s="162"/>
      <c r="DY51" s="162"/>
      <c r="DZ51" s="162"/>
      <c r="EA51" s="162"/>
      <c r="EB51" s="162"/>
      <c r="EC51" s="162"/>
      <c r="ED51" s="162"/>
      <c r="EE51" s="162"/>
      <c r="EF51" s="162"/>
      <c r="EG51" s="162"/>
      <c r="EH51" s="162"/>
      <c r="EI51" s="162"/>
      <c r="EJ51" s="162"/>
      <c r="EK51" s="162"/>
      <c r="EL51" s="162"/>
      <c r="EM51" s="162"/>
      <c r="EN51" s="162"/>
      <c r="EO51" s="162"/>
      <c r="EP51" s="162"/>
      <c r="EQ51" s="162"/>
      <c r="ER51" s="162"/>
      <c r="ES51" s="162"/>
      <c r="ET51" s="162"/>
      <c r="EU51" s="162"/>
      <c r="EV51" s="162"/>
      <c r="EW51" s="162"/>
      <c r="EX51" s="162"/>
      <c r="EY51" s="162"/>
      <c r="EZ51" s="162"/>
      <c r="FA51" s="162"/>
      <c r="FB51" s="162"/>
      <c r="FC51" s="162"/>
      <c r="FD51" s="162"/>
      <c r="FE51" s="162"/>
      <c r="FF51" s="162"/>
      <c r="FG51" s="162"/>
      <c r="FH51" s="162"/>
      <c r="FI51" s="162"/>
      <c r="FJ51" s="162"/>
      <c r="FK51" s="162"/>
      <c r="FL51" s="162"/>
      <c r="FM51" s="162"/>
      <c r="FN51" s="162"/>
      <c r="FO51" s="162"/>
      <c r="FP51" s="162"/>
      <c r="FQ51" s="162"/>
      <c r="FR51" s="162"/>
      <c r="FS51" s="162"/>
      <c r="FT51" s="162"/>
      <c r="FU51" s="162"/>
      <c r="FV51" s="162"/>
      <c r="FW51" s="162"/>
      <c r="FX51" s="162"/>
      <c r="FY51" s="162"/>
      <c r="FZ51" s="162"/>
      <c r="GA51" s="162"/>
      <c r="GB51" s="162"/>
      <c r="GC51" s="162"/>
      <c r="GD51" s="162"/>
      <c r="GE51" s="162"/>
      <c r="GF51" s="162"/>
      <c r="GG51" s="162"/>
      <c r="GH51" s="162"/>
      <c r="GI51" s="162"/>
      <c r="GJ51" s="162"/>
      <c r="GK51" s="162"/>
      <c r="GL51" s="162"/>
      <c r="GM51" s="162"/>
      <c r="GN51" s="162"/>
      <c r="GO51" s="162"/>
      <c r="GP51" s="162"/>
      <c r="GQ51" s="162"/>
      <c r="GR51" s="162"/>
      <c r="GS51" s="162"/>
      <c r="GT51" s="162"/>
      <c r="GU51" s="162"/>
      <c r="GV51" s="162"/>
      <c r="GW51" s="162"/>
      <c r="GX51" s="162"/>
      <c r="GY51" s="162"/>
      <c r="GZ51" s="162"/>
      <c r="HA51" s="162"/>
      <c r="HB51" s="162"/>
      <c r="HC51" s="162"/>
      <c r="HD51" s="162"/>
      <c r="HE51" s="162"/>
      <c r="HF51" s="162"/>
      <c r="HG51" s="162"/>
      <c r="HH51" s="162"/>
      <c r="HI51" s="162"/>
      <c r="HJ51" s="162"/>
      <c r="HK51" s="162"/>
      <c r="HL51" s="162"/>
      <c r="HM51" s="162"/>
      <c r="HN51" s="162"/>
      <c r="HO51" s="162"/>
      <c r="HP51" s="162"/>
      <c r="HQ51" s="162"/>
      <c r="HR51" s="162"/>
      <c r="HS51" s="162"/>
      <c r="HT51" s="162"/>
      <c r="HU51" s="162"/>
      <c r="HV51" s="162"/>
      <c r="HW51" s="162"/>
      <c r="HX51" s="162"/>
      <c r="HY51" s="162"/>
      <c r="HZ51" s="162"/>
      <c r="IA51" s="162"/>
      <c r="IB51" s="162"/>
      <c r="IC51" s="162"/>
      <c r="ID51" s="162"/>
      <c r="IE51" s="162"/>
      <c r="IF51" s="162"/>
      <c r="IG51" s="162"/>
      <c r="IH51" s="162"/>
      <c r="II51" s="162"/>
      <c r="IJ51" s="162"/>
      <c r="IK51" s="162"/>
      <c r="IL51" s="162"/>
      <c r="IM51" s="162"/>
      <c r="IN51" s="162"/>
      <c r="IO51" s="162"/>
      <c r="IP51" s="162"/>
      <c r="IQ51" s="163"/>
    </row>
    <row r="52" spans="1:251" ht="15" customHeight="1" x14ac:dyDescent="0.15">
      <c r="A52" s="152"/>
      <c r="B52" s="152"/>
      <c r="C52" s="152"/>
      <c r="D52" s="152"/>
      <c r="E52" s="156">
        <f t="shared" si="4"/>
        <v>16</v>
      </c>
      <c r="F52" s="13" t="s">
        <v>112</v>
      </c>
      <c r="G52" s="156">
        <v>18</v>
      </c>
      <c r="H52" s="152"/>
      <c r="I52" s="156">
        <f t="shared" si="5"/>
        <v>16</v>
      </c>
      <c r="J52" s="13" t="s">
        <v>68</v>
      </c>
      <c r="K52" s="156">
        <v>20</v>
      </c>
      <c r="L52" s="152"/>
      <c r="M52" s="177"/>
      <c r="N52" s="178"/>
      <c r="O52" s="178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  <c r="CM52" s="162"/>
      <c r="CN52" s="162"/>
      <c r="CO52" s="162"/>
      <c r="CP52" s="162"/>
      <c r="CQ52" s="162"/>
      <c r="CR52" s="162"/>
      <c r="CS52" s="162"/>
      <c r="CT52" s="162"/>
      <c r="CU52" s="162"/>
      <c r="CV52" s="162"/>
      <c r="CW52" s="162"/>
      <c r="CX52" s="162"/>
      <c r="CY52" s="162"/>
      <c r="CZ52" s="162"/>
      <c r="DA52" s="162"/>
      <c r="DB52" s="162"/>
      <c r="DC52" s="162"/>
      <c r="DD52" s="162"/>
      <c r="DE52" s="162"/>
      <c r="DF52" s="162"/>
      <c r="DG52" s="162"/>
      <c r="DH52" s="162"/>
      <c r="DI52" s="162"/>
      <c r="DJ52" s="162"/>
      <c r="DK52" s="162"/>
      <c r="DL52" s="162"/>
      <c r="DM52" s="162"/>
      <c r="DN52" s="162"/>
      <c r="DO52" s="162"/>
      <c r="DP52" s="162"/>
      <c r="DQ52" s="162"/>
      <c r="DR52" s="162"/>
      <c r="DS52" s="162"/>
      <c r="DT52" s="162"/>
      <c r="DU52" s="162"/>
      <c r="DV52" s="162"/>
      <c r="DW52" s="162"/>
      <c r="DX52" s="162"/>
      <c r="DY52" s="162"/>
      <c r="DZ52" s="162"/>
      <c r="EA52" s="162"/>
      <c r="EB52" s="162"/>
      <c r="EC52" s="162"/>
      <c r="ED52" s="162"/>
      <c r="EE52" s="162"/>
      <c r="EF52" s="162"/>
      <c r="EG52" s="162"/>
      <c r="EH52" s="162"/>
      <c r="EI52" s="162"/>
      <c r="EJ52" s="162"/>
      <c r="EK52" s="162"/>
      <c r="EL52" s="162"/>
      <c r="EM52" s="162"/>
      <c r="EN52" s="162"/>
      <c r="EO52" s="162"/>
      <c r="EP52" s="162"/>
      <c r="EQ52" s="162"/>
      <c r="ER52" s="162"/>
      <c r="ES52" s="162"/>
      <c r="ET52" s="162"/>
      <c r="EU52" s="162"/>
      <c r="EV52" s="162"/>
      <c r="EW52" s="162"/>
      <c r="EX52" s="162"/>
      <c r="EY52" s="162"/>
      <c r="EZ52" s="162"/>
      <c r="FA52" s="162"/>
      <c r="FB52" s="162"/>
      <c r="FC52" s="162"/>
      <c r="FD52" s="162"/>
      <c r="FE52" s="162"/>
      <c r="FF52" s="162"/>
      <c r="FG52" s="162"/>
      <c r="FH52" s="162"/>
      <c r="FI52" s="162"/>
      <c r="FJ52" s="162"/>
      <c r="FK52" s="162"/>
      <c r="FL52" s="162"/>
      <c r="FM52" s="162"/>
      <c r="FN52" s="162"/>
      <c r="FO52" s="162"/>
      <c r="FP52" s="162"/>
      <c r="FQ52" s="162"/>
      <c r="FR52" s="162"/>
      <c r="FS52" s="162"/>
      <c r="FT52" s="162"/>
      <c r="FU52" s="162"/>
      <c r="FV52" s="162"/>
      <c r="FW52" s="162"/>
      <c r="FX52" s="162"/>
      <c r="FY52" s="162"/>
      <c r="FZ52" s="162"/>
      <c r="GA52" s="162"/>
      <c r="GB52" s="162"/>
      <c r="GC52" s="162"/>
      <c r="GD52" s="162"/>
      <c r="GE52" s="162"/>
      <c r="GF52" s="162"/>
      <c r="GG52" s="162"/>
      <c r="GH52" s="162"/>
      <c r="GI52" s="162"/>
      <c r="GJ52" s="162"/>
      <c r="GK52" s="162"/>
      <c r="GL52" s="162"/>
      <c r="GM52" s="162"/>
      <c r="GN52" s="162"/>
      <c r="GO52" s="162"/>
      <c r="GP52" s="162"/>
      <c r="GQ52" s="162"/>
      <c r="GR52" s="162"/>
      <c r="GS52" s="162"/>
      <c r="GT52" s="162"/>
      <c r="GU52" s="162"/>
      <c r="GV52" s="162"/>
      <c r="GW52" s="162"/>
      <c r="GX52" s="162"/>
      <c r="GY52" s="162"/>
      <c r="GZ52" s="162"/>
      <c r="HA52" s="162"/>
      <c r="HB52" s="162"/>
      <c r="HC52" s="162"/>
      <c r="HD52" s="162"/>
      <c r="HE52" s="162"/>
      <c r="HF52" s="162"/>
      <c r="HG52" s="162"/>
      <c r="HH52" s="162"/>
      <c r="HI52" s="162"/>
      <c r="HJ52" s="162"/>
      <c r="HK52" s="162"/>
      <c r="HL52" s="162"/>
      <c r="HM52" s="162"/>
      <c r="HN52" s="162"/>
      <c r="HO52" s="162"/>
      <c r="HP52" s="162"/>
      <c r="HQ52" s="162"/>
      <c r="HR52" s="162"/>
      <c r="HS52" s="162"/>
      <c r="HT52" s="162"/>
      <c r="HU52" s="162"/>
      <c r="HV52" s="162"/>
      <c r="HW52" s="162"/>
      <c r="HX52" s="162"/>
      <c r="HY52" s="162"/>
      <c r="HZ52" s="162"/>
      <c r="IA52" s="162"/>
      <c r="IB52" s="162"/>
      <c r="IC52" s="162"/>
      <c r="ID52" s="162"/>
      <c r="IE52" s="162"/>
      <c r="IF52" s="162"/>
      <c r="IG52" s="162"/>
      <c r="IH52" s="162"/>
      <c r="II52" s="162"/>
      <c r="IJ52" s="162"/>
      <c r="IK52" s="162"/>
      <c r="IL52" s="162"/>
      <c r="IM52" s="162"/>
      <c r="IN52" s="162"/>
      <c r="IO52" s="162"/>
      <c r="IP52" s="162"/>
      <c r="IQ52" s="163"/>
    </row>
    <row r="53" spans="1:251" ht="15" customHeight="1" x14ac:dyDescent="0.15">
      <c r="A53" s="152"/>
      <c r="B53" s="172"/>
      <c r="C53" s="174"/>
      <c r="D53" s="152"/>
      <c r="E53" s="156">
        <f t="shared" si="4"/>
        <v>17</v>
      </c>
      <c r="F53" s="334" t="s">
        <v>256</v>
      </c>
      <c r="G53" s="335">
        <v>16</v>
      </c>
      <c r="H53" s="152"/>
      <c r="I53" s="156">
        <f t="shared" si="5"/>
        <v>17</v>
      </c>
      <c r="J53" s="259" t="s">
        <v>60</v>
      </c>
      <c r="K53" s="260">
        <v>20</v>
      </c>
      <c r="L53" s="152"/>
      <c r="M53" s="177"/>
      <c r="N53" s="178"/>
      <c r="O53" s="178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162"/>
      <c r="CM53" s="162"/>
      <c r="CN53" s="162"/>
      <c r="CO53" s="162"/>
      <c r="CP53" s="162"/>
      <c r="CQ53" s="162"/>
      <c r="CR53" s="162"/>
      <c r="CS53" s="162"/>
      <c r="CT53" s="162"/>
      <c r="CU53" s="162"/>
      <c r="CV53" s="162"/>
      <c r="CW53" s="162"/>
      <c r="CX53" s="162"/>
      <c r="CY53" s="162"/>
      <c r="CZ53" s="162"/>
      <c r="DA53" s="162"/>
      <c r="DB53" s="162"/>
      <c r="DC53" s="162"/>
      <c r="DD53" s="162"/>
      <c r="DE53" s="162"/>
      <c r="DF53" s="162"/>
      <c r="DG53" s="162"/>
      <c r="DH53" s="162"/>
      <c r="DI53" s="162"/>
      <c r="DJ53" s="162"/>
      <c r="DK53" s="162"/>
      <c r="DL53" s="162"/>
      <c r="DM53" s="162"/>
      <c r="DN53" s="162"/>
      <c r="DO53" s="162"/>
      <c r="DP53" s="162"/>
      <c r="DQ53" s="162"/>
      <c r="DR53" s="162"/>
      <c r="DS53" s="162"/>
      <c r="DT53" s="162"/>
      <c r="DU53" s="162"/>
      <c r="DV53" s="162"/>
      <c r="DW53" s="162"/>
      <c r="DX53" s="162"/>
      <c r="DY53" s="162"/>
      <c r="DZ53" s="162"/>
      <c r="EA53" s="162"/>
      <c r="EB53" s="162"/>
      <c r="EC53" s="162"/>
      <c r="ED53" s="162"/>
      <c r="EE53" s="162"/>
      <c r="EF53" s="162"/>
      <c r="EG53" s="162"/>
      <c r="EH53" s="162"/>
      <c r="EI53" s="162"/>
      <c r="EJ53" s="162"/>
      <c r="EK53" s="162"/>
      <c r="EL53" s="162"/>
      <c r="EM53" s="162"/>
      <c r="EN53" s="162"/>
      <c r="EO53" s="162"/>
      <c r="EP53" s="162"/>
      <c r="EQ53" s="162"/>
      <c r="ER53" s="162"/>
      <c r="ES53" s="162"/>
      <c r="ET53" s="162"/>
      <c r="EU53" s="162"/>
      <c r="EV53" s="162"/>
      <c r="EW53" s="162"/>
      <c r="EX53" s="162"/>
      <c r="EY53" s="162"/>
      <c r="EZ53" s="162"/>
      <c r="FA53" s="162"/>
      <c r="FB53" s="162"/>
      <c r="FC53" s="162"/>
      <c r="FD53" s="162"/>
      <c r="FE53" s="162"/>
      <c r="FF53" s="162"/>
      <c r="FG53" s="162"/>
      <c r="FH53" s="162"/>
      <c r="FI53" s="162"/>
      <c r="FJ53" s="162"/>
      <c r="FK53" s="162"/>
      <c r="FL53" s="162"/>
      <c r="FM53" s="162"/>
      <c r="FN53" s="162"/>
      <c r="FO53" s="162"/>
      <c r="FP53" s="162"/>
      <c r="FQ53" s="162"/>
      <c r="FR53" s="162"/>
      <c r="FS53" s="162"/>
      <c r="FT53" s="162"/>
      <c r="FU53" s="162"/>
      <c r="FV53" s="162"/>
      <c r="FW53" s="162"/>
      <c r="FX53" s="162"/>
      <c r="FY53" s="162"/>
      <c r="FZ53" s="162"/>
      <c r="GA53" s="162"/>
      <c r="GB53" s="162"/>
      <c r="GC53" s="162"/>
      <c r="GD53" s="162"/>
      <c r="GE53" s="162"/>
      <c r="GF53" s="162"/>
      <c r="GG53" s="162"/>
      <c r="GH53" s="162"/>
      <c r="GI53" s="162"/>
      <c r="GJ53" s="162"/>
      <c r="GK53" s="162"/>
      <c r="GL53" s="162"/>
      <c r="GM53" s="162"/>
      <c r="GN53" s="162"/>
      <c r="GO53" s="162"/>
      <c r="GP53" s="162"/>
      <c r="GQ53" s="162"/>
      <c r="GR53" s="162"/>
      <c r="GS53" s="162"/>
      <c r="GT53" s="162"/>
      <c r="GU53" s="162"/>
      <c r="GV53" s="162"/>
      <c r="GW53" s="162"/>
      <c r="GX53" s="162"/>
      <c r="GY53" s="162"/>
      <c r="GZ53" s="162"/>
      <c r="HA53" s="162"/>
      <c r="HB53" s="162"/>
      <c r="HC53" s="162"/>
      <c r="HD53" s="162"/>
      <c r="HE53" s="162"/>
      <c r="HF53" s="162"/>
      <c r="HG53" s="162"/>
      <c r="HH53" s="162"/>
      <c r="HI53" s="162"/>
      <c r="HJ53" s="162"/>
      <c r="HK53" s="162"/>
      <c r="HL53" s="162"/>
      <c r="HM53" s="162"/>
      <c r="HN53" s="162"/>
      <c r="HO53" s="162"/>
      <c r="HP53" s="162"/>
      <c r="HQ53" s="162"/>
      <c r="HR53" s="162"/>
      <c r="HS53" s="162"/>
      <c r="HT53" s="162"/>
      <c r="HU53" s="162"/>
      <c r="HV53" s="162"/>
      <c r="HW53" s="162"/>
      <c r="HX53" s="162"/>
      <c r="HY53" s="162"/>
      <c r="HZ53" s="162"/>
      <c r="IA53" s="162"/>
      <c r="IB53" s="162"/>
      <c r="IC53" s="162"/>
      <c r="ID53" s="162"/>
      <c r="IE53" s="162"/>
      <c r="IF53" s="162"/>
      <c r="IG53" s="162"/>
      <c r="IH53" s="162"/>
      <c r="II53" s="162"/>
      <c r="IJ53" s="162"/>
      <c r="IK53" s="162"/>
      <c r="IL53" s="162"/>
      <c r="IM53" s="162"/>
      <c r="IN53" s="162"/>
      <c r="IO53" s="162"/>
      <c r="IP53" s="162"/>
      <c r="IQ53" s="163"/>
    </row>
    <row r="54" spans="1:251" ht="15" customHeight="1" x14ac:dyDescent="0.15">
      <c r="A54" s="152"/>
      <c r="B54" s="152"/>
      <c r="C54" s="152"/>
      <c r="D54" s="152"/>
      <c r="E54" s="156">
        <f t="shared" si="4"/>
        <v>18</v>
      </c>
      <c r="F54" s="13" t="s">
        <v>68</v>
      </c>
      <c r="G54" s="156">
        <v>15</v>
      </c>
      <c r="H54" s="152"/>
      <c r="I54" s="156">
        <f t="shared" si="5"/>
        <v>18</v>
      </c>
      <c r="J54" s="13" t="s">
        <v>112</v>
      </c>
      <c r="K54" s="156">
        <v>18</v>
      </c>
      <c r="L54" s="152"/>
      <c r="M54" s="177"/>
      <c r="N54" s="178"/>
      <c r="O54" s="178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BW54" s="162"/>
      <c r="BX54" s="162"/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2"/>
      <c r="CJ54" s="162"/>
      <c r="CK54" s="162"/>
      <c r="CL54" s="162"/>
      <c r="CM54" s="162"/>
      <c r="CN54" s="162"/>
      <c r="CO54" s="162"/>
      <c r="CP54" s="162"/>
      <c r="CQ54" s="162"/>
      <c r="CR54" s="162"/>
      <c r="CS54" s="162"/>
      <c r="CT54" s="162"/>
      <c r="CU54" s="162"/>
      <c r="CV54" s="162"/>
      <c r="CW54" s="162"/>
      <c r="CX54" s="162"/>
      <c r="CY54" s="162"/>
      <c r="CZ54" s="162"/>
      <c r="DA54" s="162"/>
      <c r="DB54" s="162"/>
      <c r="DC54" s="162"/>
      <c r="DD54" s="162"/>
      <c r="DE54" s="162"/>
      <c r="DF54" s="162"/>
      <c r="DG54" s="162"/>
      <c r="DH54" s="162"/>
      <c r="DI54" s="162"/>
      <c r="DJ54" s="162"/>
      <c r="DK54" s="162"/>
      <c r="DL54" s="162"/>
      <c r="DM54" s="162"/>
      <c r="DN54" s="162"/>
      <c r="DO54" s="162"/>
      <c r="DP54" s="162"/>
      <c r="DQ54" s="162"/>
      <c r="DR54" s="162"/>
      <c r="DS54" s="162"/>
      <c r="DT54" s="162"/>
      <c r="DU54" s="162"/>
      <c r="DV54" s="162"/>
      <c r="DW54" s="162"/>
      <c r="DX54" s="162"/>
      <c r="DY54" s="162"/>
      <c r="DZ54" s="162"/>
      <c r="EA54" s="162"/>
      <c r="EB54" s="162"/>
      <c r="EC54" s="162"/>
      <c r="ED54" s="162"/>
      <c r="EE54" s="162"/>
      <c r="EF54" s="162"/>
      <c r="EG54" s="162"/>
      <c r="EH54" s="162"/>
      <c r="EI54" s="162"/>
      <c r="EJ54" s="162"/>
      <c r="EK54" s="162"/>
      <c r="EL54" s="162"/>
      <c r="EM54" s="162"/>
      <c r="EN54" s="162"/>
      <c r="EO54" s="162"/>
      <c r="EP54" s="162"/>
      <c r="EQ54" s="162"/>
      <c r="ER54" s="162"/>
      <c r="ES54" s="162"/>
      <c r="ET54" s="162"/>
      <c r="EU54" s="162"/>
      <c r="EV54" s="162"/>
      <c r="EW54" s="162"/>
      <c r="EX54" s="162"/>
      <c r="EY54" s="162"/>
      <c r="EZ54" s="162"/>
      <c r="FA54" s="162"/>
      <c r="FB54" s="162"/>
      <c r="FC54" s="162"/>
      <c r="FD54" s="162"/>
      <c r="FE54" s="162"/>
      <c r="FF54" s="162"/>
      <c r="FG54" s="162"/>
      <c r="FH54" s="162"/>
      <c r="FI54" s="162"/>
      <c r="FJ54" s="162"/>
      <c r="FK54" s="162"/>
      <c r="FL54" s="162"/>
      <c r="FM54" s="162"/>
      <c r="FN54" s="162"/>
      <c r="FO54" s="162"/>
      <c r="FP54" s="162"/>
      <c r="FQ54" s="162"/>
      <c r="FR54" s="162"/>
      <c r="FS54" s="162"/>
      <c r="FT54" s="162"/>
      <c r="FU54" s="162"/>
      <c r="FV54" s="162"/>
      <c r="FW54" s="162"/>
      <c r="FX54" s="162"/>
      <c r="FY54" s="162"/>
      <c r="FZ54" s="162"/>
      <c r="GA54" s="162"/>
      <c r="GB54" s="162"/>
      <c r="GC54" s="162"/>
      <c r="GD54" s="162"/>
      <c r="GE54" s="162"/>
      <c r="GF54" s="162"/>
      <c r="GG54" s="162"/>
      <c r="GH54" s="162"/>
      <c r="GI54" s="162"/>
      <c r="GJ54" s="162"/>
      <c r="GK54" s="162"/>
      <c r="GL54" s="162"/>
      <c r="GM54" s="162"/>
      <c r="GN54" s="162"/>
      <c r="GO54" s="162"/>
      <c r="GP54" s="162"/>
      <c r="GQ54" s="162"/>
      <c r="GR54" s="162"/>
      <c r="GS54" s="162"/>
      <c r="GT54" s="162"/>
      <c r="GU54" s="162"/>
      <c r="GV54" s="162"/>
      <c r="GW54" s="162"/>
      <c r="GX54" s="162"/>
      <c r="GY54" s="162"/>
      <c r="GZ54" s="162"/>
      <c r="HA54" s="162"/>
      <c r="HB54" s="162"/>
      <c r="HC54" s="162"/>
      <c r="HD54" s="162"/>
      <c r="HE54" s="162"/>
      <c r="HF54" s="162"/>
      <c r="HG54" s="162"/>
      <c r="HH54" s="162"/>
      <c r="HI54" s="162"/>
      <c r="HJ54" s="162"/>
      <c r="HK54" s="162"/>
      <c r="HL54" s="162"/>
      <c r="HM54" s="162"/>
      <c r="HN54" s="162"/>
      <c r="HO54" s="162"/>
      <c r="HP54" s="162"/>
      <c r="HQ54" s="162"/>
      <c r="HR54" s="162"/>
      <c r="HS54" s="162"/>
      <c r="HT54" s="162"/>
      <c r="HU54" s="162"/>
      <c r="HV54" s="162"/>
      <c r="HW54" s="162"/>
      <c r="HX54" s="162"/>
      <c r="HY54" s="162"/>
      <c r="HZ54" s="162"/>
      <c r="IA54" s="162"/>
      <c r="IB54" s="162"/>
      <c r="IC54" s="162"/>
      <c r="ID54" s="162"/>
      <c r="IE54" s="162"/>
      <c r="IF54" s="162"/>
      <c r="IG54" s="162"/>
      <c r="IH54" s="162"/>
      <c r="II54" s="162"/>
      <c r="IJ54" s="162"/>
      <c r="IK54" s="162"/>
      <c r="IL54" s="162"/>
      <c r="IM54" s="162"/>
      <c r="IN54" s="162"/>
      <c r="IO54" s="162"/>
      <c r="IP54" s="162"/>
      <c r="IQ54" s="163"/>
    </row>
    <row r="55" spans="1:251" ht="15" customHeight="1" x14ac:dyDescent="0.15">
      <c r="A55" s="152"/>
      <c r="B55" s="152"/>
      <c r="C55" s="152"/>
      <c r="D55" s="152"/>
      <c r="E55" s="156">
        <f t="shared" si="4"/>
        <v>19</v>
      </c>
      <c r="F55" s="334" t="s">
        <v>116</v>
      </c>
      <c r="G55" s="335">
        <v>14</v>
      </c>
      <c r="H55" s="152"/>
      <c r="I55" s="156">
        <f t="shared" si="5"/>
        <v>19</v>
      </c>
      <c r="J55" s="13" t="s">
        <v>122</v>
      </c>
      <c r="K55" s="156">
        <v>17</v>
      </c>
      <c r="L55" s="152"/>
      <c r="M55" s="177"/>
      <c r="N55" s="178"/>
      <c r="O55" s="178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J55" s="162"/>
      <c r="CK55" s="162"/>
      <c r="CL55" s="162"/>
      <c r="CM55" s="162"/>
      <c r="CN55" s="162"/>
      <c r="CO55" s="162"/>
      <c r="CP55" s="162"/>
      <c r="CQ55" s="162"/>
      <c r="CR55" s="162"/>
      <c r="CS55" s="162"/>
      <c r="CT55" s="162"/>
      <c r="CU55" s="162"/>
      <c r="CV55" s="162"/>
      <c r="CW55" s="162"/>
      <c r="CX55" s="162"/>
      <c r="CY55" s="162"/>
      <c r="CZ55" s="162"/>
      <c r="DA55" s="162"/>
      <c r="DB55" s="162"/>
      <c r="DC55" s="162"/>
      <c r="DD55" s="162"/>
      <c r="DE55" s="162"/>
      <c r="DF55" s="162"/>
      <c r="DG55" s="162"/>
      <c r="DH55" s="162"/>
      <c r="DI55" s="162"/>
      <c r="DJ55" s="162"/>
      <c r="DK55" s="162"/>
      <c r="DL55" s="162"/>
      <c r="DM55" s="162"/>
      <c r="DN55" s="162"/>
      <c r="DO55" s="162"/>
      <c r="DP55" s="162"/>
      <c r="DQ55" s="162"/>
      <c r="DR55" s="162"/>
      <c r="DS55" s="162"/>
      <c r="DT55" s="162"/>
      <c r="DU55" s="162"/>
      <c r="DV55" s="162"/>
      <c r="DW55" s="162"/>
      <c r="DX55" s="162"/>
      <c r="DY55" s="162"/>
      <c r="DZ55" s="162"/>
      <c r="EA55" s="162"/>
      <c r="EB55" s="162"/>
      <c r="EC55" s="162"/>
      <c r="ED55" s="162"/>
      <c r="EE55" s="162"/>
      <c r="EF55" s="162"/>
      <c r="EG55" s="162"/>
      <c r="EH55" s="162"/>
      <c r="EI55" s="162"/>
      <c r="EJ55" s="162"/>
      <c r="EK55" s="162"/>
      <c r="EL55" s="162"/>
      <c r="EM55" s="162"/>
      <c r="EN55" s="162"/>
      <c r="EO55" s="162"/>
      <c r="EP55" s="162"/>
      <c r="EQ55" s="162"/>
      <c r="ER55" s="162"/>
      <c r="ES55" s="162"/>
      <c r="ET55" s="162"/>
      <c r="EU55" s="162"/>
      <c r="EV55" s="162"/>
      <c r="EW55" s="162"/>
      <c r="EX55" s="162"/>
      <c r="EY55" s="162"/>
      <c r="EZ55" s="162"/>
      <c r="FA55" s="162"/>
      <c r="FB55" s="162"/>
      <c r="FC55" s="162"/>
      <c r="FD55" s="162"/>
      <c r="FE55" s="162"/>
      <c r="FF55" s="162"/>
      <c r="FG55" s="162"/>
      <c r="FH55" s="162"/>
      <c r="FI55" s="162"/>
      <c r="FJ55" s="162"/>
      <c r="FK55" s="162"/>
      <c r="FL55" s="162"/>
      <c r="FM55" s="162"/>
      <c r="FN55" s="162"/>
      <c r="FO55" s="162"/>
      <c r="FP55" s="162"/>
      <c r="FQ55" s="162"/>
      <c r="FR55" s="162"/>
      <c r="FS55" s="162"/>
      <c r="FT55" s="162"/>
      <c r="FU55" s="162"/>
      <c r="FV55" s="162"/>
      <c r="FW55" s="162"/>
      <c r="FX55" s="162"/>
      <c r="FY55" s="162"/>
      <c r="FZ55" s="162"/>
      <c r="GA55" s="162"/>
      <c r="GB55" s="162"/>
      <c r="GC55" s="162"/>
      <c r="GD55" s="162"/>
      <c r="GE55" s="162"/>
      <c r="GF55" s="162"/>
      <c r="GG55" s="162"/>
      <c r="GH55" s="162"/>
      <c r="GI55" s="162"/>
      <c r="GJ55" s="162"/>
      <c r="GK55" s="162"/>
      <c r="GL55" s="162"/>
      <c r="GM55" s="162"/>
      <c r="GN55" s="162"/>
      <c r="GO55" s="162"/>
      <c r="GP55" s="162"/>
      <c r="GQ55" s="162"/>
      <c r="GR55" s="162"/>
      <c r="GS55" s="162"/>
      <c r="GT55" s="162"/>
      <c r="GU55" s="162"/>
      <c r="GV55" s="162"/>
      <c r="GW55" s="162"/>
      <c r="GX55" s="162"/>
      <c r="GY55" s="162"/>
      <c r="GZ55" s="162"/>
      <c r="HA55" s="162"/>
      <c r="HB55" s="162"/>
      <c r="HC55" s="162"/>
      <c r="HD55" s="162"/>
      <c r="HE55" s="162"/>
      <c r="HF55" s="162"/>
      <c r="HG55" s="162"/>
      <c r="HH55" s="162"/>
      <c r="HI55" s="162"/>
      <c r="HJ55" s="162"/>
      <c r="HK55" s="162"/>
      <c r="HL55" s="162"/>
      <c r="HM55" s="162"/>
      <c r="HN55" s="162"/>
      <c r="HO55" s="162"/>
      <c r="HP55" s="162"/>
      <c r="HQ55" s="162"/>
      <c r="HR55" s="162"/>
      <c r="HS55" s="162"/>
      <c r="HT55" s="162"/>
      <c r="HU55" s="162"/>
      <c r="HV55" s="162"/>
      <c r="HW55" s="162"/>
      <c r="HX55" s="162"/>
      <c r="HY55" s="162"/>
      <c r="HZ55" s="162"/>
      <c r="IA55" s="162"/>
      <c r="IB55" s="162"/>
      <c r="IC55" s="162"/>
      <c r="ID55" s="162"/>
      <c r="IE55" s="162"/>
      <c r="IF55" s="162"/>
      <c r="IG55" s="162"/>
      <c r="IH55" s="162"/>
      <c r="II55" s="162"/>
      <c r="IJ55" s="162"/>
      <c r="IK55" s="162"/>
      <c r="IL55" s="162"/>
      <c r="IM55" s="162"/>
      <c r="IN55" s="162"/>
      <c r="IO55" s="162"/>
      <c r="IP55" s="162"/>
      <c r="IQ55" s="163"/>
    </row>
    <row r="56" spans="1:251" ht="15" customHeight="1" x14ac:dyDescent="0.15">
      <c r="A56" s="152"/>
      <c r="B56" s="172"/>
      <c r="C56" s="174"/>
      <c r="D56" s="152"/>
      <c r="E56" s="156">
        <f t="shared" si="4"/>
        <v>20</v>
      </c>
      <c r="F56" s="332" t="s">
        <v>131</v>
      </c>
      <c r="G56" s="333">
        <v>14</v>
      </c>
      <c r="H56" s="152"/>
      <c r="I56" s="156">
        <f t="shared" si="5"/>
        <v>20</v>
      </c>
      <c r="J56" s="334" t="s">
        <v>173</v>
      </c>
      <c r="K56" s="335">
        <v>16</v>
      </c>
      <c r="L56" s="152"/>
      <c r="M56" s="181"/>
      <c r="N56" s="178"/>
      <c r="O56" s="178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162"/>
      <c r="BU56" s="162"/>
      <c r="BV56" s="162"/>
      <c r="BW56" s="162"/>
      <c r="BX56" s="162"/>
      <c r="BY56" s="162"/>
      <c r="BZ56" s="162"/>
      <c r="CA56" s="162"/>
      <c r="CB56" s="162"/>
      <c r="CC56" s="162"/>
      <c r="CD56" s="162"/>
      <c r="CE56" s="162"/>
      <c r="CF56" s="162"/>
      <c r="CG56" s="162"/>
      <c r="CH56" s="162"/>
      <c r="CI56" s="162"/>
      <c r="CJ56" s="162"/>
      <c r="CK56" s="162"/>
      <c r="CL56" s="162"/>
      <c r="CM56" s="162"/>
      <c r="CN56" s="162"/>
      <c r="CO56" s="162"/>
      <c r="CP56" s="162"/>
      <c r="CQ56" s="162"/>
      <c r="CR56" s="162"/>
      <c r="CS56" s="162"/>
      <c r="CT56" s="162"/>
      <c r="CU56" s="162"/>
      <c r="CV56" s="162"/>
      <c r="CW56" s="162"/>
      <c r="CX56" s="162"/>
      <c r="CY56" s="162"/>
      <c r="CZ56" s="162"/>
      <c r="DA56" s="162"/>
      <c r="DB56" s="162"/>
      <c r="DC56" s="162"/>
      <c r="DD56" s="162"/>
      <c r="DE56" s="162"/>
      <c r="DF56" s="162"/>
      <c r="DG56" s="162"/>
      <c r="DH56" s="162"/>
      <c r="DI56" s="162"/>
      <c r="DJ56" s="162"/>
      <c r="DK56" s="162"/>
      <c r="DL56" s="162"/>
      <c r="DM56" s="162"/>
      <c r="DN56" s="162"/>
      <c r="DO56" s="162"/>
      <c r="DP56" s="162"/>
      <c r="DQ56" s="162"/>
      <c r="DR56" s="162"/>
      <c r="DS56" s="162"/>
      <c r="DT56" s="162"/>
      <c r="DU56" s="162"/>
      <c r="DV56" s="162"/>
      <c r="DW56" s="162"/>
      <c r="DX56" s="162"/>
      <c r="DY56" s="162"/>
      <c r="DZ56" s="162"/>
      <c r="EA56" s="162"/>
      <c r="EB56" s="162"/>
      <c r="EC56" s="162"/>
      <c r="ED56" s="162"/>
      <c r="EE56" s="162"/>
      <c r="EF56" s="162"/>
      <c r="EG56" s="162"/>
      <c r="EH56" s="162"/>
      <c r="EI56" s="162"/>
      <c r="EJ56" s="162"/>
      <c r="EK56" s="162"/>
      <c r="EL56" s="162"/>
      <c r="EM56" s="162"/>
      <c r="EN56" s="162"/>
      <c r="EO56" s="162"/>
      <c r="EP56" s="162"/>
      <c r="EQ56" s="162"/>
      <c r="ER56" s="162"/>
      <c r="ES56" s="162"/>
      <c r="ET56" s="162"/>
      <c r="EU56" s="162"/>
      <c r="EV56" s="162"/>
      <c r="EW56" s="162"/>
      <c r="EX56" s="162"/>
      <c r="EY56" s="162"/>
      <c r="EZ56" s="162"/>
      <c r="FA56" s="162"/>
      <c r="FB56" s="162"/>
      <c r="FC56" s="162"/>
      <c r="FD56" s="162"/>
      <c r="FE56" s="162"/>
      <c r="FF56" s="162"/>
      <c r="FG56" s="162"/>
      <c r="FH56" s="162"/>
      <c r="FI56" s="162"/>
      <c r="FJ56" s="162"/>
      <c r="FK56" s="162"/>
      <c r="FL56" s="162"/>
      <c r="FM56" s="162"/>
      <c r="FN56" s="162"/>
      <c r="FO56" s="162"/>
      <c r="FP56" s="162"/>
      <c r="FQ56" s="162"/>
      <c r="FR56" s="162"/>
      <c r="FS56" s="162"/>
      <c r="FT56" s="162"/>
      <c r="FU56" s="162"/>
      <c r="FV56" s="162"/>
      <c r="FW56" s="162"/>
      <c r="FX56" s="162"/>
      <c r="FY56" s="162"/>
      <c r="FZ56" s="162"/>
      <c r="GA56" s="162"/>
      <c r="GB56" s="162"/>
      <c r="GC56" s="162"/>
      <c r="GD56" s="162"/>
      <c r="GE56" s="162"/>
      <c r="GF56" s="162"/>
      <c r="GG56" s="162"/>
      <c r="GH56" s="162"/>
      <c r="GI56" s="162"/>
      <c r="GJ56" s="162"/>
      <c r="GK56" s="162"/>
      <c r="GL56" s="162"/>
      <c r="GM56" s="162"/>
      <c r="GN56" s="162"/>
      <c r="GO56" s="162"/>
      <c r="GP56" s="162"/>
      <c r="GQ56" s="162"/>
      <c r="GR56" s="162"/>
      <c r="GS56" s="162"/>
      <c r="GT56" s="162"/>
      <c r="GU56" s="162"/>
      <c r="GV56" s="162"/>
      <c r="GW56" s="162"/>
      <c r="GX56" s="162"/>
      <c r="GY56" s="162"/>
      <c r="GZ56" s="162"/>
      <c r="HA56" s="162"/>
      <c r="HB56" s="162"/>
      <c r="HC56" s="162"/>
      <c r="HD56" s="162"/>
      <c r="HE56" s="162"/>
      <c r="HF56" s="162"/>
      <c r="HG56" s="162"/>
      <c r="HH56" s="162"/>
      <c r="HI56" s="162"/>
      <c r="HJ56" s="162"/>
      <c r="HK56" s="162"/>
      <c r="HL56" s="162"/>
      <c r="HM56" s="162"/>
      <c r="HN56" s="162"/>
      <c r="HO56" s="162"/>
      <c r="HP56" s="162"/>
      <c r="HQ56" s="162"/>
      <c r="HR56" s="162"/>
      <c r="HS56" s="162"/>
      <c r="HT56" s="162"/>
      <c r="HU56" s="162"/>
      <c r="HV56" s="162"/>
      <c r="HW56" s="162"/>
      <c r="HX56" s="162"/>
      <c r="HY56" s="162"/>
      <c r="HZ56" s="162"/>
      <c r="IA56" s="162"/>
      <c r="IB56" s="162"/>
      <c r="IC56" s="162"/>
      <c r="ID56" s="162"/>
      <c r="IE56" s="162"/>
      <c r="IF56" s="162"/>
      <c r="IG56" s="162"/>
      <c r="IH56" s="162"/>
      <c r="II56" s="162"/>
      <c r="IJ56" s="162"/>
      <c r="IK56" s="162"/>
      <c r="IL56" s="162"/>
      <c r="IM56" s="162"/>
      <c r="IN56" s="162"/>
      <c r="IO56" s="162"/>
      <c r="IP56" s="162"/>
      <c r="IQ56" s="163"/>
    </row>
    <row r="57" spans="1:251" ht="15" customHeight="1" x14ac:dyDescent="0.15">
      <c r="A57" s="152"/>
      <c r="B57" s="152"/>
      <c r="C57" s="152"/>
      <c r="D57" s="152"/>
      <c r="E57" s="156">
        <v>21</v>
      </c>
      <c r="F57" s="13" t="s">
        <v>321</v>
      </c>
      <c r="G57" s="156">
        <v>14</v>
      </c>
      <c r="H57" s="152"/>
      <c r="I57" s="156">
        <v>21</v>
      </c>
      <c r="J57" s="334" t="s">
        <v>176</v>
      </c>
      <c r="K57" s="335">
        <v>16</v>
      </c>
      <c r="L57" s="152"/>
      <c r="M57" s="152"/>
      <c r="N57" s="177"/>
      <c r="O57" s="178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2"/>
      <c r="BZ57" s="162"/>
      <c r="CA57" s="162"/>
      <c r="CB57" s="162"/>
      <c r="CC57" s="162"/>
      <c r="CD57" s="162"/>
      <c r="CE57" s="162"/>
      <c r="CF57" s="162"/>
      <c r="CG57" s="162"/>
      <c r="CH57" s="162"/>
      <c r="CI57" s="162"/>
      <c r="CJ57" s="162"/>
      <c r="CK57" s="162"/>
      <c r="CL57" s="162"/>
      <c r="CM57" s="162"/>
      <c r="CN57" s="162"/>
      <c r="CO57" s="162"/>
      <c r="CP57" s="162"/>
      <c r="CQ57" s="162"/>
      <c r="CR57" s="162"/>
      <c r="CS57" s="162"/>
      <c r="CT57" s="162"/>
      <c r="CU57" s="162"/>
      <c r="CV57" s="162"/>
      <c r="CW57" s="162"/>
      <c r="CX57" s="162"/>
      <c r="CY57" s="162"/>
      <c r="CZ57" s="162"/>
      <c r="DA57" s="162"/>
      <c r="DB57" s="162"/>
      <c r="DC57" s="162"/>
      <c r="DD57" s="162"/>
      <c r="DE57" s="162"/>
      <c r="DF57" s="162"/>
      <c r="DG57" s="162"/>
      <c r="DH57" s="162"/>
      <c r="DI57" s="162"/>
      <c r="DJ57" s="162"/>
      <c r="DK57" s="162"/>
      <c r="DL57" s="162"/>
      <c r="DM57" s="162"/>
      <c r="DN57" s="162"/>
      <c r="DO57" s="162"/>
      <c r="DP57" s="162"/>
      <c r="DQ57" s="162"/>
      <c r="DR57" s="162"/>
      <c r="DS57" s="162"/>
      <c r="DT57" s="162"/>
      <c r="DU57" s="162"/>
      <c r="DV57" s="162"/>
      <c r="DW57" s="162"/>
      <c r="DX57" s="162"/>
      <c r="DY57" s="162"/>
      <c r="DZ57" s="162"/>
      <c r="EA57" s="162"/>
      <c r="EB57" s="162"/>
      <c r="EC57" s="162"/>
      <c r="ED57" s="162"/>
      <c r="EE57" s="162"/>
      <c r="EF57" s="162"/>
      <c r="EG57" s="162"/>
      <c r="EH57" s="162"/>
      <c r="EI57" s="162"/>
      <c r="EJ57" s="162"/>
      <c r="EK57" s="162"/>
      <c r="EL57" s="162"/>
      <c r="EM57" s="162"/>
      <c r="EN57" s="162"/>
      <c r="EO57" s="162"/>
      <c r="EP57" s="162"/>
      <c r="EQ57" s="162"/>
      <c r="ER57" s="162"/>
      <c r="ES57" s="162"/>
      <c r="ET57" s="162"/>
      <c r="EU57" s="162"/>
      <c r="EV57" s="162"/>
      <c r="EW57" s="162"/>
      <c r="EX57" s="162"/>
      <c r="EY57" s="162"/>
      <c r="EZ57" s="162"/>
      <c r="FA57" s="162"/>
      <c r="FB57" s="162"/>
      <c r="FC57" s="162"/>
      <c r="FD57" s="162"/>
      <c r="FE57" s="162"/>
      <c r="FF57" s="162"/>
      <c r="FG57" s="162"/>
      <c r="FH57" s="162"/>
      <c r="FI57" s="162"/>
      <c r="FJ57" s="162"/>
      <c r="FK57" s="162"/>
      <c r="FL57" s="162"/>
      <c r="FM57" s="162"/>
      <c r="FN57" s="162"/>
      <c r="FO57" s="162"/>
      <c r="FP57" s="162"/>
      <c r="FQ57" s="162"/>
      <c r="FR57" s="162"/>
      <c r="FS57" s="162"/>
      <c r="FT57" s="162"/>
      <c r="FU57" s="162"/>
      <c r="FV57" s="162"/>
      <c r="FW57" s="162"/>
      <c r="FX57" s="162"/>
      <c r="FY57" s="162"/>
      <c r="FZ57" s="162"/>
      <c r="GA57" s="162"/>
      <c r="GB57" s="162"/>
      <c r="GC57" s="162"/>
      <c r="GD57" s="162"/>
      <c r="GE57" s="162"/>
      <c r="GF57" s="162"/>
      <c r="GG57" s="162"/>
      <c r="GH57" s="162"/>
      <c r="GI57" s="162"/>
      <c r="GJ57" s="162"/>
      <c r="GK57" s="162"/>
      <c r="GL57" s="162"/>
      <c r="GM57" s="162"/>
      <c r="GN57" s="162"/>
      <c r="GO57" s="162"/>
      <c r="GP57" s="162"/>
      <c r="GQ57" s="162"/>
      <c r="GR57" s="162"/>
      <c r="GS57" s="162"/>
      <c r="GT57" s="162"/>
      <c r="GU57" s="162"/>
      <c r="GV57" s="162"/>
      <c r="GW57" s="162"/>
      <c r="GX57" s="162"/>
      <c r="GY57" s="162"/>
      <c r="GZ57" s="162"/>
      <c r="HA57" s="162"/>
      <c r="HB57" s="162"/>
      <c r="HC57" s="162"/>
      <c r="HD57" s="162"/>
      <c r="HE57" s="162"/>
      <c r="HF57" s="162"/>
      <c r="HG57" s="162"/>
      <c r="HH57" s="162"/>
      <c r="HI57" s="162"/>
      <c r="HJ57" s="162"/>
      <c r="HK57" s="162"/>
      <c r="HL57" s="162"/>
      <c r="HM57" s="162"/>
      <c r="HN57" s="162"/>
      <c r="HO57" s="162"/>
      <c r="HP57" s="162"/>
      <c r="HQ57" s="162"/>
      <c r="HR57" s="162"/>
      <c r="HS57" s="162"/>
      <c r="HT57" s="162"/>
      <c r="HU57" s="162"/>
      <c r="HV57" s="162"/>
      <c r="HW57" s="162"/>
      <c r="HX57" s="162"/>
      <c r="HY57" s="162"/>
      <c r="HZ57" s="162"/>
      <c r="IA57" s="162"/>
      <c r="IB57" s="162"/>
      <c r="IC57" s="162"/>
      <c r="ID57" s="162"/>
      <c r="IE57" s="162"/>
      <c r="IF57" s="162"/>
      <c r="IG57" s="162"/>
      <c r="IH57" s="162"/>
      <c r="II57" s="162"/>
      <c r="IJ57" s="162"/>
      <c r="IK57" s="162"/>
      <c r="IL57" s="162"/>
      <c r="IM57" s="162"/>
      <c r="IN57" s="162"/>
      <c r="IO57" s="162"/>
      <c r="IP57" s="162"/>
      <c r="IQ57" s="163"/>
    </row>
    <row r="58" spans="1:251" ht="15" customHeight="1" x14ac:dyDescent="0.15">
      <c r="A58" s="152"/>
      <c r="B58" s="152"/>
      <c r="C58" s="152"/>
      <c r="D58" s="152"/>
      <c r="E58" s="156">
        <v>22</v>
      </c>
      <c r="F58" s="334" t="s">
        <v>65</v>
      </c>
      <c r="G58" s="335">
        <v>13</v>
      </c>
      <c r="H58" s="152"/>
      <c r="I58" s="156">
        <v>22</v>
      </c>
      <c r="J58" s="13" t="s">
        <v>321</v>
      </c>
      <c r="K58" s="156">
        <v>16</v>
      </c>
      <c r="L58" s="152"/>
      <c r="M58" s="152"/>
      <c r="N58" s="177"/>
      <c r="O58" s="178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62"/>
      <c r="CJ58" s="162"/>
      <c r="CK58" s="162"/>
      <c r="CL58" s="162"/>
      <c r="CM58" s="162"/>
      <c r="CN58" s="162"/>
      <c r="CO58" s="162"/>
      <c r="CP58" s="162"/>
      <c r="CQ58" s="162"/>
      <c r="CR58" s="162"/>
      <c r="CS58" s="162"/>
      <c r="CT58" s="162"/>
      <c r="CU58" s="162"/>
      <c r="CV58" s="162"/>
      <c r="CW58" s="162"/>
      <c r="CX58" s="162"/>
      <c r="CY58" s="162"/>
      <c r="CZ58" s="162"/>
      <c r="DA58" s="162"/>
      <c r="DB58" s="162"/>
      <c r="DC58" s="162"/>
      <c r="DD58" s="162"/>
      <c r="DE58" s="162"/>
      <c r="DF58" s="162"/>
      <c r="DG58" s="162"/>
      <c r="DH58" s="162"/>
      <c r="DI58" s="162"/>
      <c r="DJ58" s="162"/>
      <c r="DK58" s="162"/>
      <c r="DL58" s="162"/>
      <c r="DM58" s="162"/>
      <c r="DN58" s="162"/>
      <c r="DO58" s="162"/>
      <c r="DP58" s="162"/>
      <c r="DQ58" s="162"/>
      <c r="DR58" s="162"/>
      <c r="DS58" s="162"/>
      <c r="DT58" s="162"/>
      <c r="DU58" s="162"/>
      <c r="DV58" s="162"/>
      <c r="DW58" s="162"/>
      <c r="DX58" s="162"/>
      <c r="DY58" s="162"/>
      <c r="DZ58" s="162"/>
      <c r="EA58" s="162"/>
      <c r="EB58" s="162"/>
      <c r="EC58" s="162"/>
      <c r="ED58" s="162"/>
      <c r="EE58" s="162"/>
      <c r="EF58" s="162"/>
      <c r="EG58" s="162"/>
      <c r="EH58" s="162"/>
      <c r="EI58" s="162"/>
      <c r="EJ58" s="162"/>
      <c r="EK58" s="162"/>
      <c r="EL58" s="162"/>
      <c r="EM58" s="162"/>
      <c r="EN58" s="162"/>
      <c r="EO58" s="162"/>
      <c r="EP58" s="162"/>
      <c r="EQ58" s="162"/>
      <c r="ER58" s="162"/>
      <c r="ES58" s="162"/>
      <c r="ET58" s="162"/>
      <c r="EU58" s="162"/>
      <c r="EV58" s="162"/>
      <c r="EW58" s="162"/>
      <c r="EX58" s="162"/>
      <c r="EY58" s="162"/>
      <c r="EZ58" s="162"/>
      <c r="FA58" s="162"/>
      <c r="FB58" s="162"/>
      <c r="FC58" s="162"/>
      <c r="FD58" s="162"/>
      <c r="FE58" s="162"/>
      <c r="FF58" s="162"/>
      <c r="FG58" s="162"/>
      <c r="FH58" s="162"/>
      <c r="FI58" s="162"/>
      <c r="FJ58" s="162"/>
      <c r="FK58" s="162"/>
      <c r="FL58" s="162"/>
      <c r="FM58" s="162"/>
      <c r="FN58" s="162"/>
      <c r="FO58" s="162"/>
      <c r="FP58" s="162"/>
      <c r="FQ58" s="162"/>
      <c r="FR58" s="162"/>
      <c r="FS58" s="162"/>
      <c r="FT58" s="162"/>
      <c r="FU58" s="162"/>
      <c r="FV58" s="162"/>
      <c r="FW58" s="162"/>
      <c r="FX58" s="162"/>
      <c r="FY58" s="162"/>
      <c r="FZ58" s="162"/>
      <c r="GA58" s="162"/>
      <c r="GB58" s="162"/>
      <c r="GC58" s="162"/>
      <c r="GD58" s="162"/>
      <c r="GE58" s="162"/>
      <c r="GF58" s="162"/>
      <c r="GG58" s="162"/>
      <c r="GH58" s="162"/>
      <c r="GI58" s="162"/>
      <c r="GJ58" s="162"/>
      <c r="GK58" s="162"/>
      <c r="GL58" s="162"/>
      <c r="GM58" s="162"/>
      <c r="GN58" s="162"/>
      <c r="GO58" s="162"/>
      <c r="GP58" s="162"/>
      <c r="GQ58" s="162"/>
      <c r="GR58" s="162"/>
      <c r="GS58" s="162"/>
      <c r="GT58" s="162"/>
      <c r="GU58" s="162"/>
      <c r="GV58" s="162"/>
      <c r="GW58" s="162"/>
      <c r="GX58" s="162"/>
      <c r="GY58" s="162"/>
      <c r="GZ58" s="162"/>
      <c r="HA58" s="162"/>
      <c r="HB58" s="162"/>
      <c r="HC58" s="162"/>
      <c r="HD58" s="162"/>
      <c r="HE58" s="162"/>
      <c r="HF58" s="162"/>
      <c r="HG58" s="162"/>
      <c r="HH58" s="162"/>
      <c r="HI58" s="162"/>
      <c r="HJ58" s="162"/>
      <c r="HK58" s="162"/>
      <c r="HL58" s="162"/>
      <c r="HM58" s="162"/>
      <c r="HN58" s="162"/>
      <c r="HO58" s="162"/>
      <c r="HP58" s="162"/>
      <c r="HQ58" s="162"/>
      <c r="HR58" s="162"/>
      <c r="HS58" s="162"/>
      <c r="HT58" s="162"/>
      <c r="HU58" s="162"/>
      <c r="HV58" s="162"/>
      <c r="HW58" s="162"/>
      <c r="HX58" s="162"/>
      <c r="HY58" s="162"/>
      <c r="HZ58" s="162"/>
      <c r="IA58" s="162"/>
      <c r="IB58" s="162"/>
      <c r="IC58" s="162"/>
      <c r="ID58" s="162"/>
      <c r="IE58" s="162"/>
      <c r="IF58" s="162"/>
      <c r="IG58" s="162"/>
      <c r="IH58" s="162"/>
      <c r="II58" s="162"/>
      <c r="IJ58" s="162"/>
      <c r="IK58" s="162"/>
      <c r="IL58" s="162"/>
      <c r="IM58" s="162"/>
      <c r="IN58" s="162"/>
      <c r="IO58" s="162"/>
      <c r="IP58" s="162"/>
      <c r="IQ58" s="163"/>
    </row>
    <row r="59" spans="1:251" ht="15" customHeight="1" x14ac:dyDescent="0.15">
      <c r="A59" s="152"/>
      <c r="B59" s="175"/>
      <c r="C59" s="190"/>
      <c r="D59" s="152"/>
      <c r="E59" s="156">
        <v>23</v>
      </c>
      <c r="F59" s="334" t="s">
        <v>204</v>
      </c>
      <c r="G59" s="335">
        <v>13</v>
      </c>
      <c r="H59" s="152"/>
      <c r="I59" s="156">
        <v>23</v>
      </c>
      <c r="J59" s="334" t="s">
        <v>256</v>
      </c>
      <c r="K59" s="335">
        <v>15</v>
      </c>
      <c r="L59" s="152"/>
      <c r="M59" s="152"/>
      <c r="N59" s="177"/>
      <c r="O59" s="178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162"/>
      <c r="CB59" s="162"/>
      <c r="CC59" s="162"/>
      <c r="CD59" s="162"/>
      <c r="CE59" s="162"/>
      <c r="CF59" s="162"/>
      <c r="CG59" s="162"/>
      <c r="CH59" s="162"/>
      <c r="CI59" s="162"/>
      <c r="CJ59" s="162"/>
      <c r="CK59" s="162"/>
      <c r="CL59" s="162"/>
      <c r="CM59" s="162"/>
      <c r="CN59" s="162"/>
      <c r="CO59" s="162"/>
      <c r="CP59" s="162"/>
      <c r="CQ59" s="162"/>
      <c r="CR59" s="162"/>
      <c r="CS59" s="162"/>
      <c r="CT59" s="162"/>
      <c r="CU59" s="162"/>
      <c r="CV59" s="162"/>
      <c r="CW59" s="162"/>
      <c r="CX59" s="162"/>
      <c r="CY59" s="162"/>
      <c r="CZ59" s="162"/>
      <c r="DA59" s="162"/>
      <c r="DB59" s="162"/>
      <c r="DC59" s="162"/>
      <c r="DD59" s="162"/>
      <c r="DE59" s="162"/>
      <c r="DF59" s="162"/>
      <c r="DG59" s="162"/>
      <c r="DH59" s="162"/>
      <c r="DI59" s="162"/>
      <c r="DJ59" s="162"/>
      <c r="DK59" s="162"/>
      <c r="DL59" s="162"/>
      <c r="DM59" s="162"/>
      <c r="DN59" s="162"/>
      <c r="DO59" s="162"/>
      <c r="DP59" s="162"/>
      <c r="DQ59" s="162"/>
      <c r="DR59" s="162"/>
      <c r="DS59" s="162"/>
      <c r="DT59" s="162"/>
      <c r="DU59" s="162"/>
      <c r="DV59" s="162"/>
      <c r="DW59" s="162"/>
      <c r="DX59" s="162"/>
      <c r="DY59" s="162"/>
      <c r="DZ59" s="162"/>
      <c r="EA59" s="162"/>
      <c r="EB59" s="162"/>
      <c r="EC59" s="162"/>
      <c r="ED59" s="162"/>
      <c r="EE59" s="162"/>
      <c r="EF59" s="162"/>
      <c r="EG59" s="162"/>
      <c r="EH59" s="162"/>
      <c r="EI59" s="162"/>
      <c r="EJ59" s="162"/>
      <c r="EK59" s="162"/>
      <c r="EL59" s="162"/>
      <c r="EM59" s="162"/>
      <c r="EN59" s="162"/>
      <c r="EO59" s="162"/>
      <c r="EP59" s="162"/>
      <c r="EQ59" s="162"/>
      <c r="ER59" s="162"/>
      <c r="ES59" s="162"/>
      <c r="ET59" s="162"/>
      <c r="EU59" s="162"/>
      <c r="EV59" s="162"/>
      <c r="EW59" s="162"/>
      <c r="EX59" s="162"/>
      <c r="EY59" s="162"/>
      <c r="EZ59" s="162"/>
      <c r="FA59" s="162"/>
      <c r="FB59" s="162"/>
      <c r="FC59" s="162"/>
      <c r="FD59" s="162"/>
      <c r="FE59" s="162"/>
      <c r="FF59" s="162"/>
      <c r="FG59" s="162"/>
      <c r="FH59" s="162"/>
      <c r="FI59" s="162"/>
      <c r="FJ59" s="162"/>
      <c r="FK59" s="162"/>
      <c r="FL59" s="162"/>
      <c r="FM59" s="162"/>
      <c r="FN59" s="162"/>
      <c r="FO59" s="162"/>
      <c r="FP59" s="162"/>
      <c r="FQ59" s="162"/>
      <c r="FR59" s="162"/>
      <c r="FS59" s="162"/>
      <c r="FT59" s="162"/>
      <c r="FU59" s="162"/>
      <c r="FV59" s="162"/>
      <c r="FW59" s="162"/>
      <c r="FX59" s="162"/>
      <c r="FY59" s="162"/>
      <c r="FZ59" s="162"/>
      <c r="GA59" s="162"/>
      <c r="GB59" s="162"/>
      <c r="GC59" s="162"/>
      <c r="GD59" s="162"/>
      <c r="GE59" s="162"/>
      <c r="GF59" s="162"/>
      <c r="GG59" s="162"/>
      <c r="GH59" s="162"/>
      <c r="GI59" s="162"/>
      <c r="GJ59" s="162"/>
      <c r="GK59" s="162"/>
      <c r="GL59" s="162"/>
      <c r="GM59" s="162"/>
      <c r="GN59" s="162"/>
      <c r="GO59" s="162"/>
      <c r="GP59" s="162"/>
      <c r="GQ59" s="162"/>
      <c r="GR59" s="162"/>
      <c r="GS59" s="162"/>
      <c r="GT59" s="162"/>
      <c r="GU59" s="162"/>
      <c r="GV59" s="162"/>
      <c r="GW59" s="162"/>
      <c r="GX59" s="162"/>
      <c r="GY59" s="162"/>
      <c r="GZ59" s="162"/>
      <c r="HA59" s="162"/>
      <c r="HB59" s="162"/>
      <c r="HC59" s="162"/>
      <c r="HD59" s="162"/>
      <c r="HE59" s="162"/>
      <c r="HF59" s="162"/>
      <c r="HG59" s="162"/>
      <c r="HH59" s="162"/>
      <c r="HI59" s="162"/>
      <c r="HJ59" s="162"/>
      <c r="HK59" s="162"/>
      <c r="HL59" s="162"/>
      <c r="HM59" s="162"/>
      <c r="HN59" s="162"/>
      <c r="HO59" s="162"/>
      <c r="HP59" s="162"/>
      <c r="HQ59" s="162"/>
      <c r="HR59" s="162"/>
      <c r="HS59" s="162"/>
      <c r="HT59" s="162"/>
      <c r="HU59" s="162"/>
      <c r="HV59" s="162"/>
      <c r="HW59" s="162"/>
      <c r="HX59" s="162"/>
      <c r="HY59" s="162"/>
      <c r="HZ59" s="162"/>
      <c r="IA59" s="162"/>
      <c r="IB59" s="162"/>
      <c r="IC59" s="162"/>
      <c r="ID59" s="162"/>
      <c r="IE59" s="162"/>
      <c r="IF59" s="162"/>
      <c r="IG59" s="162"/>
      <c r="IH59" s="162"/>
      <c r="II59" s="162"/>
      <c r="IJ59" s="162"/>
      <c r="IK59" s="162"/>
      <c r="IL59" s="162"/>
      <c r="IM59" s="162"/>
      <c r="IN59" s="162"/>
      <c r="IO59" s="162"/>
      <c r="IP59" s="162"/>
      <c r="IQ59" s="163"/>
    </row>
    <row r="60" spans="1:251" ht="15" customHeight="1" x14ac:dyDescent="0.15">
      <c r="A60" s="152"/>
      <c r="B60" s="177"/>
      <c r="C60" s="185"/>
      <c r="D60" s="152"/>
      <c r="E60" s="156">
        <v>24</v>
      </c>
      <c r="F60" s="334" t="s">
        <v>176</v>
      </c>
      <c r="G60" s="335">
        <v>12</v>
      </c>
      <c r="H60" s="152"/>
      <c r="I60" s="156">
        <v>24</v>
      </c>
      <c r="J60" s="334" t="s">
        <v>107</v>
      </c>
      <c r="K60" s="335">
        <v>15</v>
      </c>
      <c r="L60" s="152"/>
      <c r="M60" s="152"/>
      <c r="N60" s="177"/>
      <c r="O60" s="178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162"/>
      <c r="BU60" s="162"/>
      <c r="BV60" s="162"/>
      <c r="BW60" s="162"/>
      <c r="BX60" s="162"/>
      <c r="BY60" s="162"/>
      <c r="BZ60" s="162"/>
      <c r="CA60" s="162"/>
      <c r="CB60" s="162"/>
      <c r="CC60" s="162"/>
      <c r="CD60" s="162"/>
      <c r="CE60" s="162"/>
      <c r="CF60" s="162"/>
      <c r="CG60" s="162"/>
      <c r="CH60" s="162"/>
      <c r="CI60" s="162"/>
      <c r="CJ60" s="162"/>
      <c r="CK60" s="162"/>
      <c r="CL60" s="162"/>
      <c r="CM60" s="162"/>
      <c r="CN60" s="162"/>
      <c r="CO60" s="162"/>
      <c r="CP60" s="162"/>
      <c r="CQ60" s="162"/>
      <c r="CR60" s="162"/>
      <c r="CS60" s="162"/>
      <c r="CT60" s="162"/>
      <c r="CU60" s="162"/>
      <c r="CV60" s="162"/>
      <c r="CW60" s="162"/>
      <c r="CX60" s="162"/>
      <c r="CY60" s="162"/>
      <c r="CZ60" s="162"/>
      <c r="DA60" s="162"/>
      <c r="DB60" s="162"/>
      <c r="DC60" s="162"/>
      <c r="DD60" s="162"/>
      <c r="DE60" s="162"/>
      <c r="DF60" s="162"/>
      <c r="DG60" s="162"/>
      <c r="DH60" s="162"/>
      <c r="DI60" s="162"/>
      <c r="DJ60" s="162"/>
      <c r="DK60" s="162"/>
      <c r="DL60" s="162"/>
      <c r="DM60" s="162"/>
      <c r="DN60" s="162"/>
      <c r="DO60" s="162"/>
      <c r="DP60" s="162"/>
      <c r="DQ60" s="162"/>
      <c r="DR60" s="162"/>
      <c r="DS60" s="162"/>
      <c r="DT60" s="162"/>
      <c r="DU60" s="162"/>
      <c r="DV60" s="162"/>
      <c r="DW60" s="162"/>
      <c r="DX60" s="162"/>
      <c r="DY60" s="162"/>
      <c r="DZ60" s="162"/>
      <c r="EA60" s="162"/>
      <c r="EB60" s="162"/>
      <c r="EC60" s="162"/>
      <c r="ED60" s="162"/>
      <c r="EE60" s="162"/>
      <c r="EF60" s="162"/>
      <c r="EG60" s="162"/>
      <c r="EH60" s="162"/>
      <c r="EI60" s="162"/>
      <c r="EJ60" s="162"/>
      <c r="EK60" s="162"/>
      <c r="EL60" s="162"/>
      <c r="EM60" s="162"/>
      <c r="EN60" s="162"/>
      <c r="EO60" s="162"/>
      <c r="EP60" s="162"/>
      <c r="EQ60" s="162"/>
      <c r="ER60" s="162"/>
      <c r="ES60" s="162"/>
      <c r="ET60" s="162"/>
      <c r="EU60" s="162"/>
      <c r="EV60" s="162"/>
      <c r="EW60" s="162"/>
      <c r="EX60" s="162"/>
      <c r="EY60" s="162"/>
      <c r="EZ60" s="162"/>
      <c r="FA60" s="162"/>
      <c r="FB60" s="162"/>
      <c r="FC60" s="162"/>
      <c r="FD60" s="162"/>
      <c r="FE60" s="162"/>
      <c r="FF60" s="162"/>
      <c r="FG60" s="162"/>
      <c r="FH60" s="162"/>
      <c r="FI60" s="162"/>
      <c r="FJ60" s="162"/>
      <c r="FK60" s="162"/>
      <c r="FL60" s="162"/>
      <c r="FM60" s="162"/>
      <c r="FN60" s="162"/>
      <c r="FO60" s="162"/>
      <c r="FP60" s="162"/>
      <c r="FQ60" s="162"/>
      <c r="FR60" s="162"/>
      <c r="FS60" s="162"/>
      <c r="FT60" s="162"/>
      <c r="FU60" s="162"/>
      <c r="FV60" s="162"/>
      <c r="FW60" s="162"/>
      <c r="FX60" s="162"/>
      <c r="FY60" s="162"/>
      <c r="FZ60" s="162"/>
      <c r="GA60" s="162"/>
      <c r="GB60" s="162"/>
      <c r="GC60" s="162"/>
      <c r="GD60" s="162"/>
      <c r="GE60" s="162"/>
      <c r="GF60" s="162"/>
      <c r="GG60" s="162"/>
      <c r="GH60" s="162"/>
      <c r="GI60" s="162"/>
      <c r="GJ60" s="162"/>
      <c r="GK60" s="162"/>
      <c r="GL60" s="162"/>
      <c r="GM60" s="162"/>
      <c r="GN60" s="162"/>
      <c r="GO60" s="162"/>
      <c r="GP60" s="162"/>
      <c r="GQ60" s="162"/>
      <c r="GR60" s="162"/>
      <c r="GS60" s="162"/>
      <c r="GT60" s="162"/>
      <c r="GU60" s="162"/>
      <c r="GV60" s="162"/>
      <c r="GW60" s="162"/>
      <c r="GX60" s="162"/>
      <c r="GY60" s="162"/>
      <c r="GZ60" s="162"/>
      <c r="HA60" s="162"/>
      <c r="HB60" s="162"/>
      <c r="HC60" s="162"/>
      <c r="HD60" s="162"/>
      <c r="HE60" s="162"/>
      <c r="HF60" s="162"/>
      <c r="HG60" s="162"/>
      <c r="HH60" s="162"/>
      <c r="HI60" s="162"/>
      <c r="HJ60" s="162"/>
      <c r="HK60" s="162"/>
      <c r="HL60" s="162"/>
      <c r="HM60" s="162"/>
      <c r="HN60" s="162"/>
      <c r="HO60" s="162"/>
      <c r="HP60" s="162"/>
      <c r="HQ60" s="162"/>
      <c r="HR60" s="162"/>
      <c r="HS60" s="162"/>
      <c r="HT60" s="162"/>
      <c r="HU60" s="162"/>
      <c r="HV60" s="162"/>
      <c r="HW60" s="162"/>
      <c r="HX60" s="162"/>
      <c r="HY60" s="162"/>
      <c r="HZ60" s="162"/>
      <c r="IA60" s="162"/>
      <c r="IB60" s="162"/>
      <c r="IC60" s="162"/>
      <c r="ID60" s="162"/>
      <c r="IE60" s="162"/>
      <c r="IF60" s="162"/>
      <c r="IG60" s="162"/>
      <c r="IH60" s="162"/>
      <c r="II60" s="162"/>
      <c r="IJ60" s="162"/>
      <c r="IK60" s="162"/>
      <c r="IL60" s="162"/>
      <c r="IM60" s="162"/>
      <c r="IN60" s="162"/>
      <c r="IO60" s="162"/>
      <c r="IP60" s="162"/>
      <c r="IQ60" s="163"/>
    </row>
    <row r="61" spans="1:251" ht="15" customHeight="1" x14ac:dyDescent="0.15">
      <c r="A61" s="152"/>
      <c r="B61" s="177"/>
      <c r="C61" s="185"/>
      <c r="D61" s="152"/>
      <c r="E61" s="156">
        <v>25</v>
      </c>
      <c r="F61" s="334" t="s">
        <v>125</v>
      </c>
      <c r="G61" s="335">
        <v>12</v>
      </c>
      <c r="H61" s="152"/>
      <c r="I61" s="156">
        <v>25</v>
      </c>
      <c r="J61" s="334" t="s">
        <v>116</v>
      </c>
      <c r="K61" s="335">
        <v>14</v>
      </c>
      <c r="L61" s="152"/>
      <c r="M61" s="152"/>
      <c r="N61" s="177"/>
      <c r="O61" s="178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  <c r="BZ61" s="162"/>
      <c r="CA61" s="162"/>
      <c r="CB61" s="162"/>
      <c r="CC61" s="162"/>
      <c r="CD61" s="162"/>
      <c r="CE61" s="162"/>
      <c r="CF61" s="162"/>
      <c r="CG61" s="162"/>
      <c r="CH61" s="162"/>
      <c r="CI61" s="162"/>
      <c r="CJ61" s="162"/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2"/>
      <c r="CV61" s="162"/>
      <c r="CW61" s="162"/>
      <c r="CX61" s="162"/>
      <c r="CY61" s="162"/>
      <c r="CZ61" s="162"/>
      <c r="DA61" s="162"/>
      <c r="DB61" s="162"/>
      <c r="DC61" s="162"/>
      <c r="DD61" s="162"/>
      <c r="DE61" s="162"/>
      <c r="DF61" s="162"/>
      <c r="DG61" s="162"/>
      <c r="DH61" s="162"/>
      <c r="DI61" s="162"/>
      <c r="DJ61" s="162"/>
      <c r="DK61" s="162"/>
      <c r="DL61" s="162"/>
      <c r="DM61" s="162"/>
      <c r="DN61" s="162"/>
      <c r="DO61" s="162"/>
      <c r="DP61" s="162"/>
      <c r="DQ61" s="162"/>
      <c r="DR61" s="162"/>
      <c r="DS61" s="162"/>
      <c r="DT61" s="162"/>
      <c r="DU61" s="162"/>
      <c r="DV61" s="162"/>
      <c r="DW61" s="162"/>
      <c r="DX61" s="162"/>
      <c r="DY61" s="162"/>
      <c r="DZ61" s="162"/>
      <c r="EA61" s="162"/>
      <c r="EB61" s="162"/>
      <c r="EC61" s="162"/>
      <c r="ED61" s="162"/>
      <c r="EE61" s="162"/>
      <c r="EF61" s="162"/>
      <c r="EG61" s="162"/>
      <c r="EH61" s="162"/>
      <c r="EI61" s="162"/>
      <c r="EJ61" s="162"/>
      <c r="EK61" s="162"/>
      <c r="EL61" s="162"/>
      <c r="EM61" s="162"/>
      <c r="EN61" s="162"/>
      <c r="EO61" s="162"/>
      <c r="EP61" s="162"/>
      <c r="EQ61" s="162"/>
      <c r="ER61" s="162"/>
      <c r="ES61" s="162"/>
      <c r="ET61" s="162"/>
      <c r="EU61" s="162"/>
      <c r="EV61" s="162"/>
      <c r="EW61" s="162"/>
      <c r="EX61" s="162"/>
      <c r="EY61" s="162"/>
      <c r="EZ61" s="162"/>
      <c r="FA61" s="162"/>
      <c r="FB61" s="162"/>
      <c r="FC61" s="162"/>
      <c r="FD61" s="162"/>
      <c r="FE61" s="162"/>
      <c r="FF61" s="162"/>
      <c r="FG61" s="162"/>
      <c r="FH61" s="162"/>
      <c r="FI61" s="162"/>
      <c r="FJ61" s="162"/>
      <c r="FK61" s="162"/>
      <c r="FL61" s="162"/>
      <c r="FM61" s="162"/>
      <c r="FN61" s="162"/>
      <c r="FO61" s="162"/>
      <c r="FP61" s="162"/>
      <c r="FQ61" s="162"/>
      <c r="FR61" s="162"/>
      <c r="FS61" s="162"/>
      <c r="FT61" s="162"/>
      <c r="FU61" s="162"/>
      <c r="FV61" s="162"/>
      <c r="FW61" s="162"/>
      <c r="FX61" s="162"/>
      <c r="FY61" s="162"/>
      <c r="FZ61" s="162"/>
      <c r="GA61" s="162"/>
      <c r="GB61" s="162"/>
      <c r="GC61" s="162"/>
      <c r="GD61" s="162"/>
      <c r="GE61" s="162"/>
      <c r="GF61" s="162"/>
      <c r="GG61" s="162"/>
      <c r="GH61" s="162"/>
      <c r="GI61" s="162"/>
      <c r="GJ61" s="162"/>
      <c r="GK61" s="162"/>
      <c r="GL61" s="162"/>
      <c r="GM61" s="162"/>
      <c r="GN61" s="162"/>
      <c r="GO61" s="162"/>
      <c r="GP61" s="162"/>
      <c r="GQ61" s="162"/>
      <c r="GR61" s="162"/>
      <c r="GS61" s="162"/>
      <c r="GT61" s="162"/>
      <c r="GU61" s="162"/>
      <c r="GV61" s="162"/>
      <c r="GW61" s="162"/>
      <c r="GX61" s="162"/>
      <c r="GY61" s="162"/>
      <c r="GZ61" s="162"/>
      <c r="HA61" s="162"/>
      <c r="HB61" s="162"/>
      <c r="HC61" s="162"/>
      <c r="HD61" s="162"/>
      <c r="HE61" s="162"/>
      <c r="HF61" s="162"/>
      <c r="HG61" s="162"/>
      <c r="HH61" s="162"/>
      <c r="HI61" s="162"/>
      <c r="HJ61" s="162"/>
      <c r="HK61" s="162"/>
      <c r="HL61" s="162"/>
      <c r="HM61" s="162"/>
      <c r="HN61" s="162"/>
      <c r="HO61" s="162"/>
      <c r="HP61" s="162"/>
      <c r="HQ61" s="162"/>
      <c r="HR61" s="162"/>
      <c r="HS61" s="162"/>
      <c r="HT61" s="162"/>
      <c r="HU61" s="162"/>
      <c r="HV61" s="162"/>
      <c r="HW61" s="162"/>
      <c r="HX61" s="162"/>
      <c r="HY61" s="162"/>
      <c r="HZ61" s="162"/>
      <c r="IA61" s="162"/>
      <c r="IB61" s="162"/>
      <c r="IC61" s="162"/>
      <c r="ID61" s="162"/>
      <c r="IE61" s="162"/>
      <c r="IF61" s="162"/>
      <c r="IG61" s="162"/>
      <c r="IH61" s="162"/>
      <c r="II61" s="162"/>
      <c r="IJ61" s="162"/>
      <c r="IK61" s="162"/>
      <c r="IL61" s="162"/>
      <c r="IM61" s="162"/>
      <c r="IN61" s="162"/>
      <c r="IO61" s="162"/>
      <c r="IP61" s="162"/>
      <c r="IQ61" s="163"/>
    </row>
    <row r="62" spans="1:251" ht="15" customHeight="1" x14ac:dyDescent="0.15">
      <c r="A62" s="152"/>
      <c r="B62" s="177"/>
      <c r="C62" s="185"/>
      <c r="D62" s="152"/>
      <c r="E62" s="156">
        <v>26</v>
      </c>
      <c r="F62" s="259" t="s">
        <v>60</v>
      </c>
      <c r="G62" s="260">
        <v>12</v>
      </c>
      <c r="H62" s="152"/>
      <c r="I62" s="156">
        <v>26</v>
      </c>
      <c r="J62" s="334" t="s">
        <v>125</v>
      </c>
      <c r="K62" s="335">
        <v>14</v>
      </c>
      <c r="L62" s="152"/>
      <c r="M62" s="152"/>
      <c r="N62" s="177"/>
      <c r="O62" s="178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62"/>
      <c r="CG62" s="162"/>
      <c r="CH62" s="162"/>
      <c r="CI62" s="162"/>
      <c r="CJ62" s="162"/>
      <c r="CK62" s="162"/>
      <c r="CL62" s="162"/>
      <c r="CM62" s="162"/>
      <c r="CN62" s="162"/>
      <c r="CO62" s="162"/>
      <c r="CP62" s="162"/>
      <c r="CQ62" s="162"/>
      <c r="CR62" s="162"/>
      <c r="CS62" s="162"/>
      <c r="CT62" s="162"/>
      <c r="CU62" s="162"/>
      <c r="CV62" s="162"/>
      <c r="CW62" s="162"/>
      <c r="CX62" s="162"/>
      <c r="CY62" s="162"/>
      <c r="CZ62" s="162"/>
      <c r="DA62" s="162"/>
      <c r="DB62" s="162"/>
      <c r="DC62" s="162"/>
      <c r="DD62" s="162"/>
      <c r="DE62" s="162"/>
      <c r="DF62" s="162"/>
      <c r="DG62" s="162"/>
      <c r="DH62" s="162"/>
      <c r="DI62" s="162"/>
      <c r="DJ62" s="162"/>
      <c r="DK62" s="162"/>
      <c r="DL62" s="162"/>
      <c r="DM62" s="162"/>
      <c r="DN62" s="162"/>
      <c r="DO62" s="162"/>
      <c r="DP62" s="162"/>
      <c r="DQ62" s="162"/>
      <c r="DR62" s="162"/>
      <c r="DS62" s="162"/>
      <c r="DT62" s="162"/>
      <c r="DU62" s="162"/>
      <c r="DV62" s="162"/>
      <c r="DW62" s="162"/>
      <c r="DX62" s="162"/>
      <c r="DY62" s="162"/>
      <c r="DZ62" s="162"/>
      <c r="EA62" s="162"/>
      <c r="EB62" s="162"/>
      <c r="EC62" s="162"/>
      <c r="ED62" s="162"/>
      <c r="EE62" s="162"/>
      <c r="EF62" s="162"/>
      <c r="EG62" s="162"/>
      <c r="EH62" s="162"/>
      <c r="EI62" s="162"/>
      <c r="EJ62" s="162"/>
      <c r="EK62" s="162"/>
      <c r="EL62" s="162"/>
      <c r="EM62" s="162"/>
      <c r="EN62" s="162"/>
      <c r="EO62" s="162"/>
      <c r="EP62" s="162"/>
      <c r="EQ62" s="162"/>
      <c r="ER62" s="162"/>
      <c r="ES62" s="162"/>
      <c r="ET62" s="162"/>
      <c r="EU62" s="162"/>
      <c r="EV62" s="162"/>
      <c r="EW62" s="162"/>
      <c r="EX62" s="162"/>
      <c r="EY62" s="162"/>
      <c r="EZ62" s="162"/>
      <c r="FA62" s="162"/>
      <c r="FB62" s="162"/>
      <c r="FC62" s="162"/>
      <c r="FD62" s="162"/>
      <c r="FE62" s="162"/>
      <c r="FF62" s="162"/>
      <c r="FG62" s="162"/>
      <c r="FH62" s="162"/>
      <c r="FI62" s="162"/>
      <c r="FJ62" s="162"/>
      <c r="FK62" s="162"/>
      <c r="FL62" s="162"/>
      <c r="FM62" s="162"/>
      <c r="FN62" s="162"/>
      <c r="FO62" s="162"/>
      <c r="FP62" s="162"/>
      <c r="FQ62" s="162"/>
      <c r="FR62" s="162"/>
      <c r="FS62" s="162"/>
      <c r="FT62" s="162"/>
      <c r="FU62" s="162"/>
      <c r="FV62" s="162"/>
      <c r="FW62" s="162"/>
      <c r="FX62" s="162"/>
      <c r="FY62" s="162"/>
      <c r="FZ62" s="162"/>
      <c r="GA62" s="162"/>
      <c r="GB62" s="162"/>
      <c r="GC62" s="162"/>
      <c r="GD62" s="162"/>
      <c r="GE62" s="162"/>
      <c r="GF62" s="162"/>
      <c r="GG62" s="162"/>
      <c r="GH62" s="162"/>
      <c r="GI62" s="162"/>
      <c r="GJ62" s="162"/>
      <c r="GK62" s="162"/>
      <c r="GL62" s="162"/>
      <c r="GM62" s="162"/>
      <c r="GN62" s="162"/>
      <c r="GO62" s="162"/>
      <c r="GP62" s="162"/>
      <c r="GQ62" s="162"/>
      <c r="GR62" s="162"/>
      <c r="GS62" s="162"/>
      <c r="GT62" s="162"/>
      <c r="GU62" s="162"/>
      <c r="GV62" s="162"/>
      <c r="GW62" s="162"/>
      <c r="GX62" s="162"/>
      <c r="GY62" s="162"/>
      <c r="GZ62" s="162"/>
      <c r="HA62" s="162"/>
      <c r="HB62" s="162"/>
      <c r="HC62" s="162"/>
      <c r="HD62" s="162"/>
      <c r="HE62" s="162"/>
      <c r="HF62" s="162"/>
      <c r="HG62" s="162"/>
      <c r="HH62" s="162"/>
      <c r="HI62" s="162"/>
      <c r="HJ62" s="162"/>
      <c r="HK62" s="162"/>
      <c r="HL62" s="162"/>
      <c r="HM62" s="162"/>
      <c r="HN62" s="162"/>
      <c r="HO62" s="162"/>
      <c r="HP62" s="162"/>
      <c r="HQ62" s="162"/>
      <c r="HR62" s="162"/>
      <c r="HS62" s="162"/>
      <c r="HT62" s="162"/>
      <c r="HU62" s="162"/>
      <c r="HV62" s="162"/>
      <c r="HW62" s="162"/>
      <c r="HX62" s="162"/>
      <c r="HY62" s="162"/>
      <c r="HZ62" s="162"/>
      <c r="IA62" s="162"/>
      <c r="IB62" s="162"/>
      <c r="IC62" s="162"/>
      <c r="ID62" s="162"/>
      <c r="IE62" s="162"/>
      <c r="IF62" s="162"/>
      <c r="IG62" s="162"/>
      <c r="IH62" s="162"/>
      <c r="II62" s="162"/>
      <c r="IJ62" s="162"/>
      <c r="IK62" s="162"/>
      <c r="IL62" s="162"/>
      <c r="IM62" s="162"/>
      <c r="IN62" s="162"/>
      <c r="IO62" s="162"/>
      <c r="IP62" s="162"/>
      <c r="IQ62" s="163"/>
    </row>
    <row r="63" spans="1:251" ht="15" customHeight="1" x14ac:dyDescent="0.15">
      <c r="A63" s="152"/>
      <c r="B63" s="177"/>
      <c r="C63" s="185"/>
      <c r="D63" s="152"/>
      <c r="E63" s="156">
        <v>27</v>
      </c>
      <c r="F63" s="13" t="s">
        <v>122</v>
      </c>
      <c r="G63" s="156">
        <v>12</v>
      </c>
      <c r="H63" s="152"/>
      <c r="I63" s="156">
        <v>27</v>
      </c>
      <c r="J63" s="334" t="s">
        <v>204</v>
      </c>
      <c r="K63" s="335">
        <v>12</v>
      </c>
      <c r="L63" s="152"/>
      <c r="M63" s="152"/>
      <c r="N63" s="181"/>
      <c r="O63" s="178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  <c r="CH63" s="162"/>
      <c r="CI63" s="162"/>
      <c r="CJ63" s="162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  <c r="CW63" s="162"/>
      <c r="CX63" s="162"/>
      <c r="CY63" s="162"/>
      <c r="CZ63" s="162"/>
      <c r="DA63" s="162"/>
      <c r="DB63" s="162"/>
      <c r="DC63" s="162"/>
      <c r="DD63" s="162"/>
      <c r="DE63" s="162"/>
      <c r="DF63" s="162"/>
      <c r="DG63" s="162"/>
      <c r="DH63" s="162"/>
      <c r="DI63" s="162"/>
      <c r="DJ63" s="162"/>
      <c r="DK63" s="162"/>
      <c r="DL63" s="162"/>
      <c r="DM63" s="162"/>
      <c r="DN63" s="162"/>
      <c r="DO63" s="162"/>
      <c r="DP63" s="162"/>
      <c r="DQ63" s="162"/>
      <c r="DR63" s="162"/>
      <c r="DS63" s="162"/>
      <c r="DT63" s="162"/>
      <c r="DU63" s="162"/>
      <c r="DV63" s="162"/>
      <c r="DW63" s="162"/>
      <c r="DX63" s="162"/>
      <c r="DY63" s="162"/>
      <c r="DZ63" s="162"/>
      <c r="EA63" s="162"/>
      <c r="EB63" s="162"/>
      <c r="EC63" s="162"/>
      <c r="ED63" s="162"/>
      <c r="EE63" s="162"/>
      <c r="EF63" s="162"/>
      <c r="EG63" s="162"/>
      <c r="EH63" s="162"/>
      <c r="EI63" s="162"/>
      <c r="EJ63" s="162"/>
      <c r="EK63" s="162"/>
      <c r="EL63" s="162"/>
      <c r="EM63" s="162"/>
      <c r="EN63" s="162"/>
      <c r="EO63" s="162"/>
      <c r="EP63" s="162"/>
      <c r="EQ63" s="162"/>
      <c r="ER63" s="162"/>
      <c r="ES63" s="162"/>
      <c r="ET63" s="162"/>
      <c r="EU63" s="162"/>
      <c r="EV63" s="162"/>
      <c r="EW63" s="162"/>
      <c r="EX63" s="162"/>
      <c r="EY63" s="162"/>
      <c r="EZ63" s="162"/>
      <c r="FA63" s="162"/>
      <c r="FB63" s="162"/>
      <c r="FC63" s="162"/>
      <c r="FD63" s="162"/>
      <c r="FE63" s="162"/>
      <c r="FF63" s="162"/>
      <c r="FG63" s="162"/>
      <c r="FH63" s="162"/>
      <c r="FI63" s="162"/>
      <c r="FJ63" s="162"/>
      <c r="FK63" s="162"/>
      <c r="FL63" s="162"/>
      <c r="FM63" s="162"/>
      <c r="FN63" s="162"/>
      <c r="FO63" s="162"/>
      <c r="FP63" s="162"/>
      <c r="FQ63" s="162"/>
      <c r="FR63" s="162"/>
      <c r="FS63" s="162"/>
      <c r="FT63" s="162"/>
      <c r="FU63" s="162"/>
      <c r="FV63" s="162"/>
      <c r="FW63" s="162"/>
      <c r="FX63" s="162"/>
      <c r="FY63" s="162"/>
      <c r="FZ63" s="162"/>
      <c r="GA63" s="162"/>
      <c r="GB63" s="162"/>
      <c r="GC63" s="162"/>
      <c r="GD63" s="162"/>
      <c r="GE63" s="162"/>
      <c r="GF63" s="162"/>
      <c r="GG63" s="162"/>
      <c r="GH63" s="162"/>
      <c r="GI63" s="162"/>
      <c r="GJ63" s="162"/>
      <c r="GK63" s="162"/>
      <c r="GL63" s="162"/>
      <c r="GM63" s="162"/>
      <c r="GN63" s="162"/>
      <c r="GO63" s="162"/>
      <c r="GP63" s="162"/>
      <c r="GQ63" s="162"/>
      <c r="GR63" s="162"/>
      <c r="GS63" s="162"/>
      <c r="GT63" s="162"/>
      <c r="GU63" s="162"/>
      <c r="GV63" s="162"/>
      <c r="GW63" s="162"/>
      <c r="GX63" s="162"/>
      <c r="GY63" s="162"/>
      <c r="GZ63" s="162"/>
      <c r="HA63" s="162"/>
      <c r="HB63" s="162"/>
      <c r="HC63" s="162"/>
      <c r="HD63" s="162"/>
      <c r="HE63" s="162"/>
      <c r="HF63" s="162"/>
      <c r="HG63" s="162"/>
      <c r="HH63" s="162"/>
      <c r="HI63" s="162"/>
      <c r="HJ63" s="162"/>
      <c r="HK63" s="162"/>
      <c r="HL63" s="162"/>
      <c r="HM63" s="162"/>
      <c r="HN63" s="162"/>
      <c r="HO63" s="162"/>
      <c r="HP63" s="162"/>
      <c r="HQ63" s="162"/>
      <c r="HR63" s="162"/>
      <c r="HS63" s="162"/>
      <c r="HT63" s="162"/>
      <c r="HU63" s="162"/>
      <c r="HV63" s="162"/>
      <c r="HW63" s="162"/>
      <c r="HX63" s="162"/>
      <c r="HY63" s="162"/>
      <c r="HZ63" s="162"/>
      <c r="IA63" s="162"/>
      <c r="IB63" s="162"/>
      <c r="IC63" s="162"/>
      <c r="ID63" s="162"/>
      <c r="IE63" s="162"/>
      <c r="IF63" s="162"/>
      <c r="IG63" s="162"/>
      <c r="IH63" s="162"/>
      <c r="II63" s="162"/>
      <c r="IJ63" s="162"/>
      <c r="IK63" s="162"/>
      <c r="IL63" s="162"/>
      <c r="IM63" s="162"/>
      <c r="IN63" s="162"/>
      <c r="IO63" s="162"/>
      <c r="IP63" s="162"/>
      <c r="IQ63" s="163"/>
    </row>
    <row r="64" spans="1:251" ht="15" customHeight="1" x14ac:dyDescent="0.15">
      <c r="A64" s="152"/>
      <c r="B64" s="177"/>
      <c r="C64" s="185"/>
      <c r="D64" s="152"/>
      <c r="E64" s="156">
        <v>28</v>
      </c>
      <c r="F64" s="13" t="s">
        <v>88</v>
      </c>
      <c r="G64" s="156">
        <v>10</v>
      </c>
      <c r="H64" s="152"/>
      <c r="I64" s="156">
        <v>28</v>
      </c>
      <c r="J64" s="334" t="s">
        <v>65</v>
      </c>
      <c r="K64" s="335">
        <v>12</v>
      </c>
      <c r="L64" s="152"/>
      <c r="M64" s="152"/>
      <c r="N64" s="152"/>
      <c r="O64" s="177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162"/>
      <c r="BR64" s="162"/>
      <c r="BS64" s="162"/>
      <c r="BT64" s="162"/>
      <c r="BU64" s="162"/>
      <c r="BV64" s="162"/>
      <c r="BW64" s="162"/>
      <c r="BX64" s="162"/>
      <c r="BY64" s="162"/>
      <c r="BZ64" s="162"/>
      <c r="CA64" s="162"/>
      <c r="CB64" s="162"/>
      <c r="CC64" s="162"/>
      <c r="CD64" s="162"/>
      <c r="CE64" s="162"/>
      <c r="CF64" s="162"/>
      <c r="CG64" s="162"/>
      <c r="CH64" s="162"/>
      <c r="CI64" s="162"/>
      <c r="CJ64" s="162"/>
      <c r="CK64" s="162"/>
      <c r="CL64" s="162"/>
      <c r="CM64" s="162"/>
      <c r="CN64" s="162"/>
      <c r="CO64" s="162"/>
      <c r="CP64" s="162"/>
      <c r="CQ64" s="162"/>
      <c r="CR64" s="162"/>
      <c r="CS64" s="162"/>
      <c r="CT64" s="162"/>
      <c r="CU64" s="162"/>
      <c r="CV64" s="162"/>
      <c r="CW64" s="162"/>
      <c r="CX64" s="162"/>
      <c r="CY64" s="162"/>
      <c r="CZ64" s="162"/>
      <c r="DA64" s="162"/>
      <c r="DB64" s="162"/>
      <c r="DC64" s="162"/>
      <c r="DD64" s="162"/>
      <c r="DE64" s="162"/>
      <c r="DF64" s="162"/>
      <c r="DG64" s="162"/>
      <c r="DH64" s="162"/>
      <c r="DI64" s="162"/>
      <c r="DJ64" s="162"/>
      <c r="DK64" s="162"/>
      <c r="DL64" s="162"/>
      <c r="DM64" s="162"/>
      <c r="DN64" s="162"/>
      <c r="DO64" s="162"/>
      <c r="DP64" s="162"/>
      <c r="DQ64" s="162"/>
      <c r="DR64" s="162"/>
      <c r="DS64" s="162"/>
      <c r="DT64" s="162"/>
      <c r="DU64" s="162"/>
      <c r="DV64" s="162"/>
      <c r="DW64" s="162"/>
      <c r="DX64" s="162"/>
      <c r="DY64" s="162"/>
      <c r="DZ64" s="162"/>
      <c r="EA64" s="162"/>
      <c r="EB64" s="162"/>
      <c r="EC64" s="162"/>
      <c r="ED64" s="162"/>
      <c r="EE64" s="162"/>
      <c r="EF64" s="162"/>
      <c r="EG64" s="162"/>
      <c r="EH64" s="162"/>
      <c r="EI64" s="162"/>
      <c r="EJ64" s="162"/>
      <c r="EK64" s="162"/>
      <c r="EL64" s="162"/>
      <c r="EM64" s="162"/>
      <c r="EN64" s="162"/>
      <c r="EO64" s="162"/>
      <c r="EP64" s="162"/>
      <c r="EQ64" s="162"/>
      <c r="ER64" s="162"/>
      <c r="ES64" s="162"/>
      <c r="ET64" s="162"/>
      <c r="EU64" s="162"/>
      <c r="EV64" s="162"/>
      <c r="EW64" s="162"/>
      <c r="EX64" s="162"/>
      <c r="EY64" s="162"/>
      <c r="EZ64" s="162"/>
      <c r="FA64" s="162"/>
      <c r="FB64" s="162"/>
      <c r="FC64" s="162"/>
      <c r="FD64" s="162"/>
      <c r="FE64" s="162"/>
      <c r="FF64" s="162"/>
      <c r="FG64" s="162"/>
      <c r="FH64" s="162"/>
      <c r="FI64" s="162"/>
      <c r="FJ64" s="162"/>
      <c r="FK64" s="162"/>
      <c r="FL64" s="162"/>
      <c r="FM64" s="162"/>
      <c r="FN64" s="162"/>
      <c r="FO64" s="162"/>
      <c r="FP64" s="162"/>
      <c r="FQ64" s="162"/>
      <c r="FR64" s="162"/>
      <c r="FS64" s="162"/>
      <c r="FT64" s="162"/>
      <c r="FU64" s="162"/>
      <c r="FV64" s="162"/>
      <c r="FW64" s="162"/>
      <c r="FX64" s="162"/>
      <c r="FY64" s="162"/>
      <c r="FZ64" s="162"/>
      <c r="GA64" s="162"/>
      <c r="GB64" s="162"/>
      <c r="GC64" s="162"/>
      <c r="GD64" s="162"/>
      <c r="GE64" s="162"/>
      <c r="GF64" s="162"/>
      <c r="GG64" s="162"/>
      <c r="GH64" s="162"/>
      <c r="GI64" s="162"/>
      <c r="GJ64" s="162"/>
      <c r="GK64" s="162"/>
      <c r="GL64" s="162"/>
      <c r="GM64" s="162"/>
      <c r="GN64" s="162"/>
      <c r="GO64" s="162"/>
      <c r="GP64" s="162"/>
      <c r="GQ64" s="162"/>
      <c r="GR64" s="162"/>
      <c r="GS64" s="162"/>
      <c r="GT64" s="162"/>
      <c r="GU64" s="162"/>
      <c r="GV64" s="162"/>
      <c r="GW64" s="162"/>
      <c r="GX64" s="162"/>
      <c r="GY64" s="162"/>
      <c r="GZ64" s="162"/>
      <c r="HA64" s="162"/>
      <c r="HB64" s="162"/>
      <c r="HC64" s="162"/>
      <c r="HD64" s="162"/>
      <c r="HE64" s="162"/>
      <c r="HF64" s="162"/>
      <c r="HG64" s="162"/>
      <c r="HH64" s="162"/>
      <c r="HI64" s="162"/>
      <c r="HJ64" s="162"/>
      <c r="HK64" s="162"/>
      <c r="HL64" s="162"/>
      <c r="HM64" s="162"/>
      <c r="HN64" s="162"/>
      <c r="HO64" s="162"/>
      <c r="HP64" s="162"/>
      <c r="HQ64" s="162"/>
      <c r="HR64" s="162"/>
      <c r="HS64" s="162"/>
      <c r="HT64" s="162"/>
      <c r="HU64" s="162"/>
      <c r="HV64" s="162"/>
      <c r="HW64" s="162"/>
      <c r="HX64" s="162"/>
      <c r="HY64" s="162"/>
      <c r="HZ64" s="162"/>
      <c r="IA64" s="162"/>
      <c r="IB64" s="162"/>
      <c r="IC64" s="162"/>
      <c r="ID64" s="162"/>
      <c r="IE64" s="162"/>
      <c r="IF64" s="162"/>
      <c r="IG64" s="162"/>
      <c r="IH64" s="162"/>
      <c r="II64" s="162"/>
      <c r="IJ64" s="162"/>
      <c r="IK64" s="162"/>
      <c r="IL64" s="162"/>
      <c r="IM64" s="162"/>
      <c r="IN64" s="162"/>
      <c r="IO64" s="162"/>
      <c r="IP64" s="162"/>
      <c r="IQ64" s="163"/>
    </row>
    <row r="65" spans="1:251" ht="15" customHeight="1" x14ac:dyDescent="0.15">
      <c r="A65" s="152"/>
      <c r="B65" s="177"/>
      <c r="C65" s="185"/>
      <c r="D65" s="152"/>
      <c r="E65" s="156">
        <v>29</v>
      </c>
      <c r="F65" s="13" t="s">
        <v>322</v>
      </c>
      <c r="G65" s="156">
        <v>8</v>
      </c>
      <c r="H65" s="152"/>
      <c r="I65" s="156">
        <v>29</v>
      </c>
      <c r="J65" s="13" t="s">
        <v>142</v>
      </c>
      <c r="K65" s="156">
        <v>12</v>
      </c>
      <c r="L65" s="152"/>
      <c r="M65" s="152"/>
      <c r="N65" s="175"/>
      <c r="O65" s="178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  <c r="BI65" s="162"/>
      <c r="BJ65" s="162"/>
      <c r="BK65" s="162"/>
      <c r="BL65" s="162"/>
      <c r="BM65" s="162"/>
      <c r="BN65" s="162"/>
      <c r="BO65" s="162"/>
      <c r="BP65" s="162"/>
      <c r="BQ65" s="162"/>
      <c r="BR65" s="162"/>
      <c r="BS65" s="162"/>
      <c r="BT65" s="162"/>
      <c r="BU65" s="162"/>
      <c r="BV65" s="162"/>
      <c r="BW65" s="162"/>
      <c r="BX65" s="162"/>
      <c r="BY65" s="162"/>
      <c r="BZ65" s="162"/>
      <c r="CA65" s="162"/>
      <c r="CB65" s="162"/>
      <c r="CC65" s="162"/>
      <c r="CD65" s="162"/>
      <c r="CE65" s="162"/>
      <c r="CF65" s="162"/>
      <c r="CG65" s="162"/>
      <c r="CH65" s="162"/>
      <c r="CI65" s="162"/>
      <c r="CJ65" s="162"/>
      <c r="CK65" s="162"/>
      <c r="CL65" s="162"/>
      <c r="CM65" s="162"/>
      <c r="CN65" s="162"/>
      <c r="CO65" s="162"/>
      <c r="CP65" s="162"/>
      <c r="CQ65" s="162"/>
      <c r="CR65" s="162"/>
      <c r="CS65" s="162"/>
      <c r="CT65" s="162"/>
      <c r="CU65" s="162"/>
      <c r="CV65" s="162"/>
      <c r="CW65" s="162"/>
      <c r="CX65" s="162"/>
      <c r="CY65" s="162"/>
      <c r="CZ65" s="162"/>
      <c r="DA65" s="162"/>
      <c r="DB65" s="162"/>
      <c r="DC65" s="162"/>
      <c r="DD65" s="162"/>
      <c r="DE65" s="162"/>
      <c r="DF65" s="162"/>
      <c r="DG65" s="162"/>
      <c r="DH65" s="162"/>
      <c r="DI65" s="162"/>
      <c r="DJ65" s="162"/>
      <c r="DK65" s="162"/>
      <c r="DL65" s="162"/>
      <c r="DM65" s="162"/>
      <c r="DN65" s="162"/>
      <c r="DO65" s="162"/>
      <c r="DP65" s="162"/>
      <c r="DQ65" s="162"/>
      <c r="DR65" s="162"/>
      <c r="DS65" s="162"/>
      <c r="DT65" s="162"/>
      <c r="DU65" s="162"/>
      <c r="DV65" s="162"/>
      <c r="DW65" s="162"/>
      <c r="DX65" s="162"/>
      <c r="DY65" s="162"/>
      <c r="DZ65" s="162"/>
      <c r="EA65" s="162"/>
      <c r="EB65" s="162"/>
      <c r="EC65" s="162"/>
      <c r="ED65" s="162"/>
      <c r="EE65" s="162"/>
      <c r="EF65" s="162"/>
      <c r="EG65" s="162"/>
      <c r="EH65" s="162"/>
      <c r="EI65" s="162"/>
      <c r="EJ65" s="162"/>
      <c r="EK65" s="162"/>
      <c r="EL65" s="162"/>
      <c r="EM65" s="162"/>
      <c r="EN65" s="162"/>
      <c r="EO65" s="162"/>
      <c r="EP65" s="162"/>
      <c r="EQ65" s="162"/>
      <c r="ER65" s="162"/>
      <c r="ES65" s="162"/>
      <c r="ET65" s="162"/>
      <c r="EU65" s="162"/>
      <c r="EV65" s="162"/>
      <c r="EW65" s="162"/>
      <c r="EX65" s="162"/>
      <c r="EY65" s="162"/>
      <c r="EZ65" s="162"/>
      <c r="FA65" s="162"/>
      <c r="FB65" s="162"/>
      <c r="FC65" s="162"/>
      <c r="FD65" s="162"/>
      <c r="FE65" s="162"/>
      <c r="FF65" s="162"/>
      <c r="FG65" s="162"/>
      <c r="FH65" s="162"/>
      <c r="FI65" s="162"/>
      <c r="FJ65" s="162"/>
      <c r="FK65" s="162"/>
      <c r="FL65" s="162"/>
      <c r="FM65" s="162"/>
      <c r="FN65" s="162"/>
      <c r="FO65" s="162"/>
      <c r="FP65" s="162"/>
      <c r="FQ65" s="162"/>
      <c r="FR65" s="162"/>
      <c r="FS65" s="162"/>
      <c r="FT65" s="162"/>
      <c r="FU65" s="162"/>
      <c r="FV65" s="162"/>
      <c r="FW65" s="162"/>
      <c r="FX65" s="162"/>
      <c r="FY65" s="162"/>
      <c r="FZ65" s="162"/>
      <c r="GA65" s="162"/>
      <c r="GB65" s="162"/>
      <c r="GC65" s="162"/>
      <c r="GD65" s="162"/>
      <c r="GE65" s="162"/>
      <c r="GF65" s="162"/>
      <c r="GG65" s="162"/>
      <c r="GH65" s="162"/>
      <c r="GI65" s="162"/>
      <c r="GJ65" s="162"/>
      <c r="GK65" s="162"/>
      <c r="GL65" s="162"/>
      <c r="GM65" s="162"/>
      <c r="GN65" s="162"/>
      <c r="GO65" s="162"/>
      <c r="GP65" s="162"/>
      <c r="GQ65" s="162"/>
      <c r="GR65" s="162"/>
      <c r="GS65" s="162"/>
      <c r="GT65" s="162"/>
      <c r="GU65" s="162"/>
      <c r="GV65" s="162"/>
      <c r="GW65" s="162"/>
      <c r="GX65" s="162"/>
      <c r="GY65" s="162"/>
      <c r="GZ65" s="162"/>
      <c r="HA65" s="162"/>
      <c r="HB65" s="162"/>
      <c r="HC65" s="162"/>
      <c r="HD65" s="162"/>
      <c r="HE65" s="162"/>
      <c r="HF65" s="162"/>
      <c r="HG65" s="162"/>
      <c r="HH65" s="162"/>
      <c r="HI65" s="162"/>
      <c r="HJ65" s="162"/>
      <c r="HK65" s="162"/>
      <c r="HL65" s="162"/>
      <c r="HM65" s="162"/>
      <c r="HN65" s="162"/>
      <c r="HO65" s="162"/>
      <c r="HP65" s="162"/>
      <c r="HQ65" s="162"/>
      <c r="HR65" s="162"/>
      <c r="HS65" s="162"/>
      <c r="HT65" s="162"/>
      <c r="HU65" s="162"/>
      <c r="HV65" s="162"/>
      <c r="HW65" s="162"/>
      <c r="HX65" s="162"/>
      <c r="HY65" s="162"/>
      <c r="HZ65" s="162"/>
      <c r="IA65" s="162"/>
      <c r="IB65" s="162"/>
      <c r="IC65" s="162"/>
      <c r="ID65" s="162"/>
      <c r="IE65" s="162"/>
      <c r="IF65" s="162"/>
      <c r="IG65" s="162"/>
      <c r="IH65" s="162"/>
      <c r="II65" s="162"/>
      <c r="IJ65" s="162"/>
      <c r="IK65" s="162"/>
      <c r="IL65" s="162"/>
      <c r="IM65" s="162"/>
      <c r="IN65" s="162"/>
      <c r="IO65" s="162"/>
      <c r="IP65" s="162"/>
      <c r="IQ65" s="163"/>
    </row>
    <row r="66" spans="1:251" ht="15" customHeight="1" x14ac:dyDescent="0.15">
      <c r="A66" s="152"/>
      <c r="B66" s="177"/>
      <c r="C66" s="185"/>
      <c r="D66" s="152"/>
      <c r="E66" s="156">
        <v>30</v>
      </c>
      <c r="F66" s="334" t="s">
        <v>173</v>
      </c>
      <c r="G66" s="335">
        <v>5</v>
      </c>
      <c r="H66" s="152"/>
      <c r="I66" s="156">
        <v>30</v>
      </c>
      <c r="J66" s="332" t="s">
        <v>120</v>
      </c>
      <c r="K66" s="333">
        <v>11</v>
      </c>
      <c r="L66" s="152"/>
      <c r="M66" s="152"/>
      <c r="N66" s="177"/>
      <c r="O66" s="178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  <c r="BI66" s="162"/>
      <c r="BJ66" s="162"/>
      <c r="BK66" s="162"/>
      <c r="BL66" s="162"/>
      <c r="BM66" s="162"/>
      <c r="BN66" s="162"/>
      <c r="BO66" s="162"/>
      <c r="BP66" s="162"/>
      <c r="BQ66" s="162"/>
      <c r="BR66" s="162"/>
      <c r="BS66" s="162"/>
      <c r="BT66" s="162"/>
      <c r="BU66" s="162"/>
      <c r="BV66" s="162"/>
      <c r="BW66" s="162"/>
      <c r="BX66" s="162"/>
      <c r="BY66" s="162"/>
      <c r="BZ66" s="162"/>
      <c r="CA66" s="162"/>
      <c r="CB66" s="162"/>
      <c r="CC66" s="162"/>
      <c r="CD66" s="162"/>
      <c r="CE66" s="162"/>
      <c r="CF66" s="162"/>
      <c r="CG66" s="162"/>
      <c r="CH66" s="162"/>
      <c r="CI66" s="162"/>
      <c r="CJ66" s="162"/>
      <c r="CK66" s="162"/>
      <c r="CL66" s="162"/>
      <c r="CM66" s="162"/>
      <c r="CN66" s="162"/>
      <c r="CO66" s="162"/>
      <c r="CP66" s="162"/>
      <c r="CQ66" s="162"/>
      <c r="CR66" s="162"/>
      <c r="CS66" s="162"/>
      <c r="CT66" s="162"/>
      <c r="CU66" s="162"/>
      <c r="CV66" s="162"/>
      <c r="CW66" s="162"/>
      <c r="CX66" s="162"/>
      <c r="CY66" s="162"/>
      <c r="CZ66" s="162"/>
      <c r="DA66" s="162"/>
      <c r="DB66" s="162"/>
      <c r="DC66" s="162"/>
      <c r="DD66" s="162"/>
      <c r="DE66" s="162"/>
      <c r="DF66" s="162"/>
      <c r="DG66" s="162"/>
      <c r="DH66" s="162"/>
      <c r="DI66" s="162"/>
      <c r="DJ66" s="162"/>
      <c r="DK66" s="162"/>
      <c r="DL66" s="162"/>
      <c r="DM66" s="162"/>
      <c r="DN66" s="162"/>
      <c r="DO66" s="162"/>
      <c r="DP66" s="162"/>
      <c r="DQ66" s="162"/>
      <c r="DR66" s="162"/>
      <c r="DS66" s="162"/>
      <c r="DT66" s="162"/>
      <c r="DU66" s="162"/>
      <c r="DV66" s="162"/>
      <c r="DW66" s="162"/>
      <c r="DX66" s="162"/>
      <c r="DY66" s="162"/>
      <c r="DZ66" s="162"/>
      <c r="EA66" s="162"/>
      <c r="EB66" s="162"/>
      <c r="EC66" s="162"/>
      <c r="ED66" s="162"/>
      <c r="EE66" s="162"/>
      <c r="EF66" s="162"/>
      <c r="EG66" s="162"/>
      <c r="EH66" s="162"/>
      <c r="EI66" s="162"/>
      <c r="EJ66" s="162"/>
      <c r="EK66" s="162"/>
      <c r="EL66" s="162"/>
      <c r="EM66" s="162"/>
      <c r="EN66" s="162"/>
      <c r="EO66" s="162"/>
      <c r="EP66" s="162"/>
      <c r="EQ66" s="162"/>
      <c r="ER66" s="162"/>
      <c r="ES66" s="162"/>
      <c r="ET66" s="162"/>
      <c r="EU66" s="162"/>
      <c r="EV66" s="162"/>
      <c r="EW66" s="162"/>
      <c r="EX66" s="162"/>
      <c r="EY66" s="162"/>
      <c r="EZ66" s="162"/>
      <c r="FA66" s="162"/>
      <c r="FB66" s="162"/>
      <c r="FC66" s="162"/>
      <c r="FD66" s="162"/>
      <c r="FE66" s="162"/>
      <c r="FF66" s="162"/>
      <c r="FG66" s="162"/>
      <c r="FH66" s="162"/>
      <c r="FI66" s="162"/>
      <c r="FJ66" s="162"/>
      <c r="FK66" s="162"/>
      <c r="FL66" s="162"/>
      <c r="FM66" s="162"/>
      <c r="FN66" s="162"/>
      <c r="FO66" s="162"/>
      <c r="FP66" s="162"/>
      <c r="FQ66" s="162"/>
      <c r="FR66" s="162"/>
      <c r="FS66" s="162"/>
      <c r="FT66" s="162"/>
      <c r="FU66" s="162"/>
      <c r="FV66" s="162"/>
      <c r="FW66" s="162"/>
      <c r="FX66" s="162"/>
      <c r="FY66" s="162"/>
      <c r="FZ66" s="162"/>
      <c r="GA66" s="162"/>
      <c r="GB66" s="162"/>
      <c r="GC66" s="162"/>
      <c r="GD66" s="162"/>
      <c r="GE66" s="162"/>
      <c r="GF66" s="162"/>
      <c r="GG66" s="162"/>
      <c r="GH66" s="162"/>
      <c r="GI66" s="162"/>
      <c r="GJ66" s="162"/>
      <c r="GK66" s="162"/>
      <c r="GL66" s="162"/>
      <c r="GM66" s="162"/>
      <c r="GN66" s="162"/>
      <c r="GO66" s="162"/>
      <c r="GP66" s="162"/>
      <c r="GQ66" s="162"/>
      <c r="GR66" s="162"/>
      <c r="GS66" s="162"/>
      <c r="GT66" s="162"/>
      <c r="GU66" s="162"/>
      <c r="GV66" s="162"/>
      <c r="GW66" s="162"/>
      <c r="GX66" s="162"/>
      <c r="GY66" s="162"/>
      <c r="GZ66" s="162"/>
      <c r="HA66" s="162"/>
      <c r="HB66" s="162"/>
      <c r="HC66" s="162"/>
      <c r="HD66" s="162"/>
      <c r="HE66" s="162"/>
      <c r="HF66" s="162"/>
      <c r="HG66" s="162"/>
      <c r="HH66" s="162"/>
      <c r="HI66" s="162"/>
      <c r="HJ66" s="162"/>
      <c r="HK66" s="162"/>
      <c r="HL66" s="162"/>
      <c r="HM66" s="162"/>
      <c r="HN66" s="162"/>
      <c r="HO66" s="162"/>
      <c r="HP66" s="162"/>
      <c r="HQ66" s="162"/>
      <c r="HR66" s="162"/>
      <c r="HS66" s="162"/>
      <c r="HT66" s="162"/>
      <c r="HU66" s="162"/>
      <c r="HV66" s="162"/>
      <c r="HW66" s="162"/>
      <c r="HX66" s="162"/>
      <c r="HY66" s="162"/>
      <c r="HZ66" s="162"/>
      <c r="IA66" s="162"/>
      <c r="IB66" s="162"/>
      <c r="IC66" s="162"/>
      <c r="ID66" s="162"/>
      <c r="IE66" s="162"/>
      <c r="IF66" s="162"/>
      <c r="IG66" s="162"/>
      <c r="IH66" s="162"/>
      <c r="II66" s="162"/>
      <c r="IJ66" s="162"/>
      <c r="IK66" s="162"/>
      <c r="IL66" s="162"/>
      <c r="IM66" s="162"/>
      <c r="IN66" s="162"/>
      <c r="IO66" s="162"/>
      <c r="IP66" s="162"/>
      <c r="IQ66" s="163"/>
    </row>
    <row r="67" spans="1:251" ht="15" customHeight="1" x14ac:dyDescent="0.15">
      <c r="A67" s="152"/>
      <c r="B67" s="177"/>
      <c r="C67" s="185"/>
      <c r="D67" s="152"/>
      <c r="E67" s="156">
        <v>31</v>
      </c>
      <c r="F67" s="13" t="s">
        <v>142</v>
      </c>
      <c r="G67" s="156">
        <v>4</v>
      </c>
      <c r="H67" s="152"/>
      <c r="I67" s="156">
        <v>31</v>
      </c>
      <c r="J67" s="13" t="s">
        <v>322</v>
      </c>
      <c r="K67" s="156">
        <v>5</v>
      </c>
      <c r="L67" s="152"/>
      <c r="M67" s="152"/>
      <c r="N67" s="177"/>
      <c r="O67" s="178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  <c r="BI67" s="162"/>
      <c r="BJ67" s="162"/>
      <c r="BK67" s="162"/>
      <c r="BL67" s="162"/>
      <c r="BM67" s="162"/>
      <c r="BN67" s="162"/>
      <c r="BO67" s="162"/>
      <c r="BP67" s="162"/>
      <c r="BQ67" s="162"/>
      <c r="BR67" s="162"/>
      <c r="BS67" s="162"/>
      <c r="BT67" s="162"/>
      <c r="BU67" s="162"/>
      <c r="BV67" s="162"/>
      <c r="BW67" s="162"/>
      <c r="BX67" s="162"/>
      <c r="BY67" s="162"/>
      <c r="BZ67" s="162"/>
      <c r="CA67" s="162"/>
      <c r="CB67" s="162"/>
      <c r="CC67" s="162"/>
      <c r="CD67" s="162"/>
      <c r="CE67" s="162"/>
      <c r="CF67" s="162"/>
      <c r="CG67" s="162"/>
      <c r="CH67" s="162"/>
      <c r="CI67" s="162"/>
      <c r="CJ67" s="162"/>
      <c r="CK67" s="162"/>
      <c r="CL67" s="162"/>
      <c r="CM67" s="162"/>
      <c r="CN67" s="162"/>
      <c r="CO67" s="162"/>
      <c r="CP67" s="162"/>
      <c r="CQ67" s="162"/>
      <c r="CR67" s="162"/>
      <c r="CS67" s="162"/>
      <c r="CT67" s="162"/>
      <c r="CU67" s="162"/>
      <c r="CV67" s="162"/>
      <c r="CW67" s="162"/>
      <c r="CX67" s="162"/>
      <c r="CY67" s="162"/>
      <c r="CZ67" s="162"/>
      <c r="DA67" s="162"/>
      <c r="DB67" s="162"/>
      <c r="DC67" s="162"/>
      <c r="DD67" s="162"/>
      <c r="DE67" s="162"/>
      <c r="DF67" s="162"/>
      <c r="DG67" s="162"/>
      <c r="DH67" s="162"/>
      <c r="DI67" s="162"/>
      <c r="DJ67" s="162"/>
      <c r="DK67" s="162"/>
      <c r="DL67" s="162"/>
      <c r="DM67" s="162"/>
      <c r="DN67" s="162"/>
      <c r="DO67" s="162"/>
      <c r="DP67" s="162"/>
      <c r="DQ67" s="162"/>
      <c r="DR67" s="162"/>
      <c r="DS67" s="162"/>
      <c r="DT67" s="162"/>
      <c r="DU67" s="162"/>
      <c r="DV67" s="162"/>
      <c r="DW67" s="162"/>
      <c r="DX67" s="162"/>
      <c r="DY67" s="162"/>
      <c r="DZ67" s="162"/>
      <c r="EA67" s="162"/>
      <c r="EB67" s="162"/>
      <c r="EC67" s="162"/>
      <c r="ED67" s="162"/>
      <c r="EE67" s="162"/>
      <c r="EF67" s="162"/>
      <c r="EG67" s="162"/>
      <c r="EH67" s="162"/>
      <c r="EI67" s="162"/>
      <c r="EJ67" s="162"/>
      <c r="EK67" s="162"/>
      <c r="EL67" s="162"/>
      <c r="EM67" s="162"/>
      <c r="EN67" s="162"/>
      <c r="EO67" s="162"/>
      <c r="EP67" s="162"/>
      <c r="EQ67" s="162"/>
      <c r="ER67" s="162"/>
      <c r="ES67" s="162"/>
      <c r="ET67" s="162"/>
      <c r="EU67" s="162"/>
      <c r="EV67" s="162"/>
      <c r="EW67" s="162"/>
      <c r="EX67" s="162"/>
      <c r="EY67" s="162"/>
      <c r="EZ67" s="162"/>
      <c r="FA67" s="162"/>
      <c r="FB67" s="162"/>
      <c r="FC67" s="162"/>
      <c r="FD67" s="162"/>
      <c r="FE67" s="162"/>
      <c r="FF67" s="162"/>
      <c r="FG67" s="162"/>
      <c r="FH67" s="162"/>
      <c r="FI67" s="162"/>
      <c r="FJ67" s="162"/>
      <c r="FK67" s="162"/>
      <c r="FL67" s="162"/>
      <c r="FM67" s="162"/>
      <c r="FN67" s="162"/>
      <c r="FO67" s="162"/>
      <c r="FP67" s="162"/>
      <c r="FQ67" s="162"/>
      <c r="FR67" s="162"/>
      <c r="FS67" s="162"/>
      <c r="FT67" s="162"/>
      <c r="FU67" s="162"/>
      <c r="FV67" s="162"/>
      <c r="FW67" s="162"/>
      <c r="FX67" s="162"/>
      <c r="FY67" s="162"/>
      <c r="FZ67" s="162"/>
      <c r="GA67" s="162"/>
      <c r="GB67" s="162"/>
      <c r="GC67" s="162"/>
      <c r="GD67" s="162"/>
      <c r="GE67" s="162"/>
      <c r="GF67" s="162"/>
      <c r="GG67" s="162"/>
      <c r="GH67" s="162"/>
      <c r="GI67" s="162"/>
      <c r="GJ67" s="162"/>
      <c r="GK67" s="162"/>
      <c r="GL67" s="162"/>
      <c r="GM67" s="162"/>
      <c r="GN67" s="162"/>
      <c r="GO67" s="162"/>
      <c r="GP67" s="162"/>
      <c r="GQ67" s="162"/>
      <c r="GR67" s="162"/>
      <c r="GS67" s="162"/>
      <c r="GT67" s="162"/>
      <c r="GU67" s="162"/>
      <c r="GV67" s="162"/>
      <c r="GW67" s="162"/>
      <c r="GX67" s="162"/>
      <c r="GY67" s="162"/>
      <c r="GZ67" s="162"/>
      <c r="HA67" s="162"/>
      <c r="HB67" s="162"/>
      <c r="HC67" s="162"/>
      <c r="HD67" s="162"/>
      <c r="HE67" s="162"/>
      <c r="HF67" s="162"/>
      <c r="HG67" s="162"/>
      <c r="HH67" s="162"/>
      <c r="HI67" s="162"/>
      <c r="HJ67" s="162"/>
      <c r="HK67" s="162"/>
      <c r="HL67" s="162"/>
      <c r="HM67" s="162"/>
      <c r="HN67" s="162"/>
      <c r="HO67" s="162"/>
      <c r="HP67" s="162"/>
      <c r="HQ67" s="162"/>
      <c r="HR67" s="162"/>
      <c r="HS67" s="162"/>
      <c r="HT67" s="162"/>
      <c r="HU67" s="162"/>
      <c r="HV67" s="162"/>
      <c r="HW67" s="162"/>
      <c r="HX67" s="162"/>
      <c r="HY67" s="162"/>
      <c r="HZ67" s="162"/>
      <c r="IA67" s="162"/>
      <c r="IB67" s="162"/>
      <c r="IC67" s="162"/>
      <c r="ID67" s="162"/>
      <c r="IE67" s="162"/>
      <c r="IF67" s="162"/>
      <c r="IG67" s="162"/>
      <c r="IH67" s="162"/>
      <c r="II67" s="162"/>
      <c r="IJ67" s="162"/>
      <c r="IK67" s="162"/>
      <c r="IL67" s="162"/>
      <c r="IM67" s="162"/>
      <c r="IN67" s="162"/>
      <c r="IO67" s="162"/>
      <c r="IP67" s="162"/>
      <c r="IQ67" s="163"/>
    </row>
    <row r="68" spans="1:251" ht="15" customHeight="1" x14ac:dyDescent="0.15">
      <c r="A68" s="152"/>
      <c r="B68" s="177"/>
      <c r="C68" s="185"/>
      <c r="D68" s="152"/>
      <c r="E68" s="156">
        <v>32</v>
      </c>
      <c r="F68" s="13" t="s">
        <v>110</v>
      </c>
      <c r="G68" s="156">
        <v>1</v>
      </c>
      <c r="H68" s="152"/>
      <c r="I68" s="156">
        <v>32</v>
      </c>
      <c r="J68" s="13" t="s">
        <v>110</v>
      </c>
      <c r="K68" s="156">
        <v>2</v>
      </c>
      <c r="L68" s="152"/>
      <c r="M68" s="152"/>
      <c r="N68" s="177"/>
      <c r="O68" s="178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2"/>
      <c r="BH68" s="162"/>
      <c r="BI68" s="162"/>
      <c r="BJ68" s="162"/>
      <c r="BK68" s="162"/>
      <c r="BL68" s="162"/>
      <c r="BM68" s="162"/>
      <c r="BN68" s="162"/>
      <c r="BO68" s="162"/>
      <c r="BP68" s="162"/>
      <c r="BQ68" s="162"/>
      <c r="BR68" s="162"/>
      <c r="BS68" s="162"/>
      <c r="BT68" s="162"/>
      <c r="BU68" s="162"/>
      <c r="BV68" s="162"/>
      <c r="BW68" s="162"/>
      <c r="BX68" s="162"/>
      <c r="BY68" s="162"/>
      <c r="BZ68" s="162"/>
      <c r="CA68" s="162"/>
      <c r="CB68" s="162"/>
      <c r="CC68" s="162"/>
      <c r="CD68" s="162"/>
      <c r="CE68" s="162"/>
      <c r="CF68" s="162"/>
      <c r="CG68" s="162"/>
      <c r="CH68" s="162"/>
      <c r="CI68" s="162"/>
      <c r="CJ68" s="162"/>
      <c r="CK68" s="162"/>
      <c r="CL68" s="162"/>
      <c r="CM68" s="162"/>
      <c r="CN68" s="162"/>
      <c r="CO68" s="162"/>
      <c r="CP68" s="162"/>
      <c r="CQ68" s="162"/>
      <c r="CR68" s="162"/>
      <c r="CS68" s="162"/>
      <c r="CT68" s="162"/>
      <c r="CU68" s="162"/>
      <c r="CV68" s="162"/>
      <c r="CW68" s="162"/>
      <c r="CX68" s="162"/>
      <c r="CY68" s="162"/>
      <c r="CZ68" s="162"/>
      <c r="DA68" s="162"/>
      <c r="DB68" s="162"/>
      <c r="DC68" s="162"/>
      <c r="DD68" s="162"/>
      <c r="DE68" s="162"/>
      <c r="DF68" s="162"/>
      <c r="DG68" s="162"/>
      <c r="DH68" s="162"/>
      <c r="DI68" s="162"/>
      <c r="DJ68" s="162"/>
      <c r="DK68" s="162"/>
      <c r="DL68" s="162"/>
      <c r="DM68" s="162"/>
      <c r="DN68" s="162"/>
      <c r="DO68" s="162"/>
      <c r="DP68" s="162"/>
      <c r="DQ68" s="162"/>
      <c r="DR68" s="162"/>
      <c r="DS68" s="162"/>
      <c r="DT68" s="162"/>
      <c r="DU68" s="162"/>
      <c r="DV68" s="162"/>
      <c r="DW68" s="162"/>
      <c r="DX68" s="162"/>
      <c r="DY68" s="162"/>
      <c r="DZ68" s="162"/>
      <c r="EA68" s="162"/>
      <c r="EB68" s="162"/>
      <c r="EC68" s="162"/>
      <c r="ED68" s="162"/>
      <c r="EE68" s="162"/>
      <c r="EF68" s="162"/>
      <c r="EG68" s="162"/>
      <c r="EH68" s="162"/>
      <c r="EI68" s="162"/>
      <c r="EJ68" s="162"/>
      <c r="EK68" s="162"/>
      <c r="EL68" s="162"/>
      <c r="EM68" s="162"/>
      <c r="EN68" s="162"/>
      <c r="EO68" s="162"/>
      <c r="EP68" s="162"/>
      <c r="EQ68" s="162"/>
      <c r="ER68" s="162"/>
      <c r="ES68" s="162"/>
      <c r="ET68" s="162"/>
      <c r="EU68" s="162"/>
      <c r="EV68" s="162"/>
      <c r="EW68" s="162"/>
      <c r="EX68" s="162"/>
      <c r="EY68" s="162"/>
      <c r="EZ68" s="162"/>
      <c r="FA68" s="162"/>
      <c r="FB68" s="162"/>
      <c r="FC68" s="162"/>
      <c r="FD68" s="162"/>
      <c r="FE68" s="162"/>
      <c r="FF68" s="162"/>
      <c r="FG68" s="162"/>
      <c r="FH68" s="162"/>
      <c r="FI68" s="162"/>
      <c r="FJ68" s="162"/>
      <c r="FK68" s="162"/>
      <c r="FL68" s="162"/>
      <c r="FM68" s="162"/>
      <c r="FN68" s="162"/>
      <c r="FO68" s="162"/>
      <c r="FP68" s="162"/>
      <c r="FQ68" s="162"/>
      <c r="FR68" s="162"/>
      <c r="FS68" s="162"/>
      <c r="FT68" s="162"/>
      <c r="FU68" s="162"/>
      <c r="FV68" s="162"/>
      <c r="FW68" s="162"/>
      <c r="FX68" s="162"/>
      <c r="FY68" s="162"/>
      <c r="FZ68" s="162"/>
      <c r="GA68" s="162"/>
      <c r="GB68" s="162"/>
      <c r="GC68" s="162"/>
      <c r="GD68" s="162"/>
      <c r="GE68" s="162"/>
      <c r="GF68" s="162"/>
      <c r="GG68" s="162"/>
      <c r="GH68" s="162"/>
      <c r="GI68" s="162"/>
      <c r="GJ68" s="162"/>
      <c r="GK68" s="162"/>
      <c r="GL68" s="162"/>
      <c r="GM68" s="162"/>
      <c r="GN68" s="162"/>
      <c r="GO68" s="162"/>
      <c r="GP68" s="162"/>
      <c r="GQ68" s="162"/>
      <c r="GR68" s="162"/>
      <c r="GS68" s="162"/>
      <c r="GT68" s="162"/>
      <c r="GU68" s="162"/>
      <c r="GV68" s="162"/>
      <c r="GW68" s="162"/>
      <c r="GX68" s="162"/>
      <c r="GY68" s="162"/>
      <c r="GZ68" s="162"/>
      <c r="HA68" s="162"/>
      <c r="HB68" s="162"/>
      <c r="HC68" s="162"/>
      <c r="HD68" s="162"/>
      <c r="HE68" s="162"/>
      <c r="HF68" s="162"/>
      <c r="HG68" s="162"/>
      <c r="HH68" s="162"/>
      <c r="HI68" s="162"/>
      <c r="HJ68" s="162"/>
      <c r="HK68" s="162"/>
      <c r="HL68" s="162"/>
      <c r="HM68" s="162"/>
      <c r="HN68" s="162"/>
      <c r="HO68" s="162"/>
      <c r="HP68" s="162"/>
      <c r="HQ68" s="162"/>
      <c r="HR68" s="162"/>
      <c r="HS68" s="162"/>
      <c r="HT68" s="162"/>
      <c r="HU68" s="162"/>
      <c r="HV68" s="162"/>
      <c r="HW68" s="162"/>
      <c r="HX68" s="162"/>
      <c r="HY68" s="162"/>
      <c r="HZ68" s="162"/>
      <c r="IA68" s="162"/>
      <c r="IB68" s="162"/>
      <c r="IC68" s="162"/>
      <c r="ID68" s="162"/>
      <c r="IE68" s="162"/>
      <c r="IF68" s="162"/>
      <c r="IG68" s="162"/>
      <c r="IH68" s="162"/>
      <c r="II68" s="162"/>
      <c r="IJ68" s="162"/>
      <c r="IK68" s="162"/>
      <c r="IL68" s="162"/>
      <c r="IM68" s="162"/>
      <c r="IN68" s="162"/>
      <c r="IO68" s="162"/>
      <c r="IP68" s="162"/>
      <c r="IQ68" s="163"/>
    </row>
    <row r="69" spans="1:251" ht="15" customHeight="1" x14ac:dyDescent="0.15">
      <c r="A69" s="152"/>
      <c r="B69" s="181"/>
      <c r="C69" s="191"/>
      <c r="D69" s="152"/>
      <c r="E69" s="152"/>
      <c r="F69" s="172"/>
      <c r="G69" s="174"/>
      <c r="H69" s="152"/>
      <c r="I69" s="172"/>
      <c r="J69" s="173"/>
      <c r="K69" s="174"/>
      <c r="L69" s="152"/>
      <c r="M69" s="152"/>
      <c r="N69" s="181"/>
      <c r="O69" s="182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7"/>
      <c r="AL69" s="267"/>
      <c r="AM69" s="267"/>
      <c r="AN69" s="267"/>
      <c r="AO69" s="267"/>
      <c r="AP69" s="267"/>
      <c r="AQ69" s="267"/>
      <c r="AR69" s="267"/>
      <c r="AS69" s="267"/>
      <c r="AT69" s="267"/>
      <c r="AU69" s="267"/>
      <c r="AV69" s="267"/>
      <c r="AW69" s="267"/>
      <c r="AX69" s="267"/>
      <c r="AY69" s="267"/>
      <c r="AZ69" s="267"/>
      <c r="BA69" s="267"/>
      <c r="BB69" s="267"/>
      <c r="BC69" s="267"/>
      <c r="BD69" s="267"/>
      <c r="BE69" s="267"/>
      <c r="BF69" s="267"/>
      <c r="BG69" s="267"/>
      <c r="BH69" s="267"/>
      <c r="BI69" s="267"/>
      <c r="BJ69" s="267"/>
      <c r="BK69" s="267"/>
      <c r="BL69" s="267"/>
      <c r="BM69" s="267"/>
      <c r="BN69" s="267"/>
      <c r="BO69" s="267"/>
      <c r="BP69" s="267"/>
      <c r="BQ69" s="267"/>
      <c r="BR69" s="267"/>
      <c r="BS69" s="267"/>
      <c r="BT69" s="267"/>
      <c r="BU69" s="267"/>
      <c r="BV69" s="267"/>
      <c r="BW69" s="267"/>
      <c r="BX69" s="267"/>
      <c r="BY69" s="267"/>
      <c r="BZ69" s="267"/>
      <c r="CA69" s="267"/>
      <c r="CB69" s="267"/>
      <c r="CC69" s="267"/>
      <c r="CD69" s="267"/>
      <c r="CE69" s="267"/>
      <c r="CF69" s="267"/>
      <c r="CG69" s="267"/>
      <c r="CH69" s="267"/>
      <c r="CI69" s="267"/>
      <c r="CJ69" s="267"/>
      <c r="CK69" s="267"/>
      <c r="CL69" s="267"/>
      <c r="CM69" s="267"/>
      <c r="CN69" s="267"/>
      <c r="CO69" s="267"/>
      <c r="CP69" s="267"/>
      <c r="CQ69" s="267"/>
      <c r="CR69" s="267"/>
      <c r="CS69" s="267"/>
      <c r="CT69" s="267"/>
      <c r="CU69" s="267"/>
      <c r="CV69" s="267"/>
      <c r="CW69" s="267"/>
      <c r="CX69" s="267"/>
      <c r="CY69" s="267"/>
      <c r="CZ69" s="267"/>
      <c r="DA69" s="267"/>
      <c r="DB69" s="267"/>
      <c r="DC69" s="267"/>
      <c r="DD69" s="267"/>
      <c r="DE69" s="267"/>
      <c r="DF69" s="267"/>
      <c r="DG69" s="267"/>
      <c r="DH69" s="267"/>
      <c r="DI69" s="267"/>
      <c r="DJ69" s="267"/>
      <c r="DK69" s="267"/>
      <c r="DL69" s="267"/>
      <c r="DM69" s="267"/>
      <c r="DN69" s="267"/>
      <c r="DO69" s="267"/>
      <c r="DP69" s="267"/>
      <c r="DQ69" s="267"/>
      <c r="DR69" s="267"/>
      <c r="DS69" s="267"/>
      <c r="DT69" s="267"/>
      <c r="DU69" s="267"/>
      <c r="DV69" s="267"/>
      <c r="DW69" s="267"/>
      <c r="DX69" s="267"/>
      <c r="DY69" s="267"/>
      <c r="DZ69" s="267"/>
      <c r="EA69" s="267"/>
      <c r="EB69" s="267"/>
      <c r="EC69" s="267"/>
      <c r="ED69" s="267"/>
      <c r="EE69" s="267"/>
      <c r="EF69" s="267"/>
      <c r="EG69" s="267"/>
      <c r="EH69" s="267"/>
      <c r="EI69" s="267"/>
      <c r="EJ69" s="267"/>
      <c r="EK69" s="267"/>
      <c r="EL69" s="267"/>
      <c r="EM69" s="267"/>
      <c r="EN69" s="267"/>
      <c r="EO69" s="267"/>
      <c r="EP69" s="267"/>
      <c r="EQ69" s="267"/>
      <c r="ER69" s="267"/>
      <c r="ES69" s="267"/>
      <c r="ET69" s="267"/>
      <c r="EU69" s="267"/>
      <c r="EV69" s="267"/>
      <c r="EW69" s="267"/>
      <c r="EX69" s="267"/>
      <c r="EY69" s="267"/>
      <c r="EZ69" s="267"/>
      <c r="FA69" s="267"/>
      <c r="FB69" s="267"/>
      <c r="FC69" s="267"/>
      <c r="FD69" s="267"/>
      <c r="FE69" s="267"/>
      <c r="FF69" s="267"/>
      <c r="FG69" s="267"/>
      <c r="FH69" s="267"/>
      <c r="FI69" s="267"/>
      <c r="FJ69" s="267"/>
      <c r="FK69" s="267"/>
      <c r="FL69" s="267"/>
      <c r="FM69" s="267"/>
      <c r="FN69" s="267"/>
      <c r="FO69" s="267"/>
      <c r="FP69" s="267"/>
      <c r="FQ69" s="267"/>
      <c r="FR69" s="267"/>
      <c r="FS69" s="267"/>
      <c r="FT69" s="267"/>
      <c r="FU69" s="267"/>
      <c r="FV69" s="267"/>
      <c r="FW69" s="267"/>
      <c r="FX69" s="267"/>
      <c r="FY69" s="267"/>
      <c r="FZ69" s="267"/>
      <c r="GA69" s="267"/>
      <c r="GB69" s="267"/>
      <c r="GC69" s="267"/>
      <c r="GD69" s="267"/>
      <c r="GE69" s="267"/>
      <c r="GF69" s="267"/>
      <c r="GG69" s="267"/>
      <c r="GH69" s="267"/>
      <c r="GI69" s="267"/>
      <c r="GJ69" s="267"/>
      <c r="GK69" s="267"/>
      <c r="GL69" s="267"/>
      <c r="GM69" s="267"/>
      <c r="GN69" s="267"/>
      <c r="GO69" s="267"/>
      <c r="GP69" s="267"/>
      <c r="GQ69" s="267"/>
      <c r="GR69" s="267"/>
      <c r="GS69" s="267"/>
      <c r="GT69" s="267"/>
      <c r="GU69" s="267"/>
      <c r="GV69" s="267"/>
      <c r="GW69" s="267"/>
      <c r="GX69" s="267"/>
      <c r="GY69" s="267"/>
      <c r="GZ69" s="267"/>
      <c r="HA69" s="267"/>
      <c r="HB69" s="267"/>
      <c r="HC69" s="267"/>
      <c r="HD69" s="267"/>
      <c r="HE69" s="267"/>
      <c r="HF69" s="267"/>
      <c r="HG69" s="267"/>
      <c r="HH69" s="267"/>
      <c r="HI69" s="267"/>
      <c r="HJ69" s="267"/>
      <c r="HK69" s="267"/>
      <c r="HL69" s="267"/>
      <c r="HM69" s="267"/>
      <c r="HN69" s="267"/>
      <c r="HO69" s="267"/>
      <c r="HP69" s="267"/>
      <c r="HQ69" s="267"/>
      <c r="HR69" s="267"/>
      <c r="HS69" s="267"/>
      <c r="HT69" s="267"/>
      <c r="HU69" s="267"/>
      <c r="HV69" s="267"/>
      <c r="HW69" s="267"/>
      <c r="HX69" s="267"/>
      <c r="HY69" s="267"/>
      <c r="HZ69" s="267"/>
      <c r="IA69" s="267"/>
      <c r="IB69" s="267"/>
      <c r="IC69" s="267"/>
      <c r="ID69" s="267"/>
      <c r="IE69" s="267"/>
      <c r="IF69" s="267"/>
      <c r="IG69" s="267"/>
      <c r="IH69" s="267"/>
      <c r="II69" s="267"/>
      <c r="IJ69" s="267"/>
      <c r="IK69" s="267"/>
      <c r="IL69" s="267"/>
      <c r="IM69" s="267"/>
      <c r="IN69" s="267"/>
      <c r="IO69" s="267"/>
      <c r="IP69" s="267"/>
      <c r="IQ69" s="268"/>
    </row>
  </sheetData>
  <mergeCells count="8">
    <mergeCell ref="A36:C36"/>
    <mergeCell ref="E36:G36"/>
    <mergeCell ref="I36:K36"/>
    <mergeCell ref="I1:K1"/>
    <mergeCell ref="M1:O1"/>
    <mergeCell ref="A1:C1"/>
    <mergeCell ref="E1:G1"/>
    <mergeCell ref="Q1:S1"/>
  </mergeCells>
  <pageMargins left="0.75" right="0.75" top="1" bottom="1" header="0.5" footer="0.5"/>
  <pageSetup orientation="portrait"/>
  <headerFooter>
    <oddFooter>&amp;C&amp;"Helvetica,Regular"&amp;12&amp;K000000&amp;P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IV111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baseColWidth="10" defaultColWidth="16.33203125" defaultRowHeight="14.25" customHeight="1" x14ac:dyDescent="0.15"/>
  <cols>
    <col min="1" max="1" width="22.83203125" style="336" customWidth="1"/>
    <col min="2" max="2" width="12.6640625" style="336" customWidth="1"/>
    <col min="3" max="3" width="18.1640625" style="336" customWidth="1"/>
    <col min="4" max="4" width="12.6640625" style="336" customWidth="1"/>
    <col min="5" max="5" width="7" style="336" customWidth="1"/>
    <col min="6" max="6" width="6.5" style="336" customWidth="1"/>
    <col min="7" max="7" width="6.83203125" style="336" customWidth="1"/>
    <col min="8" max="8" width="6" style="336" customWidth="1"/>
    <col min="9" max="9" width="5.1640625" style="336" customWidth="1"/>
    <col min="10" max="10" width="7.1640625" style="336" customWidth="1"/>
    <col min="11" max="11" width="5.83203125" style="336" customWidth="1"/>
    <col min="12" max="12" width="7.6640625" style="336" customWidth="1"/>
    <col min="13" max="13" width="8.83203125" style="336" customWidth="1"/>
    <col min="14" max="14" width="8.1640625" style="336" customWidth="1"/>
    <col min="15" max="256" width="16.33203125" style="336" customWidth="1"/>
  </cols>
  <sheetData>
    <row r="1" spans="1:14" ht="16" customHeight="1" x14ac:dyDescent="0.15">
      <c r="A1" s="369" t="s">
        <v>260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</row>
    <row r="2" spans="1:14" ht="14.5" customHeight="1" x14ac:dyDescent="0.15">
      <c r="A2" s="219" t="s">
        <v>1</v>
      </c>
      <c r="B2" s="211" t="s">
        <v>106</v>
      </c>
      <c r="C2" s="212" t="s">
        <v>262</v>
      </c>
      <c r="D2" s="211" t="s">
        <v>2</v>
      </c>
      <c r="E2" s="211" t="s">
        <v>3</v>
      </c>
      <c r="F2" s="211" t="s">
        <v>4</v>
      </c>
      <c r="G2" s="211" t="s">
        <v>5</v>
      </c>
      <c r="H2" s="211" t="s">
        <v>6</v>
      </c>
      <c r="I2" s="211" t="s">
        <v>7</v>
      </c>
      <c r="J2" s="211" t="s">
        <v>8</v>
      </c>
      <c r="K2" s="211" t="s">
        <v>9</v>
      </c>
      <c r="L2" s="211" t="s">
        <v>10</v>
      </c>
      <c r="M2" s="211" t="s">
        <v>11</v>
      </c>
      <c r="N2" s="211" t="s">
        <v>12</v>
      </c>
    </row>
    <row r="3" spans="1:14" ht="14.5" customHeight="1" x14ac:dyDescent="0.15">
      <c r="A3" s="213"/>
      <c r="B3" s="214"/>
      <c r="C3" s="215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</row>
    <row r="4" spans="1:14" ht="14.5" customHeight="1" x14ac:dyDescent="0.15">
      <c r="A4" s="224" t="s">
        <v>90</v>
      </c>
      <c r="B4" s="216">
        <v>2017</v>
      </c>
      <c r="C4" s="217" t="s">
        <v>272</v>
      </c>
      <c r="D4" s="216">
        <v>69</v>
      </c>
      <c r="E4" s="216">
        <v>57</v>
      </c>
      <c r="F4" s="216">
        <v>0.82608695652173902</v>
      </c>
      <c r="G4" s="225">
        <v>34</v>
      </c>
      <c r="H4" s="225">
        <v>13</v>
      </c>
      <c r="I4" s="225">
        <v>7</v>
      </c>
      <c r="J4" s="225">
        <v>3</v>
      </c>
      <c r="K4" s="225">
        <v>43</v>
      </c>
      <c r="L4" s="225">
        <v>40</v>
      </c>
      <c r="M4" s="216">
        <v>0.61399999999999999</v>
      </c>
      <c r="N4" s="216">
        <v>1.44008695652174</v>
      </c>
    </row>
    <row r="5" spans="1:14" ht="14.5" customHeight="1" x14ac:dyDescent="0.15">
      <c r="A5" s="219" t="s">
        <v>264</v>
      </c>
      <c r="B5" s="220"/>
      <c r="C5" s="221"/>
      <c r="D5" s="270">
        <f>SUM(D4)</f>
        <v>69</v>
      </c>
      <c r="E5" s="270">
        <f>SUM(E4)</f>
        <v>57</v>
      </c>
      <c r="F5" s="223">
        <v>0.63302752293578002</v>
      </c>
      <c r="G5" s="222">
        <f t="shared" ref="G5:L5" si="0">SUM(G4)</f>
        <v>34</v>
      </c>
      <c r="H5" s="222">
        <f t="shared" si="0"/>
        <v>13</v>
      </c>
      <c r="I5" s="222">
        <f t="shared" si="0"/>
        <v>7</v>
      </c>
      <c r="J5" s="222">
        <f t="shared" si="0"/>
        <v>3</v>
      </c>
      <c r="K5" s="222">
        <f t="shared" si="0"/>
        <v>43</v>
      </c>
      <c r="L5" s="222">
        <f t="shared" si="0"/>
        <v>40</v>
      </c>
      <c r="M5" s="223">
        <v>4.8260869565217399E-2</v>
      </c>
      <c r="N5" s="222">
        <v>0.68128839250099704</v>
      </c>
    </row>
    <row r="6" spans="1:14" ht="14.5" customHeight="1" x14ac:dyDescent="0.15">
      <c r="A6" s="213"/>
      <c r="B6" s="214"/>
      <c r="C6" s="215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</row>
    <row r="7" spans="1:14" ht="14.5" customHeight="1" x14ac:dyDescent="0.15">
      <c r="A7" s="224" t="s">
        <v>107</v>
      </c>
      <c r="B7" s="216">
        <v>2017</v>
      </c>
      <c r="C7" s="227" t="s">
        <v>272</v>
      </c>
      <c r="D7" s="216">
        <v>58</v>
      </c>
      <c r="E7" s="216">
        <v>50</v>
      </c>
      <c r="F7" s="216">
        <v>0.86206896551724099</v>
      </c>
      <c r="G7" s="216">
        <v>25</v>
      </c>
      <c r="H7" s="216">
        <v>14</v>
      </c>
      <c r="I7" s="216">
        <v>6</v>
      </c>
      <c r="J7" s="216">
        <v>4</v>
      </c>
      <c r="K7" s="216">
        <v>34</v>
      </c>
      <c r="L7" s="216">
        <v>35</v>
      </c>
      <c r="M7" s="216">
        <v>0.73328000000000004</v>
      </c>
      <c r="N7" s="216">
        <v>1.5953489655172399</v>
      </c>
    </row>
    <row r="8" spans="1:14" ht="14.5" customHeight="1" x14ac:dyDescent="0.15">
      <c r="A8" s="224" t="s">
        <v>107</v>
      </c>
      <c r="B8" s="216">
        <v>2018</v>
      </c>
      <c r="C8" s="217" t="s">
        <v>272</v>
      </c>
      <c r="D8" s="216">
        <v>54</v>
      </c>
      <c r="E8" s="216">
        <v>40</v>
      </c>
      <c r="F8" s="216">
        <v>0.74074074074074103</v>
      </c>
      <c r="G8" s="216">
        <v>25</v>
      </c>
      <c r="H8" s="216">
        <v>9</v>
      </c>
      <c r="I8" s="216">
        <v>3</v>
      </c>
      <c r="J8" s="216">
        <v>3</v>
      </c>
      <c r="K8" s="216">
        <v>25</v>
      </c>
      <c r="L8" s="216">
        <v>20</v>
      </c>
      <c r="M8" s="216">
        <v>0.57494999999999996</v>
      </c>
      <c r="N8" s="216">
        <v>1.3156907407407401</v>
      </c>
    </row>
    <row r="9" spans="1:14" ht="14.5" customHeight="1" x14ac:dyDescent="0.15">
      <c r="A9" s="219" t="s">
        <v>264</v>
      </c>
      <c r="B9" s="220"/>
      <c r="C9" s="221"/>
      <c r="D9" s="271">
        <f>SUM(D7:D8)</f>
        <v>112</v>
      </c>
      <c r="E9" s="240">
        <f>SUM(E7:E8)</f>
        <v>90</v>
      </c>
      <c r="F9" s="223">
        <f>E9/D9</f>
        <v>0.8035714285714286</v>
      </c>
      <c r="G9" s="241">
        <f t="shared" ref="G9:L9" si="1">SUM(G7:G8)</f>
        <v>50</v>
      </c>
      <c r="H9" s="241">
        <f t="shared" si="1"/>
        <v>23</v>
      </c>
      <c r="I9" s="241">
        <f t="shared" si="1"/>
        <v>9</v>
      </c>
      <c r="J9" s="241">
        <f t="shared" si="1"/>
        <v>7</v>
      </c>
      <c r="K9" s="241">
        <f t="shared" si="1"/>
        <v>59</v>
      </c>
      <c r="L9" s="241">
        <f t="shared" si="1"/>
        <v>55</v>
      </c>
      <c r="M9" s="223">
        <f>(H9*1.33+I9*1.67+J9*2)/E9</f>
        <v>0.6624444444444445</v>
      </c>
      <c r="N9" s="222">
        <f>M9+F9</f>
        <v>1.466015873015873</v>
      </c>
    </row>
    <row r="10" spans="1:14" ht="14.5" customHeight="1" x14ac:dyDescent="0.15">
      <c r="A10" s="213"/>
      <c r="B10" s="214"/>
      <c r="C10" s="215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</row>
    <row r="11" spans="1:14" ht="14.5" customHeight="1" x14ac:dyDescent="0.15">
      <c r="A11" s="224" t="s">
        <v>17</v>
      </c>
      <c r="B11" s="216">
        <v>2018</v>
      </c>
      <c r="C11" s="217" t="s">
        <v>272</v>
      </c>
      <c r="D11" s="216">
        <v>59</v>
      </c>
      <c r="E11" s="216">
        <v>42</v>
      </c>
      <c r="F11" s="216">
        <v>0.71186440677966101</v>
      </c>
      <c r="G11" s="216">
        <v>15</v>
      </c>
      <c r="H11" s="216">
        <v>15</v>
      </c>
      <c r="I11" s="216">
        <v>4</v>
      </c>
      <c r="J11" s="216">
        <v>8</v>
      </c>
      <c r="K11" s="216">
        <v>38</v>
      </c>
      <c r="L11" s="216">
        <v>32</v>
      </c>
      <c r="M11" s="216">
        <v>1.0157857142857101</v>
      </c>
      <c r="N11" s="216">
        <v>1.7276501210653801</v>
      </c>
    </row>
    <row r="12" spans="1:14" ht="14.5" customHeight="1" x14ac:dyDescent="0.15">
      <c r="A12" s="219" t="s">
        <v>264</v>
      </c>
      <c r="B12" s="220"/>
      <c r="C12" s="221"/>
      <c r="D12" s="271">
        <f>SUM(D11:D11)</f>
        <v>59</v>
      </c>
      <c r="E12" s="240">
        <f>SUM(E11:E11)</f>
        <v>42</v>
      </c>
      <c r="F12" s="223">
        <f>E12/D12</f>
        <v>0.71186440677966101</v>
      </c>
      <c r="G12" s="241">
        <f t="shared" ref="G12:L12" si="2">SUM(G11:G11)</f>
        <v>15</v>
      </c>
      <c r="H12" s="242">
        <f t="shared" si="2"/>
        <v>15</v>
      </c>
      <c r="I12" s="243">
        <f t="shared" si="2"/>
        <v>4</v>
      </c>
      <c r="J12" s="222">
        <f t="shared" si="2"/>
        <v>8</v>
      </c>
      <c r="K12" s="240">
        <f t="shared" si="2"/>
        <v>38</v>
      </c>
      <c r="L12" s="242">
        <f t="shared" si="2"/>
        <v>32</v>
      </c>
      <c r="M12" s="223">
        <f>(H12*1.33+I12*1.67+J12*2)/E12</f>
        <v>1.0150000000000001</v>
      </c>
      <c r="N12" s="222">
        <f>M12+F12</f>
        <v>1.726864406779661</v>
      </c>
    </row>
    <row r="13" spans="1:14" ht="14.5" customHeight="1" x14ac:dyDescent="0.15">
      <c r="A13" s="213"/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</row>
    <row r="14" spans="1:14" ht="14.5" customHeight="1" x14ac:dyDescent="0.15">
      <c r="A14" s="224" t="s">
        <v>108</v>
      </c>
      <c r="B14" s="216">
        <v>2019</v>
      </c>
      <c r="C14" s="217" t="s">
        <v>272</v>
      </c>
      <c r="D14" s="216">
        <f>'2019 Field of Dreamers - 2019 -'!C25</f>
        <v>55</v>
      </c>
      <c r="E14" s="216">
        <f>'2019 Field of Dreamers - 2019 -'!D25</f>
        <v>44</v>
      </c>
      <c r="F14" s="216">
        <f>'2019 Field of Dreamers - 2019 -'!E25</f>
        <v>0.8</v>
      </c>
      <c r="G14" s="216">
        <f>'2019 Field of Dreamers - 2019 -'!F25</f>
        <v>30</v>
      </c>
      <c r="H14" s="216">
        <f>'2019 Field of Dreamers - 2019 -'!G25</f>
        <v>10</v>
      </c>
      <c r="I14" s="216">
        <f>'2019 Field of Dreamers - 2019 -'!H25</f>
        <v>3</v>
      </c>
      <c r="J14" s="216">
        <f>'2019 Field of Dreamers - 2019 -'!I25</f>
        <v>1</v>
      </c>
      <c r="K14" s="216">
        <f>'2019 Field of Dreamers - 2019 -'!J25</f>
        <v>27</v>
      </c>
      <c r="L14" s="216">
        <f>'2019 Field of Dreamers - 2019 -'!K25</f>
        <v>24</v>
      </c>
      <c r="M14" s="216">
        <f>'2019 Field of Dreamers - 2019 -'!L25</f>
        <v>0.46206818181818182</v>
      </c>
      <c r="N14" s="216">
        <f>'2019 Field of Dreamers - 2019 -'!M25</f>
        <v>1.2620681818181818</v>
      </c>
    </row>
    <row r="15" spans="1:14" ht="14.5" customHeight="1" x14ac:dyDescent="0.15">
      <c r="A15" s="219" t="s">
        <v>264</v>
      </c>
      <c r="B15" s="220"/>
      <c r="C15" s="221"/>
      <c r="D15" s="271">
        <f>SUM(D14:D14)</f>
        <v>55</v>
      </c>
      <c r="E15" s="240">
        <f>SUM(E14:E14)</f>
        <v>44</v>
      </c>
      <c r="F15" s="223">
        <f>E15/D15</f>
        <v>0.8</v>
      </c>
      <c r="G15" s="241">
        <f t="shared" ref="G15:L15" si="3">SUM(G14:G14)</f>
        <v>30</v>
      </c>
      <c r="H15" s="222">
        <f t="shared" si="3"/>
        <v>10</v>
      </c>
      <c r="I15" s="222">
        <f t="shared" si="3"/>
        <v>3</v>
      </c>
      <c r="J15" s="222">
        <f t="shared" si="3"/>
        <v>1</v>
      </c>
      <c r="K15" s="222">
        <f t="shared" si="3"/>
        <v>27</v>
      </c>
      <c r="L15" s="222">
        <f t="shared" si="3"/>
        <v>24</v>
      </c>
      <c r="M15" s="223">
        <f>(H15*1.33+I15*1.67+J15*2)/E15</f>
        <v>0.46159090909090916</v>
      </c>
      <c r="N15" s="222">
        <f>M15+F15</f>
        <v>1.2615909090909092</v>
      </c>
    </row>
    <row r="16" spans="1:14" ht="14.5" customHeight="1" x14ac:dyDescent="0.15">
      <c r="A16" s="213"/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</row>
    <row r="17" spans="1:14" ht="14.5" customHeight="1" x14ac:dyDescent="0.15">
      <c r="A17" s="224" t="s">
        <v>193</v>
      </c>
      <c r="B17" s="216">
        <v>2019</v>
      </c>
      <c r="C17" s="217" t="s">
        <v>272</v>
      </c>
      <c r="D17" s="216">
        <f>'2019 Field of Dreamers - 2019 -'!C19</f>
        <v>45</v>
      </c>
      <c r="E17" s="216">
        <f>'2019 Field of Dreamers - 2019 -'!D19</f>
        <v>36</v>
      </c>
      <c r="F17" s="216">
        <f>'2019 Field of Dreamers - 2019 -'!E19</f>
        <v>0.8</v>
      </c>
      <c r="G17" s="216">
        <f>'2019 Field of Dreamers - 2019 -'!F19</f>
        <v>24</v>
      </c>
      <c r="H17" s="216">
        <f>'2019 Field of Dreamers - 2019 -'!G19</f>
        <v>8</v>
      </c>
      <c r="I17" s="216">
        <f>'2019 Field of Dreamers - 2019 -'!H19</f>
        <v>2</v>
      </c>
      <c r="J17" s="216">
        <f>'2019 Field of Dreamers - 2019 -'!I19</f>
        <v>2</v>
      </c>
      <c r="K17" s="216">
        <f>'2019 Field of Dreamers - 2019 -'!J19</f>
        <v>18</v>
      </c>
      <c r="L17" s="216">
        <f>'2019 Field of Dreamers - 2019 -'!K19</f>
        <v>25</v>
      </c>
      <c r="M17" s="216">
        <f>'2019 Field of Dreamers - 2019 -'!L19</f>
        <v>0.49994444444444436</v>
      </c>
      <c r="N17" s="216">
        <f>'2019 Field of Dreamers - 2019 -'!M19</f>
        <v>1.2999444444444443</v>
      </c>
    </row>
    <row r="18" spans="1:14" ht="14.5" customHeight="1" x14ac:dyDescent="0.15">
      <c r="A18" s="219" t="s">
        <v>264</v>
      </c>
      <c r="B18" s="220"/>
      <c r="C18" s="221"/>
      <c r="D18" s="271">
        <f>SUM(D17:D17)</f>
        <v>45</v>
      </c>
      <c r="E18" s="240">
        <f>SUM(E17:E17)</f>
        <v>36</v>
      </c>
      <c r="F18" s="223">
        <f>E18/D18</f>
        <v>0.8</v>
      </c>
      <c r="G18" s="241">
        <f t="shared" ref="G18:L18" si="4">SUM(G17:G17)</f>
        <v>24</v>
      </c>
      <c r="H18" s="222">
        <f t="shared" si="4"/>
        <v>8</v>
      </c>
      <c r="I18" s="222">
        <f t="shared" si="4"/>
        <v>2</v>
      </c>
      <c r="J18" s="222">
        <f t="shared" si="4"/>
        <v>2</v>
      </c>
      <c r="K18" s="222">
        <f t="shared" si="4"/>
        <v>18</v>
      </c>
      <c r="L18" s="222">
        <f t="shared" si="4"/>
        <v>25</v>
      </c>
      <c r="M18" s="223">
        <f>(H18*1.33+I18*1.67+J18*2)/E18</f>
        <v>0.49944444444444447</v>
      </c>
      <c r="N18" s="222">
        <f>M18+F18</f>
        <v>1.2994444444444446</v>
      </c>
    </row>
    <row r="19" spans="1:14" ht="14.5" customHeight="1" x14ac:dyDescent="0.15">
      <c r="A19" s="213"/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</row>
    <row r="20" spans="1:14" ht="14.5" customHeight="1" x14ac:dyDescent="0.15">
      <c r="A20" s="224" t="s">
        <v>118</v>
      </c>
      <c r="B20" s="216">
        <v>2017</v>
      </c>
      <c r="C20" s="217" t="s">
        <v>272</v>
      </c>
      <c r="D20" s="216">
        <v>71</v>
      </c>
      <c r="E20" s="216">
        <v>37</v>
      </c>
      <c r="F20" s="216">
        <v>0.52112676056338003</v>
      </c>
      <c r="G20" s="216">
        <v>34</v>
      </c>
      <c r="H20" s="216">
        <v>2</v>
      </c>
      <c r="I20" s="216">
        <v>0</v>
      </c>
      <c r="J20" s="216">
        <v>1</v>
      </c>
      <c r="K20" s="216">
        <v>29</v>
      </c>
      <c r="L20" s="216">
        <v>15</v>
      </c>
      <c r="M20" s="216">
        <v>0.12610810810810799</v>
      </c>
      <c r="N20" s="216">
        <v>0.64723486867148805</v>
      </c>
    </row>
    <row r="21" spans="1:14" ht="14.5" customHeight="1" x14ac:dyDescent="0.15">
      <c r="A21" s="219" t="s">
        <v>264</v>
      </c>
      <c r="B21" s="220"/>
      <c r="C21" s="221"/>
      <c r="D21" s="271">
        <f>SUM(D20:D20)</f>
        <v>71</v>
      </c>
      <c r="E21" s="240">
        <f>SUM(E20:E20)</f>
        <v>37</v>
      </c>
      <c r="F21" s="223">
        <f>E21/D21</f>
        <v>0.52112676056338025</v>
      </c>
      <c r="G21" s="241">
        <f t="shared" ref="G21:L21" si="5">SUM(G20:G20)</f>
        <v>34</v>
      </c>
      <c r="H21" s="242">
        <f t="shared" si="5"/>
        <v>2</v>
      </c>
      <c r="I21" s="243">
        <f t="shared" si="5"/>
        <v>0</v>
      </c>
      <c r="J21" s="222">
        <f t="shared" si="5"/>
        <v>1</v>
      </c>
      <c r="K21" s="240">
        <f t="shared" si="5"/>
        <v>29</v>
      </c>
      <c r="L21" s="242">
        <f t="shared" si="5"/>
        <v>15</v>
      </c>
      <c r="M21" s="223">
        <f>(H21*1.33+I21*1.67+J21*2)/E21</f>
        <v>0.12594594594594594</v>
      </c>
      <c r="N21" s="222">
        <f>M21+F21</f>
        <v>0.64707270650932625</v>
      </c>
    </row>
    <row r="22" spans="1:14" ht="14.5" customHeight="1" x14ac:dyDescent="0.15">
      <c r="A22" s="213"/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</row>
    <row r="23" spans="1:14" ht="14.5" customHeight="1" x14ac:dyDescent="0.15">
      <c r="A23" s="224" t="s">
        <v>60</v>
      </c>
      <c r="B23" s="216">
        <v>2018</v>
      </c>
      <c r="C23" s="217" t="s">
        <v>272</v>
      </c>
      <c r="D23" s="216">
        <v>46</v>
      </c>
      <c r="E23" s="216">
        <v>34</v>
      </c>
      <c r="F23" s="216">
        <v>0.73913043478260898</v>
      </c>
      <c r="G23" s="216">
        <v>34</v>
      </c>
      <c r="H23" s="216">
        <v>0</v>
      </c>
      <c r="I23" s="216">
        <v>0</v>
      </c>
      <c r="J23" s="216">
        <v>0</v>
      </c>
      <c r="K23" s="216">
        <v>19</v>
      </c>
      <c r="L23" s="216">
        <v>15</v>
      </c>
      <c r="M23" s="216">
        <v>0</v>
      </c>
      <c r="N23" s="216">
        <v>0.73913043478260898</v>
      </c>
    </row>
    <row r="24" spans="1:14" ht="14.5" customHeight="1" x14ac:dyDescent="0.15">
      <c r="A24" s="219" t="s">
        <v>264</v>
      </c>
      <c r="B24" s="220"/>
      <c r="C24" s="221"/>
      <c r="D24" s="271">
        <f>D23</f>
        <v>46</v>
      </c>
      <c r="E24" s="240">
        <f>E23</f>
        <v>34</v>
      </c>
      <c r="F24" s="223">
        <f>E24/D24</f>
        <v>0.73913043478260865</v>
      </c>
      <c r="G24" s="241">
        <f t="shared" ref="G24:L24" si="6">G23</f>
        <v>34</v>
      </c>
      <c r="H24" s="222">
        <f t="shared" si="6"/>
        <v>0</v>
      </c>
      <c r="I24" s="222">
        <f t="shared" si="6"/>
        <v>0</v>
      </c>
      <c r="J24" s="222">
        <f t="shared" si="6"/>
        <v>0</v>
      </c>
      <c r="K24" s="222">
        <f t="shared" si="6"/>
        <v>19</v>
      </c>
      <c r="L24" s="242">
        <f t="shared" si="6"/>
        <v>15</v>
      </c>
      <c r="M24" s="223">
        <f>(H24*1.33+I24*1.67+J24*2)/E24</f>
        <v>0</v>
      </c>
      <c r="N24" s="222">
        <f>M24+F24</f>
        <v>0.73913043478260865</v>
      </c>
    </row>
    <row r="25" spans="1:14" ht="14.5" customHeight="1" x14ac:dyDescent="0.15">
      <c r="A25" s="213"/>
      <c r="B25" s="214"/>
      <c r="C25" s="215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</row>
    <row r="26" spans="1:14" ht="14.5" customHeight="1" x14ac:dyDescent="0.15">
      <c r="A26" s="224" t="s">
        <v>58</v>
      </c>
      <c r="B26" s="216">
        <v>2018</v>
      </c>
      <c r="C26" s="217" t="s">
        <v>272</v>
      </c>
      <c r="D26" s="216">
        <v>68</v>
      </c>
      <c r="E26" s="216">
        <v>45</v>
      </c>
      <c r="F26" s="216">
        <v>0.66176470588235303</v>
      </c>
      <c r="G26" s="216">
        <v>33</v>
      </c>
      <c r="H26" s="216">
        <v>9</v>
      </c>
      <c r="I26" s="216">
        <v>2</v>
      </c>
      <c r="J26" s="216">
        <v>1</v>
      </c>
      <c r="K26" s="216">
        <v>29</v>
      </c>
      <c r="L26" s="216">
        <v>23</v>
      </c>
      <c r="M26" s="216">
        <v>0.38513333333333299</v>
      </c>
      <c r="N26" s="216">
        <v>1.0468980392156899</v>
      </c>
    </row>
    <row r="27" spans="1:14" ht="14.5" customHeight="1" x14ac:dyDescent="0.15">
      <c r="A27" s="219" t="s">
        <v>264</v>
      </c>
      <c r="B27" s="220"/>
      <c r="C27" s="221"/>
      <c r="D27" s="271">
        <f>SUM(D26)</f>
        <v>68</v>
      </c>
      <c r="E27" s="240">
        <f>SUM(E26)</f>
        <v>45</v>
      </c>
      <c r="F27" s="223">
        <f>E27/D27</f>
        <v>0.66176470588235292</v>
      </c>
      <c r="G27" s="241">
        <f t="shared" ref="G27:L27" si="7">SUM(G26)</f>
        <v>33</v>
      </c>
      <c r="H27" s="242">
        <f t="shared" si="7"/>
        <v>9</v>
      </c>
      <c r="I27" s="222">
        <f t="shared" si="7"/>
        <v>2</v>
      </c>
      <c r="J27" s="239">
        <f t="shared" si="7"/>
        <v>1</v>
      </c>
      <c r="K27" s="240">
        <f t="shared" si="7"/>
        <v>29</v>
      </c>
      <c r="L27" s="242">
        <f t="shared" si="7"/>
        <v>23</v>
      </c>
      <c r="M27" s="223">
        <f>(H27*1.33+I27*1.67+J27*2)/E27</f>
        <v>0.38466666666666671</v>
      </c>
      <c r="N27" s="222">
        <f>M27+F27</f>
        <v>1.0464313725490197</v>
      </c>
    </row>
    <row r="28" spans="1:14" ht="14.5" customHeight="1" x14ac:dyDescent="0.15">
      <c r="A28" s="213"/>
      <c r="B28" s="214"/>
      <c r="C28" s="215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</row>
    <row r="29" spans="1:14" ht="14.5" customHeight="1" x14ac:dyDescent="0.15">
      <c r="A29" s="224" t="s">
        <v>85</v>
      </c>
      <c r="B29" s="216">
        <v>2017</v>
      </c>
      <c r="C29" s="217" t="s">
        <v>272</v>
      </c>
      <c r="D29" s="216">
        <v>80</v>
      </c>
      <c r="E29" s="216">
        <v>59</v>
      </c>
      <c r="F29" s="216">
        <v>0.73750000000000004</v>
      </c>
      <c r="G29" s="216">
        <v>18</v>
      </c>
      <c r="H29" s="216">
        <v>21</v>
      </c>
      <c r="I29" s="216">
        <v>7</v>
      </c>
      <c r="J29" s="216">
        <v>13</v>
      </c>
      <c r="K29" s="216">
        <v>63</v>
      </c>
      <c r="L29" s="216">
        <v>39</v>
      </c>
      <c r="M29" s="216">
        <v>1.11291525423729</v>
      </c>
      <c r="N29" s="216">
        <v>1.85041525423729</v>
      </c>
    </row>
    <row r="30" spans="1:14" ht="14.5" customHeight="1" x14ac:dyDescent="0.15">
      <c r="A30" s="219" t="s">
        <v>264</v>
      </c>
      <c r="B30" s="220"/>
      <c r="C30" s="221"/>
      <c r="D30" s="271">
        <f>SUM(D29:D29)</f>
        <v>80</v>
      </c>
      <c r="E30" s="240">
        <f>SUM(E29:E29)</f>
        <v>59</v>
      </c>
      <c r="F30" s="223">
        <f>E30/D30</f>
        <v>0.73750000000000004</v>
      </c>
      <c r="G30" s="241">
        <f t="shared" ref="G30:L30" si="8">SUM(G29:G29)</f>
        <v>18</v>
      </c>
      <c r="H30" s="242">
        <f t="shared" si="8"/>
        <v>21</v>
      </c>
      <c r="I30" s="243">
        <f t="shared" si="8"/>
        <v>7</v>
      </c>
      <c r="J30" s="239">
        <f t="shared" si="8"/>
        <v>13</v>
      </c>
      <c r="K30" s="240">
        <f t="shared" si="8"/>
        <v>63</v>
      </c>
      <c r="L30" s="242">
        <f t="shared" si="8"/>
        <v>39</v>
      </c>
      <c r="M30" s="223">
        <f>(H30*1.33+I30*1.67+J30*2)/E30</f>
        <v>1.1122033898305086</v>
      </c>
      <c r="N30" s="222">
        <f>M30+F30</f>
        <v>1.8497033898305086</v>
      </c>
    </row>
    <row r="31" spans="1:14" ht="14.5" customHeight="1" x14ac:dyDescent="0.15">
      <c r="A31" s="213"/>
      <c r="B31" s="214"/>
      <c r="C31" s="215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</row>
    <row r="32" spans="1:14" ht="14.5" customHeight="1" x14ac:dyDescent="0.15">
      <c r="A32" s="198" t="s">
        <v>121</v>
      </c>
      <c r="B32" s="216">
        <v>2017</v>
      </c>
      <c r="C32" s="217" t="s">
        <v>272</v>
      </c>
      <c r="D32" s="216">
        <v>63</v>
      </c>
      <c r="E32" s="216">
        <v>40</v>
      </c>
      <c r="F32" s="216">
        <v>0.634920634920635</v>
      </c>
      <c r="G32" s="216">
        <v>39</v>
      </c>
      <c r="H32" s="216">
        <v>1</v>
      </c>
      <c r="I32" s="216">
        <v>0</v>
      </c>
      <c r="J32" s="216">
        <v>0</v>
      </c>
      <c r="K32" s="216">
        <v>17</v>
      </c>
      <c r="L32" s="216">
        <v>18</v>
      </c>
      <c r="M32" s="216">
        <v>3.3325E-2</v>
      </c>
      <c r="N32" s="216">
        <v>0.66824563492063505</v>
      </c>
    </row>
    <row r="33" spans="1:14" ht="14.5" customHeight="1" x14ac:dyDescent="0.15">
      <c r="A33" s="198" t="s">
        <v>121</v>
      </c>
      <c r="B33" s="216">
        <v>2019</v>
      </c>
      <c r="C33" s="217" t="s">
        <v>272</v>
      </c>
      <c r="D33" s="216">
        <f>'2019 Field of Dreamers - 2019 -'!C26</f>
        <v>25</v>
      </c>
      <c r="E33" s="216">
        <f>'2019 Field of Dreamers - 2019 -'!D26</f>
        <v>19</v>
      </c>
      <c r="F33" s="216">
        <f>'2019 Field of Dreamers - 2019 -'!E26</f>
        <v>0.76</v>
      </c>
      <c r="G33" s="216">
        <f>'2019 Field of Dreamers - 2019 -'!F26</f>
        <v>18</v>
      </c>
      <c r="H33" s="216">
        <f>'2019 Field of Dreamers - 2019 -'!G26</f>
        <v>1</v>
      </c>
      <c r="I33" s="216">
        <f>'2019 Field of Dreamers - 2019 -'!H26</f>
        <v>0</v>
      </c>
      <c r="J33" s="216">
        <f>'2019 Field of Dreamers - 2019 -'!I26</f>
        <v>0</v>
      </c>
      <c r="K33" s="216">
        <f>'2019 Field of Dreamers - 2019 -'!J26</f>
        <v>14</v>
      </c>
      <c r="L33" s="216">
        <f>'2019 Field of Dreamers - 2019 -'!K26</f>
        <v>11</v>
      </c>
      <c r="M33" s="216">
        <f>'2019 Field of Dreamers - 2019 -'!L26</f>
        <v>7.01578947368421E-2</v>
      </c>
      <c r="N33" s="216">
        <f>'2019 Field of Dreamers - 2019 -'!M26</f>
        <v>0.83015789473684209</v>
      </c>
    </row>
    <row r="34" spans="1:14" ht="14.5" customHeight="1" x14ac:dyDescent="0.15">
      <c r="A34" s="219" t="s">
        <v>264</v>
      </c>
      <c r="B34" s="220"/>
      <c r="C34" s="221"/>
      <c r="D34" s="271">
        <f>SUM(D32:D33)</f>
        <v>88</v>
      </c>
      <c r="E34" s="271">
        <f>SUM(E32:E33)</f>
        <v>59</v>
      </c>
      <c r="F34" s="223">
        <f>E34/D34</f>
        <v>0.67045454545454541</v>
      </c>
      <c r="G34" s="241">
        <f t="shared" ref="G34:L34" si="9">SUM(G32:G33)</f>
        <v>57</v>
      </c>
      <c r="H34" s="241">
        <f t="shared" si="9"/>
        <v>2</v>
      </c>
      <c r="I34" s="241">
        <f t="shared" si="9"/>
        <v>0</v>
      </c>
      <c r="J34" s="241">
        <f t="shared" si="9"/>
        <v>0</v>
      </c>
      <c r="K34" s="241">
        <f t="shared" si="9"/>
        <v>31</v>
      </c>
      <c r="L34" s="241">
        <f t="shared" si="9"/>
        <v>29</v>
      </c>
      <c r="M34" s="223">
        <f>(H34*1.33+I34*1.67+J34*2)/E34</f>
        <v>4.5084745762711868E-2</v>
      </c>
      <c r="N34" s="222">
        <f>M34+F34</f>
        <v>0.71553929121725723</v>
      </c>
    </row>
    <row r="35" spans="1:14" ht="14.5" customHeight="1" x14ac:dyDescent="0.15">
      <c r="A35" s="213"/>
      <c r="B35" s="214"/>
      <c r="C35" s="215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</row>
    <row r="36" spans="1:14" ht="14.5" customHeight="1" x14ac:dyDescent="0.15">
      <c r="A36" s="224" t="s">
        <v>74</v>
      </c>
      <c r="B36" s="216">
        <v>2017</v>
      </c>
      <c r="C36" s="217" t="s">
        <v>272</v>
      </c>
      <c r="D36" s="216">
        <v>47</v>
      </c>
      <c r="E36" s="216">
        <v>26</v>
      </c>
      <c r="F36" s="216">
        <v>0.55319148936170204</v>
      </c>
      <c r="G36" s="216">
        <v>25</v>
      </c>
      <c r="H36" s="216">
        <v>1</v>
      </c>
      <c r="I36" s="216">
        <v>0</v>
      </c>
      <c r="J36" s="216">
        <v>0</v>
      </c>
      <c r="K36" s="216">
        <v>18</v>
      </c>
      <c r="L36" s="216">
        <v>15</v>
      </c>
      <c r="M36" s="216">
        <v>5.1269230769230803E-2</v>
      </c>
      <c r="N36" s="216">
        <v>0.60446072013093299</v>
      </c>
    </row>
    <row r="37" spans="1:14" ht="14.5" customHeight="1" x14ac:dyDescent="0.15">
      <c r="A37" s="224" t="s">
        <v>74</v>
      </c>
      <c r="B37" s="216">
        <v>2018</v>
      </c>
      <c r="C37" s="217" t="s">
        <v>272</v>
      </c>
      <c r="D37" s="216">
        <v>38</v>
      </c>
      <c r="E37" s="216">
        <v>19</v>
      </c>
      <c r="F37" s="216">
        <v>0.5</v>
      </c>
      <c r="G37" s="216">
        <v>19</v>
      </c>
      <c r="H37" s="216">
        <v>0</v>
      </c>
      <c r="I37" s="216">
        <v>0</v>
      </c>
      <c r="J37" s="216">
        <v>0</v>
      </c>
      <c r="K37" s="216">
        <v>3</v>
      </c>
      <c r="L37" s="216">
        <v>14</v>
      </c>
      <c r="M37" s="216">
        <v>0</v>
      </c>
      <c r="N37" s="216">
        <v>0.5</v>
      </c>
    </row>
    <row r="38" spans="1:14" ht="14.5" customHeight="1" x14ac:dyDescent="0.15">
      <c r="A38" s="219" t="s">
        <v>264</v>
      </c>
      <c r="B38" s="220"/>
      <c r="C38" s="221"/>
      <c r="D38" s="271">
        <f>SUM(D36:D37)</f>
        <v>85</v>
      </c>
      <c r="E38" s="271">
        <f>SUM(E36:E37)</f>
        <v>45</v>
      </c>
      <c r="F38" s="223">
        <f>E38/D38</f>
        <v>0.52941176470588236</v>
      </c>
      <c r="G38" s="241">
        <f t="shared" ref="G38:L38" si="10">SUM(G36:G37)</f>
        <v>44</v>
      </c>
      <c r="H38" s="241">
        <f t="shared" si="10"/>
        <v>1</v>
      </c>
      <c r="I38" s="241">
        <f t="shared" si="10"/>
        <v>0</v>
      </c>
      <c r="J38" s="241">
        <f t="shared" si="10"/>
        <v>0</v>
      </c>
      <c r="K38" s="241">
        <f t="shared" si="10"/>
        <v>21</v>
      </c>
      <c r="L38" s="241">
        <f t="shared" si="10"/>
        <v>29</v>
      </c>
      <c r="M38" s="223">
        <f>(H38*1.33+I38*1.67+J38*2)/E38</f>
        <v>2.9555555555555557E-2</v>
      </c>
      <c r="N38" s="222">
        <f>M38+F38</f>
        <v>0.55896732026143792</v>
      </c>
    </row>
    <row r="39" spans="1:14" ht="14.5" customHeight="1" x14ac:dyDescent="0.15">
      <c r="A39" s="337"/>
      <c r="B39" s="338"/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339"/>
      <c r="N39" s="339"/>
    </row>
    <row r="40" spans="1:14" ht="14.5" customHeight="1" x14ac:dyDescent="0.15">
      <c r="A40" s="224" t="s">
        <v>209</v>
      </c>
      <c r="B40" s="216">
        <v>2019</v>
      </c>
      <c r="C40" s="217" t="s">
        <v>272</v>
      </c>
      <c r="D40" s="216">
        <f>'2019 Field of Dreamers - 2019 -'!C27</f>
        <v>17</v>
      </c>
      <c r="E40" s="216">
        <f>'2019 Field of Dreamers - 2019 -'!D27</f>
        <v>11</v>
      </c>
      <c r="F40" s="216">
        <f>'2019 Field of Dreamers - 2019 -'!E27</f>
        <v>0.6470588235294118</v>
      </c>
      <c r="G40" s="216">
        <f>'2019 Field of Dreamers - 2019 -'!F27</f>
        <v>11</v>
      </c>
      <c r="H40" s="216">
        <f>'2019 Field of Dreamers - 2019 -'!G27</f>
        <v>0</v>
      </c>
      <c r="I40" s="216">
        <f>'2019 Field of Dreamers - 2019 -'!H27</f>
        <v>0</v>
      </c>
      <c r="J40" s="216">
        <f>'2019 Field of Dreamers - 2019 -'!I27</f>
        <v>0</v>
      </c>
      <c r="K40" s="216">
        <f>'2019 Field of Dreamers - 2019 -'!J27</f>
        <v>6</v>
      </c>
      <c r="L40" s="216">
        <f>'2019 Field of Dreamers - 2019 -'!K27</f>
        <v>2</v>
      </c>
      <c r="M40" s="216">
        <f>'2019 Field of Dreamers - 2019 -'!L27</f>
        <v>0</v>
      </c>
      <c r="N40" s="216">
        <f>'2019 Field of Dreamers - 2019 -'!M27</f>
        <v>0.6470588235294118</v>
      </c>
    </row>
    <row r="41" spans="1:14" ht="14.5" customHeight="1" x14ac:dyDescent="0.15">
      <c r="A41" s="219" t="s">
        <v>264</v>
      </c>
      <c r="B41" s="220"/>
      <c r="C41" s="221"/>
      <c r="D41" s="222">
        <f>SUM(D40)</f>
        <v>17</v>
      </c>
      <c r="E41" s="222">
        <f>SUM(E40)</f>
        <v>11</v>
      </c>
      <c r="F41" s="223">
        <f>E41/D41</f>
        <v>0.6470588235294118</v>
      </c>
      <c r="G41" s="222">
        <f t="shared" ref="G41:L41" si="11">SUM(G40)</f>
        <v>11</v>
      </c>
      <c r="H41" s="222">
        <f t="shared" si="11"/>
        <v>0</v>
      </c>
      <c r="I41" s="222">
        <f t="shared" si="11"/>
        <v>0</v>
      </c>
      <c r="J41" s="222">
        <f t="shared" si="11"/>
        <v>0</v>
      </c>
      <c r="K41" s="222">
        <f t="shared" si="11"/>
        <v>6</v>
      </c>
      <c r="L41" s="222">
        <f t="shared" si="11"/>
        <v>2</v>
      </c>
      <c r="M41" s="223">
        <f>(H41*1.33+I41*1.67+J41*2)/E41</f>
        <v>0</v>
      </c>
      <c r="N41" s="222">
        <f>M41+F41</f>
        <v>0.6470588235294118</v>
      </c>
    </row>
    <row r="42" spans="1:14" ht="14.5" customHeight="1" x14ac:dyDescent="0.15">
      <c r="A42" s="337"/>
      <c r="B42" s="338"/>
      <c r="C42" s="339"/>
      <c r="D42" s="339"/>
      <c r="E42" s="339"/>
      <c r="F42" s="339"/>
      <c r="G42" s="339"/>
      <c r="H42" s="339"/>
      <c r="I42" s="339"/>
      <c r="J42" s="339"/>
      <c r="K42" s="339"/>
      <c r="L42" s="339"/>
      <c r="M42" s="339"/>
      <c r="N42" s="339"/>
    </row>
    <row r="43" spans="1:14" ht="14.5" customHeight="1" x14ac:dyDescent="0.15">
      <c r="A43" s="224" t="s">
        <v>174</v>
      </c>
      <c r="B43" s="216">
        <v>2018</v>
      </c>
      <c r="C43" s="217" t="s">
        <v>272</v>
      </c>
      <c r="D43" s="216">
        <f>'Baseball Card Page - All Season'!D291</f>
        <v>30</v>
      </c>
      <c r="E43" s="216">
        <f>'Baseball Card Page - All Season'!E291</f>
        <v>18</v>
      </c>
      <c r="F43" s="216">
        <f>'Baseball Card Page - All Season'!F291</f>
        <v>0.6</v>
      </c>
      <c r="G43" s="216">
        <f>'Baseball Card Page - All Season'!G291</f>
        <v>17</v>
      </c>
      <c r="H43" s="216">
        <f>'Baseball Card Page - All Season'!H291</f>
        <v>1</v>
      </c>
      <c r="I43" s="216">
        <f>'Baseball Card Page - All Season'!I291</f>
        <v>0</v>
      </c>
      <c r="J43" s="216">
        <f>'Baseball Card Page - All Season'!J291</f>
        <v>0</v>
      </c>
      <c r="K43" s="216">
        <f>'Baseball Card Page - All Season'!K291</f>
        <v>7</v>
      </c>
      <c r="L43" s="216">
        <f>'Baseball Card Page - All Season'!L291</f>
        <v>6</v>
      </c>
      <c r="M43" s="216">
        <f>'Baseball Card Page - All Season'!M291</f>
        <v>7.4055555555555555E-2</v>
      </c>
      <c r="N43" s="216">
        <f>'Baseball Card Page - All Season'!N291</f>
        <v>0.67405555555555552</v>
      </c>
    </row>
    <row r="44" spans="1:14" ht="14.5" customHeight="1" x14ac:dyDescent="0.15">
      <c r="A44" s="219" t="s">
        <v>264</v>
      </c>
      <c r="B44" s="220"/>
      <c r="C44" s="221"/>
      <c r="D44" s="222">
        <f>SUM(D43)</f>
        <v>30</v>
      </c>
      <c r="E44" s="222">
        <f>SUM(E43)</f>
        <v>18</v>
      </c>
      <c r="F44" s="223">
        <f>E44/D44</f>
        <v>0.6</v>
      </c>
      <c r="G44" s="222">
        <f t="shared" ref="G44:L44" si="12">SUM(G43)</f>
        <v>17</v>
      </c>
      <c r="H44" s="222">
        <f t="shared" si="12"/>
        <v>1</v>
      </c>
      <c r="I44" s="222">
        <f t="shared" si="12"/>
        <v>0</v>
      </c>
      <c r="J44" s="222">
        <f t="shared" si="12"/>
        <v>0</v>
      </c>
      <c r="K44" s="222">
        <f t="shared" si="12"/>
        <v>7</v>
      </c>
      <c r="L44" s="222">
        <f t="shared" si="12"/>
        <v>6</v>
      </c>
      <c r="M44" s="223">
        <f>(H44*1.33+I44*1.67+J44*2)/E44</f>
        <v>7.3888888888888893E-2</v>
      </c>
      <c r="N44" s="222">
        <f>M44+F44</f>
        <v>0.67388888888888887</v>
      </c>
    </row>
    <row r="45" spans="1:14" ht="14.5" customHeight="1" x14ac:dyDescent="0.15">
      <c r="A45" s="337"/>
      <c r="B45" s="338"/>
      <c r="C45" s="339"/>
      <c r="D45" s="339"/>
      <c r="E45" s="339"/>
      <c r="F45" s="339"/>
      <c r="G45" s="339"/>
      <c r="H45" s="339"/>
      <c r="I45" s="339"/>
      <c r="J45" s="339"/>
      <c r="K45" s="339"/>
      <c r="L45" s="339"/>
      <c r="M45" s="339"/>
      <c r="N45" s="339"/>
    </row>
    <row r="46" spans="1:14" ht="14.5" customHeight="1" x14ac:dyDescent="0.15">
      <c r="A46" s="224" t="s">
        <v>75</v>
      </c>
      <c r="B46" s="216">
        <v>2019</v>
      </c>
      <c r="C46" s="217" t="s">
        <v>272</v>
      </c>
      <c r="D46" s="216">
        <f>'2019 Field of Dreamers - 2019 -'!C28</f>
        <v>55</v>
      </c>
      <c r="E46" s="216">
        <f>'2019 Field of Dreamers - 2019 -'!D28</f>
        <v>40</v>
      </c>
      <c r="F46" s="216">
        <f>'2019 Field of Dreamers - 2019 -'!E28</f>
        <v>0.72727272727272729</v>
      </c>
      <c r="G46" s="216">
        <f>'2019 Field of Dreamers - 2019 -'!F28</f>
        <v>36</v>
      </c>
      <c r="H46" s="216">
        <f>'2019 Field of Dreamers - 2019 -'!G28</f>
        <v>3</v>
      </c>
      <c r="I46" s="216">
        <f>'2019 Field of Dreamers - 2019 -'!H28</f>
        <v>1</v>
      </c>
      <c r="J46" s="216">
        <f>'2019 Field of Dreamers - 2019 -'!I28</f>
        <v>0</v>
      </c>
      <c r="K46" s="216">
        <f>'2019 Field of Dreamers - 2019 -'!J28</f>
        <v>17</v>
      </c>
      <c r="L46" s="216">
        <f>'2019 Field of Dreamers - 2019 -'!K28</f>
        <v>19</v>
      </c>
      <c r="M46" s="216">
        <f>'2019 Field of Dreamers - 2019 -'!L28</f>
        <v>0.14165</v>
      </c>
      <c r="N46" s="216">
        <f>'2019 Field of Dreamers - 2019 -'!M28</f>
        <v>0.86892272727272735</v>
      </c>
    </row>
    <row r="47" spans="1:14" ht="14.5" customHeight="1" x14ac:dyDescent="0.15">
      <c r="A47" s="219" t="s">
        <v>264</v>
      </c>
      <c r="B47" s="220"/>
      <c r="C47" s="221"/>
      <c r="D47" s="222">
        <f>SUM(D46)</f>
        <v>55</v>
      </c>
      <c r="E47" s="222">
        <f>SUM(E46)</f>
        <v>40</v>
      </c>
      <c r="F47" s="223">
        <f>E47/D47</f>
        <v>0.72727272727272729</v>
      </c>
      <c r="G47" s="222">
        <f t="shared" ref="G47:L47" si="13">SUM(G46)</f>
        <v>36</v>
      </c>
      <c r="H47" s="222">
        <f t="shared" si="13"/>
        <v>3</v>
      </c>
      <c r="I47" s="222">
        <f t="shared" si="13"/>
        <v>1</v>
      </c>
      <c r="J47" s="222">
        <f t="shared" si="13"/>
        <v>0</v>
      </c>
      <c r="K47" s="222">
        <f t="shared" si="13"/>
        <v>17</v>
      </c>
      <c r="L47" s="222">
        <f t="shared" si="13"/>
        <v>19</v>
      </c>
      <c r="M47" s="223">
        <f>(H47*1.33+I47*1.67+J47*2)/E47</f>
        <v>0.14150000000000001</v>
      </c>
      <c r="N47" s="222">
        <f>M47+F47</f>
        <v>0.86877272727272725</v>
      </c>
    </row>
    <row r="48" spans="1:14" ht="14.5" customHeight="1" x14ac:dyDescent="0.15">
      <c r="A48" s="337"/>
      <c r="B48" s="338"/>
      <c r="C48" s="339"/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</row>
    <row r="49" spans="1:14" ht="14.5" customHeight="1" x14ac:dyDescent="0.15">
      <c r="A49" s="224" t="s">
        <v>86</v>
      </c>
      <c r="B49" s="216">
        <v>2017</v>
      </c>
      <c r="C49" s="217" t="s">
        <v>272</v>
      </c>
      <c r="D49" s="216">
        <v>76</v>
      </c>
      <c r="E49" s="216">
        <v>39</v>
      </c>
      <c r="F49" s="216">
        <v>0.51315789473684204</v>
      </c>
      <c r="G49" s="216">
        <v>37</v>
      </c>
      <c r="H49" s="216">
        <v>2</v>
      </c>
      <c r="I49" s="216">
        <v>0</v>
      </c>
      <c r="J49" s="216">
        <v>0</v>
      </c>
      <c r="K49" s="216">
        <v>16</v>
      </c>
      <c r="L49" s="216">
        <v>22</v>
      </c>
      <c r="M49" s="216">
        <v>6.8358974358974395E-2</v>
      </c>
      <c r="N49" s="216">
        <v>0.58151686909581601</v>
      </c>
    </row>
    <row r="50" spans="1:14" ht="14.5" customHeight="1" x14ac:dyDescent="0.15">
      <c r="A50" s="224" t="s">
        <v>86</v>
      </c>
      <c r="B50" s="216">
        <v>2018</v>
      </c>
      <c r="C50" s="217" t="s">
        <v>272</v>
      </c>
      <c r="D50" s="216">
        <v>41</v>
      </c>
      <c r="E50" s="216">
        <v>26</v>
      </c>
      <c r="F50" s="216">
        <v>0.63414634146341498</v>
      </c>
      <c r="G50" s="216">
        <v>26</v>
      </c>
      <c r="H50" s="216">
        <v>0</v>
      </c>
      <c r="I50" s="216">
        <v>0</v>
      </c>
      <c r="J50" s="216">
        <v>0</v>
      </c>
      <c r="K50" s="216">
        <v>13</v>
      </c>
      <c r="L50" s="216">
        <v>7</v>
      </c>
      <c r="M50" s="216">
        <v>0</v>
      </c>
      <c r="N50" s="216">
        <v>0.63414634146341498</v>
      </c>
    </row>
    <row r="51" spans="1:14" ht="14.5" customHeight="1" x14ac:dyDescent="0.15">
      <c r="A51" s="219" t="s">
        <v>264</v>
      </c>
      <c r="B51" s="220"/>
      <c r="C51" s="221"/>
      <c r="D51" s="271">
        <f>SUM(D49:D50)</f>
        <v>117</v>
      </c>
      <c r="E51" s="271">
        <f>SUM(E49:E50)</f>
        <v>65</v>
      </c>
      <c r="F51" s="223">
        <f>E51/D51</f>
        <v>0.55555555555555558</v>
      </c>
      <c r="G51" s="241">
        <f t="shared" ref="G51:L51" si="14">SUM(G49:G50)</f>
        <v>63</v>
      </c>
      <c r="H51" s="241">
        <f t="shared" si="14"/>
        <v>2</v>
      </c>
      <c r="I51" s="241">
        <f t="shared" si="14"/>
        <v>0</v>
      </c>
      <c r="J51" s="241">
        <f t="shared" si="14"/>
        <v>0</v>
      </c>
      <c r="K51" s="241">
        <f t="shared" si="14"/>
        <v>29</v>
      </c>
      <c r="L51" s="241">
        <f t="shared" si="14"/>
        <v>29</v>
      </c>
      <c r="M51" s="223">
        <f>(H51*1.33+I51*1.67+J51*2)/E51</f>
        <v>4.0923076923076923E-2</v>
      </c>
      <c r="N51" s="222">
        <f>M51+F51</f>
        <v>0.59647863247863253</v>
      </c>
    </row>
    <row r="52" spans="1:14" ht="14.5" customHeight="1" x14ac:dyDescent="0.15">
      <c r="A52" s="213"/>
      <c r="B52" s="214"/>
      <c r="C52" s="215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</row>
    <row r="53" spans="1:14" ht="14.5" customHeight="1" x14ac:dyDescent="0.15">
      <c r="A53" s="224" t="s">
        <v>206</v>
      </c>
      <c r="B53" s="216">
        <v>2019</v>
      </c>
      <c r="C53" s="217" t="s">
        <v>272</v>
      </c>
      <c r="D53" s="216">
        <f>'2019 Field of Dreamers - 2019 -'!C20</f>
        <v>34</v>
      </c>
      <c r="E53" s="216">
        <f>'2019 Field of Dreamers - 2019 -'!D20</f>
        <v>26</v>
      </c>
      <c r="F53" s="216">
        <f>'2019 Field of Dreamers - 2019 -'!E20</f>
        <v>0.76470588235294112</v>
      </c>
      <c r="G53" s="216">
        <f>'2019 Field of Dreamers - 2019 -'!F20</f>
        <v>21</v>
      </c>
      <c r="H53" s="216">
        <f>'2019 Field of Dreamers - 2019 -'!G20</f>
        <v>2</v>
      </c>
      <c r="I53" s="216">
        <f>'2019 Field of Dreamers - 2019 -'!H20</f>
        <v>2</v>
      </c>
      <c r="J53" s="216">
        <f>'2019 Field of Dreamers - 2019 -'!I20</f>
        <v>1</v>
      </c>
      <c r="K53" s="216">
        <f>'2019 Field of Dreamers - 2019 -'!J20</f>
        <v>16</v>
      </c>
      <c r="L53" s="216">
        <f>'2019 Field of Dreamers - 2019 -'!K20</f>
        <v>19</v>
      </c>
      <c r="M53" s="216">
        <f>'2019 Field of Dreamers - 2019 -'!L20</f>
        <v>0.30769230769230771</v>
      </c>
      <c r="N53" s="216">
        <f>'2019 Field of Dreamers - 2019 -'!M20</f>
        <v>1.0723981900452488</v>
      </c>
    </row>
    <row r="54" spans="1:14" ht="14.5" customHeight="1" x14ac:dyDescent="0.15">
      <c r="A54" s="219" t="s">
        <v>264</v>
      </c>
      <c r="B54" s="220"/>
      <c r="C54" s="221"/>
      <c r="D54" s="271">
        <f>SUM(D53:D53)</f>
        <v>34</v>
      </c>
      <c r="E54" s="240">
        <f>SUM(E53:E53)</f>
        <v>26</v>
      </c>
      <c r="F54" s="223">
        <f>E54/D54</f>
        <v>0.76470588235294112</v>
      </c>
      <c r="G54" s="241">
        <f t="shared" ref="G54:L54" si="15">SUM(G53:G53)</f>
        <v>21</v>
      </c>
      <c r="H54" s="222">
        <f t="shared" si="15"/>
        <v>2</v>
      </c>
      <c r="I54" s="222">
        <f t="shared" si="15"/>
        <v>2</v>
      </c>
      <c r="J54" s="222">
        <f t="shared" si="15"/>
        <v>1</v>
      </c>
      <c r="K54" s="222">
        <f t="shared" si="15"/>
        <v>16</v>
      </c>
      <c r="L54" s="222">
        <f t="shared" si="15"/>
        <v>19</v>
      </c>
      <c r="M54" s="223">
        <f>(H54*1.33+I54*1.67+J54*2)/E54</f>
        <v>0.30769230769230771</v>
      </c>
      <c r="N54" s="222">
        <f>M54+F54</f>
        <v>1.0723981900452488</v>
      </c>
    </row>
    <row r="55" spans="1:14" ht="14.5" customHeight="1" x14ac:dyDescent="0.15">
      <c r="A55" s="213"/>
      <c r="B55" s="214"/>
      <c r="C55" s="215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</row>
    <row r="56" spans="1:14" ht="14.5" customHeight="1" x14ac:dyDescent="0.15">
      <c r="A56" s="198" t="s">
        <v>65</v>
      </c>
      <c r="B56" s="216">
        <v>2017</v>
      </c>
      <c r="C56" s="217" t="s">
        <v>272</v>
      </c>
      <c r="D56" s="216">
        <v>48</v>
      </c>
      <c r="E56" s="216">
        <v>32</v>
      </c>
      <c r="F56" s="216">
        <v>0.66666666666666696</v>
      </c>
      <c r="G56" s="216">
        <v>30</v>
      </c>
      <c r="H56" s="216">
        <v>2</v>
      </c>
      <c r="I56" s="216">
        <v>0</v>
      </c>
      <c r="J56" s="216">
        <v>0</v>
      </c>
      <c r="K56" s="216">
        <v>14</v>
      </c>
      <c r="L56" s="216">
        <v>20</v>
      </c>
      <c r="M56" s="216">
        <v>8.3312499999999998E-2</v>
      </c>
      <c r="N56" s="216">
        <v>0.74997916666666697</v>
      </c>
    </row>
    <row r="57" spans="1:14" ht="14.5" customHeight="1" x14ac:dyDescent="0.15">
      <c r="A57" s="219" t="s">
        <v>264</v>
      </c>
      <c r="B57" s="220"/>
      <c r="C57" s="221"/>
      <c r="D57" s="271">
        <f>SUM(D56:D56)</f>
        <v>48</v>
      </c>
      <c r="E57" s="240">
        <f>SUM(E56:E56)</f>
        <v>32</v>
      </c>
      <c r="F57" s="223">
        <f>E57/D57</f>
        <v>0.66666666666666663</v>
      </c>
      <c r="G57" s="241">
        <f t="shared" ref="G57:L57" si="16">SUM(G56:G56)</f>
        <v>30</v>
      </c>
      <c r="H57" s="242">
        <f t="shared" si="16"/>
        <v>2</v>
      </c>
      <c r="I57" s="243">
        <f t="shared" si="16"/>
        <v>0</v>
      </c>
      <c r="J57" s="239">
        <f t="shared" si="16"/>
        <v>0</v>
      </c>
      <c r="K57" s="240">
        <f t="shared" si="16"/>
        <v>14</v>
      </c>
      <c r="L57" s="242">
        <f t="shared" si="16"/>
        <v>20</v>
      </c>
      <c r="M57" s="223">
        <f>(H57*1.33+I57*1.67+J57*2)/E57</f>
        <v>8.3125000000000004E-2</v>
      </c>
      <c r="N57" s="222">
        <f>M57+F57</f>
        <v>0.74979166666666663</v>
      </c>
    </row>
    <row r="58" spans="1:14" ht="14.5" customHeight="1" x14ac:dyDescent="0.15">
      <c r="A58" s="213"/>
      <c r="B58" s="214"/>
      <c r="C58" s="215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</row>
    <row r="59" spans="1:14" ht="14.5" customHeight="1" x14ac:dyDescent="0.15">
      <c r="A59" s="224" t="s">
        <v>127</v>
      </c>
      <c r="B59" s="216">
        <v>2017</v>
      </c>
      <c r="C59" s="217" t="s">
        <v>272</v>
      </c>
      <c r="D59" s="216">
        <v>22</v>
      </c>
      <c r="E59" s="216">
        <v>18</v>
      </c>
      <c r="F59" s="216">
        <v>0.81818181818181801</v>
      </c>
      <c r="G59" s="216">
        <v>15</v>
      </c>
      <c r="H59" s="216">
        <v>2</v>
      </c>
      <c r="I59" s="216">
        <v>0</v>
      </c>
      <c r="J59" s="216">
        <v>1</v>
      </c>
      <c r="K59" s="216">
        <v>9</v>
      </c>
      <c r="L59" s="216">
        <v>8</v>
      </c>
      <c r="M59" s="216">
        <v>0.25922222222222202</v>
      </c>
      <c r="N59" s="216">
        <v>1.0774040404040399</v>
      </c>
    </row>
    <row r="60" spans="1:14" ht="14.5" customHeight="1" x14ac:dyDescent="0.15">
      <c r="A60" s="224" t="s">
        <v>127</v>
      </c>
      <c r="B60" s="216">
        <v>2019</v>
      </c>
      <c r="C60" s="217" t="s">
        <v>272</v>
      </c>
      <c r="D60" s="216">
        <f>'2019 Field of Dreamers - 2019 -'!C30</f>
        <v>12</v>
      </c>
      <c r="E60" s="216">
        <f>'2019 Field of Dreamers - 2019 -'!D30</f>
        <v>7</v>
      </c>
      <c r="F60" s="216">
        <f>'2019 Field of Dreamers - 2019 -'!E30</f>
        <v>0.58333333333333337</v>
      </c>
      <c r="G60" s="216">
        <f>'2019 Field of Dreamers - 2019 -'!F30</f>
        <v>7</v>
      </c>
      <c r="H60" s="216">
        <f>'2019 Field of Dreamers - 2019 -'!G30</f>
        <v>0</v>
      </c>
      <c r="I60" s="216">
        <f>'2019 Field of Dreamers - 2019 -'!H30</f>
        <v>0</v>
      </c>
      <c r="J60" s="216">
        <f>'2019 Field of Dreamers - 2019 -'!I30</f>
        <v>0</v>
      </c>
      <c r="K60" s="216">
        <f>'2019 Field of Dreamers - 2019 -'!J30</f>
        <v>3</v>
      </c>
      <c r="L60" s="216">
        <f>'2019 Field of Dreamers - 2019 -'!K30</f>
        <v>3</v>
      </c>
      <c r="M60" s="216">
        <f>'2019 Field of Dreamers - 2019 -'!L30</f>
        <v>0</v>
      </c>
      <c r="N60" s="216">
        <f>'2019 Field of Dreamers - 2019 -'!M30</f>
        <v>0.58333333333333337</v>
      </c>
    </row>
    <row r="61" spans="1:14" ht="14.5" customHeight="1" x14ac:dyDescent="0.15">
      <c r="A61" s="219" t="s">
        <v>264</v>
      </c>
      <c r="B61" s="220"/>
      <c r="C61" s="221"/>
      <c r="D61" s="271">
        <f>SUM(D59:D60)</f>
        <v>34</v>
      </c>
      <c r="E61" s="271">
        <f>SUM(E59:E60)</f>
        <v>25</v>
      </c>
      <c r="F61" s="223">
        <f>E61/D61</f>
        <v>0.73529411764705888</v>
      </c>
      <c r="G61" s="241">
        <f t="shared" ref="G61:L61" si="17">SUM(G59:G60)</f>
        <v>22</v>
      </c>
      <c r="H61" s="241">
        <f t="shared" si="17"/>
        <v>2</v>
      </c>
      <c r="I61" s="241">
        <f t="shared" si="17"/>
        <v>0</v>
      </c>
      <c r="J61" s="241">
        <f t="shared" si="17"/>
        <v>1</v>
      </c>
      <c r="K61" s="241">
        <f t="shared" si="17"/>
        <v>12</v>
      </c>
      <c r="L61" s="241">
        <f t="shared" si="17"/>
        <v>11</v>
      </c>
      <c r="M61" s="223">
        <f>(H61*1.33+I61*1.67+J61*2)/E61</f>
        <v>0.18640000000000001</v>
      </c>
      <c r="N61" s="222">
        <f>M61+F61</f>
        <v>0.92169411764705889</v>
      </c>
    </row>
    <row r="62" spans="1:14" ht="14.5" customHeight="1" x14ac:dyDescent="0.15">
      <c r="A62" s="213"/>
      <c r="B62" s="214"/>
      <c r="C62" s="215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</row>
    <row r="63" spans="1:14" ht="14.5" customHeight="1" x14ac:dyDescent="0.15">
      <c r="A63" s="224" t="s">
        <v>67</v>
      </c>
      <c r="B63" s="216">
        <v>2018</v>
      </c>
      <c r="C63" s="217" t="s">
        <v>272</v>
      </c>
      <c r="D63" s="216">
        <v>21</v>
      </c>
      <c r="E63" s="216">
        <v>10</v>
      </c>
      <c r="F63" s="216">
        <v>0.476190476190476</v>
      </c>
      <c r="G63" s="216">
        <v>9</v>
      </c>
      <c r="H63" s="216">
        <v>1</v>
      </c>
      <c r="I63" s="216">
        <v>0</v>
      </c>
      <c r="J63" s="216">
        <v>0</v>
      </c>
      <c r="K63" s="216">
        <v>6</v>
      </c>
      <c r="L63" s="216">
        <v>8</v>
      </c>
      <c r="M63" s="216">
        <v>0.1333</v>
      </c>
      <c r="N63" s="216">
        <v>0.60949047619047603</v>
      </c>
    </row>
    <row r="64" spans="1:14" ht="14.5" customHeight="1" x14ac:dyDescent="0.15">
      <c r="A64" s="224" t="s">
        <v>67</v>
      </c>
      <c r="B64" s="216">
        <v>2019</v>
      </c>
      <c r="C64" s="217" t="s">
        <v>272</v>
      </c>
      <c r="D64" s="214" t="e">
        <f>#REF!</f>
        <v>#REF!</v>
      </c>
      <c r="E64" s="214" t="e">
        <f>#REF!</f>
        <v>#REF!</v>
      </c>
      <c r="F64" s="214" t="e">
        <f>#REF!</f>
        <v>#REF!</v>
      </c>
      <c r="G64" s="214" t="e">
        <f>#REF!</f>
        <v>#REF!</v>
      </c>
      <c r="H64" s="214" t="e">
        <f>#REF!</f>
        <v>#REF!</v>
      </c>
      <c r="I64" s="214" t="e">
        <f>#REF!</f>
        <v>#REF!</v>
      </c>
      <c r="J64" s="214" t="e">
        <f>#REF!</f>
        <v>#REF!</v>
      </c>
      <c r="K64" s="214" t="e">
        <f>#REF!</f>
        <v>#REF!</v>
      </c>
      <c r="L64" s="214" t="e">
        <f>#REF!</f>
        <v>#REF!</v>
      </c>
      <c r="M64" s="214" t="e">
        <f>#REF!</f>
        <v>#REF!</v>
      </c>
      <c r="N64" s="214" t="e">
        <f>#REF!</f>
        <v>#REF!</v>
      </c>
    </row>
    <row r="65" spans="1:14" ht="14.5" customHeight="1" x14ac:dyDescent="0.15">
      <c r="A65" s="219" t="s">
        <v>264</v>
      </c>
      <c r="B65" s="220"/>
      <c r="C65" s="221"/>
      <c r="D65" s="310" t="e">
        <f>SUM(D63:D64)</f>
        <v>#REF!</v>
      </c>
      <c r="E65" s="310" t="e">
        <f>SUM(E63:E64)</f>
        <v>#REF!</v>
      </c>
      <c r="F65" s="223" t="e">
        <f>E65/D65</f>
        <v>#REF!</v>
      </c>
      <c r="G65" s="312" t="e">
        <f t="shared" ref="G65:L65" si="18">SUM(G63:G64)</f>
        <v>#REF!</v>
      </c>
      <c r="H65" s="312" t="e">
        <f t="shared" si="18"/>
        <v>#REF!</v>
      </c>
      <c r="I65" s="312" t="e">
        <f t="shared" si="18"/>
        <v>#REF!</v>
      </c>
      <c r="J65" s="312" t="e">
        <f t="shared" si="18"/>
        <v>#REF!</v>
      </c>
      <c r="K65" s="312" t="e">
        <f t="shared" si="18"/>
        <v>#REF!</v>
      </c>
      <c r="L65" s="312" t="e">
        <f t="shared" si="18"/>
        <v>#REF!</v>
      </c>
      <c r="M65" s="223" t="e">
        <f>(H65*1.33+I65*1.67+J65*2)/E65</f>
        <v>#REF!</v>
      </c>
      <c r="N65" s="220" t="e">
        <f>M65+F65</f>
        <v>#REF!</v>
      </c>
    </row>
    <row r="66" spans="1:14" ht="14.5" customHeight="1" x14ac:dyDescent="0.15">
      <c r="A66" s="213"/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</row>
    <row r="67" spans="1:14" ht="14.5" customHeight="1" x14ac:dyDescent="0.15">
      <c r="A67" s="224" t="s">
        <v>184</v>
      </c>
      <c r="B67" s="216">
        <v>2019</v>
      </c>
      <c r="C67" s="217" t="s">
        <v>272</v>
      </c>
      <c r="D67" s="216">
        <f>'2019 Field of Dreamers - 2019 -'!C21</f>
        <v>60</v>
      </c>
      <c r="E67" s="216">
        <f>'2019 Field of Dreamers - 2019 -'!D21</f>
        <v>50</v>
      </c>
      <c r="F67" s="216">
        <f>'2019 Field of Dreamers - 2019 -'!E21</f>
        <v>0.83333333333333337</v>
      </c>
      <c r="G67" s="216">
        <f>'2019 Field of Dreamers - 2019 -'!F21</f>
        <v>23</v>
      </c>
      <c r="H67" s="216">
        <f>'2019 Field of Dreamers - 2019 -'!G21</f>
        <v>14</v>
      </c>
      <c r="I67" s="216">
        <f>'2019 Field of Dreamers - 2019 -'!H21</f>
        <v>5</v>
      </c>
      <c r="J67" s="216">
        <f>'2019 Field of Dreamers - 2019 -'!I21</f>
        <v>7</v>
      </c>
      <c r="K67" s="216">
        <f>'2019 Field of Dreamers - 2019 -'!J21</f>
        <v>43</v>
      </c>
      <c r="L67" s="216">
        <f>'2019 Field of Dreamers - 2019 -'!K21</f>
        <v>30</v>
      </c>
      <c r="M67" s="216">
        <f>'2019 Field of Dreamers - 2019 -'!L21</f>
        <v>0.81994</v>
      </c>
      <c r="N67" s="216">
        <f>'2019 Field of Dreamers - 2019 -'!M21</f>
        <v>1.6532733333333334</v>
      </c>
    </row>
    <row r="68" spans="1:14" ht="14.5" customHeight="1" x14ac:dyDescent="0.15">
      <c r="A68" s="219" t="s">
        <v>264</v>
      </c>
      <c r="B68" s="220"/>
      <c r="C68" s="221"/>
      <c r="D68" s="271">
        <f>SUM(D67:D67)</f>
        <v>60</v>
      </c>
      <c r="E68" s="240">
        <f>SUM(E67:E67)</f>
        <v>50</v>
      </c>
      <c r="F68" s="223">
        <f>E68/D68</f>
        <v>0.83333333333333337</v>
      </c>
      <c r="G68" s="241">
        <f t="shared" ref="G68:L68" si="19">SUM(G67:G67)</f>
        <v>23</v>
      </c>
      <c r="H68" s="222">
        <f t="shared" si="19"/>
        <v>14</v>
      </c>
      <c r="I68" s="222">
        <f t="shared" si="19"/>
        <v>5</v>
      </c>
      <c r="J68" s="222">
        <f t="shared" si="19"/>
        <v>7</v>
      </c>
      <c r="K68" s="222">
        <f t="shared" si="19"/>
        <v>43</v>
      </c>
      <c r="L68" s="222">
        <f t="shared" si="19"/>
        <v>30</v>
      </c>
      <c r="M68" s="223">
        <f>(H68*1.33+I68*1.67+J68*2)/E68</f>
        <v>0.81940000000000002</v>
      </c>
      <c r="N68" s="222">
        <f>M68+F68</f>
        <v>1.6527333333333334</v>
      </c>
    </row>
    <row r="69" spans="1:14" ht="14.5" customHeight="1" x14ac:dyDescent="0.15">
      <c r="A69" s="213"/>
      <c r="B69" s="226"/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</row>
    <row r="70" spans="1:14" ht="14.5" customHeight="1" x14ac:dyDescent="0.15">
      <c r="A70" s="224" t="s">
        <v>179</v>
      </c>
      <c r="B70" s="216">
        <v>2017</v>
      </c>
      <c r="C70" s="217" t="s">
        <v>272</v>
      </c>
      <c r="D70" s="216">
        <v>73</v>
      </c>
      <c r="E70" s="216">
        <v>37</v>
      </c>
      <c r="F70" s="216">
        <v>0.50684931506849296</v>
      </c>
      <c r="G70" s="216">
        <v>37</v>
      </c>
      <c r="H70" s="216">
        <v>0</v>
      </c>
      <c r="I70" s="216">
        <v>0</v>
      </c>
      <c r="J70" s="216">
        <v>0</v>
      </c>
      <c r="K70" s="216">
        <v>16</v>
      </c>
      <c r="L70" s="216">
        <v>20</v>
      </c>
      <c r="M70" s="216">
        <v>0</v>
      </c>
      <c r="N70" s="216">
        <v>0.50684931506849296</v>
      </c>
    </row>
    <row r="71" spans="1:14" ht="14.5" customHeight="1" x14ac:dyDescent="0.15">
      <c r="A71" s="219" t="s">
        <v>264</v>
      </c>
      <c r="B71" s="220"/>
      <c r="C71" s="221"/>
      <c r="D71" s="271">
        <f>SUM(D70:D70)</f>
        <v>73</v>
      </c>
      <c r="E71" s="240">
        <f>SUM(E70:E70)</f>
        <v>37</v>
      </c>
      <c r="F71" s="223">
        <f>E71/D71</f>
        <v>0.50684931506849318</v>
      </c>
      <c r="G71" s="241">
        <f t="shared" ref="G71:L71" si="20">SUM(G70:G70)</f>
        <v>37</v>
      </c>
      <c r="H71" s="242">
        <f t="shared" si="20"/>
        <v>0</v>
      </c>
      <c r="I71" s="222">
        <f t="shared" si="20"/>
        <v>0</v>
      </c>
      <c r="J71" s="222">
        <f t="shared" si="20"/>
        <v>0</v>
      </c>
      <c r="K71" s="240">
        <f t="shared" si="20"/>
        <v>16</v>
      </c>
      <c r="L71" s="242">
        <f t="shared" si="20"/>
        <v>20</v>
      </c>
      <c r="M71" s="223">
        <f>(H71*1.33+I71*1.67+J71*2)/E71</f>
        <v>0</v>
      </c>
      <c r="N71" s="222">
        <f>M71+F71</f>
        <v>0.50684931506849318</v>
      </c>
    </row>
    <row r="72" spans="1:14" ht="14.5" customHeight="1" x14ac:dyDescent="0.15">
      <c r="A72" s="213"/>
      <c r="B72" s="226"/>
      <c r="C72" s="226"/>
      <c r="D72" s="226"/>
      <c r="E72" s="226"/>
      <c r="F72" s="226"/>
      <c r="G72" s="226"/>
      <c r="H72" s="226"/>
      <c r="I72" s="226"/>
      <c r="J72" s="226"/>
      <c r="K72" s="226"/>
      <c r="L72" s="226"/>
      <c r="M72" s="226"/>
      <c r="N72" s="226"/>
    </row>
    <row r="73" spans="1:14" ht="14.5" customHeight="1" x14ac:dyDescent="0.15">
      <c r="A73" s="224" t="s">
        <v>122</v>
      </c>
      <c r="B73" s="216">
        <v>2018</v>
      </c>
      <c r="C73" s="217" t="s">
        <v>272</v>
      </c>
      <c r="D73" s="216">
        <v>26</v>
      </c>
      <c r="E73" s="216">
        <v>15</v>
      </c>
      <c r="F73" s="216">
        <v>0.57692307692307698</v>
      </c>
      <c r="G73" s="216">
        <v>15</v>
      </c>
      <c r="H73" s="216">
        <v>0</v>
      </c>
      <c r="I73" s="216">
        <v>0</v>
      </c>
      <c r="J73" s="216">
        <v>0</v>
      </c>
      <c r="K73" s="216">
        <v>10</v>
      </c>
      <c r="L73" s="216">
        <v>9</v>
      </c>
      <c r="M73" s="216">
        <v>0</v>
      </c>
      <c r="N73" s="216">
        <v>0.57692307692307698</v>
      </c>
    </row>
    <row r="74" spans="1:14" ht="14.5" customHeight="1" x14ac:dyDescent="0.15">
      <c r="A74" s="219" t="s">
        <v>264</v>
      </c>
      <c r="B74" s="220"/>
      <c r="C74" s="221"/>
      <c r="D74" s="271">
        <f>SUM(D73:D73)</f>
        <v>26</v>
      </c>
      <c r="E74" s="240">
        <f>SUM(E73:E73)</f>
        <v>15</v>
      </c>
      <c r="F74" s="223">
        <f>E74/D74</f>
        <v>0.57692307692307687</v>
      </c>
      <c r="G74" s="241">
        <f t="shared" ref="G74:L74" si="21">SUM(G73:G73)</f>
        <v>15</v>
      </c>
      <c r="H74" s="242">
        <f t="shared" si="21"/>
        <v>0</v>
      </c>
      <c r="I74" s="243">
        <f t="shared" si="21"/>
        <v>0</v>
      </c>
      <c r="J74" s="239">
        <f t="shared" si="21"/>
        <v>0</v>
      </c>
      <c r="K74" s="240">
        <f t="shared" si="21"/>
        <v>10</v>
      </c>
      <c r="L74" s="242">
        <f t="shared" si="21"/>
        <v>9</v>
      </c>
      <c r="M74" s="223">
        <f>(H74*1.33+I74*1.67+J74*2)/E74</f>
        <v>0</v>
      </c>
      <c r="N74" s="222">
        <f>M74+F74</f>
        <v>0.57692307692307687</v>
      </c>
    </row>
    <row r="75" spans="1:14" ht="14.5" customHeight="1" x14ac:dyDescent="0.15">
      <c r="A75" s="213"/>
      <c r="B75" s="214"/>
      <c r="C75" s="226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</row>
    <row r="76" spans="1:14" ht="14.5" customHeight="1" x14ac:dyDescent="0.15">
      <c r="A76" s="224" t="s">
        <v>173</v>
      </c>
      <c r="B76" s="216">
        <v>2018</v>
      </c>
      <c r="C76" s="217" t="s">
        <v>272</v>
      </c>
      <c r="D76" s="216">
        <v>30</v>
      </c>
      <c r="E76" s="216">
        <v>13</v>
      </c>
      <c r="F76" s="216">
        <v>0.43333333333333302</v>
      </c>
      <c r="G76" s="216">
        <v>12</v>
      </c>
      <c r="H76" s="216">
        <v>1</v>
      </c>
      <c r="I76" s="216">
        <v>0</v>
      </c>
      <c r="J76" s="216">
        <v>0</v>
      </c>
      <c r="K76" s="216">
        <v>4</v>
      </c>
      <c r="L76" s="216">
        <v>6</v>
      </c>
      <c r="M76" s="216">
        <v>0.10253846153846199</v>
      </c>
      <c r="N76" s="216">
        <v>0.53587179487179504</v>
      </c>
    </row>
    <row r="77" spans="1:14" ht="14.5" customHeight="1" x14ac:dyDescent="0.15">
      <c r="A77" s="219" t="s">
        <v>264</v>
      </c>
      <c r="B77" s="220"/>
      <c r="C77" s="221"/>
      <c r="D77" s="271">
        <f>SUM(D76:D76)</f>
        <v>30</v>
      </c>
      <c r="E77" s="240">
        <f>SUM(E76:E76)</f>
        <v>13</v>
      </c>
      <c r="F77" s="223">
        <f>E77/D77</f>
        <v>0.43333333333333335</v>
      </c>
      <c r="G77" s="241">
        <f t="shared" ref="G77:L77" si="22">SUM(G76:G76)</f>
        <v>12</v>
      </c>
      <c r="H77" s="242">
        <f t="shared" si="22"/>
        <v>1</v>
      </c>
      <c r="I77" s="222">
        <f t="shared" si="22"/>
        <v>0</v>
      </c>
      <c r="J77" s="239">
        <f t="shared" si="22"/>
        <v>0</v>
      </c>
      <c r="K77" s="240">
        <f t="shared" si="22"/>
        <v>4</v>
      </c>
      <c r="L77" s="242">
        <f t="shared" si="22"/>
        <v>6</v>
      </c>
      <c r="M77" s="223">
        <f>(H77*1.33+I77*1.67+J77*2)/E77</f>
        <v>0.10230769230769231</v>
      </c>
      <c r="N77" s="222">
        <f>M77+F77</f>
        <v>0.53564102564102567</v>
      </c>
    </row>
    <row r="78" spans="1:14" ht="14.5" customHeight="1" x14ac:dyDescent="0.15">
      <c r="A78" s="213"/>
      <c r="B78" s="214"/>
      <c r="C78" s="226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</row>
    <row r="79" spans="1:14" ht="14.5" customHeight="1" x14ac:dyDescent="0.15">
      <c r="A79" s="198" t="s">
        <v>172</v>
      </c>
      <c r="B79" s="216">
        <v>2018</v>
      </c>
      <c r="C79" s="217" t="s">
        <v>272</v>
      </c>
      <c r="D79" s="216">
        <v>36</v>
      </c>
      <c r="E79" s="216">
        <v>15</v>
      </c>
      <c r="F79" s="216">
        <v>0.41666666666666702</v>
      </c>
      <c r="G79" s="216">
        <v>15</v>
      </c>
      <c r="H79" s="216">
        <v>0</v>
      </c>
      <c r="I79" s="216">
        <v>0</v>
      </c>
      <c r="J79" s="216">
        <v>0</v>
      </c>
      <c r="K79" s="216">
        <v>6</v>
      </c>
      <c r="L79" s="216">
        <v>9</v>
      </c>
      <c r="M79" s="216">
        <v>0</v>
      </c>
      <c r="N79" s="216">
        <v>0.41666666666666702</v>
      </c>
    </row>
    <row r="80" spans="1:14" ht="14.5" customHeight="1" x14ac:dyDescent="0.15">
      <c r="A80" s="219" t="s">
        <v>264</v>
      </c>
      <c r="B80" s="220"/>
      <c r="C80" s="221"/>
      <c r="D80" s="271">
        <f>SUM(D79:D79)</f>
        <v>36</v>
      </c>
      <c r="E80" s="240">
        <f>SUM(E79:E79)</f>
        <v>15</v>
      </c>
      <c r="F80" s="223">
        <f>E80/D80</f>
        <v>0.41666666666666669</v>
      </c>
      <c r="G80" s="241">
        <f t="shared" ref="G80:L80" si="23">SUM(G79:G79)</f>
        <v>15</v>
      </c>
      <c r="H80" s="222">
        <f t="shared" si="23"/>
        <v>0</v>
      </c>
      <c r="I80" s="222">
        <f t="shared" si="23"/>
        <v>0</v>
      </c>
      <c r="J80" s="222">
        <f t="shared" si="23"/>
        <v>0</v>
      </c>
      <c r="K80" s="240">
        <f t="shared" si="23"/>
        <v>6</v>
      </c>
      <c r="L80" s="242">
        <f t="shared" si="23"/>
        <v>9</v>
      </c>
      <c r="M80" s="223">
        <f>(H80*1.33+I80*1.67+J80*2)/E80</f>
        <v>0</v>
      </c>
      <c r="N80" s="222">
        <f>M80+F80</f>
        <v>0.41666666666666669</v>
      </c>
    </row>
    <row r="81" spans="1:14" ht="14.5" customHeight="1" x14ac:dyDescent="0.15">
      <c r="A81" s="213"/>
      <c r="B81" s="226"/>
      <c r="C81" s="226"/>
      <c r="D81" s="226"/>
      <c r="E81" s="226"/>
      <c r="F81" s="226"/>
      <c r="G81" s="226"/>
      <c r="H81" s="226"/>
      <c r="I81" s="226"/>
      <c r="J81" s="226"/>
      <c r="K81" s="226"/>
      <c r="L81" s="226"/>
      <c r="M81" s="226"/>
      <c r="N81" s="226"/>
    </row>
    <row r="82" spans="1:14" ht="14.5" customHeight="1" x14ac:dyDescent="0.15">
      <c r="A82" s="224" t="s">
        <v>207</v>
      </c>
      <c r="B82" s="216">
        <v>2019</v>
      </c>
      <c r="C82" s="217" t="s">
        <v>272</v>
      </c>
      <c r="D82" s="216">
        <f>'2019 Field of Dreamers - 2019 -'!C23</f>
        <v>50</v>
      </c>
      <c r="E82" s="216">
        <f>'2019 Field of Dreamers - 2019 -'!D23</f>
        <v>31</v>
      </c>
      <c r="F82" s="216">
        <f>'2019 Field of Dreamers - 2019 -'!E23</f>
        <v>0.62</v>
      </c>
      <c r="G82" s="216">
        <f>'2019 Field of Dreamers - 2019 -'!F23</f>
        <v>28</v>
      </c>
      <c r="H82" s="216">
        <f>'2019 Field of Dreamers - 2019 -'!G23</f>
        <v>2</v>
      </c>
      <c r="I82" s="216">
        <f>'2019 Field of Dreamers - 2019 -'!H23</f>
        <v>1</v>
      </c>
      <c r="J82" s="216">
        <f>'2019 Field of Dreamers - 2019 -'!I23</f>
        <v>0</v>
      </c>
      <c r="K82" s="216">
        <f>'2019 Field of Dreamers - 2019 -'!J23</f>
        <v>13</v>
      </c>
      <c r="L82" s="216">
        <f>'2019 Field of Dreamers - 2019 -'!K23</f>
        <v>18</v>
      </c>
      <c r="M82" s="216">
        <f>'2019 Field of Dreamers - 2019 -'!L23</f>
        <v>0.1397741935483871</v>
      </c>
      <c r="N82" s="216">
        <f>'2019 Field of Dreamers - 2019 -'!M23</f>
        <v>0.75977419354838704</v>
      </c>
    </row>
    <row r="83" spans="1:14" ht="14.5" customHeight="1" x14ac:dyDescent="0.15">
      <c r="A83" s="219" t="s">
        <v>264</v>
      </c>
      <c r="B83" s="220"/>
      <c r="C83" s="221"/>
      <c r="D83" s="271">
        <f>SUM(D82:D82)</f>
        <v>50</v>
      </c>
      <c r="E83" s="240">
        <f>SUM(E82:E82)</f>
        <v>31</v>
      </c>
      <c r="F83" s="223">
        <f>E83/D83</f>
        <v>0.62</v>
      </c>
      <c r="G83" s="241">
        <f t="shared" ref="G83:L83" si="24">SUM(G82:G82)</f>
        <v>28</v>
      </c>
      <c r="H83" s="222">
        <f t="shared" si="24"/>
        <v>2</v>
      </c>
      <c r="I83" s="222">
        <f t="shared" si="24"/>
        <v>1</v>
      </c>
      <c r="J83" s="222">
        <f t="shared" si="24"/>
        <v>0</v>
      </c>
      <c r="K83" s="222">
        <f t="shared" si="24"/>
        <v>13</v>
      </c>
      <c r="L83" s="222">
        <f t="shared" si="24"/>
        <v>18</v>
      </c>
      <c r="M83" s="223">
        <f>(H83*1.33+I83*1.67+J83*2)/E83</f>
        <v>0.13967741935483871</v>
      </c>
      <c r="N83" s="222">
        <f>M83+F83</f>
        <v>0.75967741935483868</v>
      </c>
    </row>
    <row r="84" spans="1:14" ht="14.5" customHeight="1" x14ac:dyDescent="0.15">
      <c r="A84" s="213"/>
      <c r="B84" s="226"/>
      <c r="C84" s="226"/>
      <c r="D84" s="226"/>
      <c r="E84" s="226"/>
      <c r="F84" s="226"/>
      <c r="G84" s="226"/>
      <c r="H84" s="226"/>
      <c r="I84" s="226"/>
      <c r="J84" s="226"/>
      <c r="K84" s="226"/>
      <c r="L84" s="226"/>
      <c r="M84" s="226"/>
      <c r="N84" s="226"/>
    </row>
    <row r="85" spans="1:14" ht="14.5" customHeight="1" x14ac:dyDescent="0.15">
      <c r="A85" s="224" t="s">
        <v>126</v>
      </c>
      <c r="B85" s="216">
        <v>2017</v>
      </c>
      <c r="C85" s="217" t="s">
        <v>272</v>
      </c>
      <c r="D85" s="216">
        <v>40</v>
      </c>
      <c r="E85" s="216">
        <v>27</v>
      </c>
      <c r="F85" s="216">
        <v>0.67500000000000004</v>
      </c>
      <c r="G85" s="216">
        <v>27</v>
      </c>
      <c r="H85" s="216">
        <v>0</v>
      </c>
      <c r="I85" s="216">
        <v>0</v>
      </c>
      <c r="J85" s="216">
        <v>0</v>
      </c>
      <c r="K85" s="216">
        <v>8</v>
      </c>
      <c r="L85" s="216">
        <v>16</v>
      </c>
      <c r="M85" s="216">
        <v>0</v>
      </c>
      <c r="N85" s="216">
        <v>0.67500000000000004</v>
      </c>
    </row>
    <row r="86" spans="1:14" ht="14.5" customHeight="1" x14ac:dyDescent="0.15">
      <c r="A86" s="224" t="s">
        <v>126</v>
      </c>
      <c r="B86" s="216">
        <v>2019</v>
      </c>
      <c r="C86" s="217" t="s">
        <v>272</v>
      </c>
      <c r="D86" s="216">
        <f>'2019 Field of Dreamers - 2019 -'!C24</f>
        <v>25</v>
      </c>
      <c r="E86" s="216">
        <f>'2019 Field of Dreamers - 2019 -'!D24</f>
        <v>14</v>
      </c>
      <c r="F86" s="216">
        <f>'2019 Field of Dreamers - 2019 -'!E24</f>
        <v>0.56000000000000005</v>
      </c>
      <c r="G86" s="216">
        <f>'2019 Field of Dreamers - 2019 -'!F24</f>
        <v>14</v>
      </c>
      <c r="H86" s="216">
        <f>'2019 Field of Dreamers - 2019 -'!G24</f>
        <v>0</v>
      </c>
      <c r="I86" s="216">
        <f>'2019 Field of Dreamers - 2019 -'!H24</f>
        <v>0</v>
      </c>
      <c r="J86" s="216">
        <f>'2019 Field of Dreamers - 2019 -'!I24</f>
        <v>0</v>
      </c>
      <c r="K86" s="216">
        <f>'2019 Field of Dreamers - 2019 -'!J24</f>
        <v>8</v>
      </c>
      <c r="L86" s="216">
        <f>'2019 Field of Dreamers - 2019 -'!K24</f>
        <v>7</v>
      </c>
      <c r="M86" s="216">
        <f>'2019 Field of Dreamers - 2019 -'!L24</f>
        <v>0</v>
      </c>
      <c r="N86" s="216">
        <f>'2019 Field of Dreamers - 2019 -'!M24</f>
        <v>0.56000000000000005</v>
      </c>
    </row>
    <row r="87" spans="1:14" ht="14.5" customHeight="1" x14ac:dyDescent="0.15">
      <c r="A87" s="219" t="s">
        <v>264</v>
      </c>
      <c r="B87" s="220"/>
      <c r="C87" s="221"/>
      <c r="D87" s="271">
        <f>SUM(D85:D86)</f>
        <v>65</v>
      </c>
      <c r="E87" s="271">
        <f>SUM(E85:E86)</f>
        <v>41</v>
      </c>
      <c r="F87" s="223">
        <f>E87/D87</f>
        <v>0.63076923076923075</v>
      </c>
      <c r="G87" s="241">
        <f t="shared" ref="G87:L87" si="25">SUM(G85:G86)</f>
        <v>41</v>
      </c>
      <c r="H87" s="241">
        <f t="shared" si="25"/>
        <v>0</v>
      </c>
      <c r="I87" s="241">
        <f t="shared" si="25"/>
        <v>0</v>
      </c>
      <c r="J87" s="241">
        <f t="shared" si="25"/>
        <v>0</v>
      </c>
      <c r="K87" s="241">
        <f t="shared" si="25"/>
        <v>16</v>
      </c>
      <c r="L87" s="241">
        <f t="shared" si="25"/>
        <v>23</v>
      </c>
      <c r="M87" s="223">
        <f>(H87*1.33+I87*1.67+J87*2)/E87</f>
        <v>0</v>
      </c>
      <c r="N87" s="222">
        <f>M87+F87</f>
        <v>0.63076923076923075</v>
      </c>
    </row>
    <row r="88" spans="1:14" ht="14.5" customHeight="1" x14ac:dyDescent="0.15">
      <c r="A88" s="213"/>
      <c r="B88" s="214"/>
      <c r="C88" s="226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</row>
    <row r="89" spans="1:14" ht="14.5" customHeight="1" x14ac:dyDescent="0.15">
      <c r="A89" s="224" t="s">
        <v>183</v>
      </c>
      <c r="B89" s="216">
        <v>2017</v>
      </c>
      <c r="C89" s="217" t="s">
        <v>272</v>
      </c>
      <c r="D89" s="216">
        <v>57</v>
      </c>
      <c r="E89" s="216">
        <v>43</v>
      </c>
      <c r="F89" s="216">
        <v>0.75438596491228105</v>
      </c>
      <c r="G89" s="216">
        <v>31</v>
      </c>
      <c r="H89" s="216">
        <v>10</v>
      </c>
      <c r="I89" s="216">
        <v>1</v>
      </c>
      <c r="J89" s="216">
        <v>1</v>
      </c>
      <c r="K89" s="216">
        <v>18</v>
      </c>
      <c r="L89" s="216">
        <v>24</v>
      </c>
      <c r="M89" s="216">
        <v>0.39527906976744198</v>
      </c>
      <c r="N89" s="216">
        <v>1.1496650346797199</v>
      </c>
    </row>
    <row r="90" spans="1:14" ht="14.5" customHeight="1" x14ac:dyDescent="0.15">
      <c r="A90" s="224" t="s">
        <v>183</v>
      </c>
      <c r="B90" s="216">
        <v>2019</v>
      </c>
      <c r="C90" s="217" t="s">
        <v>272</v>
      </c>
      <c r="D90" s="216">
        <f>'2019 Field of Dreamers - 2019 -'!C22</f>
        <v>54</v>
      </c>
      <c r="E90" s="216">
        <f>'2019 Field of Dreamers - 2019 -'!D22</f>
        <v>43</v>
      </c>
      <c r="F90" s="216">
        <f>'2019 Field of Dreamers - 2019 -'!E22</f>
        <v>0.79629629629629628</v>
      </c>
      <c r="G90" s="216">
        <f>'2019 Field of Dreamers - 2019 -'!F22</f>
        <v>27</v>
      </c>
      <c r="H90" s="216">
        <f>'2019 Field of Dreamers - 2019 -'!G22</f>
        <v>7</v>
      </c>
      <c r="I90" s="216">
        <f>'2019 Field of Dreamers - 2019 -'!H22</f>
        <v>3</v>
      </c>
      <c r="J90" s="216">
        <f>'2019 Field of Dreamers - 2019 -'!I22</f>
        <v>5</v>
      </c>
      <c r="K90" s="216">
        <f>'2019 Field of Dreamers - 2019 -'!J22</f>
        <v>28</v>
      </c>
      <c r="L90" s="216">
        <f>'2019 Field of Dreamers - 2019 -'!K22</f>
        <v>28</v>
      </c>
      <c r="M90" s="216">
        <f>'2019 Field of Dreamers - 2019 -'!L22</f>
        <v>0.56586046511627908</v>
      </c>
      <c r="N90" s="216">
        <f>'2019 Field of Dreamers - 2019 -'!M22</f>
        <v>1.3621567614125754</v>
      </c>
    </row>
    <row r="91" spans="1:14" ht="14.5" customHeight="1" x14ac:dyDescent="0.15">
      <c r="A91" s="219" t="s">
        <v>264</v>
      </c>
      <c r="B91" s="220"/>
      <c r="C91" s="221"/>
      <c r="D91" s="271">
        <f>SUM(D89:D90)</f>
        <v>111</v>
      </c>
      <c r="E91" s="271">
        <f>SUM(E89:E90)</f>
        <v>86</v>
      </c>
      <c r="F91" s="223">
        <f>E91/D91</f>
        <v>0.77477477477477474</v>
      </c>
      <c r="G91" s="241">
        <f t="shared" ref="G91:L91" si="26">SUM(G89:G90)</f>
        <v>58</v>
      </c>
      <c r="H91" s="241">
        <f t="shared" si="26"/>
        <v>17</v>
      </c>
      <c r="I91" s="241">
        <f t="shared" si="26"/>
        <v>4</v>
      </c>
      <c r="J91" s="241">
        <f t="shared" si="26"/>
        <v>6</v>
      </c>
      <c r="K91" s="241">
        <f t="shared" si="26"/>
        <v>46</v>
      </c>
      <c r="L91" s="241">
        <f t="shared" si="26"/>
        <v>52</v>
      </c>
      <c r="M91" s="223">
        <f>(H91*1.33+I91*1.67+J91*2)/E91</f>
        <v>0.48011627906976745</v>
      </c>
      <c r="N91" s="222">
        <f>M91+F91</f>
        <v>1.2548910538445421</v>
      </c>
    </row>
    <row r="92" spans="1:14" ht="14.5" customHeight="1" x14ac:dyDescent="0.15">
      <c r="A92" s="213"/>
      <c r="B92" s="214"/>
      <c r="C92" s="226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</row>
    <row r="93" spans="1:14" ht="14.5" customHeight="1" x14ac:dyDescent="0.15">
      <c r="A93" s="224" t="s">
        <v>192</v>
      </c>
      <c r="B93" s="216">
        <v>2019</v>
      </c>
      <c r="C93" s="217" t="s">
        <v>272</v>
      </c>
      <c r="D93" s="216">
        <f>'2019 Field of Dreamers - 2019 -'!C18</f>
        <v>49</v>
      </c>
      <c r="E93" s="216">
        <f>'2019 Field of Dreamers - 2019 -'!D18</f>
        <v>34</v>
      </c>
      <c r="F93" s="216">
        <f>'2019 Field of Dreamers - 2019 -'!E18</f>
        <v>0.69387755102040816</v>
      </c>
      <c r="G93" s="216">
        <f>'2019 Field of Dreamers - 2019 -'!F18</f>
        <v>34</v>
      </c>
      <c r="H93" s="216">
        <f>'2019 Field of Dreamers - 2019 -'!G18</f>
        <v>0</v>
      </c>
      <c r="I93" s="216">
        <f>'2019 Field of Dreamers - 2019 -'!H18</f>
        <v>0</v>
      </c>
      <c r="J93" s="216">
        <f>'2019 Field of Dreamers - 2019 -'!I18</f>
        <v>0</v>
      </c>
      <c r="K93" s="216">
        <f>'2019 Field of Dreamers - 2019 -'!J18</f>
        <v>15</v>
      </c>
      <c r="L93" s="216">
        <f>'2019 Field of Dreamers - 2019 -'!K18</f>
        <v>16</v>
      </c>
      <c r="M93" s="216">
        <f>'2019 Field of Dreamers - 2019 -'!L18</f>
        <v>0</v>
      </c>
      <c r="N93" s="216">
        <f>'2019 Field of Dreamers - 2019 -'!M18</f>
        <v>0.69387755102040816</v>
      </c>
    </row>
    <row r="94" spans="1:14" ht="14.5" customHeight="1" x14ac:dyDescent="0.15">
      <c r="A94" s="219" t="s">
        <v>264</v>
      </c>
      <c r="B94" s="220"/>
      <c r="C94" s="221"/>
      <c r="D94" s="271">
        <f>SUM(D93:D93)</f>
        <v>49</v>
      </c>
      <c r="E94" s="240">
        <f>SUM(E93:E93)</f>
        <v>34</v>
      </c>
      <c r="F94" s="223">
        <f>E94/D94</f>
        <v>0.69387755102040816</v>
      </c>
      <c r="G94" s="241">
        <f t="shared" ref="G94:L94" si="27">SUM(G93:G93)</f>
        <v>34</v>
      </c>
      <c r="H94" s="222">
        <f t="shared" si="27"/>
        <v>0</v>
      </c>
      <c r="I94" s="222">
        <f t="shared" si="27"/>
        <v>0</v>
      </c>
      <c r="J94" s="222">
        <f t="shared" si="27"/>
        <v>0</v>
      </c>
      <c r="K94" s="222">
        <f t="shared" si="27"/>
        <v>15</v>
      </c>
      <c r="L94" s="222">
        <f t="shared" si="27"/>
        <v>16</v>
      </c>
      <c r="M94" s="223">
        <f>(H94*1.33+I94*1.67+J94*2)/E94</f>
        <v>0</v>
      </c>
      <c r="N94" s="222">
        <f>M94+F94</f>
        <v>0.69387755102040816</v>
      </c>
    </row>
    <row r="95" spans="1:14" ht="14.5" customHeight="1" x14ac:dyDescent="0.15">
      <c r="A95" s="213"/>
      <c r="B95" s="214"/>
      <c r="C95" s="215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</row>
    <row r="96" spans="1:14" ht="14.5" customHeight="1" x14ac:dyDescent="0.15">
      <c r="A96" s="224" t="s">
        <v>73</v>
      </c>
      <c r="B96" s="216">
        <v>2018</v>
      </c>
      <c r="C96" s="217" t="s">
        <v>272</v>
      </c>
      <c r="D96" s="216">
        <v>53</v>
      </c>
      <c r="E96" s="216">
        <v>38</v>
      </c>
      <c r="F96" s="216">
        <v>0.71698113207547198</v>
      </c>
      <c r="G96" s="216">
        <v>22</v>
      </c>
      <c r="H96" s="216">
        <v>10</v>
      </c>
      <c r="I96" s="216">
        <v>3</v>
      </c>
      <c r="J96" s="216">
        <v>3</v>
      </c>
      <c r="K96" s="216">
        <v>22</v>
      </c>
      <c r="L96" s="216">
        <v>25</v>
      </c>
      <c r="M96" s="216">
        <v>0.64028947368421096</v>
      </c>
      <c r="N96" s="216">
        <v>1.3572706057596799</v>
      </c>
    </row>
    <row r="97" spans="1:14" ht="14.5" customHeight="1" x14ac:dyDescent="0.15">
      <c r="A97" s="219" t="s">
        <v>264</v>
      </c>
      <c r="B97" s="220"/>
      <c r="C97" s="221"/>
      <c r="D97" s="271">
        <f>SUM(D96:D96)</f>
        <v>53</v>
      </c>
      <c r="E97" s="240">
        <f>SUM(E96:E96)</f>
        <v>38</v>
      </c>
      <c r="F97" s="223">
        <f>E97/D97</f>
        <v>0.71698113207547165</v>
      </c>
      <c r="G97" s="241">
        <f t="shared" ref="G97:L97" si="28">SUM(G96:G96)</f>
        <v>22</v>
      </c>
      <c r="H97" s="222">
        <f t="shared" si="28"/>
        <v>10</v>
      </c>
      <c r="I97" s="222">
        <f t="shared" si="28"/>
        <v>3</v>
      </c>
      <c r="J97" s="222">
        <f t="shared" si="28"/>
        <v>3</v>
      </c>
      <c r="K97" s="222">
        <f t="shared" si="28"/>
        <v>22</v>
      </c>
      <c r="L97" s="222">
        <f t="shared" si="28"/>
        <v>25</v>
      </c>
      <c r="M97" s="223">
        <f>(H97*1.33+I97*1.67+J97*2)/E97</f>
        <v>0.63973684210526327</v>
      </c>
      <c r="N97" s="222">
        <f>M97+F97</f>
        <v>1.3567179741807349</v>
      </c>
    </row>
    <row r="98" spans="1:14" ht="14.5" customHeight="1" x14ac:dyDescent="0.15">
      <c r="A98" s="213"/>
      <c r="B98" s="214"/>
      <c r="C98" s="226"/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4"/>
    </row>
    <row r="99" spans="1:14" ht="14.5" customHeight="1" x14ac:dyDescent="0.15">
      <c r="A99" s="224" t="s">
        <v>129</v>
      </c>
      <c r="B99" s="216">
        <v>2018</v>
      </c>
      <c r="C99" s="217" t="s">
        <v>272</v>
      </c>
      <c r="D99" s="216">
        <v>47</v>
      </c>
      <c r="E99" s="216">
        <v>31</v>
      </c>
      <c r="F99" s="216">
        <v>0.659574468085106</v>
      </c>
      <c r="G99" s="216">
        <v>30</v>
      </c>
      <c r="H99" s="216">
        <v>1</v>
      </c>
      <c r="I99" s="216">
        <v>0</v>
      </c>
      <c r="J99" s="216">
        <v>0</v>
      </c>
      <c r="K99" s="216">
        <v>6</v>
      </c>
      <c r="L99" s="216">
        <v>18</v>
      </c>
      <c r="M99" s="216">
        <v>4.2999999999999997E-2</v>
      </c>
      <c r="N99" s="216">
        <v>0.70257446808510604</v>
      </c>
    </row>
    <row r="100" spans="1:14" ht="14.5" customHeight="1" x14ac:dyDescent="0.15">
      <c r="A100" s="219" t="s">
        <v>264</v>
      </c>
      <c r="B100" s="220"/>
      <c r="C100" s="221"/>
      <c r="D100" s="271">
        <f>SUM(D99)</f>
        <v>47</v>
      </c>
      <c r="E100" s="240">
        <f>SUM(E99)</f>
        <v>31</v>
      </c>
      <c r="F100" s="223">
        <f>E100/D100</f>
        <v>0.65957446808510634</v>
      </c>
      <c r="G100" s="241">
        <f t="shared" ref="G100:L100" si="29">SUM(G99)</f>
        <v>30</v>
      </c>
      <c r="H100" s="242">
        <f t="shared" si="29"/>
        <v>1</v>
      </c>
      <c r="I100" s="222">
        <f t="shared" si="29"/>
        <v>0</v>
      </c>
      <c r="J100" s="239">
        <f t="shared" si="29"/>
        <v>0</v>
      </c>
      <c r="K100" s="240">
        <f t="shared" si="29"/>
        <v>6</v>
      </c>
      <c r="L100" s="242">
        <f t="shared" si="29"/>
        <v>18</v>
      </c>
      <c r="M100" s="223">
        <f>(H100*1.33+I100*1.67+J100*2)/E100</f>
        <v>4.2903225806451617E-2</v>
      </c>
      <c r="N100" s="222">
        <f>M100+F100</f>
        <v>0.70247769389155801</v>
      </c>
    </row>
    <row r="101" spans="1:14" ht="14.5" customHeight="1" x14ac:dyDescent="0.15">
      <c r="A101" s="273"/>
      <c r="B101" s="274"/>
      <c r="C101" s="275"/>
      <c r="D101" s="276"/>
      <c r="E101" s="277"/>
      <c r="F101" s="278"/>
      <c r="G101" s="279"/>
      <c r="H101" s="280"/>
      <c r="I101" s="274"/>
      <c r="J101" s="276"/>
      <c r="K101" s="277"/>
      <c r="L101" s="280"/>
      <c r="M101" s="278"/>
      <c r="N101" s="274"/>
    </row>
    <row r="102" spans="1:14" ht="14.5" customHeight="1" x14ac:dyDescent="0.15">
      <c r="A102" s="224" t="s">
        <v>133</v>
      </c>
      <c r="B102" s="216">
        <v>2018</v>
      </c>
      <c r="C102" s="217" t="s">
        <v>272</v>
      </c>
      <c r="D102" s="216">
        <v>4</v>
      </c>
      <c r="E102" s="216">
        <v>1</v>
      </c>
      <c r="F102" s="216">
        <v>0.25</v>
      </c>
      <c r="G102" s="216">
        <v>1</v>
      </c>
      <c r="H102" s="216">
        <v>0</v>
      </c>
      <c r="I102" s="216">
        <v>0</v>
      </c>
      <c r="J102" s="216">
        <v>0</v>
      </c>
      <c r="K102" s="216">
        <v>0</v>
      </c>
      <c r="L102" s="216">
        <v>0</v>
      </c>
      <c r="M102" s="216">
        <v>0</v>
      </c>
      <c r="N102" s="216">
        <v>0.25</v>
      </c>
    </row>
    <row r="103" spans="1:14" ht="14.5" customHeight="1" x14ac:dyDescent="0.15">
      <c r="A103" s="219" t="s">
        <v>264</v>
      </c>
      <c r="B103" s="220"/>
      <c r="C103" s="221"/>
      <c r="D103" s="271">
        <f>SUM(D102)</f>
        <v>4</v>
      </c>
      <c r="E103" s="240">
        <f>SUM(E102)</f>
        <v>1</v>
      </c>
      <c r="F103" s="223">
        <f>E103/D103</f>
        <v>0.25</v>
      </c>
      <c r="G103" s="241">
        <f t="shared" ref="G103:L103" si="30">SUM(G102)</f>
        <v>1</v>
      </c>
      <c r="H103" s="242">
        <f t="shared" si="30"/>
        <v>0</v>
      </c>
      <c r="I103" s="222">
        <f t="shared" si="30"/>
        <v>0</v>
      </c>
      <c r="J103" s="239">
        <f t="shared" si="30"/>
        <v>0</v>
      </c>
      <c r="K103" s="240">
        <f t="shared" si="30"/>
        <v>0</v>
      </c>
      <c r="L103" s="242">
        <f t="shared" si="30"/>
        <v>0</v>
      </c>
      <c r="M103" s="223">
        <f>(H103*1.33+I103*1.67+J103*2)/E103</f>
        <v>0</v>
      </c>
      <c r="N103" s="222">
        <f>M103+F103</f>
        <v>0.25</v>
      </c>
    </row>
    <row r="104" spans="1:14" ht="14.5" customHeight="1" x14ac:dyDescent="0.15">
      <c r="A104" s="337"/>
      <c r="B104" s="338"/>
      <c r="C104" s="339"/>
      <c r="D104" s="339"/>
      <c r="E104" s="339"/>
      <c r="F104" s="339"/>
      <c r="G104" s="339"/>
      <c r="H104" s="339"/>
      <c r="I104" s="339"/>
      <c r="J104" s="339"/>
      <c r="K104" s="339"/>
      <c r="L104" s="339"/>
      <c r="M104" s="339"/>
      <c r="N104" s="339"/>
    </row>
    <row r="105" spans="1:14" ht="14.5" customHeight="1" x14ac:dyDescent="0.15">
      <c r="A105" s="198" t="s">
        <v>116</v>
      </c>
      <c r="B105" s="216">
        <v>2017</v>
      </c>
      <c r="C105" s="217" t="s">
        <v>272</v>
      </c>
      <c r="D105" s="216">
        <v>43</v>
      </c>
      <c r="E105" s="216">
        <v>34</v>
      </c>
      <c r="F105" s="216">
        <v>0.79069767441860495</v>
      </c>
      <c r="G105" s="216">
        <v>16</v>
      </c>
      <c r="H105" s="216">
        <v>9</v>
      </c>
      <c r="I105" s="216">
        <v>3</v>
      </c>
      <c r="J105" s="216">
        <v>5</v>
      </c>
      <c r="K105" s="216">
        <v>30</v>
      </c>
      <c r="L105" s="216">
        <v>24</v>
      </c>
      <c r="M105" s="216">
        <v>0.79405882352941204</v>
      </c>
      <c r="N105" s="216">
        <v>1.58475649794802</v>
      </c>
    </row>
    <row r="106" spans="1:14" ht="14.5" customHeight="1" x14ac:dyDescent="0.15">
      <c r="A106" s="198" t="s">
        <v>116</v>
      </c>
      <c r="B106" s="216">
        <v>2018</v>
      </c>
      <c r="C106" s="217" t="s">
        <v>272</v>
      </c>
      <c r="D106" s="216">
        <v>30</v>
      </c>
      <c r="E106" s="216">
        <v>22</v>
      </c>
      <c r="F106" s="216">
        <v>0.73333333333333295</v>
      </c>
      <c r="G106" s="216">
        <v>15</v>
      </c>
      <c r="H106" s="216">
        <v>4</v>
      </c>
      <c r="I106" s="216">
        <v>2</v>
      </c>
      <c r="J106" s="216">
        <v>1</v>
      </c>
      <c r="K106" s="216">
        <v>16</v>
      </c>
      <c r="L106" s="216">
        <v>8</v>
      </c>
      <c r="M106" s="216">
        <v>0.48481818181818198</v>
      </c>
      <c r="N106" s="216">
        <v>1.2181515151515101</v>
      </c>
    </row>
    <row r="107" spans="1:14" ht="14.5" customHeight="1" x14ac:dyDescent="0.15">
      <c r="A107" s="219" t="s">
        <v>264</v>
      </c>
      <c r="B107" s="220"/>
      <c r="C107" s="221"/>
      <c r="D107" s="271">
        <f>SUM(D105:D106)</f>
        <v>73</v>
      </c>
      <c r="E107" s="271">
        <f>SUM(E105:E106)</f>
        <v>56</v>
      </c>
      <c r="F107" s="223">
        <f>E107/D107</f>
        <v>0.76712328767123283</v>
      </c>
      <c r="G107" s="241">
        <f t="shared" ref="G107:L107" si="31">SUM(G105:G106)</f>
        <v>31</v>
      </c>
      <c r="H107" s="241">
        <f t="shared" si="31"/>
        <v>13</v>
      </c>
      <c r="I107" s="241">
        <f t="shared" si="31"/>
        <v>5</v>
      </c>
      <c r="J107" s="241">
        <f t="shared" si="31"/>
        <v>6</v>
      </c>
      <c r="K107" s="241">
        <f t="shared" si="31"/>
        <v>46</v>
      </c>
      <c r="L107" s="241">
        <f t="shared" si="31"/>
        <v>32</v>
      </c>
      <c r="M107" s="223">
        <f>(H107*1.33+I107*1.67+J107*2)/E107</f>
        <v>0.67214285714285715</v>
      </c>
      <c r="N107" s="222">
        <f>M107+F107</f>
        <v>1.43926614481409</v>
      </c>
    </row>
    <row r="108" spans="1:14" ht="14.5" customHeight="1" x14ac:dyDescent="0.15">
      <c r="A108" s="337"/>
      <c r="B108" s="338"/>
      <c r="C108" s="339"/>
      <c r="D108" s="339"/>
      <c r="E108" s="339"/>
      <c r="F108" s="339"/>
      <c r="G108" s="339"/>
      <c r="H108" s="339"/>
      <c r="I108" s="339"/>
      <c r="J108" s="339"/>
      <c r="K108" s="339"/>
      <c r="L108" s="339"/>
      <c r="M108" s="339"/>
      <c r="N108" s="339"/>
    </row>
    <row r="109" spans="1:14" ht="14.5" customHeight="1" x14ac:dyDescent="0.15">
      <c r="A109" s="224" t="s">
        <v>53</v>
      </c>
      <c r="B109" s="216">
        <v>2019</v>
      </c>
      <c r="C109" s="217" t="s">
        <v>272</v>
      </c>
      <c r="D109" s="216">
        <f>'2019 Field of Dreamers - 2019 -'!C29</f>
        <v>68</v>
      </c>
      <c r="E109" s="216">
        <f>'2019 Field of Dreamers - 2019 -'!D29</f>
        <v>53</v>
      </c>
      <c r="F109" s="216">
        <f>'2019 Field of Dreamers - 2019 -'!E29</f>
        <v>0.77941176470588236</v>
      </c>
      <c r="G109" s="216">
        <f>'2019 Field of Dreamers - 2019 -'!F29</f>
        <v>35</v>
      </c>
      <c r="H109" s="216">
        <f>'2019 Field of Dreamers - 2019 -'!G29</f>
        <v>7</v>
      </c>
      <c r="I109" s="216">
        <f>'2019 Field of Dreamers - 2019 -'!H29</f>
        <v>8</v>
      </c>
      <c r="J109" s="216">
        <f>'2019 Field of Dreamers - 2019 -'!I29</f>
        <v>3</v>
      </c>
      <c r="K109" s="216">
        <f>'2019 Field of Dreamers - 2019 -'!J29</f>
        <v>25</v>
      </c>
      <c r="L109" s="216">
        <f>'2019 Field of Dreamers - 2019 -'!K29</f>
        <v>34</v>
      </c>
      <c r="M109" s="216">
        <f>'2019 Field of Dreamers - 2019 -'!L29</f>
        <v>0.54088679245283022</v>
      </c>
      <c r="N109" s="216">
        <f>'2019 Field of Dreamers - 2019 -'!M29</f>
        <v>1.3202985571587127</v>
      </c>
    </row>
    <row r="110" spans="1:14" ht="14.5" customHeight="1" x14ac:dyDescent="0.15">
      <c r="A110" s="219" t="s">
        <v>264</v>
      </c>
      <c r="B110" s="220"/>
      <c r="C110" s="221"/>
      <c r="D110" s="222">
        <f>SUM(D109)</f>
        <v>68</v>
      </c>
      <c r="E110" s="222">
        <f>SUM(E109)</f>
        <v>53</v>
      </c>
      <c r="F110" s="223">
        <f>E110/D110</f>
        <v>0.77941176470588236</v>
      </c>
      <c r="G110" s="222">
        <f t="shared" ref="G110:L110" si="32">SUM(G109)</f>
        <v>35</v>
      </c>
      <c r="H110" s="222">
        <f t="shared" si="32"/>
        <v>7</v>
      </c>
      <c r="I110" s="222">
        <f t="shared" si="32"/>
        <v>8</v>
      </c>
      <c r="J110" s="222">
        <f t="shared" si="32"/>
        <v>3</v>
      </c>
      <c r="K110" s="222">
        <f t="shared" si="32"/>
        <v>25</v>
      </c>
      <c r="L110" s="222">
        <f t="shared" si="32"/>
        <v>34</v>
      </c>
      <c r="M110" s="223">
        <f>(H110*1.33+I110*1.67+J110*2)/E110</f>
        <v>0.54094339622641507</v>
      </c>
      <c r="N110" s="222">
        <f>M110+F110</f>
        <v>1.3203551609322974</v>
      </c>
    </row>
    <row r="111" spans="1:14" ht="14.5" customHeight="1" x14ac:dyDescent="0.15">
      <c r="A111" s="340"/>
      <c r="B111" s="341"/>
      <c r="C111" s="342"/>
      <c r="D111" s="342"/>
      <c r="E111" s="342"/>
      <c r="F111" s="342"/>
      <c r="G111" s="342"/>
      <c r="H111" s="342"/>
      <c r="I111" s="342"/>
      <c r="J111" s="342"/>
      <c r="K111" s="342"/>
      <c r="L111" s="342"/>
      <c r="M111" s="342"/>
      <c r="N111" s="342"/>
    </row>
  </sheetData>
  <mergeCells count="1">
    <mergeCell ref="A1:N1"/>
  </mergeCells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V70"/>
  <sheetViews>
    <sheetView showGridLines="0" workbookViewId="0"/>
  </sheetViews>
  <sheetFormatPr baseColWidth="10" defaultColWidth="10.83203125" defaultRowHeight="13" customHeight="1" x14ac:dyDescent="0.15"/>
  <cols>
    <col min="1" max="1" width="5.33203125" style="343" customWidth="1"/>
    <col min="2" max="2" width="20.1640625" style="343" customWidth="1"/>
    <col min="3" max="3" width="4.1640625" style="343" customWidth="1"/>
    <col min="4" max="4" width="1.5" style="343" customWidth="1"/>
    <col min="5" max="5" width="4.33203125" style="343" customWidth="1"/>
    <col min="6" max="6" width="20.1640625" style="343" customWidth="1"/>
    <col min="7" max="7" width="12.5" style="343" customWidth="1"/>
    <col min="8" max="8" width="1.33203125" style="343" customWidth="1"/>
    <col min="9" max="9" width="5.83203125" style="343" customWidth="1"/>
    <col min="10" max="10" width="19.1640625" style="343" customWidth="1"/>
    <col min="11" max="11" width="6" style="343" customWidth="1"/>
    <col min="12" max="12" width="1.83203125" style="343" customWidth="1"/>
    <col min="13" max="13" width="6" style="343" customWidth="1"/>
    <col min="14" max="14" width="20.1640625" style="343" customWidth="1"/>
    <col min="15" max="15" width="6.1640625" style="343" customWidth="1"/>
    <col min="16" max="16" width="1.6640625" style="343" customWidth="1"/>
    <col min="17" max="17" width="6.33203125" style="343" customWidth="1"/>
    <col min="18" max="18" width="20.1640625" style="343" customWidth="1"/>
    <col min="19" max="19" width="6.6640625" style="343" customWidth="1"/>
    <col min="20" max="256" width="10.83203125" style="343" customWidth="1"/>
  </cols>
  <sheetData>
    <row r="1" spans="1:251" ht="15" customHeight="1" x14ac:dyDescent="0.15">
      <c r="A1" s="382" t="s">
        <v>326</v>
      </c>
      <c r="B1" s="373"/>
      <c r="C1" s="373"/>
      <c r="D1" s="245"/>
      <c r="E1" s="382" t="s">
        <v>327</v>
      </c>
      <c r="F1" s="373"/>
      <c r="G1" s="373"/>
      <c r="H1" s="245"/>
      <c r="I1" s="382" t="s">
        <v>328</v>
      </c>
      <c r="J1" s="373"/>
      <c r="K1" s="373"/>
      <c r="L1" s="245"/>
      <c r="M1" s="382" t="s">
        <v>329</v>
      </c>
      <c r="N1" s="373"/>
      <c r="O1" s="373"/>
      <c r="P1" s="246"/>
      <c r="Q1" s="383" t="s">
        <v>330</v>
      </c>
      <c r="R1" s="375"/>
      <c r="S1" s="375"/>
      <c r="T1" s="153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  <c r="DT1" s="154"/>
      <c r="DU1" s="154"/>
      <c r="DV1" s="154"/>
      <c r="DW1" s="154"/>
      <c r="DX1" s="154"/>
      <c r="DY1" s="154"/>
      <c r="DZ1" s="154"/>
      <c r="EA1" s="154"/>
      <c r="EB1" s="154"/>
      <c r="EC1" s="154"/>
      <c r="ED1" s="154"/>
      <c r="EE1" s="154"/>
      <c r="EF1" s="154"/>
      <c r="EG1" s="154"/>
      <c r="EH1" s="154"/>
      <c r="EI1" s="154"/>
      <c r="EJ1" s="154"/>
      <c r="EK1" s="154"/>
      <c r="EL1" s="154"/>
      <c r="EM1" s="154"/>
      <c r="EN1" s="154"/>
      <c r="EO1" s="154"/>
      <c r="EP1" s="154"/>
      <c r="EQ1" s="154"/>
      <c r="ER1" s="154"/>
      <c r="ES1" s="154"/>
      <c r="ET1" s="154"/>
      <c r="EU1" s="154"/>
      <c r="EV1" s="154"/>
      <c r="EW1" s="154"/>
      <c r="EX1" s="154"/>
      <c r="EY1" s="154"/>
      <c r="EZ1" s="154"/>
      <c r="FA1" s="154"/>
      <c r="FB1" s="154"/>
      <c r="FC1" s="154"/>
      <c r="FD1" s="154"/>
      <c r="FE1" s="154"/>
      <c r="FF1" s="154"/>
      <c r="FG1" s="154"/>
      <c r="FH1" s="154"/>
      <c r="FI1" s="154"/>
      <c r="FJ1" s="154"/>
      <c r="FK1" s="154"/>
      <c r="FL1" s="154"/>
      <c r="FM1" s="154"/>
      <c r="FN1" s="154"/>
      <c r="FO1" s="154"/>
      <c r="FP1" s="154"/>
      <c r="FQ1" s="154"/>
      <c r="FR1" s="154"/>
      <c r="FS1" s="154"/>
      <c r="FT1" s="154"/>
      <c r="FU1" s="154"/>
      <c r="FV1" s="154"/>
      <c r="FW1" s="154"/>
      <c r="FX1" s="154"/>
      <c r="FY1" s="154"/>
      <c r="FZ1" s="154"/>
      <c r="GA1" s="154"/>
      <c r="GB1" s="154"/>
      <c r="GC1" s="154"/>
      <c r="GD1" s="154"/>
      <c r="GE1" s="154"/>
      <c r="GF1" s="154"/>
      <c r="GG1" s="154"/>
      <c r="GH1" s="154"/>
      <c r="GI1" s="154"/>
      <c r="GJ1" s="154"/>
      <c r="GK1" s="154"/>
      <c r="GL1" s="154"/>
      <c r="GM1" s="154"/>
      <c r="GN1" s="154"/>
      <c r="GO1" s="154"/>
      <c r="GP1" s="154"/>
      <c r="GQ1" s="154"/>
      <c r="GR1" s="154"/>
      <c r="GS1" s="154"/>
      <c r="GT1" s="154"/>
      <c r="GU1" s="154"/>
      <c r="GV1" s="154"/>
      <c r="GW1" s="154"/>
      <c r="GX1" s="154"/>
      <c r="GY1" s="154"/>
      <c r="GZ1" s="154"/>
      <c r="HA1" s="154"/>
      <c r="HB1" s="154"/>
      <c r="HC1" s="154"/>
      <c r="HD1" s="154"/>
      <c r="HE1" s="154"/>
      <c r="HF1" s="154"/>
      <c r="HG1" s="154"/>
      <c r="HH1" s="154"/>
      <c r="HI1" s="154"/>
      <c r="HJ1" s="154"/>
      <c r="HK1" s="154"/>
      <c r="HL1" s="154"/>
      <c r="HM1" s="154"/>
      <c r="HN1" s="154"/>
      <c r="HO1" s="154"/>
      <c r="HP1" s="154"/>
      <c r="HQ1" s="154"/>
      <c r="HR1" s="154"/>
      <c r="HS1" s="154"/>
      <c r="HT1" s="154"/>
      <c r="HU1" s="154"/>
      <c r="HV1" s="154"/>
      <c r="HW1" s="154"/>
      <c r="HX1" s="154"/>
      <c r="HY1" s="154"/>
      <c r="HZ1" s="154"/>
      <c r="IA1" s="154"/>
      <c r="IB1" s="154"/>
      <c r="IC1" s="154"/>
      <c r="ID1" s="154"/>
      <c r="IE1" s="154"/>
      <c r="IF1" s="154"/>
      <c r="IG1" s="154"/>
      <c r="IH1" s="154"/>
      <c r="II1" s="154"/>
      <c r="IJ1" s="154"/>
      <c r="IK1" s="154"/>
      <c r="IL1" s="154"/>
      <c r="IM1" s="154"/>
      <c r="IN1" s="154"/>
      <c r="IO1" s="154"/>
      <c r="IP1" s="154"/>
      <c r="IQ1" s="155"/>
    </row>
    <row r="2" spans="1:251" ht="15" customHeight="1" x14ac:dyDescent="0.15">
      <c r="A2" s="156">
        <v>1</v>
      </c>
      <c r="B2" s="5" t="s">
        <v>215</v>
      </c>
      <c r="C2" s="250">
        <v>117</v>
      </c>
      <c r="D2" s="152"/>
      <c r="E2" s="156">
        <v>1</v>
      </c>
      <c r="F2" s="5" t="s">
        <v>107</v>
      </c>
      <c r="G2" s="250">
        <v>90</v>
      </c>
      <c r="H2" s="152"/>
      <c r="I2" s="156">
        <v>1</v>
      </c>
      <c r="J2" s="5" t="s">
        <v>215</v>
      </c>
      <c r="K2" s="250">
        <v>63</v>
      </c>
      <c r="L2" s="152"/>
      <c r="M2" s="156">
        <v>1</v>
      </c>
      <c r="N2" s="5" t="s">
        <v>107</v>
      </c>
      <c r="O2" s="250">
        <v>23</v>
      </c>
      <c r="P2" s="249"/>
      <c r="Q2" s="156">
        <v>1</v>
      </c>
      <c r="R2" s="5" t="s">
        <v>107</v>
      </c>
      <c r="S2" s="250">
        <v>9</v>
      </c>
      <c r="T2" s="161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  <c r="DB2" s="162"/>
      <c r="DC2" s="162"/>
      <c r="DD2" s="162"/>
      <c r="DE2" s="162"/>
      <c r="DF2" s="162"/>
      <c r="DG2" s="162"/>
      <c r="DH2" s="162"/>
      <c r="DI2" s="162"/>
      <c r="DJ2" s="162"/>
      <c r="DK2" s="162"/>
      <c r="DL2" s="162"/>
      <c r="DM2" s="162"/>
      <c r="DN2" s="162"/>
      <c r="DO2" s="162"/>
      <c r="DP2" s="162"/>
      <c r="DQ2" s="162"/>
      <c r="DR2" s="162"/>
      <c r="DS2" s="162"/>
      <c r="DT2" s="162"/>
      <c r="DU2" s="162"/>
      <c r="DV2" s="162"/>
      <c r="DW2" s="162"/>
      <c r="DX2" s="162"/>
      <c r="DY2" s="162"/>
      <c r="DZ2" s="162"/>
      <c r="EA2" s="162"/>
      <c r="EB2" s="162"/>
      <c r="EC2" s="162"/>
      <c r="ED2" s="162"/>
      <c r="EE2" s="162"/>
      <c r="EF2" s="162"/>
      <c r="EG2" s="162"/>
      <c r="EH2" s="162"/>
      <c r="EI2" s="162"/>
      <c r="EJ2" s="162"/>
      <c r="EK2" s="162"/>
      <c r="EL2" s="162"/>
      <c r="EM2" s="162"/>
      <c r="EN2" s="162"/>
      <c r="EO2" s="162"/>
      <c r="EP2" s="162"/>
      <c r="EQ2" s="162"/>
      <c r="ER2" s="162"/>
      <c r="ES2" s="162"/>
      <c r="ET2" s="162"/>
      <c r="EU2" s="162"/>
      <c r="EV2" s="162"/>
      <c r="EW2" s="162"/>
      <c r="EX2" s="162"/>
      <c r="EY2" s="162"/>
      <c r="EZ2" s="162"/>
      <c r="FA2" s="162"/>
      <c r="FB2" s="162"/>
      <c r="FC2" s="162"/>
      <c r="FD2" s="162"/>
      <c r="FE2" s="162"/>
      <c r="FF2" s="162"/>
      <c r="FG2" s="162"/>
      <c r="FH2" s="162"/>
      <c r="FI2" s="162"/>
      <c r="FJ2" s="162"/>
      <c r="FK2" s="162"/>
      <c r="FL2" s="162"/>
      <c r="FM2" s="162"/>
      <c r="FN2" s="162"/>
      <c r="FO2" s="162"/>
      <c r="FP2" s="162"/>
      <c r="FQ2" s="162"/>
      <c r="FR2" s="162"/>
      <c r="FS2" s="162"/>
      <c r="FT2" s="162"/>
      <c r="FU2" s="162"/>
      <c r="FV2" s="162"/>
      <c r="FW2" s="162"/>
      <c r="FX2" s="162"/>
      <c r="FY2" s="162"/>
      <c r="FZ2" s="162"/>
      <c r="GA2" s="162"/>
      <c r="GB2" s="162"/>
      <c r="GC2" s="162"/>
      <c r="GD2" s="162"/>
      <c r="GE2" s="162"/>
      <c r="GF2" s="162"/>
      <c r="GG2" s="162"/>
      <c r="GH2" s="162"/>
      <c r="GI2" s="162"/>
      <c r="GJ2" s="162"/>
      <c r="GK2" s="162"/>
      <c r="GL2" s="162"/>
      <c r="GM2" s="162"/>
      <c r="GN2" s="162"/>
      <c r="GO2" s="162"/>
      <c r="GP2" s="162"/>
      <c r="GQ2" s="162"/>
      <c r="GR2" s="162"/>
      <c r="GS2" s="162"/>
      <c r="GT2" s="162"/>
      <c r="GU2" s="162"/>
      <c r="GV2" s="162"/>
      <c r="GW2" s="162"/>
      <c r="GX2" s="162"/>
      <c r="GY2" s="162"/>
      <c r="GZ2" s="162"/>
      <c r="HA2" s="162"/>
      <c r="HB2" s="162"/>
      <c r="HC2" s="162"/>
      <c r="HD2" s="162"/>
      <c r="HE2" s="162"/>
      <c r="HF2" s="162"/>
      <c r="HG2" s="162"/>
      <c r="HH2" s="162"/>
      <c r="HI2" s="162"/>
      <c r="HJ2" s="162"/>
      <c r="HK2" s="162"/>
      <c r="HL2" s="162"/>
      <c r="HM2" s="162"/>
      <c r="HN2" s="162"/>
      <c r="HO2" s="162"/>
      <c r="HP2" s="162"/>
      <c r="HQ2" s="162"/>
      <c r="HR2" s="162"/>
      <c r="HS2" s="162"/>
      <c r="HT2" s="162"/>
      <c r="HU2" s="162"/>
      <c r="HV2" s="162"/>
      <c r="HW2" s="162"/>
      <c r="HX2" s="162"/>
      <c r="HY2" s="162"/>
      <c r="HZ2" s="162"/>
      <c r="IA2" s="162"/>
      <c r="IB2" s="162"/>
      <c r="IC2" s="162"/>
      <c r="ID2" s="162"/>
      <c r="IE2" s="162"/>
      <c r="IF2" s="162"/>
      <c r="IG2" s="162"/>
      <c r="IH2" s="162"/>
      <c r="II2" s="162"/>
      <c r="IJ2" s="162"/>
      <c r="IK2" s="162"/>
      <c r="IL2" s="162"/>
      <c r="IM2" s="162"/>
      <c r="IN2" s="162"/>
      <c r="IO2" s="162"/>
      <c r="IP2" s="162"/>
      <c r="IQ2" s="163"/>
    </row>
    <row r="3" spans="1:251" ht="15" customHeight="1" x14ac:dyDescent="0.15">
      <c r="A3" s="156">
        <v>2</v>
      </c>
      <c r="B3" s="5" t="s">
        <v>107</v>
      </c>
      <c r="C3" s="250">
        <v>112</v>
      </c>
      <c r="D3" s="152"/>
      <c r="E3" s="156">
        <v>2</v>
      </c>
      <c r="F3" s="344" t="s">
        <v>183</v>
      </c>
      <c r="G3" s="345">
        <v>86</v>
      </c>
      <c r="H3" s="152"/>
      <c r="I3" s="156">
        <v>2</v>
      </c>
      <c r="J3" s="344" t="s">
        <v>183</v>
      </c>
      <c r="K3" s="345">
        <v>58</v>
      </c>
      <c r="L3" s="152"/>
      <c r="M3" s="156">
        <v>2</v>
      </c>
      <c r="N3" s="5" t="s">
        <v>85</v>
      </c>
      <c r="O3" s="250">
        <v>21</v>
      </c>
      <c r="P3" s="249"/>
      <c r="Q3" s="156">
        <v>2</v>
      </c>
      <c r="R3" s="344" t="s">
        <v>331</v>
      </c>
      <c r="S3" s="345">
        <v>8</v>
      </c>
      <c r="T3" s="161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162"/>
      <c r="DH3" s="162"/>
      <c r="DI3" s="162"/>
      <c r="DJ3" s="162"/>
      <c r="DK3" s="162"/>
      <c r="DL3" s="162"/>
      <c r="DM3" s="162"/>
      <c r="DN3" s="162"/>
      <c r="DO3" s="162"/>
      <c r="DP3" s="162"/>
      <c r="DQ3" s="162"/>
      <c r="DR3" s="162"/>
      <c r="DS3" s="162"/>
      <c r="DT3" s="162"/>
      <c r="DU3" s="162"/>
      <c r="DV3" s="162"/>
      <c r="DW3" s="162"/>
      <c r="DX3" s="162"/>
      <c r="DY3" s="162"/>
      <c r="DZ3" s="162"/>
      <c r="EA3" s="162"/>
      <c r="EB3" s="162"/>
      <c r="EC3" s="162"/>
      <c r="ED3" s="162"/>
      <c r="EE3" s="162"/>
      <c r="EF3" s="162"/>
      <c r="EG3" s="162"/>
      <c r="EH3" s="162"/>
      <c r="EI3" s="162"/>
      <c r="EJ3" s="162"/>
      <c r="EK3" s="162"/>
      <c r="EL3" s="162"/>
      <c r="EM3" s="162"/>
      <c r="EN3" s="162"/>
      <c r="EO3" s="162"/>
      <c r="EP3" s="162"/>
      <c r="EQ3" s="162"/>
      <c r="ER3" s="162"/>
      <c r="ES3" s="162"/>
      <c r="ET3" s="162"/>
      <c r="EU3" s="162"/>
      <c r="EV3" s="162"/>
      <c r="EW3" s="162"/>
      <c r="EX3" s="162"/>
      <c r="EY3" s="162"/>
      <c r="EZ3" s="162"/>
      <c r="FA3" s="162"/>
      <c r="FB3" s="162"/>
      <c r="FC3" s="162"/>
      <c r="FD3" s="162"/>
      <c r="FE3" s="162"/>
      <c r="FF3" s="162"/>
      <c r="FG3" s="162"/>
      <c r="FH3" s="162"/>
      <c r="FI3" s="162"/>
      <c r="FJ3" s="162"/>
      <c r="FK3" s="162"/>
      <c r="FL3" s="162"/>
      <c r="FM3" s="162"/>
      <c r="FN3" s="162"/>
      <c r="FO3" s="162"/>
      <c r="FP3" s="162"/>
      <c r="FQ3" s="162"/>
      <c r="FR3" s="162"/>
      <c r="FS3" s="162"/>
      <c r="FT3" s="162"/>
      <c r="FU3" s="162"/>
      <c r="FV3" s="162"/>
      <c r="FW3" s="162"/>
      <c r="FX3" s="162"/>
      <c r="FY3" s="162"/>
      <c r="FZ3" s="162"/>
      <c r="GA3" s="162"/>
      <c r="GB3" s="162"/>
      <c r="GC3" s="162"/>
      <c r="GD3" s="162"/>
      <c r="GE3" s="162"/>
      <c r="GF3" s="162"/>
      <c r="GG3" s="162"/>
      <c r="GH3" s="162"/>
      <c r="GI3" s="162"/>
      <c r="GJ3" s="162"/>
      <c r="GK3" s="162"/>
      <c r="GL3" s="162"/>
      <c r="GM3" s="162"/>
      <c r="GN3" s="162"/>
      <c r="GO3" s="162"/>
      <c r="GP3" s="162"/>
      <c r="GQ3" s="162"/>
      <c r="GR3" s="162"/>
      <c r="GS3" s="162"/>
      <c r="GT3" s="162"/>
      <c r="GU3" s="162"/>
      <c r="GV3" s="162"/>
      <c r="GW3" s="162"/>
      <c r="GX3" s="162"/>
      <c r="GY3" s="162"/>
      <c r="GZ3" s="162"/>
      <c r="HA3" s="162"/>
      <c r="HB3" s="162"/>
      <c r="HC3" s="162"/>
      <c r="HD3" s="162"/>
      <c r="HE3" s="162"/>
      <c r="HF3" s="162"/>
      <c r="HG3" s="162"/>
      <c r="HH3" s="162"/>
      <c r="HI3" s="162"/>
      <c r="HJ3" s="162"/>
      <c r="HK3" s="162"/>
      <c r="HL3" s="162"/>
      <c r="HM3" s="162"/>
      <c r="HN3" s="162"/>
      <c r="HO3" s="162"/>
      <c r="HP3" s="162"/>
      <c r="HQ3" s="162"/>
      <c r="HR3" s="162"/>
      <c r="HS3" s="162"/>
      <c r="HT3" s="162"/>
      <c r="HU3" s="162"/>
      <c r="HV3" s="162"/>
      <c r="HW3" s="162"/>
      <c r="HX3" s="162"/>
      <c r="HY3" s="162"/>
      <c r="HZ3" s="162"/>
      <c r="IA3" s="162"/>
      <c r="IB3" s="162"/>
      <c r="IC3" s="162"/>
      <c r="ID3" s="162"/>
      <c r="IE3" s="162"/>
      <c r="IF3" s="162"/>
      <c r="IG3" s="162"/>
      <c r="IH3" s="162"/>
      <c r="II3" s="162"/>
      <c r="IJ3" s="162"/>
      <c r="IK3" s="162"/>
      <c r="IL3" s="162"/>
      <c r="IM3" s="162"/>
      <c r="IN3" s="162"/>
      <c r="IO3" s="162"/>
      <c r="IP3" s="162"/>
      <c r="IQ3" s="163"/>
    </row>
    <row r="4" spans="1:251" ht="15" customHeight="1" x14ac:dyDescent="0.15">
      <c r="A4" s="156">
        <v>3</v>
      </c>
      <c r="B4" s="344" t="s">
        <v>183</v>
      </c>
      <c r="C4" s="345">
        <v>111</v>
      </c>
      <c r="D4" s="152"/>
      <c r="E4" s="156">
        <v>3</v>
      </c>
      <c r="F4" s="13" t="s">
        <v>215</v>
      </c>
      <c r="G4" s="156">
        <v>65</v>
      </c>
      <c r="H4" s="152"/>
      <c r="I4" s="156">
        <v>3</v>
      </c>
      <c r="J4" s="344" t="s">
        <v>121</v>
      </c>
      <c r="K4" s="345">
        <v>57</v>
      </c>
      <c r="L4" s="152"/>
      <c r="M4" s="156">
        <v>3</v>
      </c>
      <c r="N4" s="344" t="s">
        <v>183</v>
      </c>
      <c r="O4" s="345">
        <v>17</v>
      </c>
      <c r="P4" s="249"/>
      <c r="Q4" s="156">
        <v>3</v>
      </c>
      <c r="R4" s="5" t="s">
        <v>85</v>
      </c>
      <c r="S4" s="250">
        <v>7</v>
      </c>
      <c r="T4" s="161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  <c r="EJ4" s="162"/>
      <c r="EK4" s="162"/>
      <c r="EL4" s="162"/>
      <c r="EM4" s="162"/>
      <c r="EN4" s="162"/>
      <c r="EO4" s="162"/>
      <c r="EP4" s="162"/>
      <c r="EQ4" s="162"/>
      <c r="ER4" s="162"/>
      <c r="ES4" s="162"/>
      <c r="ET4" s="162"/>
      <c r="EU4" s="162"/>
      <c r="EV4" s="162"/>
      <c r="EW4" s="162"/>
      <c r="EX4" s="162"/>
      <c r="EY4" s="162"/>
      <c r="EZ4" s="162"/>
      <c r="FA4" s="162"/>
      <c r="FB4" s="162"/>
      <c r="FC4" s="162"/>
      <c r="FD4" s="162"/>
      <c r="FE4" s="162"/>
      <c r="FF4" s="162"/>
      <c r="FG4" s="162"/>
      <c r="FH4" s="162"/>
      <c r="FI4" s="162"/>
      <c r="FJ4" s="162"/>
      <c r="FK4" s="162"/>
      <c r="FL4" s="162"/>
      <c r="FM4" s="162"/>
      <c r="FN4" s="162"/>
      <c r="FO4" s="162"/>
      <c r="FP4" s="162"/>
      <c r="FQ4" s="162"/>
      <c r="FR4" s="162"/>
      <c r="FS4" s="162"/>
      <c r="FT4" s="162"/>
      <c r="FU4" s="162"/>
      <c r="FV4" s="162"/>
      <c r="FW4" s="162"/>
      <c r="FX4" s="162"/>
      <c r="FY4" s="162"/>
      <c r="FZ4" s="162"/>
      <c r="GA4" s="162"/>
      <c r="GB4" s="162"/>
      <c r="GC4" s="162"/>
      <c r="GD4" s="162"/>
      <c r="GE4" s="162"/>
      <c r="GF4" s="162"/>
      <c r="GG4" s="162"/>
      <c r="GH4" s="162"/>
      <c r="GI4" s="162"/>
      <c r="GJ4" s="162"/>
      <c r="GK4" s="162"/>
      <c r="GL4" s="162"/>
      <c r="GM4" s="162"/>
      <c r="GN4" s="162"/>
      <c r="GO4" s="162"/>
      <c r="GP4" s="162"/>
      <c r="GQ4" s="162"/>
      <c r="GR4" s="162"/>
      <c r="GS4" s="162"/>
      <c r="GT4" s="162"/>
      <c r="GU4" s="162"/>
      <c r="GV4" s="162"/>
      <c r="GW4" s="162"/>
      <c r="GX4" s="162"/>
      <c r="GY4" s="162"/>
      <c r="GZ4" s="162"/>
      <c r="HA4" s="162"/>
      <c r="HB4" s="162"/>
      <c r="HC4" s="162"/>
      <c r="HD4" s="162"/>
      <c r="HE4" s="162"/>
      <c r="HF4" s="162"/>
      <c r="HG4" s="162"/>
      <c r="HH4" s="162"/>
      <c r="HI4" s="162"/>
      <c r="HJ4" s="162"/>
      <c r="HK4" s="162"/>
      <c r="HL4" s="162"/>
      <c r="HM4" s="162"/>
      <c r="HN4" s="162"/>
      <c r="HO4" s="162"/>
      <c r="HP4" s="162"/>
      <c r="HQ4" s="162"/>
      <c r="HR4" s="162"/>
      <c r="HS4" s="162"/>
      <c r="HT4" s="162"/>
      <c r="HU4" s="162"/>
      <c r="HV4" s="162"/>
      <c r="HW4" s="162"/>
      <c r="HX4" s="162"/>
      <c r="HY4" s="162"/>
      <c r="HZ4" s="162"/>
      <c r="IA4" s="162"/>
      <c r="IB4" s="162"/>
      <c r="IC4" s="162"/>
      <c r="ID4" s="162"/>
      <c r="IE4" s="162"/>
      <c r="IF4" s="162"/>
      <c r="IG4" s="162"/>
      <c r="IH4" s="162"/>
      <c r="II4" s="162"/>
      <c r="IJ4" s="162"/>
      <c r="IK4" s="162"/>
      <c r="IL4" s="162"/>
      <c r="IM4" s="162"/>
      <c r="IN4" s="162"/>
      <c r="IO4" s="162"/>
      <c r="IP4" s="162"/>
      <c r="IQ4" s="163"/>
    </row>
    <row r="5" spans="1:251" ht="15" customHeight="1" x14ac:dyDescent="0.15">
      <c r="A5" s="156">
        <v>4</v>
      </c>
      <c r="B5" s="344" t="s">
        <v>121</v>
      </c>
      <c r="C5" s="345">
        <v>88</v>
      </c>
      <c r="D5" s="152"/>
      <c r="E5" s="156">
        <v>4</v>
      </c>
      <c r="F5" s="344" t="s">
        <v>121</v>
      </c>
      <c r="G5" s="345">
        <v>59</v>
      </c>
      <c r="H5" s="152"/>
      <c r="I5" s="156">
        <v>4</v>
      </c>
      <c r="J5" s="13" t="s">
        <v>107</v>
      </c>
      <c r="K5" s="156">
        <v>50</v>
      </c>
      <c r="L5" s="152"/>
      <c r="M5" s="156">
        <v>4</v>
      </c>
      <c r="N5" s="13" t="s">
        <v>17</v>
      </c>
      <c r="O5" s="156">
        <v>15</v>
      </c>
      <c r="P5" s="249"/>
      <c r="Q5" s="156">
        <v>4</v>
      </c>
      <c r="R5" s="5" t="s">
        <v>90</v>
      </c>
      <c r="S5" s="250">
        <v>7</v>
      </c>
      <c r="T5" s="161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  <c r="FF5" s="162"/>
      <c r="FG5" s="162"/>
      <c r="FH5" s="162"/>
      <c r="FI5" s="162"/>
      <c r="FJ5" s="162"/>
      <c r="FK5" s="162"/>
      <c r="FL5" s="162"/>
      <c r="FM5" s="162"/>
      <c r="FN5" s="162"/>
      <c r="FO5" s="162"/>
      <c r="FP5" s="162"/>
      <c r="FQ5" s="162"/>
      <c r="FR5" s="162"/>
      <c r="FS5" s="162"/>
      <c r="FT5" s="162"/>
      <c r="FU5" s="162"/>
      <c r="FV5" s="162"/>
      <c r="FW5" s="162"/>
      <c r="FX5" s="162"/>
      <c r="FY5" s="162"/>
      <c r="FZ5" s="162"/>
      <c r="GA5" s="162"/>
      <c r="GB5" s="162"/>
      <c r="GC5" s="162"/>
      <c r="GD5" s="162"/>
      <c r="GE5" s="162"/>
      <c r="GF5" s="162"/>
      <c r="GG5" s="162"/>
      <c r="GH5" s="162"/>
      <c r="GI5" s="162"/>
      <c r="GJ5" s="162"/>
      <c r="GK5" s="162"/>
      <c r="GL5" s="162"/>
      <c r="GM5" s="162"/>
      <c r="GN5" s="162"/>
      <c r="GO5" s="162"/>
      <c r="GP5" s="162"/>
      <c r="GQ5" s="162"/>
      <c r="GR5" s="162"/>
      <c r="GS5" s="162"/>
      <c r="GT5" s="162"/>
      <c r="GU5" s="162"/>
      <c r="GV5" s="162"/>
      <c r="GW5" s="162"/>
      <c r="GX5" s="162"/>
      <c r="GY5" s="162"/>
      <c r="GZ5" s="162"/>
      <c r="HA5" s="162"/>
      <c r="HB5" s="162"/>
      <c r="HC5" s="162"/>
      <c r="HD5" s="162"/>
      <c r="HE5" s="162"/>
      <c r="HF5" s="162"/>
      <c r="HG5" s="162"/>
      <c r="HH5" s="162"/>
      <c r="HI5" s="162"/>
      <c r="HJ5" s="162"/>
      <c r="HK5" s="162"/>
      <c r="HL5" s="162"/>
      <c r="HM5" s="162"/>
      <c r="HN5" s="162"/>
      <c r="HO5" s="162"/>
      <c r="HP5" s="162"/>
      <c r="HQ5" s="162"/>
      <c r="HR5" s="162"/>
      <c r="HS5" s="162"/>
      <c r="HT5" s="162"/>
      <c r="HU5" s="162"/>
      <c r="HV5" s="162"/>
      <c r="HW5" s="162"/>
      <c r="HX5" s="162"/>
      <c r="HY5" s="162"/>
      <c r="HZ5" s="162"/>
      <c r="IA5" s="162"/>
      <c r="IB5" s="162"/>
      <c r="IC5" s="162"/>
      <c r="ID5" s="162"/>
      <c r="IE5" s="162"/>
      <c r="IF5" s="162"/>
      <c r="IG5" s="162"/>
      <c r="IH5" s="162"/>
      <c r="II5" s="162"/>
      <c r="IJ5" s="162"/>
      <c r="IK5" s="162"/>
      <c r="IL5" s="162"/>
      <c r="IM5" s="162"/>
      <c r="IN5" s="162"/>
      <c r="IO5" s="162"/>
      <c r="IP5" s="162"/>
      <c r="IQ5" s="163"/>
    </row>
    <row r="6" spans="1:251" ht="15" customHeight="1" x14ac:dyDescent="0.15">
      <c r="A6" s="156">
        <v>5</v>
      </c>
      <c r="B6" s="13" t="s">
        <v>74</v>
      </c>
      <c r="C6" s="156">
        <v>85</v>
      </c>
      <c r="D6" s="152"/>
      <c r="E6" s="156">
        <v>5</v>
      </c>
      <c r="F6" s="13" t="s">
        <v>85</v>
      </c>
      <c r="G6" s="156">
        <v>59</v>
      </c>
      <c r="H6" s="152"/>
      <c r="I6" s="156">
        <v>5</v>
      </c>
      <c r="J6" s="13" t="s">
        <v>74</v>
      </c>
      <c r="K6" s="156">
        <v>44</v>
      </c>
      <c r="L6" s="152"/>
      <c r="M6" s="156">
        <v>5</v>
      </c>
      <c r="N6" s="344" t="s">
        <v>184</v>
      </c>
      <c r="O6" s="345">
        <v>14</v>
      </c>
      <c r="P6" s="249"/>
      <c r="Q6" s="156">
        <v>5</v>
      </c>
      <c r="R6" s="344" t="s">
        <v>184</v>
      </c>
      <c r="S6" s="345">
        <v>5</v>
      </c>
      <c r="T6" s="161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2"/>
      <c r="FF6" s="162"/>
      <c r="FG6" s="162"/>
      <c r="FH6" s="162"/>
      <c r="FI6" s="162"/>
      <c r="FJ6" s="162"/>
      <c r="FK6" s="162"/>
      <c r="FL6" s="162"/>
      <c r="FM6" s="162"/>
      <c r="FN6" s="162"/>
      <c r="FO6" s="162"/>
      <c r="FP6" s="162"/>
      <c r="FQ6" s="162"/>
      <c r="FR6" s="162"/>
      <c r="FS6" s="162"/>
      <c r="FT6" s="162"/>
      <c r="FU6" s="162"/>
      <c r="FV6" s="162"/>
      <c r="FW6" s="162"/>
      <c r="FX6" s="162"/>
      <c r="FY6" s="162"/>
      <c r="FZ6" s="162"/>
      <c r="GA6" s="162"/>
      <c r="GB6" s="162"/>
      <c r="GC6" s="162"/>
      <c r="GD6" s="162"/>
      <c r="GE6" s="162"/>
      <c r="GF6" s="162"/>
      <c r="GG6" s="162"/>
      <c r="GH6" s="162"/>
      <c r="GI6" s="162"/>
      <c r="GJ6" s="162"/>
      <c r="GK6" s="162"/>
      <c r="GL6" s="162"/>
      <c r="GM6" s="162"/>
      <c r="GN6" s="162"/>
      <c r="GO6" s="162"/>
      <c r="GP6" s="162"/>
      <c r="GQ6" s="162"/>
      <c r="GR6" s="162"/>
      <c r="GS6" s="162"/>
      <c r="GT6" s="162"/>
      <c r="GU6" s="162"/>
      <c r="GV6" s="162"/>
      <c r="GW6" s="162"/>
      <c r="GX6" s="162"/>
      <c r="GY6" s="162"/>
      <c r="GZ6" s="162"/>
      <c r="HA6" s="162"/>
      <c r="HB6" s="162"/>
      <c r="HC6" s="162"/>
      <c r="HD6" s="162"/>
      <c r="HE6" s="162"/>
      <c r="HF6" s="162"/>
      <c r="HG6" s="162"/>
      <c r="HH6" s="162"/>
      <c r="HI6" s="162"/>
      <c r="HJ6" s="162"/>
      <c r="HK6" s="162"/>
      <c r="HL6" s="162"/>
      <c r="HM6" s="162"/>
      <c r="HN6" s="162"/>
      <c r="HO6" s="162"/>
      <c r="HP6" s="162"/>
      <c r="HQ6" s="162"/>
      <c r="HR6" s="162"/>
      <c r="HS6" s="162"/>
      <c r="HT6" s="162"/>
      <c r="HU6" s="162"/>
      <c r="HV6" s="162"/>
      <c r="HW6" s="162"/>
      <c r="HX6" s="162"/>
      <c r="HY6" s="162"/>
      <c r="HZ6" s="162"/>
      <c r="IA6" s="162"/>
      <c r="IB6" s="162"/>
      <c r="IC6" s="162"/>
      <c r="ID6" s="162"/>
      <c r="IE6" s="162"/>
      <c r="IF6" s="162"/>
      <c r="IG6" s="162"/>
      <c r="IH6" s="162"/>
      <c r="II6" s="162"/>
      <c r="IJ6" s="162"/>
      <c r="IK6" s="162"/>
      <c r="IL6" s="162"/>
      <c r="IM6" s="162"/>
      <c r="IN6" s="162"/>
      <c r="IO6" s="162"/>
      <c r="IP6" s="162"/>
      <c r="IQ6" s="163"/>
    </row>
    <row r="7" spans="1:251" ht="15" customHeight="1" x14ac:dyDescent="0.15">
      <c r="A7" s="156">
        <v>6</v>
      </c>
      <c r="B7" s="13" t="s">
        <v>85</v>
      </c>
      <c r="C7" s="156">
        <v>80</v>
      </c>
      <c r="D7" s="152"/>
      <c r="E7" s="156">
        <v>6</v>
      </c>
      <c r="F7" s="13" t="s">
        <v>90</v>
      </c>
      <c r="G7" s="156">
        <v>57</v>
      </c>
      <c r="H7" s="152"/>
      <c r="I7" s="156">
        <v>6</v>
      </c>
      <c r="J7" s="344" t="s">
        <v>208</v>
      </c>
      <c r="K7" s="345">
        <v>41</v>
      </c>
      <c r="L7" s="152"/>
      <c r="M7" s="156">
        <v>6</v>
      </c>
      <c r="N7" s="259" t="s">
        <v>332</v>
      </c>
      <c r="O7" s="346">
        <v>13</v>
      </c>
      <c r="P7" s="163"/>
      <c r="Q7" s="156">
        <v>6</v>
      </c>
      <c r="R7" s="261" t="s">
        <v>332</v>
      </c>
      <c r="S7" s="347">
        <v>5</v>
      </c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  <c r="FG7" s="162"/>
      <c r="FH7" s="162"/>
      <c r="FI7" s="162"/>
      <c r="FJ7" s="162"/>
      <c r="FK7" s="162"/>
      <c r="FL7" s="162"/>
      <c r="FM7" s="162"/>
      <c r="FN7" s="162"/>
      <c r="FO7" s="162"/>
      <c r="FP7" s="162"/>
      <c r="FQ7" s="162"/>
      <c r="FR7" s="162"/>
      <c r="FS7" s="162"/>
      <c r="FT7" s="162"/>
      <c r="FU7" s="162"/>
      <c r="FV7" s="162"/>
      <c r="FW7" s="162"/>
      <c r="FX7" s="162"/>
      <c r="FY7" s="162"/>
      <c r="FZ7" s="162"/>
      <c r="GA7" s="162"/>
      <c r="GB7" s="162"/>
      <c r="GC7" s="162"/>
      <c r="GD7" s="162"/>
      <c r="GE7" s="162"/>
      <c r="GF7" s="162"/>
      <c r="GG7" s="162"/>
      <c r="GH7" s="162"/>
      <c r="GI7" s="162"/>
      <c r="GJ7" s="162"/>
      <c r="GK7" s="162"/>
      <c r="GL7" s="162"/>
      <c r="GM7" s="162"/>
      <c r="GN7" s="162"/>
      <c r="GO7" s="162"/>
      <c r="GP7" s="162"/>
      <c r="GQ7" s="162"/>
      <c r="GR7" s="162"/>
      <c r="GS7" s="162"/>
      <c r="GT7" s="162"/>
      <c r="GU7" s="162"/>
      <c r="GV7" s="162"/>
      <c r="GW7" s="162"/>
      <c r="GX7" s="162"/>
      <c r="GY7" s="162"/>
      <c r="GZ7" s="162"/>
      <c r="HA7" s="162"/>
      <c r="HB7" s="162"/>
      <c r="HC7" s="162"/>
      <c r="HD7" s="162"/>
      <c r="HE7" s="162"/>
      <c r="HF7" s="162"/>
      <c r="HG7" s="162"/>
      <c r="HH7" s="162"/>
      <c r="HI7" s="162"/>
      <c r="HJ7" s="162"/>
      <c r="HK7" s="162"/>
      <c r="HL7" s="162"/>
      <c r="HM7" s="162"/>
      <c r="HN7" s="162"/>
      <c r="HO7" s="162"/>
      <c r="HP7" s="162"/>
      <c r="HQ7" s="162"/>
      <c r="HR7" s="162"/>
      <c r="HS7" s="162"/>
      <c r="HT7" s="162"/>
      <c r="HU7" s="162"/>
      <c r="HV7" s="162"/>
      <c r="HW7" s="162"/>
      <c r="HX7" s="162"/>
      <c r="HY7" s="162"/>
      <c r="HZ7" s="162"/>
      <c r="IA7" s="162"/>
      <c r="IB7" s="162"/>
      <c r="IC7" s="162"/>
      <c r="ID7" s="162"/>
      <c r="IE7" s="162"/>
      <c r="IF7" s="162"/>
      <c r="IG7" s="162"/>
      <c r="IH7" s="162"/>
      <c r="II7" s="162"/>
      <c r="IJ7" s="162"/>
      <c r="IK7" s="162"/>
      <c r="IL7" s="162"/>
      <c r="IM7" s="162"/>
      <c r="IN7" s="162"/>
      <c r="IO7" s="162"/>
      <c r="IP7" s="162"/>
      <c r="IQ7" s="163"/>
    </row>
    <row r="8" spans="1:251" ht="15" customHeight="1" x14ac:dyDescent="0.15">
      <c r="A8" s="156">
        <v>7</v>
      </c>
      <c r="B8" s="13" t="s">
        <v>179</v>
      </c>
      <c r="C8" s="156">
        <v>73</v>
      </c>
      <c r="D8" s="152"/>
      <c r="E8" s="156">
        <v>7</v>
      </c>
      <c r="F8" s="259" t="s">
        <v>332</v>
      </c>
      <c r="G8" s="260">
        <v>56</v>
      </c>
      <c r="H8" s="152"/>
      <c r="I8" s="156">
        <v>7</v>
      </c>
      <c r="J8" s="13" t="s">
        <v>179</v>
      </c>
      <c r="K8" s="156">
        <v>37</v>
      </c>
      <c r="L8" s="152"/>
      <c r="M8" s="156">
        <v>7</v>
      </c>
      <c r="N8" s="13" t="s">
        <v>90</v>
      </c>
      <c r="O8" s="156">
        <v>13</v>
      </c>
      <c r="P8" s="249"/>
      <c r="Q8" s="156">
        <v>7</v>
      </c>
      <c r="R8" s="344" t="s">
        <v>183</v>
      </c>
      <c r="S8" s="345">
        <v>4</v>
      </c>
      <c r="T8" s="161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162"/>
      <c r="EF8" s="162"/>
      <c r="EG8" s="162"/>
      <c r="EH8" s="162"/>
      <c r="EI8" s="162"/>
      <c r="EJ8" s="162"/>
      <c r="EK8" s="162"/>
      <c r="EL8" s="162"/>
      <c r="EM8" s="162"/>
      <c r="EN8" s="162"/>
      <c r="EO8" s="162"/>
      <c r="EP8" s="162"/>
      <c r="EQ8" s="162"/>
      <c r="ER8" s="162"/>
      <c r="ES8" s="162"/>
      <c r="ET8" s="162"/>
      <c r="EU8" s="162"/>
      <c r="EV8" s="162"/>
      <c r="EW8" s="162"/>
      <c r="EX8" s="162"/>
      <c r="EY8" s="162"/>
      <c r="EZ8" s="162"/>
      <c r="FA8" s="162"/>
      <c r="FB8" s="162"/>
      <c r="FC8" s="162"/>
      <c r="FD8" s="162"/>
      <c r="FE8" s="162"/>
      <c r="FF8" s="162"/>
      <c r="FG8" s="162"/>
      <c r="FH8" s="162"/>
      <c r="FI8" s="162"/>
      <c r="FJ8" s="162"/>
      <c r="FK8" s="162"/>
      <c r="FL8" s="162"/>
      <c r="FM8" s="162"/>
      <c r="FN8" s="162"/>
      <c r="FO8" s="162"/>
      <c r="FP8" s="162"/>
      <c r="FQ8" s="162"/>
      <c r="FR8" s="162"/>
      <c r="FS8" s="162"/>
      <c r="FT8" s="162"/>
      <c r="FU8" s="162"/>
      <c r="FV8" s="162"/>
      <c r="FW8" s="162"/>
      <c r="FX8" s="162"/>
      <c r="FY8" s="162"/>
      <c r="FZ8" s="162"/>
      <c r="GA8" s="162"/>
      <c r="GB8" s="162"/>
      <c r="GC8" s="162"/>
      <c r="GD8" s="162"/>
      <c r="GE8" s="162"/>
      <c r="GF8" s="162"/>
      <c r="GG8" s="162"/>
      <c r="GH8" s="162"/>
      <c r="GI8" s="162"/>
      <c r="GJ8" s="162"/>
      <c r="GK8" s="162"/>
      <c r="GL8" s="162"/>
      <c r="GM8" s="162"/>
      <c r="GN8" s="162"/>
      <c r="GO8" s="162"/>
      <c r="GP8" s="162"/>
      <c r="GQ8" s="162"/>
      <c r="GR8" s="162"/>
      <c r="GS8" s="162"/>
      <c r="GT8" s="162"/>
      <c r="GU8" s="162"/>
      <c r="GV8" s="162"/>
      <c r="GW8" s="162"/>
      <c r="GX8" s="162"/>
      <c r="GY8" s="162"/>
      <c r="GZ8" s="162"/>
      <c r="HA8" s="162"/>
      <c r="HB8" s="162"/>
      <c r="HC8" s="162"/>
      <c r="HD8" s="162"/>
      <c r="HE8" s="162"/>
      <c r="HF8" s="162"/>
      <c r="HG8" s="162"/>
      <c r="HH8" s="162"/>
      <c r="HI8" s="162"/>
      <c r="HJ8" s="162"/>
      <c r="HK8" s="162"/>
      <c r="HL8" s="162"/>
      <c r="HM8" s="162"/>
      <c r="HN8" s="162"/>
      <c r="HO8" s="162"/>
      <c r="HP8" s="162"/>
      <c r="HQ8" s="162"/>
      <c r="HR8" s="162"/>
      <c r="HS8" s="162"/>
      <c r="HT8" s="162"/>
      <c r="HU8" s="162"/>
      <c r="HV8" s="162"/>
      <c r="HW8" s="162"/>
      <c r="HX8" s="162"/>
      <c r="HY8" s="162"/>
      <c r="HZ8" s="162"/>
      <c r="IA8" s="162"/>
      <c r="IB8" s="162"/>
      <c r="IC8" s="162"/>
      <c r="ID8" s="162"/>
      <c r="IE8" s="162"/>
      <c r="IF8" s="162"/>
      <c r="IG8" s="162"/>
      <c r="IH8" s="162"/>
      <c r="II8" s="162"/>
      <c r="IJ8" s="162"/>
      <c r="IK8" s="162"/>
      <c r="IL8" s="162"/>
      <c r="IM8" s="162"/>
      <c r="IN8" s="162"/>
      <c r="IO8" s="162"/>
      <c r="IP8" s="162"/>
      <c r="IQ8" s="163"/>
    </row>
    <row r="9" spans="1:251" ht="15" customHeight="1" x14ac:dyDescent="0.15">
      <c r="A9" s="156">
        <v>8</v>
      </c>
      <c r="B9" s="259" t="s">
        <v>332</v>
      </c>
      <c r="C9" s="260">
        <v>73</v>
      </c>
      <c r="D9" s="152"/>
      <c r="E9" s="156">
        <v>8</v>
      </c>
      <c r="F9" s="344" t="s">
        <v>331</v>
      </c>
      <c r="G9" s="345">
        <v>53</v>
      </c>
      <c r="H9" s="152"/>
      <c r="I9" s="156">
        <v>8</v>
      </c>
      <c r="J9" s="344" t="s">
        <v>75</v>
      </c>
      <c r="K9" s="345">
        <v>36</v>
      </c>
      <c r="L9" s="152"/>
      <c r="M9" s="156">
        <v>8</v>
      </c>
      <c r="N9" s="344" t="s">
        <v>108</v>
      </c>
      <c r="O9" s="345">
        <v>10</v>
      </c>
      <c r="P9" s="249"/>
      <c r="Q9" s="156">
        <v>8</v>
      </c>
      <c r="R9" s="5" t="s">
        <v>17</v>
      </c>
      <c r="S9" s="250">
        <v>4</v>
      </c>
      <c r="T9" s="161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2"/>
      <c r="DZ9" s="162"/>
      <c r="EA9" s="162"/>
      <c r="EB9" s="162"/>
      <c r="EC9" s="162"/>
      <c r="ED9" s="162"/>
      <c r="EE9" s="162"/>
      <c r="EF9" s="162"/>
      <c r="EG9" s="162"/>
      <c r="EH9" s="162"/>
      <c r="EI9" s="162"/>
      <c r="EJ9" s="162"/>
      <c r="EK9" s="162"/>
      <c r="EL9" s="162"/>
      <c r="EM9" s="162"/>
      <c r="EN9" s="162"/>
      <c r="EO9" s="162"/>
      <c r="EP9" s="162"/>
      <c r="EQ9" s="162"/>
      <c r="ER9" s="162"/>
      <c r="ES9" s="162"/>
      <c r="ET9" s="162"/>
      <c r="EU9" s="162"/>
      <c r="EV9" s="162"/>
      <c r="EW9" s="162"/>
      <c r="EX9" s="162"/>
      <c r="EY9" s="162"/>
      <c r="EZ9" s="162"/>
      <c r="FA9" s="162"/>
      <c r="FB9" s="162"/>
      <c r="FC9" s="162"/>
      <c r="FD9" s="162"/>
      <c r="FE9" s="162"/>
      <c r="FF9" s="162"/>
      <c r="FG9" s="162"/>
      <c r="FH9" s="162"/>
      <c r="FI9" s="162"/>
      <c r="FJ9" s="162"/>
      <c r="FK9" s="162"/>
      <c r="FL9" s="162"/>
      <c r="FM9" s="162"/>
      <c r="FN9" s="162"/>
      <c r="FO9" s="162"/>
      <c r="FP9" s="162"/>
      <c r="FQ9" s="162"/>
      <c r="FR9" s="162"/>
      <c r="FS9" s="162"/>
      <c r="FT9" s="162"/>
      <c r="FU9" s="162"/>
      <c r="FV9" s="162"/>
      <c r="FW9" s="162"/>
      <c r="FX9" s="162"/>
      <c r="FY9" s="162"/>
      <c r="FZ9" s="162"/>
      <c r="GA9" s="162"/>
      <c r="GB9" s="162"/>
      <c r="GC9" s="162"/>
      <c r="GD9" s="162"/>
      <c r="GE9" s="162"/>
      <c r="GF9" s="162"/>
      <c r="GG9" s="162"/>
      <c r="GH9" s="162"/>
      <c r="GI9" s="162"/>
      <c r="GJ9" s="162"/>
      <c r="GK9" s="162"/>
      <c r="GL9" s="162"/>
      <c r="GM9" s="162"/>
      <c r="GN9" s="162"/>
      <c r="GO9" s="162"/>
      <c r="GP9" s="162"/>
      <c r="GQ9" s="162"/>
      <c r="GR9" s="162"/>
      <c r="GS9" s="162"/>
      <c r="GT9" s="162"/>
      <c r="GU9" s="162"/>
      <c r="GV9" s="162"/>
      <c r="GW9" s="162"/>
      <c r="GX9" s="162"/>
      <c r="GY9" s="162"/>
      <c r="GZ9" s="162"/>
      <c r="HA9" s="162"/>
      <c r="HB9" s="162"/>
      <c r="HC9" s="162"/>
      <c r="HD9" s="162"/>
      <c r="HE9" s="162"/>
      <c r="HF9" s="162"/>
      <c r="HG9" s="162"/>
      <c r="HH9" s="162"/>
      <c r="HI9" s="162"/>
      <c r="HJ9" s="162"/>
      <c r="HK9" s="162"/>
      <c r="HL9" s="162"/>
      <c r="HM9" s="162"/>
      <c r="HN9" s="162"/>
      <c r="HO9" s="162"/>
      <c r="HP9" s="162"/>
      <c r="HQ9" s="162"/>
      <c r="HR9" s="162"/>
      <c r="HS9" s="162"/>
      <c r="HT9" s="162"/>
      <c r="HU9" s="162"/>
      <c r="HV9" s="162"/>
      <c r="HW9" s="162"/>
      <c r="HX9" s="162"/>
      <c r="HY9" s="162"/>
      <c r="HZ9" s="162"/>
      <c r="IA9" s="162"/>
      <c r="IB9" s="162"/>
      <c r="IC9" s="162"/>
      <c r="ID9" s="162"/>
      <c r="IE9" s="162"/>
      <c r="IF9" s="162"/>
      <c r="IG9" s="162"/>
      <c r="IH9" s="162"/>
      <c r="II9" s="162"/>
      <c r="IJ9" s="162"/>
      <c r="IK9" s="162"/>
      <c r="IL9" s="162"/>
      <c r="IM9" s="162"/>
      <c r="IN9" s="162"/>
      <c r="IO9" s="162"/>
      <c r="IP9" s="162"/>
      <c r="IQ9" s="163"/>
    </row>
    <row r="10" spans="1:251" ht="15" customHeight="1" x14ac:dyDescent="0.15">
      <c r="A10" s="156">
        <v>9</v>
      </c>
      <c r="B10" s="13" t="s">
        <v>118</v>
      </c>
      <c r="C10" s="156">
        <v>71</v>
      </c>
      <c r="D10" s="152"/>
      <c r="E10" s="156">
        <v>9</v>
      </c>
      <c r="F10" s="344" t="s">
        <v>184</v>
      </c>
      <c r="G10" s="345">
        <v>50</v>
      </c>
      <c r="H10" s="152"/>
      <c r="I10" s="156">
        <v>9</v>
      </c>
      <c r="J10" s="344" t="s">
        <v>331</v>
      </c>
      <c r="K10" s="345">
        <v>35</v>
      </c>
      <c r="L10" s="152"/>
      <c r="M10" s="156">
        <v>9</v>
      </c>
      <c r="N10" s="13" t="s">
        <v>73</v>
      </c>
      <c r="O10" s="156">
        <v>10</v>
      </c>
      <c r="P10" s="249"/>
      <c r="Q10" s="156">
        <v>9</v>
      </c>
      <c r="R10" s="344" t="s">
        <v>108</v>
      </c>
      <c r="S10" s="345">
        <v>3</v>
      </c>
      <c r="T10" s="161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  <c r="ET10" s="162"/>
      <c r="EU10" s="162"/>
      <c r="EV10" s="162"/>
      <c r="EW10" s="162"/>
      <c r="EX10" s="162"/>
      <c r="EY10" s="162"/>
      <c r="EZ10" s="162"/>
      <c r="FA10" s="162"/>
      <c r="FB10" s="162"/>
      <c r="FC10" s="162"/>
      <c r="FD10" s="162"/>
      <c r="FE10" s="162"/>
      <c r="FF10" s="162"/>
      <c r="FG10" s="162"/>
      <c r="FH10" s="162"/>
      <c r="FI10" s="162"/>
      <c r="FJ10" s="162"/>
      <c r="FK10" s="162"/>
      <c r="FL10" s="162"/>
      <c r="FM10" s="162"/>
      <c r="FN10" s="162"/>
      <c r="FO10" s="162"/>
      <c r="FP10" s="162"/>
      <c r="FQ10" s="162"/>
      <c r="FR10" s="162"/>
      <c r="FS10" s="162"/>
      <c r="FT10" s="162"/>
      <c r="FU10" s="162"/>
      <c r="FV10" s="162"/>
      <c r="FW10" s="162"/>
      <c r="FX10" s="162"/>
      <c r="FY10" s="162"/>
      <c r="FZ10" s="162"/>
      <c r="GA10" s="162"/>
      <c r="GB10" s="162"/>
      <c r="GC10" s="162"/>
      <c r="GD10" s="162"/>
      <c r="GE10" s="162"/>
      <c r="GF10" s="162"/>
      <c r="GG10" s="162"/>
      <c r="GH10" s="162"/>
      <c r="GI10" s="162"/>
      <c r="GJ10" s="162"/>
      <c r="GK10" s="162"/>
      <c r="GL10" s="162"/>
      <c r="GM10" s="162"/>
      <c r="GN10" s="162"/>
      <c r="GO10" s="162"/>
      <c r="GP10" s="162"/>
      <c r="GQ10" s="162"/>
      <c r="GR10" s="162"/>
      <c r="GS10" s="162"/>
      <c r="GT10" s="162"/>
      <c r="GU10" s="162"/>
      <c r="GV10" s="162"/>
      <c r="GW10" s="162"/>
      <c r="GX10" s="162"/>
      <c r="GY10" s="162"/>
      <c r="GZ10" s="162"/>
      <c r="HA10" s="162"/>
      <c r="HB10" s="162"/>
      <c r="HC10" s="162"/>
      <c r="HD10" s="162"/>
      <c r="HE10" s="162"/>
      <c r="HF10" s="162"/>
      <c r="HG10" s="162"/>
      <c r="HH10" s="162"/>
      <c r="HI10" s="162"/>
      <c r="HJ10" s="162"/>
      <c r="HK10" s="162"/>
      <c r="HL10" s="162"/>
      <c r="HM10" s="162"/>
      <c r="HN10" s="162"/>
      <c r="HO10" s="162"/>
      <c r="HP10" s="162"/>
      <c r="HQ10" s="162"/>
      <c r="HR10" s="162"/>
      <c r="HS10" s="162"/>
      <c r="HT10" s="162"/>
      <c r="HU10" s="162"/>
      <c r="HV10" s="162"/>
      <c r="HW10" s="162"/>
      <c r="HX10" s="162"/>
      <c r="HY10" s="162"/>
      <c r="HZ10" s="162"/>
      <c r="IA10" s="162"/>
      <c r="IB10" s="162"/>
      <c r="IC10" s="162"/>
      <c r="ID10" s="162"/>
      <c r="IE10" s="162"/>
      <c r="IF10" s="162"/>
      <c r="IG10" s="162"/>
      <c r="IH10" s="162"/>
      <c r="II10" s="162"/>
      <c r="IJ10" s="162"/>
      <c r="IK10" s="162"/>
      <c r="IL10" s="162"/>
      <c r="IM10" s="162"/>
      <c r="IN10" s="162"/>
      <c r="IO10" s="162"/>
      <c r="IP10" s="162"/>
      <c r="IQ10" s="163"/>
    </row>
    <row r="11" spans="1:251" ht="15" customHeight="1" x14ac:dyDescent="0.15">
      <c r="A11" s="156">
        <v>10</v>
      </c>
      <c r="B11" s="13" t="s">
        <v>90</v>
      </c>
      <c r="C11" s="156">
        <v>69</v>
      </c>
      <c r="D11" s="152"/>
      <c r="E11" s="156">
        <v>10</v>
      </c>
      <c r="F11" s="13" t="s">
        <v>58</v>
      </c>
      <c r="G11" s="156">
        <v>45</v>
      </c>
      <c r="H11" s="152"/>
      <c r="I11" s="156">
        <v>10</v>
      </c>
      <c r="J11" s="344" t="s">
        <v>192</v>
      </c>
      <c r="K11" s="345">
        <v>34</v>
      </c>
      <c r="L11" s="152"/>
      <c r="M11" s="156">
        <v>10</v>
      </c>
      <c r="N11" s="13" t="s">
        <v>58</v>
      </c>
      <c r="O11" s="156">
        <v>9</v>
      </c>
      <c r="P11" s="249"/>
      <c r="Q11" s="156">
        <v>10</v>
      </c>
      <c r="R11" s="5" t="s">
        <v>73</v>
      </c>
      <c r="S11" s="250">
        <v>3</v>
      </c>
      <c r="T11" s="161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2"/>
      <c r="FF11" s="162"/>
      <c r="FG11" s="162"/>
      <c r="FH11" s="162"/>
      <c r="FI11" s="162"/>
      <c r="FJ11" s="162"/>
      <c r="FK11" s="162"/>
      <c r="FL11" s="162"/>
      <c r="FM11" s="162"/>
      <c r="FN11" s="162"/>
      <c r="FO11" s="162"/>
      <c r="FP11" s="162"/>
      <c r="FQ11" s="162"/>
      <c r="FR11" s="162"/>
      <c r="FS11" s="162"/>
      <c r="FT11" s="162"/>
      <c r="FU11" s="162"/>
      <c r="FV11" s="162"/>
      <c r="FW11" s="162"/>
      <c r="FX11" s="162"/>
      <c r="FY11" s="162"/>
      <c r="FZ11" s="162"/>
      <c r="GA11" s="162"/>
      <c r="GB11" s="162"/>
      <c r="GC11" s="162"/>
      <c r="GD11" s="162"/>
      <c r="GE11" s="162"/>
      <c r="GF11" s="162"/>
      <c r="GG11" s="162"/>
      <c r="GH11" s="162"/>
      <c r="GI11" s="162"/>
      <c r="GJ11" s="162"/>
      <c r="GK11" s="162"/>
      <c r="GL11" s="162"/>
      <c r="GM11" s="162"/>
      <c r="GN11" s="162"/>
      <c r="GO11" s="162"/>
      <c r="GP11" s="162"/>
      <c r="GQ11" s="162"/>
      <c r="GR11" s="162"/>
      <c r="GS11" s="162"/>
      <c r="GT11" s="162"/>
      <c r="GU11" s="162"/>
      <c r="GV11" s="162"/>
      <c r="GW11" s="162"/>
      <c r="GX11" s="162"/>
      <c r="GY11" s="162"/>
      <c r="GZ11" s="162"/>
      <c r="HA11" s="162"/>
      <c r="HB11" s="162"/>
      <c r="HC11" s="162"/>
      <c r="HD11" s="162"/>
      <c r="HE11" s="162"/>
      <c r="HF11" s="162"/>
      <c r="HG11" s="162"/>
      <c r="HH11" s="162"/>
      <c r="HI11" s="162"/>
      <c r="HJ11" s="162"/>
      <c r="HK11" s="162"/>
      <c r="HL11" s="162"/>
      <c r="HM11" s="162"/>
      <c r="HN11" s="162"/>
      <c r="HO11" s="162"/>
      <c r="HP11" s="162"/>
      <c r="HQ11" s="162"/>
      <c r="HR11" s="162"/>
      <c r="HS11" s="162"/>
      <c r="HT11" s="162"/>
      <c r="HU11" s="162"/>
      <c r="HV11" s="162"/>
      <c r="HW11" s="162"/>
      <c r="HX11" s="162"/>
      <c r="HY11" s="162"/>
      <c r="HZ11" s="162"/>
      <c r="IA11" s="162"/>
      <c r="IB11" s="162"/>
      <c r="IC11" s="162"/>
      <c r="ID11" s="162"/>
      <c r="IE11" s="162"/>
      <c r="IF11" s="162"/>
      <c r="IG11" s="162"/>
      <c r="IH11" s="162"/>
      <c r="II11" s="162"/>
      <c r="IJ11" s="162"/>
      <c r="IK11" s="162"/>
      <c r="IL11" s="162"/>
      <c r="IM11" s="162"/>
      <c r="IN11" s="162"/>
      <c r="IO11" s="162"/>
      <c r="IP11" s="162"/>
      <c r="IQ11" s="163"/>
    </row>
    <row r="12" spans="1:251" ht="15" customHeight="1" x14ac:dyDescent="0.15">
      <c r="A12" s="156">
        <f t="shared" ref="A12:A21" si="0">A11+1</f>
        <v>11</v>
      </c>
      <c r="B12" s="344" t="s">
        <v>331</v>
      </c>
      <c r="C12" s="345">
        <v>68</v>
      </c>
      <c r="D12" s="152"/>
      <c r="E12" s="156">
        <f t="shared" ref="E12:E21" si="1">E11+1</f>
        <v>11</v>
      </c>
      <c r="F12" s="13" t="s">
        <v>74</v>
      </c>
      <c r="G12" s="156">
        <v>45</v>
      </c>
      <c r="H12" s="152"/>
      <c r="I12" s="156">
        <f t="shared" ref="I12:I21" si="2">I11+1</f>
        <v>11</v>
      </c>
      <c r="J12" s="13" t="s">
        <v>90</v>
      </c>
      <c r="K12" s="156">
        <v>34</v>
      </c>
      <c r="L12" s="152"/>
      <c r="M12" s="156">
        <v>11</v>
      </c>
      <c r="N12" s="344" t="s">
        <v>193</v>
      </c>
      <c r="O12" s="345">
        <v>8</v>
      </c>
      <c r="P12" s="249"/>
      <c r="Q12" s="156">
        <v>11</v>
      </c>
      <c r="R12" s="344" t="s">
        <v>206</v>
      </c>
      <c r="S12" s="345">
        <v>2</v>
      </c>
      <c r="T12" s="161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  <c r="FE12" s="162"/>
      <c r="FF12" s="162"/>
      <c r="FG12" s="162"/>
      <c r="FH12" s="162"/>
      <c r="FI12" s="162"/>
      <c r="FJ12" s="162"/>
      <c r="FK12" s="162"/>
      <c r="FL12" s="162"/>
      <c r="FM12" s="162"/>
      <c r="FN12" s="162"/>
      <c r="FO12" s="162"/>
      <c r="FP12" s="162"/>
      <c r="FQ12" s="162"/>
      <c r="FR12" s="162"/>
      <c r="FS12" s="162"/>
      <c r="FT12" s="162"/>
      <c r="FU12" s="162"/>
      <c r="FV12" s="162"/>
      <c r="FW12" s="162"/>
      <c r="FX12" s="162"/>
      <c r="FY12" s="162"/>
      <c r="FZ12" s="162"/>
      <c r="GA12" s="162"/>
      <c r="GB12" s="162"/>
      <c r="GC12" s="162"/>
      <c r="GD12" s="162"/>
      <c r="GE12" s="162"/>
      <c r="GF12" s="162"/>
      <c r="GG12" s="162"/>
      <c r="GH12" s="162"/>
      <c r="GI12" s="162"/>
      <c r="GJ12" s="162"/>
      <c r="GK12" s="162"/>
      <c r="GL12" s="162"/>
      <c r="GM12" s="162"/>
      <c r="GN12" s="162"/>
      <c r="GO12" s="162"/>
      <c r="GP12" s="162"/>
      <c r="GQ12" s="162"/>
      <c r="GR12" s="162"/>
      <c r="GS12" s="162"/>
      <c r="GT12" s="162"/>
      <c r="GU12" s="162"/>
      <c r="GV12" s="162"/>
      <c r="GW12" s="162"/>
      <c r="GX12" s="162"/>
      <c r="GY12" s="162"/>
      <c r="GZ12" s="162"/>
      <c r="HA12" s="162"/>
      <c r="HB12" s="162"/>
      <c r="HC12" s="162"/>
      <c r="HD12" s="162"/>
      <c r="HE12" s="162"/>
      <c r="HF12" s="162"/>
      <c r="HG12" s="162"/>
      <c r="HH12" s="162"/>
      <c r="HI12" s="162"/>
      <c r="HJ12" s="162"/>
      <c r="HK12" s="162"/>
      <c r="HL12" s="162"/>
      <c r="HM12" s="162"/>
      <c r="HN12" s="162"/>
      <c r="HO12" s="162"/>
      <c r="HP12" s="162"/>
      <c r="HQ12" s="162"/>
      <c r="HR12" s="162"/>
      <c r="HS12" s="162"/>
      <c r="HT12" s="162"/>
      <c r="HU12" s="162"/>
      <c r="HV12" s="162"/>
      <c r="HW12" s="162"/>
      <c r="HX12" s="162"/>
      <c r="HY12" s="162"/>
      <c r="HZ12" s="162"/>
      <c r="IA12" s="162"/>
      <c r="IB12" s="162"/>
      <c r="IC12" s="162"/>
      <c r="ID12" s="162"/>
      <c r="IE12" s="162"/>
      <c r="IF12" s="162"/>
      <c r="IG12" s="162"/>
      <c r="IH12" s="162"/>
      <c r="II12" s="162"/>
      <c r="IJ12" s="162"/>
      <c r="IK12" s="162"/>
      <c r="IL12" s="162"/>
      <c r="IM12" s="162"/>
      <c r="IN12" s="162"/>
      <c r="IO12" s="162"/>
      <c r="IP12" s="162"/>
      <c r="IQ12" s="163"/>
    </row>
    <row r="13" spans="1:251" ht="15" customHeight="1" x14ac:dyDescent="0.15">
      <c r="A13" s="156">
        <f t="shared" si="0"/>
        <v>12</v>
      </c>
      <c r="B13" s="13" t="s">
        <v>58</v>
      </c>
      <c r="C13" s="156">
        <v>68</v>
      </c>
      <c r="D13" s="152"/>
      <c r="E13" s="156">
        <f t="shared" si="1"/>
        <v>12</v>
      </c>
      <c r="F13" s="344" t="s">
        <v>108</v>
      </c>
      <c r="G13" s="345">
        <v>44</v>
      </c>
      <c r="H13" s="152"/>
      <c r="I13" s="156">
        <f t="shared" si="2"/>
        <v>12</v>
      </c>
      <c r="J13" s="13" t="s">
        <v>60</v>
      </c>
      <c r="K13" s="156">
        <v>34</v>
      </c>
      <c r="L13" s="152"/>
      <c r="M13" s="156">
        <v>12</v>
      </c>
      <c r="N13" s="344" t="s">
        <v>331</v>
      </c>
      <c r="O13" s="345">
        <v>6</v>
      </c>
      <c r="P13" s="249"/>
      <c r="Q13" s="156">
        <v>12</v>
      </c>
      <c r="R13" s="344" t="s">
        <v>193</v>
      </c>
      <c r="S13" s="345">
        <v>2</v>
      </c>
      <c r="T13" s="161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  <c r="ET13" s="162"/>
      <c r="EU13" s="162"/>
      <c r="EV13" s="162"/>
      <c r="EW13" s="162"/>
      <c r="EX13" s="162"/>
      <c r="EY13" s="162"/>
      <c r="EZ13" s="162"/>
      <c r="FA13" s="162"/>
      <c r="FB13" s="162"/>
      <c r="FC13" s="162"/>
      <c r="FD13" s="162"/>
      <c r="FE13" s="162"/>
      <c r="FF13" s="162"/>
      <c r="FG13" s="162"/>
      <c r="FH13" s="162"/>
      <c r="FI13" s="162"/>
      <c r="FJ13" s="162"/>
      <c r="FK13" s="162"/>
      <c r="FL13" s="162"/>
      <c r="FM13" s="162"/>
      <c r="FN13" s="162"/>
      <c r="FO13" s="162"/>
      <c r="FP13" s="162"/>
      <c r="FQ13" s="162"/>
      <c r="FR13" s="162"/>
      <c r="FS13" s="162"/>
      <c r="FT13" s="162"/>
      <c r="FU13" s="162"/>
      <c r="FV13" s="162"/>
      <c r="FW13" s="162"/>
      <c r="FX13" s="162"/>
      <c r="FY13" s="162"/>
      <c r="FZ13" s="162"/>
      <c r="GA13" s="162"/>
      <c r="GB13" s="162"/>
      <c r="GC13" s="162"/>
      <c r="GD13" s="162"/>
      <c r="GE13" s="162"/>
      <c r="GF13" s="162"/>
      <c r="GG13" s="162"/>
      <c r="GH13" s="162"/>
      <c r="GI13" s="162"/>
      <c r="GJ13" s="162"/>
      <c r="GK13" s="162"/>
      <c r="GL13" s="162"/>
      <c r="GM13" s="162"/>
      <c r="GN13" s="162"/>
      <c r="GO13" s="162"/>
      <c r="GP13" s="162"/>
      <c r="GQ13" s="162"/>
      <c r="GR13" s="162"/>
      <c r="GS13" s="162"/>
      <c r="GT13" s="162"/>
      <c r="GU13" s="162"/>
      <c r="GV13" s="162"/>
      <c r="GW13" s="162"/>
      <c r="GX13" s="162"/>
      <c r="GY13" s="162"/>
      <c r="GZ13" s="162"/>
      <c r="HA13" s="162"/>
      <c r="HB13" s="162"/>
      <c r="HC13" s="162"/>
      <c r="HD13" s="162"/>
      <c r="HE13" s="162"/>
      <c r="HF13" s="162"/>
      <c r="HG13" s="162"/>
      <c r="HH13" s="162"/>
      <c r="HI13" s="162"/>
      <c r="HJ13" s="162"/>
      <c r="HK13" s="162"/>
      <c r="HL13" s="162"/>
      <c r="HM13" s="162"/>
      <c r="HN13" s="162"/>
      <c r="HO13" s="162"/>
      <c r="HP13" s="162"/>
      <c r="HQ13" s="162"/>
      <c r="HR13" s="162"/>
      <c r="HS13" s="162"/>
      <c r="HT13" s="162"/>
      <c r="HU13" s="162"/>
      <c r="HV13" s="162"/>
      <c r="HW13" s="162"/>
      <c r="HX13" s="162"/>
      <c r="HY13" s="162"/>
      <c r="HZ13" s="162"/>
      <c r="IA13" s="162"/>
      <c r="IB13" s="162"/>
      <c r="IC13" s="162"/>
      <c r="ID13" s="162"/>
      <c r="IE13" s="162"/>
      <c r="IF13" s="162"/>
      <c r="IG13" s="162"/>
      <c r="IH13" s="162"/>
      <c r="II13" s="162"/>
      <c r="IJ13" s="162"/>
      <c r="IK13" s="162"/>
      <c r="IL13" s="162"/>
      <c r="IM13" s="162"/>
      <c r="IN13" s="162"/>
      <c r="IO13" s="162"/>
      <c r="IP13" s="162"/>
      <c r="IQ13" s="163"/>
    </row>
    <row r="14" spans="1:251" ht="15" customHeight="1" x14ac:dyDescent="0.15">
      <c r="A14" s="156">
        <f t="shared" si="0"/>
        <v>13</v>
      </c>
      <c r="B14" s="344" t="s">
        <v>208</v>
      </c>
      <c r="C14" s="345">
        <v>65</v>
      </c>
      <c r="D14" s="152"/>
      <c r="E14" s="156">
        <f t="shared" si="1"/>
        <v>13</v>
      </c>
      <c r="F14" s="13" t="s">
        <v>17</v>
      </c>
      <c r="G14" s="156">
        <v>42</v>
      </c>
      <c r="H14" s="152"/>
      <c r="I14" s="156">
        <f t="shared" si="2"/>
        <v>13</v>
      </c>
      <c r="J14" s="13" t="s">
        <v>118</v>
      </c>
      <c r="K14" s="156">
        <v>34</v>
      </c>
      <c r="L14" s="152"/>
      <c r="M14" s="156">
        <f>M13+1</f>
        <v>13</v>
      </c>
      <c r="N14" s="344" t="s">
        <v>75</v>
      </c>
      <c r="O14" s="345">
        <v>3</v>
      </c>
      <c r="P14" s="249"/>
      <c r="Q14" s="156">
        <v>13</v>
      </c>
      <c r="R14" s="5" t="s">
        <v>58</v>
      </c>
      <c r="S14" s="250">
        <v>2</v>
      </c>
      <c r="T14" s="161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2"/>
      <c r="EL14" s="162"/>
      <c r="EM14" s="162"/>
      <c r="EN14" s="162"/>
      <c r="EO14" s="162"/>
      <c r="EP14" s="162"/>
      <c r="EQ14" s="162"/>
      <c r="ER14" s="162"/>
      <c r="ES14" s="162"/>
      <c r="ET14" s="162"/>
      <c r="EU14" s="162"/>
      <c r="EV14" s="162"/>
      <c r="EW14" s="162"/>
      <c r="EX14" s="162"/>
      <c r="EY14" s="162"/>
      <c r="EZ14" s="162"/>
      <c r="FA14" s="162"/>
      <c r="FB14" s="162"/>
      <c r="FC14" s="162"/>
      <c r="FD14" s="162"/>
      <c r="FE14" s="162"/>
      <c r="FF14" s="162"/>
      <c r="FG14" s="162"/>
      <c r="FH14" s="162"/>
      <c r="FI14" s="162"/>
      <c r="FJ14" s="162"/>
      <c r="FK14" s="162"/>
      <c r="FL14" s="162"/>
      <c r="FM14" s="162"/>
      <c r="FN14" s="162"/>
      <c r="FO14" s="162"/>
      <c r="FP14" s="162"/>
      <c r="FQ14" s="162"/>
      <c r="FR14" s="162"/>
      <c r="FS14" s="162"/>
      <c r="FT14" s="162"/>
      <c r="FU14" s="162"/>
      <c r="FV14" s="162"/>
      <c r="FW14" s="162"/>
      <c r="FX14" s="162"/>
      <c r="FY14" s="162"/>
      <c r="FZ14" s="162"/>
      <c r="GA14" s="162"/>
      <c r="GB14" s="162"/>
      <c r="GC14" s="162"/>
      <c r="GD14" s="162"/>
      <c r="GE14" s="162"/>
      <c r="GF14" s="162"/>
      <c r="GG14" s="162"/>
      <c r="GH14" s="162"/>
      <c r="GI14" s="162"/>
      <c r="GJ14" s="162"/>
      <c r="GK14" s="162"/>
      <c r="GL14" s="162"/>
      <c r="GM14" s="162"/>
      <c r="GN14" s="162"/>
      <c r="GO14" s="162"/>
      <c r="GP14" s="162"/>
      <c r="GQ14" s="162"/>
      <c r="GR14" s="162"/>
      <c r="GS14" s="162"/>
      <c r="GT14" s="162"/>
      <c r="GU14" s="162"/>
      <c r="GV14" s="162"/>
      <c r="GW14" s="162"/>
      <c r="GX14" s="162"/>
      <c r="GY14" s="162"/>
      <c r="GZ14" s="162"/>
      <c r="HA14" s="162"/>
      <c r="HB14" s="162"/>
      <c r="HC14" s="162"/>
      <c r="HD14" s="162"/>
      <c r="HE14" s="162"/>
      <c r="HF14" s="162"/>
      <c r="HG14" s="162"/>
      <c r="HH14" s="162"/>
      <c r="HI14" s="162"/>
      <c r="HJ14" s="162"/>
      <c r="HK14" s="162"/>
      <c r="HL14" s="162"/>
      <c r="HM14" s="162"/>
      <c r="HN14" s="162"/>
      <c r="HO14" s="162"/>
      <c r="HP14" s="162"/>
      <c r="HQ14" s="162"/>
      <c r="HR14" s="162"/>
      <c r="HS14" s="162"/>
      <c r="HT14" s="162"/>
      <c r="HU14" s="162"/>
      <c r="HV14" s="162"/>
      <c r="HW14" s="162"/>
      <c r="HX14" s="162"/>
      <c r="HY14" s="162"/>
      <c r="HZ14" s="162"/>
      <c r="IA14" s="162"/>
      <c r="IB14" s="162"/>
      <c r="IC14" s="162"/>
      <c r="ID14" s="162"/>
      <c r="IE14" s="162"/>
      <c r="IF14" s="162"/>
      <c r="IG14" s="162"/>
      <c r="IH14" s="162"/>
      <c r="II14" s="162"/>
      <c r="IJ14" s="162"/>
      <c r="IK14" s="162"/>
      <c r="IL14" s="162"/>
      <c r="IM14" s="162"/>
      <c r="IN14" s="162"/>
      <c r="IO14" s="162"/>
      <c r="IP14" s="162"/>
      <c r="IQ14" s="163"/>
    </row>
    <row r="15" spans="1:251" ht="15" customHeight="1" x14ac:dyDescent="0.15">
      <c r="A15" s="156">
        <f t="shared" si="0"/>
        <v>14</v>
      </c>
      <c r="B15" s="344" t="s">
        <v>184</v>
      </c>
      <c r="C15" s="345">
        <v>60</v>
      </c>
      <c r="D15" s="152"/>
      <c r="E15" s="156">
        <f t="shared" si="1"/>
        <v>14</v>
      </c>
      <c r="F15" s="344" t="s">
        <v>208</v>
      </c>
      <c r="G15" s="345">
        <v>41</v>
      </c>
      <c r="H15" s="152"/>
      <c r="I15" s="156">
        <f t="shared" si="2"/>
        <v>14</v>
      </c>
      <c r="J15" s="13" t="s">
        <v>58</v>
      </c>
      <c r="K15" s="156">
        <v>33</v>
      </c>
      <c r="L15" s="152"/>
      <c r="M15" s="156">
        <f>M14+1</f>
        <v>14</v>
      </c>
      <c r="N15" s="344" t="s">
        <v>127</v>
      </c>
      <c r="O15" s="345">
        <v>2</v>
      </c>
      <c r="P15" s="249"/>
      <c r="Q15" s="156">
        <v>14</v>
      </c>
      <c r="R15" s="344" t="s">
        <v>75</v>
      </c>
      <c r="S15" s="345">
        <v>1</v>
      </c>
      <c r="T15" s="161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2"/>
      <c r="DS15" s="162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2"/>
      <c r="EH15" s="162"/>
      <c r="EI15" s="162"/>
      <c r="EJ15" s="162"/>
      <c r="EK15" s="162"/>
      <c r="EL15" s="162"/>
      <c r="EM15" s="162"/>
      <c r="EN15" s="162"/>
      <c r="EO15" s="162"/>
      <c r="EP15" s="162"/>
      <c r="EQ15" s="162"/>
      <c r="ER15" s="162"/>
      <c r="ES15" s="162"/>
      <c r="ET15" s="162"/>
      <c r="EU15" s="162"/>
      <c r="EV15" s="162"/>
      <c r="EW15" s="162"/>
      <c r="EX15" s="162"/>
      <c r="EY15" s="162"/>
      <c r="EZ15" s="162"/>
      <c r="FA15" s="162"/>
      <c r="FB15" s="162"/>
      <c r="FC15" s="162"/>
      <c r="FD15" s="162"/>
      <c r="FE15" s="162"/>
      <c r="FF15" s="162"/>
      <c r="FG15" s="162"/>
      <c r="FH15" s="162"/>
      <c r="FI15" s="162"/>
      <c r="FJ15" s="162"/>
      <c r="FK15" s="162"/>
      <c r="FL15" s="162"/>
      <c r="FM15" s="162"/>
      <c r="FN15" s="162"/>
      <c r="FO15" s="162"/>
      <c r="FP15" s="162"/>
      <c r="FQ15" s="162"/>
      <c r="FR15" s="162"/>
      <c r="FS15" s="162"/>
      <c r="FT15" s="162"/>
      <c r="FU15" s="162"/>
      <c r="FV15" s="162"/>
      <c r="FW15" s="162"/>
      <c r="FX15" s="162"/>
      <c r="FY15" s="162"/>
      <c r="FZ15" s="162"/>
      <c r="GA15" s="162"/>
      <c r="GB15" s="162"/>
      <c r="GC15" s="162"/>
      <c r="GD15" s="162"/>
      <c r="GE15" s="162"/>
      <c r="GF15" s="162"/>
      <c r="GG15" s="162"/>
      <c r="GH15" s="162"/>
      <c r="GI15" s="162"/>
      <c r="GJ15" s="162"/>
      <c r="GK15" s="162"/>
      <c r="GL15" s="162"/>
      <c r="GM15" s="162"/>
      <c r="GN15" s="162"/>
      <c r="GO15" s="162"/>
      <c r="GP15" s="162"/>
      <c r="GQ15" s="162"/>
      <c r="GR15" s="162"/>
      <c r="GS15" s="162"/>
      <c r="GT15" s="162"/>
      <c r="GU15" s="162"/>
      <c r="GV15" s="162"/>
      <c r="GW15" s="162"/>
      <c r="GX15" s="162"/>
      <c r="GY15" s="162"/>
      <c r="GZ15" s="162"/>
      <c r="HA15" s="162"/>
      <c r="HB15" s="162"/>
      <c r="HC15" s="162"/>
      <c r="HD15" s="162"/>
      <c r="HE15" s="162"/>
      <c r="HF15" s="162"/>
      <c r="HG15" s="162"/>
      <c r="HH15" s="162"/>
      <c r="HI15" s="162"/>
      <c r="HJ15" s="162"/>
      <c r="HK15" s="162"/>
      <c r="HL15" s="162"/>
      <c r="HM15" s="162"/>
      <c r="HN15" s="162"/>
      <c r="HO15" s="162"/>
      <c r="HP15" s="162"/>
      <c r="HQ15" s="162"/>
      <c r="HR15" s="162"/>
      <c r="HS15" s="162"/>
      <c r="HT15" s="162"/>
      <c r="HU15" s="162"/>
      <c r="HV15" s="162"/>
      <c r="HW15" s="162"/>
      <c r="HX15" s="162"/>
      <c r="HY15" s="162"/>
      <c r="HZ15" s="162"/>
      <c r="IA15" s="162"/>
      <c r="IB15" s="162"/>
      <c r="IC15" s="162"/>
      <c r="ID15" s="162"/>
      <c r="IE15" s="162"/>
      <c r="IF15" s="162"/>
      <c r="IG15" s="162"/>
      <c r="IH15" s="162"/>
      <c r="II15" s="162"/>
      <c r="IJ15" s="162"/>
      <c r="IK15" s="162"/>
      <c r="IL15" s="162"/>
      <c r="IM15" s="162"/>
      <c r="IN15" s="162"/>
      <c r="IO15" s="162"/>
      <c r="IP15" s="162"/>
      <c r="IQ15" s="163"/>
    </row>
    <row r="16" spans="1:251" ht="15" customHeight="1" x14ac:dyDescent="0.15">
      <c r="A16" s="156">
        <f t="shared" si="0"/>
        <v>15</v>
      </c>
      <c r="B16" s="13" t="s">
        <v>17</v>
      </c>
      <c r="C16" s="156">
        <v>59</v>
      </c>
      <c r="D16" s="152"/>
      <c r="E16" s="156">
        <f t="shared" si="1"/>
        <v>15</v>
      </c>
      <c r="F16" s="344" t="s">
        <v>75</v>
      </c>
      <c r="G16" s="345">
        <v>40</v>
      </c>
      <c r="H16" s="152"/>
      <c r="I16" s="156">
        <f t="shared" si="2"/>
        <v>15</v>
      </c>
      <c r="J16" s="259" t="s">
        <v>332</v>
      </c>
      <c r="K16" s="260">
        <v>31</v>
      </c>
      <c r="L16" s="152"/>
      <c r="M16" s="156">
        <f>M15+1</f>
        <v>15</v>
      </c>
      <c r="N16" s="344" t="s">
        <v>207</v>
      </c>
      <c r="O16" s="345">
        <v>2</v>
      </c>
      <c r="P16" s="249"/>
      <c r="Q16" s="156">
        <v>15</v>
      </c>
      <c r="R16" s="344" t="s">
        <v>207</v>
      </c>
      <c r="S16" s="345">
        <v>1</v>
      </c>
      <c r="T16" s="161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  <c r="EJ16" s="162"/>
      <c r="EK16" s="162"/>
      <c r="EL16" s="162"/>
      <c r="EM16" s="162"/>
      <c r="EN16" s="162"/>
      <c r="EO16" s="162"/>
      <c r="EP16" s="162"/>
      <c r="EQ16" s="162"/>
      <c r="ER16" s="162"/>
      <c r="ES16" s="162"/>
      <c r="ET16" s="162"/>
      <c r="EU16" s="162"/>
      <c r="EV16" s="162"/>
      <c r="EW16" s="162"/>
      <c r="EX16" s="162"/>
      <c r="EY16" s="162"/>
      <c r="EZ16" s="162"/>
      <c r="FA16" s="162"/>
      <c r="FB16" s="162"/>
      <c r="FC16" s="162"/>
      <c r="FD16" s="162"/>
      <c r="FE16" s="162"/>
      <c r="FF16" s="162"/>
      <c r="FG16" s="162"/>
      <c r="FH16" s="162"/>
      <c r="FI16" s="162"/>
      <c r="FJ16" s="162"/>
      <c r="FK16" s="162"/>
      <c r="FL16" s="162"/>
      <c r="FM16" s="162"/>
      <c r="FN16" s="162"/>
      <c r="FO16" s="162"/>
      <c r="FP16" s="162"/>
      <c r="FQ16" s="162"/>
      <c r="FR16" s="162"/>
      <c r="FS16" s="162"/>
      <c r="FT16" s="162"/>
      <c r="FU16" s="162"/>
      <c r="FV16" s="162"/>
      <c r="FW16" s="162"/>
      <c r="FX16" s="162"/>
      <c r="FY16" s="162"/>
      <c r="FZ16" s="162"/>
      <c r="GA16" s="162"/>
      <c r="GB16" s="162"/>
      <c r="GC16" s="162"/>
      <c r="GD16" s="162"/>
      <c r="GE16" s="162"/>
      <c r="GF16" s="162"/>
      <c r="GG16" s="162"/>
      <c r="GH16" s="162"/>
      <c r="GI16" s="162"/>
      <c r="GJ16" s="162"/>
      <c r="GK16" s="162"/>
      <c r="GL16" s="162"/>
      <c r="GM16" s="162"/>
      <c r="GN16" s="162"/>
      <c r="GO16" s="162"/>
      <c r="GP16" s="162"/>
      <c r="GQ16" s="162"/>
      <c r="GR16" s="162"/>
      <c r="GS16" s="162"/>
      <c r="GT16" s="162"/>
      <c r="GU16" s="162"/>
      <c r="GV16" s="162"/>
      <c r="GW16" s="162"/>
      <c r="GX16" s="162"/>
      <c r="GY16" s="162"/>
      <c r="GZ16" s="162"/>
      <c r="HA16" s="162"/>
      <c r="HB16" s="162"/>
      <c r="HC16" s="162"/>
      <c r="HD16" s="162"/>
      <c r="HE16" s="162"/>
      <c r="HF16" s="162"/>
      <c r="HG16" s="162"/>
      <c r="HH16" s="162"/>
      <c r="HI16" s="162"/>
      <c r="HJ16" s="162"/>
      <c r="HK16" s="162"/>
      <c r="HL16" s="162"/>
      <c r="HM16" s="162"/>
      <c r="HN16" s="162"/>
      <c r="HO16" s="162"/>
      <c r="HP16" s="162"/>
      <c r="HQ16" s="162"/>
      <c r="HR16" s="162"/>
      <c r="HS16" s="162"/>
      <c r="HT16" s="162"/>
      <c r="HU16" s="162"/>
      <c r="HV16" s="162"/>
      <c r="HW16" s="162"/>
      <c r="HX16" s="162"/>
      <c r="HY16" s="162"/>
      <c r="HZ16" s="162"/>
      <c r="IA16" s="162"/>
      <c r="IB16" s="162"/>
      <c r="IC16" s="162"/>
      <c r="ID16" s="162"/>
      <c r="IE16" s="162"/>
      <c r="IF16" s="162"/>
      <c r="IG16" s="162"/>
      <c r="IH16" s="162"/>
      <c r="II16" s="162"/>
      <c r="IJ16" s="162"/>
      <c r="IK16" s="162"/>
      <c r="IL16" s="162"/>
      <c r="IM16" s="162"/>
      <c r="IN16" s="162"/>
      <c r="IO16" s="162"/>
      <c r="IP16" s="162"/>
      <c r="IQ16" s="163"/>
    </row>
    <row r="17" spans="1:251" ht="15" customHeight="1" x14ac:dyDescent="0.15">
      <c r="A17" s="156">
        <f t="shared" si="0"/>
        <v>16</v>
      </c>
      <c r="B17" s="344" t="s">
        <v>75</v>
      </c>
      <c r="C17" s="345">
        <v>55</v>
      </c>
      <c r="D17" s="152"/>
      <c r="E17" s="156">
        <f t="shared" si="1"/>
        <v>16</v>
      </c>
      <c r="F17" s="13" t="s">
        <v>73</v>
      </c>
      <c r="G17" s="156">
        <v>38</v>
      </c>
      <c r="H17" s="152"/>
      <c r="I17" s="156">
        <f t="shared" si="2"/>
        <v>16</v>
      </c>
      <c r="J17" s="344" t="s">
        <v>108</v>
      </c>
      <c r="K17" s="345">
        <v>30</v>
      </c>
      <c r="L17" s="152"/>
      <c r="M17" s="156">
        <f>M16+1</f>
        <v>16</v>
      </c>
      <c r="N17" s="344" t="s">
        <v>206</v>
      </c>
      <c r="O17" s="345">
        <v>2</v>
      </c>
      <c r="P17" s="249"/>
      <c r="Q17" s="152"/>
      <c r="R17" s="253"/>
      <c r="S17" s="254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2"/>
      <c r="DS17" s="162"/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2"/>
      <c r="EF17" s="162"/>
      <c r="EG17" s="162"/>
      <c r="EH17" s="162"/>
      <c r="EI17" s="162"/>
      <c r="EJ17" s="162"/>
      <c r="EK17" s="162"/>
      <c r="EL17" s="162"/>
      <c r="EM17" s="162"/>
      <c r="EN17" s="162"/>
      <c r="EO17" s="162"/>
      <c r="EP17" s="162"/>
      <c r="EQ17" s="162"/>
      <c r="ER17" s="162"/>
      <c r="ES17" s="162"/>
      <c r="ET17" s="162"/>
      <c r="EU17" s="162"/>
      <c r="EV17" s="162"/>
      <c r="EW17" s="162"/>
      <c r="EX17" s="162"/>
      <c r="EY17" s="162"/>
      <c r="EZ17" s="162"/>
      <c r="FA17" s="162"/>
      <c r="FB17" s="162"/>
      <c r="FC17" s="162"/>
      <c r="FD17" s="162"/>
      <c r="FE17" s="162"/>
      <c r="FF17" s="162"/>
      <c r="FG17" s="162"/>
      <c r="FH17" s="162"/>
      <c r="FI17" s="162"/>
      <c r="FJ17" s="162"/>
      <c r="FK17" s="162"/>
      <c r="FL17" s="162"/>
      <c r="FM17" s="162"/>
      <c r="FN17" s="162"/>
      <c r="FO17" s="162"/>
      <c r="FP17" s="162"/>
      <c r="FQ17" s="162"/>
      <c r="FR17" s="162"/>
      <c r="FS17" s="162"/>
      <c r="FT17" s="162"/>
      <c r="FU17" s="162"/>
      <c r="FV17" s="162"/>
      <c r="FW17" s="162"/>
      <c r="FX17" s="162"/>
      <c r="FY17" s="162"/>
      <c r="FZ17" s="162"/>
      <c r="GA17" s="162"/>
      <c r="GB17" s="162"/>
      <c r="GC17" s="162"/>
      <c r="GD17" s="162"/>
      <c r="GE17" s="162"/>
      <c r="GF17" s="162"/>
      <c r="GG17" s="162"/>
      <c r="GH17" s="162"/>
      <c r="GI17" s="162"/>
      <c r="GJ17" s="162"/>
      <c r="GK17" s="162"/>
      <c r="GL17" s="162"/>
      <c r="GM17" s="162"/>
      <c r="GN17" s="162"/>
      <c r="GO17" s="162"/>
      <c r="GP17" s="162"/>
      <c r="GQ17" s="162"/>
      <c r="GR17" s="162"/>
      <c r="GS17" s="162"/>
      <c r="GT17" s="162"/>
      <c r="GU17" s="162"/>
      <c r="GV17" s="162"/>
      <c r="GW17" s="162"/>
      <c r="GX17" s="162"/>
      <c r="GY17" s="162"/>
      <c r="GZ17" s="162"/>
      <c r="HA17" s="162"/>
      <c r="HB17" s="162"/>
      <c r="HC17" s="162"/>
      <c r="HD17" s="162"/>
      <c r="HE17" s="162"/>
      <c r="HF17" s="162"/>
      <c r="HG17" s="162"/>
      <c r="HH17" s="162"/>
      <c r="HI17" s="162"/>
      <c r="HJ17" s="162"/>
      <c r="HK17" s="162"/>
      <c r="HL17" s="162"/>
      <c r="HM17" s="162"/>
      <c r="HN17" s="162"/>
      <c r="HO17" s="162"/>
      <c r="HP17" s="162"/>
      <c r="HQ17" s="162"/>
      <c r="HR17" s="162"/>
      <c r="HS17" s="162"/>
      <c r="HT17" s="162"/>
      <c r="HU17" s="162"/>
      <c r="HV17" s="162"/>
      <c r="HW17" s="162"/>
      <c r="HX17" s="162"/>
      <c r="HY17" s="162"/>
      <c r="HZ17" s="162"/>
      <c r="IA17" s="162"/>
      <c r="IB17" s="162"/>
      <c r="IC17" s="162"/>
      <c r="ID17" s="162"/>
      <c r="IE17" s="162"/>
      <c r="IF17" s="162"/>
      <c r="IG17" s="162"/>
      <c r="IH17" s="162"/>
      <c r="II17" s="162"/>
      <c r="IJ17" s="162"/>
      <c r="IK17" s="162"/>
      <c r="IL17" s="162"/>
      <c r="IM17" s="162"/>
      <c r="IN17" s="162"/>
      <c r="IO17" s="162"/>
      <c r="IP17" s="162"/>
      <c r="IQ17" s="163"/>
    </row>
    <row r="18" spans="1:251" ht="15" customHeight="1" x14ac:dyDescent="0.15">
      <c r="A18" s="156">
        <f t="shared" si="0"/>
        <v>17</v>
      </c>
      <c r="B18" s="344" t="s">
        <v>108</v>
      </c>
      <c r="C18" s="345">
        <v>55</v>
      </c>
      <c r="D18" s="152"/>
      <c r="E18" s="156">
        <f t="shared" si="1"/>
        <v>17</v>
      </c>
      <c r="F18" s="13" t="s">
        <v>179</v>
      </c>
      <c r="G18" s="156">
        <v>37</v>
      </c>
      <c r="H18" s="152"/>
      <c r="I18" s="156">
        <f t="shared" si="2"/>
        <v>17</v>
      </c>
      <c r="J18" s="13" t="s">
        <v>65</v>
      </c>
      <c r="K18" s="156">
        <v>30</v>
      </c>
      <c r="L18" s="152"/>
      <c r="M18" s="156">
        <v>17</v>
      </c>
      <c r="N18" s="344" t="s">
        <v>121</v>
      </c>
      <c r="O18" s="345">
        <v>2</v>
      </c>
      <c r="P18" s="249"/>
      <c r="Q18" s="152"/>
      <c r="R18" s="256"/>
      <c r="S18" s="256"/>
      <c r="T18" s="161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162"/>
      <c r="DS18" s="162"/>
      <c r="DT18" s="162"/>
      <c r="DU18" s="162"/>
      <c r="DV18" s="162"/>
      <c r="DW18" s="162"/>
      <c r="DX18" s="162"/>
      <c r="DY18" s="162"/>
      <c r="DZ18" s="162"/>
      <c r="EA18" s="162"/>
      <c r="EB18" s="162"/>
      <c r="EC18" s="162"/>
      <c r="ED18" s="162"/>
      <c r="EE18" s="162"/>
      <c r="EF18" s="162"/>
      <c r="EG18" s="162"/>
      <c r="EH18" s="162"/>
      <c r="EI18" s="162"/>
      <c r="EJ18" s="162"/>
      <c r="EK18" s="162"/>
      <c r="EL18" s="162"/>
      <c r="EM18" s="162"/>
      <c r="EN18" s="162"/>
      <c r="EO18" s="162"/>
      <c r="EP18" s="162"/>
      <c r="EQ18" s="162"/>
      <c r="ER18" s="162"/>
      <c r="ES18" s="162"/>
      <c r="ET18" s="162"/>
      <c r="EU18" s="162"/>
      <c r="EV18" s="162"/>
      <c r="EW18" s="162"/>
      <c r="EX18" s="162"/>
      <c r="EY18" s="162"/>
      <c r="EZ18" s="162"/>
      <c r="FA18" s="162"/>
      <c r="FB18" s="162"/>
      <c r="FC18" s="162"/>
      <c r="FD18" s="162"/>
      <c r="FE18" s="162"/>
      <c r="FF18" s="162"/>
      <c r="FG18" s="162"/>
      <c r="FH18" s="162"/>
      <c r="FI18" s="162"/>
      <c r="FJ18" s="162"/>
      <c r="FK18" s="162"/>
      <c r="FL18" s="162"/>
      <c r="FM18" s="162"/>
      <c r="FN18" s="162"/>
      <c r="FO18" s="162"/>
      <c r="FP18" s="162"/>
      <c r="FQ18" s="162"/>
      <c r="FR18" s="162"/>
      <c r="FS18" s="162"/>
      <c r="FT18" s="162"/>
      <c r="FU18" s="162"/>
      <c r="FV18" s="162"/>
      <c r="FW18" s="162"/>
      <c r="FX18" s="162"/>
      <c r="FY18" s="162"/>
      <c r="FZ18" s="162"/>
      <c r="GA18" s="162"/>
      <c r="GB18" s="162"/>
      <c r="GC18" s="162"/>
      <c r="GD18" s="162"/>
      <c r="GE18" s="162"/>
      <c r="GF18" s="162"/>
      <c r="GG18" s="162"/>
      <c r="GH18" s="162"/>
      <c r="GI18" s="162"/>
      <c r="GJ18" s="162"/>
      <c r="GK18" s="162"/>
      <c r="GL18" s="162"/>
      <c r="GM18" s="162"/>
      <c r="GN18" s="162"/>
      <c r="GO18" s="162"/>
      <c r="GP18" s="162"/>
      <c r="GQ18" s="162"/>
      <c r="GR18" s="162"/>
      <c r="GS18" s="162"/>
      <c r="GT18" s="162"/>
      <c r="GU18" s="162"/>
      <c r="GV18" s="162"/>
      <c r="GW18" s="162"/>
      <c r="GX18" s="162"/>
      <c r="GY18" s="162"/>
      <c r="GZ18" s="162"/>
      <c r="HA18" s="162"/>
      <c r="HB18" s="162"/>
      <c r="HC18" s="162"/>
      <c r="HD18" s="162"/>
      <c r="HE18" s="162"/>
      <c r="HF18" s="162"/>
      <c r="HG18" s="162"/>
      <c r="HH18" s="162"/>
      <c r="HI18" s="162"/>
      <c r="HJ18" s="162"/>
      <c r="HK18" s="162"/>
      <c r="HL18" s="162"/>
      <c r="HM18" s="162"/>
      <c r="HN18" s="162"/>
      <c r="HO18" s="162"/>
      <c r="HP18" s="162"/>
      <c r="HQ18" s="162"/>
      <c r="HR18" s="162"/>
      <c r="HS18" s="162"/>
      <c r="HT18" s="162"/>
      <c r="HU18" s="162"/>
      <c r="HV18" s="162"/>
      <c r="HW18" s="162"/>
      <c r="HX18" s="162"/>
      <c r="HY18" s="162"/>
      <c r="HZ18" s="162"/>
      <c r="IA18" s="162"/>
      <c r="IB18" s="162"/>
      <c r="IC18" s="162"/>
      <c r="ID18" s="162"/>
      <c r="IE18" s="162"/>
      <c r="IF18" s="162"/>
      <c r="IG18" s="162"/>
      <c r="IH18" s="162"/>
      <c r="II18" s="162"/>
      <c r="IJ18" s="162"/>
      <c r="IK18" s="162"/>
      <c r="IL18" s="162"/>
      <c r="IM18" s="162"/>
      <c r="IN18" s="162"/>
      <c r="IO18" s="162"/>
      <c r="IP18" s="162"/>
      <c r="IQ18" s="163"/>
    </row>
    <row r="19" spans="1:251" ht="15" customHeight="1" x14ac:dyDescent="0.15">
      <c r="A19" s="156">
        <f t="shared" si="0"/>
        <v>18</v>
      </c>
      <c r="B19" s="13" t="s">
        <v>73</v>
      </c>
      <c r="C19" s="156">
        <v>53</v>
      </c>
      <c r="D19" s="152"/>
      <c r="E19" s="156">
        <f t="shared" si="1"/>
        <v>18</v>
      </c>
      <c r="F19" s="13" t="s">
        <v>118</v>
      </c>
      <c r="G19" s="156">
        <v>37</v>
      </c>
      <c r="H19" s="152"/>
      <c r="I19" s="156">
        <f t="shared" si="2"/>
        <v>18</v>
      </c>
      <c r="J19" s="13" t="s">
        <v>129</v>
      </c>
      <c r="K19" s="156">
        <v>30</v>
      </c>
      <c r="L19" s="152"/>
      <c r="M19" s="156">
        <v>18</v>
      </c>
      <c r="N19" s="13" t="s">
        <v>118</v>
      </c>
      <c r="O19" s="156">
        <v>2</v>
      </c>
      <c r="P19" s="249"/>
      <c r="Q19" s="152"/>
      <c r="R19" s="256"/>
      <c r="S19" s="256"/>
      <c r="T19" s="161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  <c r="DQ19" s="162"/>
      <c r="DR19" s="162"/>
      <c r="DS19" s="162"/>
      <c r="DT19" s="162"/>
      <c r="DU19" s="162"/>
      <c r="DV19" s="162"/>
      <c r="DW19" s="162"/>
      <c r="DX19" s="162"/>
      <c r="DY19" s="162"/>
      <c r="DZ19" s="162"/>
      <c r="EA19" s="162"/>
      <c r="EB19" s="162"/>
      <c r="EC19" s="162"/>
      <c r="ED19" s="162"/>
      <c r="EE19" s="162"/>
      <c r="EF19" s="162"/>
      <c r="EG19" s="162"/>
      <c r="EH19" s="162"/>
      <c r="EI19" s="162"/>
      <c r="EJ19" s="162"/>
      <c r="EK19" s="162"/>
      <c r="EL19" s="162"/>
      <c r="EM19" s="162"/>
      <c r="EN19" s="162"/>
      <c r="EO19" s="162"/>
      <c r="EP19" s="162"/>
      <c r="EQ19" s="162"/>
      <c r="ER19" s="162"/>
      <c r="ES19" s="162"/>
      <c r="ET19" s="162"/>
      <c r="EU19" s="162"/>
      <c r="EV19" s="162"/>
      <c r="EW19" s="162"/>
      <c r="EX19" s="162"/>
      <c r="EY19" s="162"/>
      <c r="EZ19" s="162"/>
      <c r="FA19" s="162"/>
      <c r="FB19" s="162"/>
      <c r="FC19" s="162"/>
      <c r="FD19" s="162"/>
      <c r="FE19" s="162"/>
      <c r="FF19" s="162"/>
      <c r="FG19" s="162"/>
      <c r="FH19" s="162"/>
      <c r="FI19" s="162"/>
      <c r="FJ19" s="162"/>
      <c r="FK19" s="162"/>
      <c r="FL19" s="162"/>
      <c r="FM19" s="162"/>
      <c r="FN19" s="162"/>
      <c r="FO19" s="162"/>
      <c r="FP19" s="162"/>
      <c r="FQ19" s="162"/>
      <c r="FR19" s="162"/>
      <c r="FS19" s="162"/>
      <c r="FT19" s="162"/>
      <c r="FU19" s="162"/>
      <c r="FV19" s="162"/>
      <c r="FW19" s="162"/>
      <c r="FX19" s="162"/>
      <c r="FY19" s="162"/>
      <c r="FZ19" s="162"/>
      <c r="GA19" s="162"/>
      <c r="GB19" s="162"/>
      <c r="GC19" s="162"/>
      <c r="GD19" s="162"/>
      <c r="GE19" s="162"/>
      <c r="GF19" s="162"/>
      <c r="GG19" s="162"/>
      <c r="GH19" s="162"/>
      <c r="GI19" s="162"/>
      <c r="GJ19" s="162"/>
      <c r="GK19" s="162"/>
      <c r="GL19" s="162"/>
      <c r="GM19" s="162"/>
      <c r="GN19" s="162"/>
      <c r="GO19" s="162"/>
      <c r="GP19" s="162"/>
      <c r="GQ19" s="162"/>
      <c r="GR19" s="162"/>
      <c r="GS19" s="162"/>
      <c r="GT19" s="162"/>
      <c r="GU19" s="162"/>
      <c r="GV19" s="162"/>
      <c r="GW19" s="162"/>
      <c r="GX19" s="162"/>
      <c r="GY19" s="162"/>
      <c r="GZ19" s="162"/>
      <c r="HA19" s="162"/>
      <c r="HB19" s="162"/>
      <c r="HC19" s="162"/>
      <c r="HD19" s="162"/>
      <c r="HE19" s="162"/>
      <c r="HF19" s="162"/>
      <c r="HG19" s="162"/>
      <c r="HH19" s="162"/>
      <c r="HI19" s="162"/>
      <c r="HJ19" s="162"/>
      <c r="HK19" s="162"/>
      <c r="HL19" s="162"/>
      <c r="HM19" s="162"/>
      <c r="HN19" s="162"/>
      <c r="HO19" s="162"/>
      <c r="HP19" s="162"/>
      <c r="HQ19" s="162"/>
      <c r="HR19" s="162"/>
      <c r="HS19" s="162"/>
      <c r="HT19" s="162"/>
      <c r="HU19" s="162"/>
      <c r="HV19" s="162"/>
      <c r="HW19" s="162"/>
      <c r="HX19" s="162"/>
      <c r="HY19" s="162"/>
      <c r="HZ19" s="162"/>
      <c r="IA19" s="162"/>
      <c r="IB19" s="162"/>
      <c r="IC19" s="162"/>
      <c r="ID19" s="162"/>
      <c r="IE19" s="162"/>
      <c r="IF19" s="162"/>
      <c r="IG19" s="162"/>
      <c r="IH19" s="162"/>
      <c r="II19" s="162"/>
      <c r="IJ19" s="162"/>
      <c r="IK19" s="162"/>
      <c r="IL19" s="162"/>
      <c r="IM19" s="162"/>
      <c r="IN19" s="162"/>
      <c r="IO19" s="162"/>
      <c r="IP19" s="162"/>
      <c r="IQ19" s="163"/>
    </row>
    <row r="20" spans="1:251" ht="15" customHeight="1" x14ac:dyDescent="0.15">
      <c r="A20" s="156">
        <f t="shared" si="0"/>
        <v>19</v>
      </c>
      <c r="B20" s="344" t="s">
        <v>207</v>
      </c>
      <c r="C20" s="345">
        <v>50</v>
      </c>
      <c r="D20" s="152"/>
      <c r="E20" s="156">
        <f t="shared" si="1"/>
        <v>19</v>
      </c>
      <c r="F20" s="344" t="s">
        <v>193</v>
      </c>
      <c r="G20" s="345">
        <v>36</v>
      </c>
      <c r="H20" s="152"/>
      <c r="I20" s="156">
        <f t="shared" si="2"/>
        <v>19</v>
      </c>
      <c r="J20" s="344" t="s">
        <v>207</v>
      </c>
      <c r="K20" s="345">
        <v>28</v>
      </c>
      <c r="L20" s="152"/>
      <c r="M20" s="156">
        <f>M19+1</f>
        <v>19</v>
      </c>
      <c r="N20" s="13" t="s">
        <v>65</v>
      </c>
      <c r="O20" s="156">
        <v>2</v>
      </c>
      <c r="P20" s="249"/>
      <c r="Q20" s="152"/>
      <c r="R20" s="256"/>
      <c r="S20" s="256"/>
      <c r="T20" s="161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2"/>
      <c r="DQ20" s="162"/>
      <c r="DR20" s="162"/>
      <c r="DS20" s="162"/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2"/>
      <c r="EF20" s="162"/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2"/>
      <c r="ES20" s="162"/>
      <c r="ET20" s="162"/>
      <c r="EU20" s="162"/>
      <c r="EV20" s="162"/>
      <c r="EW20" s="162"/>
      <c r="EX20" s="162"/>
      <c r="EY20" s="162"/>
      <c r="EZ20" s="162"/>
      <c r="FA20" s="162"/>
      <c r="FB20" s="162"/>
      <c r="FC20" s="162"/>
      <c r="FD20" s="162"/>
      <c r="FE20" s="162"/>
      <c r="FF20" s="162"/>
      <c r="FG20" s="162"/>
      <c r="FH20" s="162"/>
      <c r="FI20" s="162"/>
      <c r="FJ20" s="162"/>
      <c r="FK20" s="162"/>
      <c r="FL20" s="162"/>
      <c r="FM20" s="162"/>
      <c r="FN20" s="162"/>
      <c r="FO20" s="162"/>
      <c r="FP20" s="162"/>
      <c r="FQ20" s="162"/>
      <c r="FR20" s="162"/>
      <c r="FS20" s="162"/>
      <c r="FT20" s="162"/>
      <c r="FU20" s="162"/>
      <c r="FV20" s="162"/>
      <c r="FW20" s="162"/>
      <c r="FX20" s="162"/>
      <c r="FY20" s="162"/>
      <c r="FZ20" s="162"/>
      <c r="GA20" s="162"/>
      <c r="GB20" s="162"/>
      <c r="GC20" s="162"/>
      <c r="GD20" s="162"/>
      <c r="GE20" s="162"/>
      <c r="GF20" s="162"/>
      <c r="GG20" s="162"/>
      <c r="GH20" s="162"/>
      <c r="GI20" s="162"/>
      <c r="GJ20" s="162"/>
      <c r="GK20" s="162"/>
      <c r="GL20" s="162"/>
      <c r="GM20" s="162"/>
      <c r="GN20" s="162"/>
      <c r="GO20" s="162"/>
      <c r="GP20" s="162"/>
      <c r="GQ20" s="162"/>
      <c r="GR20" s="162"/>
      <c r="GS20" s="162"/>
      <c r="GT20" s="162"/>
      <c r="GU20" s="162"/>
      <c r="GV20" s="162"/>
      <c r="GW20" s="162"/>
      <c r="GX20" s="162"/>
      <c r="GY20" s="162"/>
      <c r="GZ20" s="162"/>
      <c r="HA20" s="162"/>
      <c r="HB20" s="162"/>
      <c r="HC20" s="162"/>
      <c r="HD20" s="162"/>
      <c r="HE20" s="162"/>
      <c r="HF20" s="162"/>
      <c r="HG20" s="162"/>
      <c r="HH20" s="162"/>
      <c r="HI20" s="162"/>
      <c r="HJ20" s="162"/>
      <c r="HK20" s="162"/>
      <c r="HL20" s="162"/>
      <c r="HM20" s="162"/>
      <c r="HN20" s="162"/>
      <c r="HO20" s="162"/>
      <c r="HP20" s="162"/>
      <c r="HQ20" s="162"/>
      <c r="HR20" s="162"/>
      <c r="HS20" s="162"/>
      <c r="HT20" s="162"/>
      <c r="HU20" s="162"/>
      <c r="HV20" s="162"/>
      <c r="HW20" s="162"/>
      <c r="HX20" s="162"/>
      <c r="HY20" s="162"/>
      <c r="HZ20" s="162"/>
      <c r="IA20" s="162"/>
      <c r="IB20" s="162"/>
      <c r="IC20" s="162"/>
      <c r="ID20" s="162"/>
      <c r="IE20" s="162"/>
      <c r="IF20" s="162"/>
      <c r="IG20" s="162"/>
      <c r="IH20" s="162"/>
      <c r="II20" s="162"/>
      <c r="IJ20" s="162"/>
      <c r="IK20" s="162"/>
      <c r="IL20" s="162"/>
      <c r="IM20" s="162"/>
      <c r="IN20" s="162"/>
      <c r="IO20" s="162"/>
      <c r="IP20" s="162"/>
      <c r="IQ20" s="163"/>
    </row>
    <row r="21" spans="1:251" ht="15" customHeight="1" x14ac:dyDescent="0.15">
      <c r="A21" s="156">
        <f t="shared" si="0"/>
        <v>20</v>
      </c>
      <c r="B21" s="344" t="s">
        <v>192</v>
      </c>
      <c r="C21" s="345">
        <v>49</v>
      </c>
      <c r="D21" s="152"/>
      <c r="E21" s="156">
        <f t="shared" si="1"/>
        <v>20</v>
      </c>
      <c r="F21" s="344" t="s">
        <v>192</v>
      </c>
      <c r="G21" s="345">
        <v>34</v>
      </c>
      <c r="H21" s="152"/>
      <c r="I21" s="156">
        <f t="shared" si="2"/>
        <v>20</v>
      </c>
      <c r="J21" s="344" t="s">
        <v>193</v>
      </c>
      <c r="K21" s="345">
        <v>26</v>
      </c>
      <c r="L21" s="152"/>
      <c r="M21" s="156">
        <f>M20+1</f>
        <v>20</v>
      </c>
      <c r="N21" s="13" t="s">
        <v>215</v>
      </c>
      <c r="O21" s="156">
        <v>2</v>
      </c>
      <c r="P21" s="249"/>
      <c r="Q21" s="152"/>
      <c r="R21" s="152"/>
      <c r="S21" s="152"/>
      <c r="T21" s="161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  <c r="DQ21" s="162"/>
      <c r="DR21" s="162"/>
      <c r="DS21" s="162"/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2"/>
      <c r="EF21" s="162"/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2"/>
      <c r="ES21" s="162"/>
      <c r="ET21" s="162"/>
      <c r="EU21" s="162"/>
      <c r="EV21" s="162"/>
      <c r="EW21" s="162"/>
      <c r="EX21" s="162"/>
      <c r="EY21" s="162"/>
      <c r="EZ21" s="162"/>
      <c r="FA21" s="162"/>
      <c r="FB21" s="162"/>
      <c r="FC21" s="162"/>
      <c r="FD21" s="162"/>
      <c r="FE21" s="162"/>
      <c r="FF21" s="162"/>
      <c r="FG21" s="162"/>
      <c r="FH21" s="162"/>
      <c r="FI21" s="162"/>
      <c r="FJ21" s="162"/>
      <c r="FK21" s="162"/>
      <c r="FL21" s="162"/>
      <c r="FM21" s="162"/>
      <c r="FN21" s="162"/>
      <c r="FO21" s="162"/>
      <c r="FP21" s="162"/>
      <c r="FQ21" s="162"/>
      <c r="FR21" s="162"/>
      <c r="FS21" s="162"/>
      <c r="FT21" s="162"/>
      <c r="FU21" s="162"/>
      <c r="FV21" s="162"/>
      <c r="FW21" s="162"/>
      <c r="FX21" s="162"/>
      <c r="FY21" s="162"/>
      <c r="FZ21" s="162"/>
      <c r="GA21" s="162"/>
      <c r="GB21" s="162"/>
      <c r="GC21" s="162"/>
      <c r="GD21" s="162"/>
      <c r="GE21" s="162"/>
      <c r="GF21" s="162"/>
      <c r="GG21" s="162"/>
      <c r="GH21" s="162"/>
      <c r="GI21" s="162"/>
      <c r="GJ21" s="162"/>
      <c r="GK21" s="162"/>
      <c r="GL21" s="162"/>
      <c r="GM21" s="162"/>
      <c r="GN21" s="162"/>
      <c r="GO21" s="162"/>
      <c r="GP21" s="162"/>
      <c r="GQ21" s="162"/>
      <c r="GR21" s="162"/>
      <c r="GS21" s="162"/>
      <c r="GT21" s="162"/>
      <c r="GU21" s="162"/>
      <c r="GV21" s="162"/>
      <c r="GW21" s="162"/>
      <c r="GX21" s="162"/>
      <c r="GY21" s="162"/>
      <c r="GZ21" s="162"/>
      <c r="HA21" s="162"/>
      <c r="HB21" s="162"/>
      <c r="HC21" s="162"/>
      <c r="HD21" s="162"/>
      <c r="HE21" s="162"/>
      <c r="HF21" s="162"/>
      <c r="HG21" s="162"/>
      <c r="HH21" s="162"/>
      <c r="HI21" s="162"/>
      <c r="HJ21" s="162"/>
      <c r="HK21" s="162"/>
      <c r="HL21" s="162"/>
      <c r="HM21" s="162"/>
      <c r="HN21" s="162"/>
      <c r="HO21" s="162"/>
      <c r="HP21" s="162"/>
      <c r="HQ21" s="162"/>
      <c r="HR21" s="162"/>
      <c r="HS21" s="162"/>
      <c r="HT21" s="162"/>
      <c r="HU21" s="162"/>
      <c r="HV21" s="162"/>
      <c r="HW21" s="162"/>
      <c r="HX21" s="162"/>
      <c r="HY21" s="162"/>
      <c r="HZ21" s="162"/>
      <c r="IA21" s="162"/>
      <c r="IB21" s="162"/>
      <c r="IC21" s="162"/>
      <c r="ID21" s="162"/>
      <c r="IE21" s="162"/>
      <c r="IF21" s="162"/>
      <c r="IG21" s="162"/>
      <c r="IH21" s="162"/>
      <c r="II21" s="162"/>
      <c r="IJ21" s="162"/>
      <c r="IK21" s="162"/>
      <c r="IL21" s="162"/>
      <c r="IM21" s="162"/>
      <c r="IN21" s="162"/>
      <c r="IO21" s="162"/>
      <c r="IP21" s="162"/>
      <c r="IQ21" s="163"/>
    </row>
    <row r="22" spans="1:251" ht="15" customHeight="1" x14ac:dyDescent="0.15">
      <c r="A22" s="156">
        <v>21</v>
      </c>
      <c r="B22" s="13" t="s">
        <v>65</v>
      </c>
      <c r="C22" s="156">
        <v>48</v>
      </c>
      <c r="D22" s="152"/>
      <c r="E22" s="156">
        <v>21</v>
      </c>
      <c r="F22" s="13" t="s">
        <v>60</v>
      </c>
      <c r="G22" s="156">
        <v>34</v>
      </c>
      <c r="H22" s="152"/>
      <c r="I22" s="156">
        <v>21</v>
      </c>
      <c r="J22" s="344" t="s">
        <v>184</v>
      </c>
      <c r="K22" s="345">
        <v>23</v>
      </c>
      <c r="L22" s="152"/>
      <c r="M22" s="156">
        <v>21</v>
      </c>
      <c r="N22" s="344" t="s">
        <v>67</v>
      </c>
      <c r="O22" s="345">
        <v>1</v>
      </c>
      <c r="P22" s="249"/>
      <c r="Q22" s="152"/>
      <c r="R22" s="152"/>
      <c r="S22" s="152"/>
      <c r="T22" s="161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DP22" s="162"/>
      <c r="DQ22" s="162"/>
      <c r="DR22" s="162"/>
      <c r="DS22" s="162"/>
      <c r="DT22" s="162"/>
      <c r="DU22" s="162"/>
      <c r="DV22" s="162"/>
      <c r="DW22" s="162"/>
      <c r="DX22" s="162"/>
      <c r="DY22" s="162"/>
      <c r="DZ22" s="162"/>
      <c r="EA22" s="162"/>
      <c r="EB22" s="162"/>
      <c r="EC22" s="162"/>
      <c r="ED22" s="162"/>
      <c r="EE22" s="162"/>
      <c r="EF22" s="162"/>
      <c r="EG22" s="162"/>
      <c r="EH22" s="162"/>
      <c r="EI22" s="162"/>
      <c r="EJ22" s="162"/>
      <c r="EK22" s="162"/>
      <c r="EL22" s="162"/>
      <c r="EM22" s="162"/>
      <c r="EN22" s="162"/>
      <c r="EO22" s="162"/>
      <c r="EP22" s="162"/>
      <c r="EQ22" s="162"/>
      <c r="ER22" s="162"/>
      <c r="ES22" s="162"/>
      <c r="ET22" s="162"/>
      <c r="EU22" s="162"/>
      <c r="EV22" s="162"/>
      <c r="EW22" s="162"/>
      <c r="EX22" s="162"/>
      <c r="EY22" s="162"/>
      <c r="EZ22" s="162"/>
      <c r="FA22" s="162"/>
      <c r="FB22" s="162"/>
      <c r="FC22" s="162"/>
      <c r="FD22" s="162"/>
      <c r="FE22" s="162"/>
      <c r="FF22" s="162"/>
      <c r="FG22" s="162"/>
      <c r="FH22" s="162"/>
      <c r="FI22" s="162"/>
      <c r="FJ22" s="162"/>
      <c r="FK22" s="162"/>
      <c r="FL22" s="162"/>
      <c r="FM22" s="162"/>
      <c r="FN22" s="162"/>
      <c r="FO22" s="162"/>
      <c r="FP22" s="162"/>
      <c r="FQ22" s="162"/>
      <c r="FR22" s="162"/>
      <c r="FS22" s="162"/>
      <c r="FT22" s="162"/>
      <c r="FU22" s="162"/>
      <c r="FV22" s="162"/>
      <c r="FW22" s="162"/>
      <c r="FX22" s="162"/>
      <c r="FY22" s="162"/>
      <c r="FZ22" s="162"/>
      <c r="GA22" s="162"/>
      <c r="GB22" s="162"/>
      <c r="GC22" s="162"/>
      <c r="GD22" s="162"/>
      <c r="GE22" s="162"/>
      <c r="GF22" s="162"/>
      <c r="GG22" s="162"/>
      <c r="GH22" s="162"/>
      <c r="GI22" s="162"/>
      <c r="GJ22" s="162"/>
      <c r="GK22" s="162"/>
      <c r="GL22" s="162"/>
      <c r="GM22" s="162"/>
      <c r="GN22" s="162"/>
      <c r="GO22" s="162"/>
      <c r="GP22" s="162"/>
      <c r="GQ22" s="162"/>
      <c r="GR22" s="162"/>
      <c r="GS22" s="162"/>
      <c r="GT22" s="162"/>
      <c r="GU22" s="162"/>
      <c r="GV22" s="162"/>
      <c r="GW22" s="162"/>
      <c r="GX22" s="162"/>
      <c r="GY22" s="162"/>
      <c r="GZ22" s="162"/>
      <c r="HA22" s="162"/>
      <c r="HB22" s="162"/>
      <c r="HC22" s="162"/>
      <c r="HD22" s="162"/>
      <c r="HE22" s="162"/>
      <c r="HF22" s="162"/>
      <c r="HG22" s="162"/>
      <c r="HH22" s="162"/>
      <c r="HI22" s="162"/>
      <c r="HJ22" s="162"/>
      <c r="HK22" s="162"/>
      <c r="HL22" s="162"/>
      <c r="HM22" s="162"/>
      <c r="HN22" s="162"/>
      <c r="HO22" s="162"/>
      <c r="HP22" s="162"/>
      <c r="HQ22" s="162"/>
      <c r="HR22" s="162"/>
      <c r="HS22" s="162"/>
      <c r="HT22" s="162"/>
      <c r="HU22" s="162"/>
      <c r="HV22" s="162"/>
      <c r="HW22" s="162"/>
      <c r="HX22" s="162"/>
      <c r="HY22" s="162"/>
      <c r="HZ22" s="162"/>
      <c r="IA22" s="162"/>
      <c r="IB22" s="162"/>
      <c r="IC22" s="162"/>
      <c r="ID22" s="162"/>
      <c r="IE22" s="162"/>
      <c r="IF22" s="162"/>
      <c r="IG22" s="162"/>
      <c r="IH22" s="162"/>
      <c r="II22" s="162"/>
      <c r="IJ22" s="162"/>
      <c r="IK22" s="162"/>
      <c r="IL22" s="162"/>
      <c r="IM22" s="162"/>
      <c r="IN22" s="162"/>
      <c r="IO22" s="162"/>
      <c r="IP22" s="162"/>
      <c r="IQ22" s="163"/>
    </row>
    <row r="23" spans="1:251" ht="15" customHeight="1" x14ac:dyDescent="0.15">
      <c r="A23" s="156">
        <v>22</v>
      </c>
      <c r="B23" s="13" t="s">
        <v>129</v>
      </c>
      <c r="C23" s="156">
        <v>47</v>
      </c>
      <c r="D23" s="152"/>
      <c r="E23" s="156">
        <v>22</v>
      </c>
      <c r="F23" s="13" t="s">
        <v>65</v>
      </c>
      <c r="G23" s="156">
        <v>32</v>
      </c>
      <c r="H23" s="152"/>
      <c r="I23" s="156">
        <v>22</v>
      </c>
      <c r="J23" s="13" t="s">
        <v>73</v>
      </c>
      <c r="K23" s="156">
        <v>22</v>
      </c>
      <c r="L23" s="152"/>
      <c r="M23" s="156">
        <v>22</v>
      </c>
      <c r="N23" s="13" t="s">
        <v>74</v>
      </c>
      <c r="O23" s="156">
        <v>1</v>
      </c>
      <c r="P23" s="249"/>
      <c r="Q23" s="152"/>
      <c r="R23" s="153"/>
      <c r="S23" s="154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2"/>
      <c r="DQ23" s="162"/>
      <c r="DR23" s="162"/>
      <c r="DS23" s="162"/>
      <c r="DT23" s="162"/>
      <c r="DU23" s="162"/>
      <c r="DV23" s="162"/>
      <c r="DW23" s="162"/>
      <c r="DX23" s="162"/>
      <c r="DY23" s="162"/>
      <c r="DZ23" s="162"/>
      <c r="EA23" s="162"/>
      <c r="EB23" s="162"/>
      <c r="EC23" s="162"/>
      <c r="ED23" s="162"/>
      <c r="EE23" s="162"/>
      <c r="EF23" s="162"/>
      <c r="EG23" s="162"/>
      <c r="EH23" s="162"/>
      <c r="EI23" s="162"/>
      <c r="EJ23" s="162"/>
      <c r="EK23" s="162"/>
      <c r="EL23" s="162"/>
      <c r="EM23" s="162"/>
      <c r="EN23" s="162"/>
      <c r="EO23" s="162"/>
      <c r="EP23" s="162"/>
      <c r="EQ23" s="162"/>
      <c r="ER23" s="162"/>
      <c r="ES23" s="162"/>
      <c r="ET23" s="162"/>
      <c r="EU23" s="162"/>
      <c r="EV23" s="162"/>
      <c r="EW23" s="162"/>
      <c r="EX23" s="162"/>
      <c r="EY23" s="162"/>
      <c r="EZ23" s="162"/>
      <c r="FA23" s="162"/>
      <c r="FB23" s="162"/>
      <c r="FC23" s="162"/>
      <c r="FD23" s="162"/>
      <c r="FE23" s="162"/>
      <c r="FF23" s="162"/>
      <c r="FG23" s="162"/>
      <c r="FH23" s="162"/>
      <c r="FI23" s="162"/>
      <c r="FJ23" s="162"/>
      <c r="FK23" s="162"/>
      <c r="FL23" s="162"/>
      <c r="FM23" s="162"/>
      <c r="FN23" s="162"/>
      <c r="FO23" s="162"/>
      <c r="FP23" s="162"/>
      <c r="FQ23" s="162"/>
      <c r="FR23" s="162"/>
      <c r="FS23" s="162"/>
      <c r="FT23" s="162"/>
      <c r="FU23" s="162"/>
      <c r="FV23" s="162"/>
      <c r="FW23" s="162"/>
      <c r="FX23" s="162"/>
      <c r="FY23" s="162"/>
      <c r="FZ23" s="162"/>
      <c r="GA23" s="162"/>
      <c r="GB23" s="162"/>
      <c r="GC23" s="162"/>
      <c r="GD23" s="162"/>
      <c r="GE23" s="162"/>
      <c r="GF23" s="162"/>
      <c r="GG23" s="162"/>
      <c r="GH23" s="162"/>
      <c r="GI23" s="162"/>
      <c r="GJ23" s="162"/>
      <c r="GK23" s="162"/>
      <c r="GL23" s="162"/>
      <c r="GM23" s="162"/>
      <c r="GN23" s="162"/>
      <c r="GO23" s="162"/>
      <c r="GP23" s="162"/>
      <c r="GQ23" s="162"/>
      <c r="GR23" s="162"/>
      <c r="GS23" s="162"/>
      <c r="GT23" s="162"/>
      <c r="GU23" s="162"/>
      <c r="GV23" s="162"/>
      <c r="GW23" s="162"/>
      <c r="GX23" s="162"/>
      <c r="GY23" s="162"/>
      <c r="GZ23" s="162"/>
      <c r="HA23" s="162"/>
      <c r="HB23" s="162"/>
      <c r="HC23" s="162"/>
      <c r="HD23" s="162"/>
      <c r="HE23" s="162"/>
      <c r="HF23" s="162"/>
      <c r="HG23" s="162"/>
      <c r="HH23" s="162"/>
      <c r="HI23" s="162"/>
      <c r="HJ23" s="162"/>
      <c r="HK23" s="162"/>
      <c r="HL23" s="162"/>
      <c r="HM23" s="162"/>
      <c r="HN23" s="162"/>
      <c r="HO23" s="162"/>
      <c r="HP23" s="162"/>
      <c r="HQ23" s="162"/>
      <c r="HR23" s="162"/>
      <c r="HS23" s="162"/>
      <c r="HT23" s="162"/>
      <c r="HU23" s="162"/>
      <c r="HV23" s="162"/>
      <c r="HW23" s="162"/>
      <c r="HX23" s="162"/>
      <c r="HY23" s="162"/>
      <c r="HZ23" s="162"/>
      <c r="IA23" s="162"/>
      <c r="IB23" s="162"/>
      <c r="IC23" s="162"/>
      <c r="ID23" s="162"/>
      <c r="IE23" s="162"/>
      <c r="IF23" s="162"/>
      <c r="IG23" s="162"/>
      <c r="IH23" s="162"/>
      <c r="II23" s="162"/>
      <c r="IJ23" s="162"/>
      <c r="IK23" s="162"/>
      <c r="IL23" s="162"/>
      <c r="IM23" s="162"/>
      <c r="IN23" s="162"/>
      <c r="IO23" s="162"/>
      <c r="IP23" s="162"/>
      <c r="IQ23" s="163"/>
    </row>
    <row r="24" spans="1:251" ht="15" customHeight="1" x14ac:dyDescent="0.15">
      <c r="A24" s="156">
        <v>23</v>
      </c>
      <c r="B24" s="13" t="s">
        <v>60</v>
      </c>
      <c r="C24" s="156">
        <v>46</v>
      </c>
      <c r="D24" s="152"/>
      <c r="E24" s="156">
        <v>23</v>
      </c>
      <c r="F24" s="344" t="s">
        <v>207</v>
      </c>
      <c r="G24" s="345">
        <v>31</v>
      </c>
      <c r="H24" s="152"/>
      <c r="I24" s="156">
        <v>23</v>
      </c>
      <c r="J24" s="344" t="s">
        <v>206</v>
      </c>
      <c r="K24" s="345">
        <v>21</v>
      </c>
      <c r="L24" s="152"/>
      <c r="M24" s="156">
        <v>23</v>
      </c>
      <c r="N24" s="13" t="s">
        <v>174</v>
      </c>
      <c r="O24" s="156">
        <v>1</v>
      </c>
      <c r="P24" s="161"/>
      <c r="Q24" s="154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2"/>
      <c r="EL24" s="162"/>
      <c r="EM24" s="162"/>
      <c r="EN24" s="162"/>
      <c r="EO24" s="162"/>
      <c r="EP24" s="162"/>
      <c r="EQ24" s="162"/>
      <c r="ER24" s="162"/>
      <c r="ES24" s="162"/>
      <c r="ET24" s="162"/>
      <c r="EU24" s="162"/>
      <c r="EV24" s="162"/>
      <c r="EW24" s="162"/>
      <c r="EX24" s="162"/>
      <c r="EY24" s="162"/>
      <c r="EZ24" s="162"/>
      <c r="FA24" s="162"/>
      <c r="FB24" s="162"/>
      <c r="FC24" s="162"/>
      <c r="FD24" s="162"/>
      <c r="FE24" s="162"/>
      <c r="FF24" s="162"/>
      <c r="FG24" s="162"/>
      <c r="FH24" s="162"/>
      <c r="FI24" s="162"/>
      <c r="FJ24" s="162"/>
      <c r="FK24" s="162"/>
      <c r="FL24" s="162"/>
      <c r="FM24" s="162"/>
      <c r="FN24" s="162"/>
      <c r="FO24" s="162"/>
      <c r="FP24" s="162"/>
      <c r="FQ24" s="162"/>
      <c r="FR24" s="162"/>
      <c r="FS24" s="162"/>
      <c r="FT24" s="162"/>
      <c r="FU24" s="162"/>
      <c r="FV24" s="162"/>
      <c r="FW24" s="162"/>
      <c r="FX24" s="162"/>
      <c r="FY24" s="162"/>
      <c r="FZ24" s="162"/>
      <c r="GA24" s="162"/>
      <c r="GB24" s="162"/>
      <c r="GC24" s="162"/>
      <c r="GD24" s="162"/>
      <c r="GE24" s="162"/>
      <c r="GF24" s="162"/>
      <c r="GG24" s="162"/>
      <c r="GH24" s="162"/>
      <c r="GI24" s="162"/>
      <c r="GJ24" s="162"/>
      <c r="GK24" s="162"/>
      <c r="GL24" s="162"/>
      <c r="GM24" s="162"/>
      <c r="GN24" s="162"/>
      <c r="GO24" s="162"/>
      <c r="GP24" s="162"/>
      <c r="GQ24" s="162"/>
      <c r="GR24" s="162"/>
      <c r="GS24" s="162"/>
      <c r="GT24" s="162"/>
      <c r="GU24" s="162"/>
      <c r="GV24" s="162"/>
      <c r="GW24" s="162"/>
      <c r="GX24" s="162"/>
      <c r="GY24" s="162"/>
      <c r="GZ24" s="162"/>
      <c r="HA24" s="162"/>
      <c r="HB24" s="162"/>
      <c r="HC24" s="162"/>
      <c r="HD24" s="162"/>
      <c r="HE24" s="162"/>
      <c r="HF24" s="162"/>
      <c r="HG24" s="162"/>
      <c r="HH24" s="162"/>
      <c r="HI24" s="162"/>
      <c r="HJ24" s="162"/>
      <c r="HK24" s="162"/>
      <c r="HL24" s="162"/>
      <c r="HM24" s="162"/>
      <c r="HN24" s="162"/>
      <c r="HO24" s="162"/>
      <c r="HP24" s="162"/>
      <c r="HQ24" s="162"/>
      <c r="HR24" s="162"/>
      <c r="HS24" s="162"/>
      <c r="HT24" s="162"/>
      <c r="HU24" s="162"/>
      <c r="HV24" s="162"/>
      <c r="HW24" s="162"/>
      <c r="HX24" s="162"/>
      <c r="HY24" s="162"/>
      <c r="HZ24" s="162"/>
      <c r="IA24" s="162"/>
      <c r="IB24" s="162"/>
      <c r="IC24" s="162"/>
      <c r="ID24" s="162"/>
      <c r="IE24" s="162"/>
      <c r="IF24" s="162"/>
      <c r="IG24" s="162"/>
      <c r="IH24" s="162"/>
      <c r="II24" s="162"/>
      <c r="IJ24" s="162"/>
      <c r="IK24" s="162"/>
      <c r="IL24" s="162"/>
      <c r="IM24" s="162"/>
      <c r="IN24" s="162"/>
      <c r="IO24" s="162"/>
      <c r="IP24" s="162"/>
      <c r="IQ24" s="163"/>
    </row>
    <row r="25" spans="1:251" ht="15" customHeight="1" x14ac:dyDescent="0.15">
      <c r="A25" s="156">
        <v>24</v>
      </c>
      <c r="B25" s="344" t="s">
        <v>193</v>
      </c>
      <c r="C25" s="345">
        <v>45</v>
      </c>
      <c r="D25" s="152"/>
      <c r="E25" s="156">
        <v>24</v>
      </c>
      <c r="F25" s="13" t="s">
        <v>129</v>
      </c>
      <c r="G25" s="156">
        <v>31</v>
      </c>
      <c r="H25" s="152"/>
      <c r="I25" s="156">
        <v>24</v>
      </c>
      <c r="J25" s="344" t="s">
        <v>127</v>
      </c>
      <c r="K25" s="345">
        <v>18</v>
      </c>
      <c r="L25" s="152"/>
      <c r="M25" s="156">
        <v>24</v>
      </c>
      <c r="N25" s="13" t="s">
        <v>129</v>
      </c>
      <c r="O25" s="156">
        <v>1</v>
      </c>
      <c r="P25" s="161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  <c r="ET25" s="162"/>
      <c r="EU25" s="162"/>
      <c r="EV25" s="162"/>
      <c r="EW25" s="162"/>
      <c r="EX25" s="162"/>
      <c r="EY25" s="162"/>
      <c r="EZ25" s="162"/>
      <c r="FA25" s="162"/>
      <c r="FB25" s="162"/>
      <c r="FC25" s="162"/>
      <c r="FD25" s="162"/>
      <c r="FE25" s="162"/>
      <c r="FF25" s="162"/>
      <c r="FG25" s="162"/>
      <c r="FH25" s="162"/>
      <c r="FI25" s="162"/>
      <c r="FJ25" s="162"/>
      <c r="FK25" s="162"/>
      <c r="FL25" s="162"/>
      <c r="FM25" s="162"/>
      <c r="FN25" s="162"/>
      <c r="FO25" s="162"/>
      <c r="FP25" s="162"/>
      <c r="FQ25" s="162"/>
      <c r="FR25" s="162"/>
      <c r="FS25" s="162"/>
      <c r="FT25" s="162"/>
      <c r="FU25" s="162"/>
      <c r="FV25" s="162"/>
      <c r="FW25" s="162"/>
      <c r="FX25" s="162"/>
      <c r="FY25" s="162"/>
      <c r="FZ25" s="162"/>
      <c r="GA25" s="162"/>
      <c r="GB25" s="162"/>
      <c r="GC25" s="162"/>
      <c r="GD25" s="162"/>
      <c r="GE25" s="162"/>
      <c r="GF25" s="162"/>
      <c r="GG25" s="162"/>
      <c r="GH25" s="162"/>
      <c r="GI25" s="162"/>
      <c r="GJ25" s="162"/>
      <c r="GK25" s="162"/>
      <c r="GL25" s="162"/>
      <c r="GM25" s="162"/>
      <c r="GN25" s="162"/>
      <c r="GO25" s="162"/>
      <c r="GP25" s="162"/>
      <c r="GQ25" s="162"/>
      <c r="GR25" s="162"/>
      <c r="GS25" s="162"/>
      <c r="GT25" s="162"/>
      <c r="GU25" s="162"/>
      <c r="GV25" s="162"/>
      <c r="GW25" s="162"/>
      <c r="GX25" s="162"/>
      <c r="GY25" s="162"/>
      <c r="GZ25" s="162"/>
      <c r="HA25" s="162"/>
      <c r="HB25" s="162"/>
      <c r="HC25" s="162"/>
      <c r="HD25" s="162"/>
      <c r="HE25" s="162"/>
      <c r="HF25" s="162"/>
      <c r="HG25" s="162"/>
      <c r="HH25" s="162"/>
      <c r="HI25" s="162"/>
      <c r="HJ25" s="162"/>
      <c r="HK25" s="162"/>
      <c r="HL25" s="162"/>
      <c r="HM25" s="162"/>
      <c r="HN25" s="162"/>
      <c r="HO25" s="162"/>
      <c r="HP25" s="162"/>
      <c r="HQ25" s="162"/>
      <c r="HR25" s="162"/>
      <c r="HS25" s="162"/>
      <c r="HT25" s="162"/>
      <c r="HU25" s="162"/>
      <c r="HV25" s="162"/>
      <c r="HW25" s="162"/>
      <c r="HX25" s="162"/>
      <c r="HY25" s="162"/>
      <c r="HZ25" s="162"/>
      <c r="IA25" s="162"/>
      <c r="IB25" s="162"/>
      <c r="IC25" s="162"/>
      <c r="ID25" s="162"/>
      <c r="IE25" s="162"/>
      <c r="IF25" s="162"/>
      <c r="IG25" s="162"/>
      <c r="IH25" s="162"/>
      <c r="II25" s="162"/>
      <c r="IJ25" s="162"/>
      <c r="IK25" s="162"/>
      <c r="IL25" s="162"/>
      <c r="IM25" s="162"/>
      <c r="IN25" s="162"/>
      <c r="IO25" s="162"/>
      <c r="IP25" s="162"/>
      <c r="IQ25" s="163"/>
    </row>
    <row r="26" spans="1:251" ht="15" customHeight="1" x14ac:dyDescent="0.15">
      <c r="A26" s="156">
        <v>25</v>
      </c>
      <c r="B26" s="13" t="s">
        <v>172</v>
      </c>
      <c r="C26" s="156">
        <v>36</v>
      </c>
      <c r="D26" s="152"/>
      <c r="E26" s="156">
        <v>25</v>
      </c>
      <c r="F26" s="344" t="s">
        <v>206</v>
      </c>
      <c r="G26" s="345">
        <v>26</v>
      </c>
      <c r="H26" s="152"/>
      <c r="I26" s="156">
        <v>25</v>
      </c>
      <c r="J26" s="13" t="s">
        <v>85</v>
      </c>
      <c r="K26" s="156">
        <v>18</v>
      </c>
      <c r="L26" s="152"/>
      <c r="M26" s="156">
        <v>25</v>
      </c>
      <c r="N26" s="263" t="s">
        <v>173</v>
      </c>
      <c r="O26" s="348">
        <v>1</v>
      </c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  <c r="DQ26" s="162"/>
      <c r="DR26" s="162"/>
      <c r="DS26" s="162"/>
      <c r="DT26" s="162"/>
      <c r="DU26" s="162"/>
      <c r="DV26" s="162"/>
      <c r="DW26" s="162"/>
      <c r="DX26" s="162"/>
      <c r="DY26" s="162"/>
      <c r="DZ26" s="162"/>
      <c r="EA26" s="162"/>
      <c r="EB26" s="162"/>
      <c r="EC26" s="162"/>
      <c r="ED26" s="162"/>
      <c r="EE26" s="162"/>
      <c r="EF26" s="162"/>
      <c r="EG26" s="162"/>
      <c r="EH26" s="162"/>
      <c r="EI26" s="162"/>
      <c r="EJ26" s="162"/>
      <c r="EK26" s="162"/>
      <c r="EL26" s="162"/>
      <c r="EM26" s="162"/>
      <c r="EN26" s="162"/>
      <c r="EO26" s="162"/>
      <c r="EP26" s="162"/>
      <c r="EQ26" s="162"/>
      <c r="ER26" s="162"/>
      <c r="ES26" s="162"/>
      <c r="ET26" s="162"/>
      <c r="EU26" s="162"/>
      <c r="EV26" s="162"/>
      <c r="EW26" s="162"/>
      <c r="EX26" s="162"/>
      <c r="EY26" s="162"/>
      <c r="EZ26" s="162"/>
      <c r="FA26" s="162"/>
      <c r="FB26" s="162"/>
      <c r="FC26" s="162"/>
      <c r="FD26" s="162"/>
      <c r="FE26" s="162"/>
      <c r="FF26" s="162"/>
      <c r="FG26" s="162"/>
      <c r="FH26" s="162"/>
      <c r="FI26" s="162"/>
      <c r="FJ26" s="162"/>
      <c r="FK26" s="162"/>
      <c r="FL26" s="162"/>
      <c r="FM26" s="162"/>
      <c r="FN26" s="162"/>
      <c r="FO26" s="162"/>
      <c r="FP26" s="162"/>
      <c r="FQ26" s="162"/>
      <c r="FR26" s="162"/>
      <c r="FS26" s="162"/>
      <c r="FT26" s="162"/>
      <c r="FU26" s="162"/>
      <c r="FV26" s="162"/>
      <c r="FW26" s="162"/>
      <c r="FX26" s="162"/>
      <c r="FY26" s="162"/>
      <c r="FZ26" s="162"/>
      <c r="GA26" s="162"/>
      <c r="GB26" s="162"/>
      <c r="GC26" s="162"/>
      <c r="GD26" s="162"/>
      <c r="GE26" s="162"/>
      <c r="GF26" s="162"/>
      <c r="GG26" s="162"/>
      <c r="GH26" s="162"/>
      <c r="GI26" s="162"/>
      <c r="GJ26" s="162"/>
      <c r="GK26" s="162"/>
      <c r="GL26" s="162"/>
      <c r="GM26" s="162"/>
      <c r="GN26" s="162"/>
      <c r="GO26" s="162"/>
      <c r="GP26" s="162"/>
      <c r="GQ26" s="162"/>
      <c r="GR26" s="162"/>
      <c r="GS26" s="162"/>
      <c r="GT26" s="162"/>
      <c r="GU26" s="162"/>
      <c r="GV26" s="162"/>
      <c r="GW26" s="162"/>
      <c r="GX26" s="162"/>
      <c r="GY26" s="162"/>
      <c r="GZ26" s="162"/>
      <c r="HA26" s="162"/>
      <c r="HB26" s="162"/>
      <c r="HC26" s="162"/>
      <c r="HD26" s="162"/>
      <c r="HE26" s="162"/>
      <c r="HF26" s="162"/>
      <c r="HG26" s="162"/>
      <c r="HH26" s="162"/>
      <c r="HI26" s="162"/>
      <c r="HJ26" s="162"/>
      <c r="HK26" s="162"/>
      <c r="HL26" s="162"/>
      <c r="HM26" s="162"/>
      <c r="HN26" s="162"/>
      <c r="HO26" s="162"/>
      <c r="HP26" s="162"/>
      <c r="HQ26" s="162"/>
      <c r="HR26" s="162"/>
      <c r="HS26" s="162"/>
      <c r="HT26" s="162"/>
      <c r="HU26" s="162"/>
      <c r="HV26" s="162"/>
      <c r="HW26" s="162"/>
      <c r="HX26" s="162"/>
      <c r="HY26" s="162"/>
      <c r="HZ26" s="162"/>
      <c r="IA26" s="162"/>
      <c r="IB26" s="162"/>
      <c r="IC26" s="162"/>
      <c r="ID26" s="162"/>
      <c r="IE26" s="162"/>
      <c r="IF26" s="162"/>
      <c r="IG26" s="162"/>
      <c r="IH26" s="162"/>
      <c r="II26" s="162"/>
      <c r="IJ26" s="162"/>
      <c r="IK26" s="162"/>
      <c r="IL26" s="162"/>
      <c r="IM26" s="162"/>
      <c r="IN26" s="162"/>
      <c r="IO26" s="162"/>
      <c r="IP26" s="162"/>
      <c r="IQ26" s="163"/>
    </row>
    <row r="27" spans="1:251" ht="15" customHeight="1" x14ac:dyDescent="0.15">
      <c r="A27" s="156">
        <v>26</v>
      </c>
      <c r="B27" s="344" t="s">
        <v>206</v>
      </c>
      <c r="C27" s="345">
        <v>34</v>
      </c>
      <c r="D27" s="152"/>
      <c r="E27" s="156">
        <v>26</v>
      </c>
      <c r="F27" s="344" t="s">
        <v>127</v>
      </c>
      <c r="G27" s="345">
        <v>21</v>
      </c>
      <c r="H27" s="152"/>
      <c r="I27" s="156">
        <v>26</v>
      </c>
      <c r="J27" s="13" t="s">
        <v>174</v>
      </c>
      <c r="K27" s="156">
        <v>17</v>
      </c>
      <c r="L27" s="152"/>
      <c r="M27" s="152"/>
      <c r="N27" s="177"/>
      <c r="O27" s="178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62"/>
      <c r="DQ27" s="162"/>
      <c r="DR27" s="162"/>
      <c r="DS27" s="162"/>
      <c r="DT27" s="162"/>
      <c r="DU27" s="162"/>
      <c r="DV27" s="162"/>
      <c r="DW27" s="162"/>
      <c r="DX27" s="162"/>
      <c r="DY27" s="162"/>
      <c r="DZ27" s="162"/>
      <c r="EA27" s="162"/>
      <c r="EB27" s="162"/>
      <c r="EC27" s="162"/>
      <c r="ED27" s="162"/>
      <c r="EE27" s="162"/>
      <c r="EF27" s="162"/>
      <c r="EG27" s="162"/>
      <c r="EH27" s="162"/>
      <c r="EI27" s="162"/>
      <c r="EJ27" s="162"/>
      <c r="EK27" s="162"/>
      <c r="EL27" s="162"/>
      <c r="EM27" s="162"/>
      <c r="EN27" s="162"/>
      <c r="EO27" s="162"/>
      <c r="EP27" s="162"/>
      <c r="EQ27" s="162"/>
      <c r="ER27" s="162"/>
      <c r="ES27" s="162"/>
      <c r="ET27" s="162"/>
      <c r="EU27" s="162"/>
      <c r="EV27" s="162"/>
      <c r="EW27" s="162"/>
      <c r="EX27" s="162"/>
      <c r="EY27" s="162"/>
      <c r="EZ27" s="162"/>
      <c r="FA27" s="162"/>
      <c r="FB27" s="162"/>
      <c r="FC27" s="162"/>
      <c r="FD27" s="162"/>
      <c r="FE27" s="162"/>
      <c r="FF27" s="162"/>
      <c r="FG27" s="162"/>
      <c r="FH27" s="162"/>
      <c r="FI27" s="162"/>
      <c r="FJ27" s="162"/>
      <c r="FK27" s="162"/>
      <c r="FL27" s="162"/>
      <c r="FM27" s="162"/>
      <c r="FN27" s="162"/>
      <c r="FO27" s="162"/>
      <c r="FP27" s="162"/>
      <c r="FQ27" s="162"/>
      <c r="FR27" s="162"/>
      <c r="FS27" s="162"/>
      <c r="FT27" s="162"/>
      <c r="FU27" s="162"/>
      <c r="FV27" s="162"/>
      <c r="FW27" s="162"/>
      <c r="FX27" s="162"/>
      <c r="FY27" s="162"/>
      <c r="FZ27" s="162"/>
      <c r="GA27" s="162"/>
      <c r="GB27" s="162"/>
      <c r="GC27" s="162"/>
      <c r="GD27" s="162"/>
      <c r="GE27" s="162"/>
      <c r="GF27" s="162"/>
      <c r="GG27" s="162"/>
      <c r="GH27" s="162"/>
      <c r="GI27" s="162"/>
      <c r="GJ27" s="162"/>
      <c r="GK27" s="162"/>
      <c r="GL27" s="162"/>
      <c r="GM27" s="162"/>
      <c r="GN27" s="162"/>
      <c r="GO27" s="162"/>
      <c r="GP27" s="162"/>
      <c r="GQ27" s="162"/>
      <c r="GR27" s="162"/>
      <c r="GS27" s="162"/>
      <c r="GT27" s="162"/>
      <c r="GU27" s="162"/>
      <c r="GV27" s="162"/>
      <c r="GW27" s="162"/>
      <c r="GX27" s="162"/>
      <c r="GY27" s="162"/>
      <c r="GZ27" s="162"/>
      <c r="HA27" s="162"/>
      <c r="HB27" s="162"/>
      <c r="HC27" s="162"/>
      <c r="HD27" s="162"/>
      <c r="HE27" s="162"/>
      <c r="HF27" s="162"/>
      <c r="HG27" s="162"/>
      <c r="HH27" s="162"/>
      <c r="HI27" s="162"/>
      <c r="HJ27" s="162"/>
      <c r="HK27" s="162"/>
      <c r="HL27" s="162"/>
      <c r="HM27" s="162"/>
      <c r="HN27" s="162"/>
      <c r="HO27" s="162"/>
      <c r="HP27" s="162"/>
      <c r="HQ27" s="162"/>
      <c r="HR27" s="162"/>
      <c r="HS27" s="162"/>
      <c r="HT27" s="162"/>
      <c r="HU27" s="162"/>
      <c r="HV27" s="162"/>
      <c r="HW27" s="162"/>
      <c r="HX27" s="162"/>
      <c r="HY27" s="162"/>
      <c r="HZ27" s="162"/>
      <c r="IA27" s="162"/>
      <c r="IB27" s="162"/>
      <c r="IC27" s="162"/>
      <c r="ID27" s="162"/>
      <c r="IE27" s="162"/>
      <c r="IF27" s="162"/>
      <c r="IG27" s="162"/>
      <c r="IH27" s="162"/>
      <c r="II27" s="162"/>
      <c r="IJ27" s="162"/>
      <c r="IK27" s="162"/>
      <c r="IL27" s="162"/>
      <c r="IM27" s="162"/>
      <c r="IN27" s="162"/>
      <c r="IO27" s="162"/>
      <c r="IP27" s="162"/>
      <c r="IQ27" s="163"/>
    </row>
    <row r="28" spans="1:251" ht="15" customHeight="1" x14ac:dyDescent="0.15">
      <c r="A28" s="156">
        <v>27</v>
      </c>
      <c r="B28" s="259" t="s">
        <v>173</v>
      </c>
      <c r="C28" s="260">
        <v>30</v>
      </c>
      <c r="D28" s="152"/>
      <c r="E28" s="156">
        <v>27</v>
      </c>
      <c r="F28" s="13" t="s">
        <v>174</v>
      </c>
      <c r="G28" s="156">
        <v>18</v>
      </c>
      <c r="H28" s="152"/>
      <c r="I28" s="156">
        <v>27</v>
      </c>
      <c r="J28" s="13" t="s">
        <v>17</v>
      </c>
      <c r="K28" s="156">
        <v>15</v>
      </c>
      <c r="L28" s="152"/>
      <c r="M28" s="152"/>
      <c r="N28" s="177"/>
      <c r="O28" s="178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2"/>
      <c r="DS28" s="162"/>
      <c r="DT28" s="162"/>
      <c r="DU28" s="162"/>
      <c r="DV28" s="162"/>
      <c r="DW28" s="162"/>
      <c r="DX28" s="162"/>
      <c r="DY28" s="162"/>
      <c r="DZ28" s="162"/>
      <c r="EA28" s="162"/>
      <c r="EB28" s="162"/>
      <c r="EC28" s="162"/>
      <c r="ED28" s="162"/>
      <c r="EE28" s="162"/>
      <c r="EF28" s="162"/>
      <c r="EG28" s="162"/>
      <c r="EH28" s="162"/>
      <c r="EI28" s="162"/>
      <c r="EJ28" s="162"/>
      <c r="EK28" s="162"/>
      <c r="EL28" s="162"/>
      <c r="EM28" s="162"/>
      <c r="EN28" s="162"/>
      <c r="EO28" s="162"/>
      <c r="EP28" s="162"/>
      <c r="EQ28" s="162"/>
      <c r="ER28" s="162"/>
      <c r="ES28" s="162"/>
      <c r="ET28" s="162"/>
      <c r="EU28" s="162"/>
      <c r="EV28" s="162"/>
      <c r="EW28" s="162"/>
      <c r="EX28" s="162"/>
      <c r="EY28" s="162"/>
      <c r="EZ28" s="162"/>
      <c r="FA28" s="162"/>
      <c r="FB28" s="162"/>
      <c r="FC28" s="162"/>
      <c r="FD28" s="162"/>
      <c r="FE28" s="162"/>
      <c r="FF28" s="162"/>
      <c r="FG28" s="162"/>
      <c r="FH28" s="162"/>
      <c r="FI28" s="162"/>
      <c r="FJ28" s="162"/>
      <c r="FK28" s="162"/>
      <c r="FL28" s="162"/>
      <c r="FM28" s="162"/>
      <c r="FN28" s="162"/>
      <c r="FO28" s="162"/>
      <c r="FP28" s="162"/>
      <c r="FQ28" s="162"/>
      <c r="FR28" s="162"/>
      <c r="FS28" s="162"/>
      <c r="FT28" s="162"/>
      <c r="FU28" s="162"/>
      <c r="FV28" s="162"/>
      <c r="FW28" s="162"/>
      <c r="FX28" s="162"/>
      <c r="FY28" s="162"/>
      <c r="FZ28" s="162"/>
      <c r="GA28" s="162"/>
      <c r="GB28" s="162"/>
      <c r="GC28" s="162"/>
      <c r="GD28" s="162"/>
      <c r="GE28" s="162"/>
      <c r="GF28" s="162"/>
      <c r="GG28" s="162"/>
      <c r="GH28" s="162"/>
      <c r="GI28" s="162"/>
      <c r="GJ28" s="162"/>
      <c r="GK28" s="162"/>
      <c r="GL28" s="162"/>
      <c r="GM28" s="162"/>
      <c r="GN28" s="162"/>
      <c r="GO28" s="162"/>
      <c r="GP28" s="162"/>
      <c r="GQ28" s="162"/>
      <c r="GR28" s="162"/>
      <c r="GS28" s="162"/>
      <c r="GT28" s="162"/>
      <c r="GU28" s="162"/>
      <c r="GV28" s="162"/>
      <c r="GW28" s="162"/>
      <c r="GX28" s="162"/>
      <c r="GY28" s="162"/>
      <c r="GZ28" s="162"/>
      <c r="HA28" s="162"/>
      <c r="HB28" s="162"/>
      <c r="HC28" s="162"/>
      <c r="HD28" s="162"/>
      <c r="HE28" s="162"/>
      <c r="HF28" s="162"/>
      <c r="HG28" s="162"/>
      <c r="HH28" s="162"/>
      <c r="HI28" s="162"/>
      <c r="HJ28" s="162"/>
      <c r="HK28" s="162"/>
      <c r="HL28" s="162"/>
      <c r="HM28" s="162"/>
      <c r="HN28" s="162"/>
      <c r="HO28" s="162"/>
      <c r="HP28" s="162"/>
      <c r="HQ28" s="162"/>
      <c r="HR28" s="162"/>
      <c r="HS28" s="162"/>
      <c r="HT28" s="162"/>
      <c r="HU28" s="162"/>
      <c r="HV28" s="162"/>
      <c r="HW28" s="162"/>
      <c r="HX28" s="162"/>
      <c r="HY28" s="162"/>
      <c r="HZ28" s="162"/>
      <c r="IA28" s="162"/>
      <c r="IB28" s="162"/>
      <c r="IC28" s="162"/>
      <c r="ID28" s="162"/>
      <c r="IE28" s="162"/>
      <c r="IF28" s="162"/>
      <c r="IG28" s="162"/>
      <c r="IH28" s="162"/>
      <c r="II28" s="162"/>
      <c r="IJ28" s="162"/>
      <c r="IK28" s="162"/>
      <c r="IL28" s="162"/>
      <c r="IM28" s="162"/>
      <c r="IN28" s="162"/>
      <c r="IO28" s="162"/>
      <c r="IP28" s="162"/>
      <c r="IQ28" s="163"/>
    </row>
    <row r="29" spans="1:251" ht="15" customHeight="1" x14ac:dyDescent="0.15">
      <c r="A29" s="156">
        <v>28</v>
      </c>
      <c r="B29" s="13" t="s">
        <v>174</v>
      </c>
      <c r="C29" s="156">
        <v>30</v>
      </c>
      <c r="D29" s="152"/>
      <c r="E29" s="156">
        <v>28</v>
      </c>
      <c r="F29" s="13" t="s">
        <v>122</v>
      </c>
      <c r="G29" s="156">
        <v>15</v>
      </c>
      <c r="H29" s="152"/>
      <c r="I29" s="156">
        <v>28</v>
      </c>
      <c r="J29" s="13" t="s">
        <v>122</v>
      </c>
      <c r="K29" s="156">
        <v>15</v>
      </c>
      <c r="L29" s="152"/>
      <c r="M29" s="152"/>
      <c r="N29" s="177"/>
      <c r="O29" s="178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2"/>
      <c r="DQ29" s="162"/>
      <c r="DR29" s="162"/>
      <c r="DS29" s="162"/>
      <c r="DT29" s="162"/>
      <c r="DU29" s="162"/>
      <c r="DV29" s="162"/>
      <c r="DW29" s="162"/>
      <c r="DX29" s="162"/>
      <c r="DY29" s="162"/>
      <c r="DZ29" s="162"/>
      <c r="EA29" s="162"/>
      <c r="EB29" s="162"/>
      <c r="EC29" s="162"/>
      <c r="ED29" s="162"/>
      <c r="EE29" s="162"/>
      <c r="EF29" s="162"/>
      <c r="EG29" s="162"/>
      <c r="EH29" s="162"/>
      <c r="EI29" s="162"/>
      <c r="EJ29" s="162"/>
      <c r="EK29" s="162"/>
      <c r="EL29" s="162"/>
      <c r="EM29" s="162"/>
      <c r="EN29" s="162"/>
      <c r="EO29" s="162"/>
      <c r="EP29" s="162"/>
      <c r="EQ29" s="162"/>
      <c r="ER29" s="162"/>
      <c r="ES29" s="162"/>
      <c r="ET29" s="162"/>
      <c r="EU29" s="162"/>
      <c r="EV29" s="162"/>
      <c r="EW29" s="162"/>
      <c r="EX29" s="162"/>
      <c r="EY29" s="162"/>
      <c r="EZ29" s="162"/>
      <c r="FA29" s="162"/>
      <c r="FB29" s="162"/>
      <c r="FC29" s="162"/>
      <c r="FD29" s="162"/>
      <c r="FE29" s="162"/>
      <c r="FF29" s="162"/>
      <c r="FG29" s="162"/>
      <c r="FH29" s="162"/>
      <c r="FI29" s="162"/>
      <c r="FJ29" s="162"/>
      <c r="FK29" s="162"/>
      <c r="FL29" s="162"/>
      <c r="FM29" s="162"/>
      <c r="FN29" s="162"/>
      <c r="FO29" s="162"/>
      <c r="FP29" s="162"/>
      <c r="FQ29" s="162"/>
      <c r="FR29" s="162"/>
      <c r="FS29" s="162"/>
      <c r="FT29" s="162"/>
      <c r="FU29" s="162"/>
      <c r="FV29" s="162"/>
      <c r="FW29" s="162"/>
      <c r="FX29" s="162"/>
      <c r="FY29" s="162"/>
      <c r="FZ29" s="162"/>
      <c r="GA29" s="162"/>
      <c r="GB29" s="162"/>
      <c r="GC29" s="162"/>
      <c r="GD29" s="162"/>
      <c r="GE29" s="162"/>
      <c r="GF29" s="162"/>
      <c r="GG29" s="162"/>
      <c r="GH29" s="162"/>
      <c r="GI29" s="162"/>
      <c r="GJ29" s="162"/>
      <c r="GK29" s="162"/>
      <c r="GL29" s="162"/>
      <c r="GM29" s="162"/>
      <c r="GN29" s="162"/>
      <c r="GO29" s="162"/>
      <c r="GP29" s="162"/>
      <c r="GQ29" s="162"/>
      <c r="GR29" s="162"/>
      <c r="GS29" s="162"/>
      <c r="GT29" s="162"/>
      <c r="GU29" s="162"/>
      <c r="GV29" s="162"/>
      <c r="GW29" s="162"/>
      <c r="GX29" s="162"/>
      <c r="GY29" s="162"/>
      <c r="GZ29" s="162"/>
      <c r="HA29" s="162"/>
      <c r="HB29" s="162"/>
      <c r="HC29" s="162"/>
      <c r="HD29" s="162"/>
      <c r="HE29" s="162"/>
      <c r="HF29" s="162"/>
      <c r="HG29" s="162"/>
      <c r="HH29" s="162"/>
      <c r="HI29" s="162"/>
      <c r="HJ29" s="162"/>
      <c r="HK29" s="162"/>
      <c r="HL29" s="162"/>
      <c r="HM29" s="162"/>
      <c r="HN29" s="162"/>
      <c r="HO29" s="162"/>
      <c r="HP29" s="162"/>
      <c r="HQ29" s="162"/>
      <c r="HR29" s="162"/>
      <c r="HS29" s="162"/>
      <c r="HT29" s="162"/>
      <c r="HU29" s="162"/>
      <c r="HV29" s="162"/>
      <c r="HW29" s="162"/>
      <c r="HX29" s="162"/>
      <c r="HY29" s="162"/>
      <c r="HZ29" s="162"/>
      <c r="IA29" s="162"/>
      <c r="IB29" s="162"/>
      <c r="IC29" s="162"/>
      <c r="ID29" s="162"/>
      <c r="IE29" s="162"/>
      <c r="IF29" s="162"/>
      <c r="IG29" s="162"/>
      <c r="IH29" s="162"/>
      <c r="II29" s="162"/>
      <c r="IJ29" s="162"/>
      <c r="IK29" s="162"/>
      <c r="IL29" s="162"/>
      <c r="IM29" s="162"/>
      <c r="IN29" s="162"/>
      <c r="IO29" s="162"/>
      <c r="IP29" s="162"/>
      <c r="IQ29" s="163"/>
    </row>
    <row r="30" spans="1:251" ht="15" customHeight="1" x14ac:dyDescent="0.15">
      <c r="A30" s="156">
        <v>29</v>
      </c>
      <c r="B30" s="344" t="s">
        <v>127</v>
      </c>
      <c r="C30" s="345">
        <v>29</v>
      </c>
      <c r="D30" s="152"/>
      <c r="E30" s="156">
        <v>29</v>
      </c>
      <c r="F30" s="13" t="s">
        <v>172</v>
      </c>
      <c r="G30" s="156">
        <v>15</v>
      </c>
      <c r="H30" s="152"/>
      <c r="I30" s="156">
        <v>29</v>
      </c>
      <c r="J30" s="13" t="s">
        <v>172</v>
      </c>
      <c r="K30" s="156">
        <v>15</v>
      </c>
      <c r="L30" s="152"/>
      <c r="M30" s="152"/>
      <c r="N30" s="177"/>
      <c r="O30" s="178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  <c r="DT30" s="162"/>
      <c r="DU30" s="162"/>
      <c r="DV30" s="162"/>
      <c r="DW30" s="162"/>
      <c r="DX30" s="162"/>
      <c r="DY30" s="162"/>
      <c r="DZ30" s="162"/>
      <c r="EA30" s="162"/>
      <c r="EB30" s="162"/>
      <c r="EC30" s="162"/>
      <c r="ED30" s="162"/>
      <c r="EE30" s="162"/>
      <c r="EF30" s="162"/>
      <c r="EG30" s="162"/>
      <c r="EH30" s="162"/>
      <c r="EI30" s="162"/>
      <c r="EJ30" s="162"/>
      <c r="EK30" s="162"/>
      <c r="EL30" s="162"/>
      <c r="EM30" s="162"/>
      <c r="EN30" s="162"/>
      <c r="EO30" s="162"/>
      <c r="EP30" s="162"/>
      <c r="EQ30" s="162"/>
      <c r="ER30" s="162"/>
      <c r="ES30" s="162"/>
      <c r="ET30" s="162"/>
      <c r="EU30" s="162"/>
      <c r="EV30" s="162"/>
      <c r="EW30" s="162"/>
      <c r="EX30" s="162"/>
      <c r="EY30" s="162"/>
      <c r="EZ30" s="162"/>
      <c r="FA30" s="162"/>
      <c r="FB30" s="162"/>
      <c r="FC30" s="162"/>
      <c r="FD30" s="162"/>
      <c r="FE30" s="162"/>
      <c r="FF30" s="162"/>
      <c r="FG30" s="162"/>
      <c r="FH30" s="162"/>
      <c r="FI30" s="162"/>
      <c r="FJ30" s="162"/>
      <c r="FK30" s="162"/>
      <c r="FL30" s="162"/>
      <c r="FM30" s="162"/>
      <c r="FN30" s="162"/>
      <c r="FO30" s="162"/>
      <c r="FP30" s="162"/>
      <c r="FQ30" s="162"/>
      <c r="FR30" s="162"/>
      <c r="FS30" s="162"/>
      <c r="FT30" s="162"/>
      <c r="FU30" s="162"/>
      <c r="FV30" s="162"/>
      <c r="FW30" s="162"/>
      <c r="FX30" s="162"/>
      <c r="FY30" s="162"/>
      <c r="FZ30" s="162"/>
      <c r="GA30" s="162"/>
      <c r="GB30" s="162"/>
      <c r="GC30" s="162"/>
      <c r="GD30" s="162"/>
      <c r="GE30" s="162"/>
      <c r="GF30" s="162"/>
      <c r="GG30" s="162"/>
      <c r="GH30" s="162"/>
      <c r="GI30" s="162"/>
      <c r="GJ30" s="162"/>
      <c r="GK30" s="162"/>
      <c r="GL30" s="162"/>
      <c r="GM30" s="162"/>
      <c r="GN30" s="162"/>
      <c r="GO30" s="162"/>
      <c r="GP30" s="162"/>
      <c r="GQ30" s="162"/>
      <c r="GR30" s="162"/>
      <c r="GS30" s="162"/>
      <c r="GT30" s="162"/>
      <c r="GU30" s="162"/>
      <c r="GV30" s="162"/>
      <c r="GW30" s="162"/>
      <c r="GX30" s="162"/>
      <c r="GY30" s="162"/>
      <c r="GZ30" s="162"/>
      <c r="HA30" s="162"/>
      <c r="HB30" s="162"/>
      <c r="HC30" s="162"/>
      <c r="HD30" s="162"/>
      <c r="HE30" s="162"/>
      <c r="HF30" s="162"/>
      <c r="HG30" s="162"/>
      <c r="HH30" s="162"/>
      <c r="HI30" s="162"/>
      <c r="HJ30" s="162"/>
      <c r="HK30" s="162"/>
      <c r="HL30" s="162"/>
      <c r="HM30" s="162"/>
      <c r="HN30" s="162"/>
      <c r="HO30" s="162"/>
      <c r="HP30" s="162"/>
      <c r="HQ30" s="162"/>
      <c r="HR30" s="162"/>
      <c r="HS30" s="162"/>
      <c r="HT30" s="162"/>
      <c r="HU30" s="162"/>
      <c r="HV30" s="162"/>
      <c r="HW30" s="162"/>
      <c r="HX30" s="162"/>
      <c r="HY30" s="162"/>
      <c r="HZ30" s="162"/>
      <c r="IA30" s="162"/>
      <c r="IB30" s="162"/>
      <c r="IC30" s="162"/>
      <c r="ID30" s="162"/>
      <c r="IE30" s="162"/>
      <c r="IF30" s="162"/>
      <c r="IG30" s="162"/>
      <c r="IH30" s="162"/>
      <c r="II30" s="162"/>
      <c r="IJ30" s="162"/>
      <c r="IK30" s="162"/>
      <c r="IL30" s="162"/>
      <c r="IM30" s="162"/>
      <c r="IN30" s="162"/>
      <c r="IO30" s="162"/>
      <c r="IP30" s="162"/>
      <c r="IQ30" s="163"/>
    </row>
    <row r="31" spans="1:251" ht="15" customHeight="1" x14ac:dyDescent="0.15">
      <c r="A31" s="156">
        <v>30</v>
      </c>
      <c r="B31" s="13" t="s">
        <v>122</v>
      </c>
      <c r="C31" s="156">
        <v>26</v>
      </c>
      <c r="D31" s="152"/>
      <c r="E31" s="156">
        <v>30</v>
      </c>
      <c r="F31" s="259" t="s">
        <v>173</v>
      </c>
      <c r="G31" s="260">
        <v>13</v>
      </c>
      <c r="H31" s="152"/>
      <c r="I31" s="156">
        <v>30</v>
      </c>
      <c r="J31" s="259" t="s">
        <v>173</v>
      </c>
      <c r="K31" s="260">
        <v>12</v>
      </c>
      <c r="L31" s="152"/>
      <c r="M31" s="152"/>
      <c r="N31" s="177"/>
      <c r="O31" s="178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  <c r="DQ31" s="162"/>
      <c r="DR31" s="162"/>
      <c r="DS31" s="162"/>
      <c r="DT31" s="162"/>
      <c r="DU31" s="162"/>
      <c r="DV31" s="162"/>
      <c r="DW31" s="162"/>
      <c r="DX31" s="162"/>
      <c r="DY31" s="162"/>
      <c r="DZ31" s="162"/>
      <c r="EA31" s="162"/>
      <c r="EB31" s="162"/>
      <c r="EC31" s="162"/>
      <c r="ED31" s="162"/>
      <c r="EE31" s="162"/>
      <c r="EF31" s="162"/>
      <c r="EG31" s="162"/>
      <c r="EH31" s="162"/>
      <c r="EI31" s="162"/>
      <c r="EJ31" s="162"/>
      <c r="EK31" s="162"/>
      <c r="EL31" s="162"/>
      <c r="EM31" s="162"/>
      <c r="EN31" s="162"/>
      <c r="EO31" s="162"/>
      <c r="EP31" s="162"/>
      <c r="EQ31" s="162"/>
      <c r="ER31" s="162"/>
      <c r="ES31" s="162"/>
      <c r="ET31" s="162"/>
      <c r="EU31" s="162"/>
      <c r="EV31" s="162"/>
      <c r="EW31" s="162"/>
      <c r="EX31" s="162"/>
      <c r="EY31" s="162"/>
      <c r="EZ31" s="162"/>
      <c r="FA31" s="162"/>
      <c r="FB31" s="162"/>
      <c r="FC31" s="162"/>
      <c r="FD31" s="162"/>
      <c r="FE31" s="162"/>
      <c r="FF31" s="162"/>
      <c r="FG31" s="162"/>
      <c r="FH31" s="162"/>
      <c r="FI31" s="162"/>
      <c r="FJ31" s="162"/>
      <c r="FK31" s="162"/>
      <c r="FL31" s="162"/>
      <c r="FM31" s="162"/>
      <c r="FN31" s="162"/>
      <c r="FO31" s="162"/>
      <c r="FP31" s="162"/>
      <c r="FQ31" s="162"/>
      <c r="FR31" s="162"/>
      <c r="FS31" s="162"/>
      <c r="FT31" s="162"/>
      <c r="FU31" s="162"/>
      <c r="FV31" s="162"/>
      <c r="FW31" s="162"/>
      <c r="FX31" s="162"/>
      <c r="FY31" s="162"/>
      <c r="FZ31" s="162"/>
      <c r="GA31" s="162"/>
      <c r="GB31" s="162"/>
      <c r="GC31" s="162"/>
      <c r="GD31" s="162"/>
      <c r="GE31" s="162"/>
      <c r="GF31" s="162"/>
      <c r="GG31" s="162"/>
      <c r="GH31" s="162"/>
      <c r="GI31" s="162"/>
      <c r="GJ31" s="162"/>
      <c r="GK31" s="162"/>
      <c r="GL31" s="162"/>
      <c r="GM31" s="162"/>
      <c r="GN31" s="162"/>
      <c r="GO31" s="162"/>
      <c r="GP31" s="162"/>
      <c r="GQ31" s="162"/>
      <c r="GR31" s="162"/>
      <c r="GS31" s="162"/>
      <c r="GT31" s="162"/>
      <c r="GU31" s="162"/>
      <c r="GV31" s="162"/>
      <c r="GW31" s="162"/>
      <c r="GX31" s="162"/>
      <c r="GY31" s="162"/>
      <c r="GZ31" s="162"/>
      <c r="HA31" s="162"/>
      <c r="HB31" s="162"/>
      <c r="HC31" s="162"/>
      <c r="HD31" s="162"/>
      <c r="HE31" s="162"/>
      <c r="HF31" s="162"/>
      <c r="HG31" s="162"/>
      <c r="HH31" s="162"/>
      <c r="HI31" s="162"/>
      <c r="HJ31" s="162"/>
      <c r="HK31" s="162"/>
      <c r="HL31" s="162"/>
      <c r="HM31" s="162"/>
      <c r="HN31" s="162"/>
      <c r="HO31" s="162"/>
      <c r="HP31" s="162"/>
      <c r="HQ31" s="162"/>
      <c r="HR31" s="162"/>
      <c r="HS31" s="162"/>
      <c r="HT31" s="162"/>
      <c r="HU31" s="162"/>
      <c r="HV31" s="162"/>
      <c r="HW31" s="162"/>
      <c r="HX31" s="162"/>
      <c r="HY31" s="162"/>
      <c r="HZ31" s="162"/>
      <c r="IA31" s="162"/>
      <c r="IB31" s="162"/>
      <c r="IC31" s="162"/>
      <c r="ID31" s="162"/>
      <c r="IE31" s="162"/>
      <c r="IF31" s="162"/>
      <c r="IG31" s="162"/>
      <c r="IH31" s="162"/>
      <c r="II31" s="162"/>
      <c r="IJ31" s="162"/>
      <c r="IK31" s="162"/>
      <c r="IL31" s="162"/>
      <c r="IM31" s="162"/>
      <c r="IN31" s="162"/>
      <c r="IO31" s="162"/>
      <c r="IP31" s="162"/>
      <c r="IQ31" s="163"/>
    </row>
    <row r="32" spans="1:251" ht="15" customHeight="1" x14ac:dyDescent="0.15">
      <c r="A32" s="156">
        <v>31</v>
      </c>
      <c r="B32" s="344" t="s">
        <v>67</v>
      </c>
      <c r="C32" s="345">
        <v>21</v>
      </c>
      <c r="D32" s="152"/>
      <c r="E32" s="156">
        <v>31</v>
      </c>
      <c r="F32" s="344" t="s">
        <v>209</v>
      </c>
      <c r="G32" s="345">
        <v>11</v>
      </c>
      <c r="H32" s="152"/>
      <c r="I32" s="156">
        <v>31</v>
      </c>
      <c r="J32" s="344" t="s">
        <v>209</v>
      </c>
      <c r="K32" s="345">
        <v>11</v>
      </c>
      <c r="L32" s="152"/>
      <c r="M32" s="152"/>
      <c r="N32" s="177"/>
      <c r="O32" s="178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162"/>
      <c r="DD32" s="162"/>
      <c r="DE32" s="162"/>
      <c r="DF32" s="162"/>
      <c r="DG32" s="162"/>
      <c r="DH32" s="162"/>
      <c r="DI32" s="162"/>
      <c r="DJ32" s="162"/>
      <c r="DK32" s="162"/>
      <c r="DL32" s="162"/>
      <c r="DM32" s="162"/>
      <c r="DN32" s="162"/>
      <c r="DO32" s="162"/>
      <c r="DP32" s="162"/>
      <c r="DQ32" s="162"/>
      <c r="DR32" s="162"/>
      <c r="DS32" s="162"/>
      <c r="DT32" s="162"/>
      <c r="DU32" s="162"/>
      <c r="DV32" s="162"/>
      <c r="DW32" s="162"/>
      <c r="DX32" s="162"/>
      <c r="DY32" s="162"/>
      <c r="DZ32" s="162"/>
      <c r="EA32" s="162"/>
      <c r="EB32" s="162"/>
      <c r="EC32" s="162"/>
      <c r="ED32" s="162"/>
      <c r="EE32" s="162"/>
      <c r="EF32" s="162"/>
      <c r="EG32" s="162"/>
      <c r="EH32" s="162"/>
      <c r="EI32" s="162"/>
      <c r="EJ32" s="162"/>
      <c r="EK32" s="162"/>
      <c r="EL32" s="162"/>
      <c r="EM32" s="162"/>
      <c r="EN32" s="162"/>
      <c r="EO32" s="162"/>
      <c r="EP32" s="162"/>
      <c r="EQ32" s="162"/>
      <c r="ER32" s="162"/>
      <c r="ES32" s="162"/>
      <c r="ET32" s="162"/>
      <c r="EU32" s="162"/>
      <c r="EV32" s="162"/>
      <c r="EW32" s="162"/>
      <c r="EX32" s="162"/>
      <c r="EY32" s="162"/>
      <c r="EZ32" s="162"/>
      <c r="FA32" s="162"/>
      <c r="FB32" s="162"/>
      <c r="FC32" s="162"/>
      <c r="FD32" s="162"/>
      <c r="FE32" s="162"/>
      <c r="FF32" s="162"/>
      <c r="FG32" s="162"/>
      <c r="FH32" s="162"/>
      <c r="FI32" s="162"/>
      <c r="FJ32" s="162"/>
      <c r="FK32" s="162"/>
      <c r="FL32" s="162"/>
      <c r="FM32" s="162"/>
      <c r="FN32" s="162"/>
      <c r="FO32" s="162"/>
      <c r="FP32" s="162"/>
      <c r="FQ32" s="162"/>
      <c r="FR32" s="162"/>
      <c r="FS32" s="162"/>
      <c r="FT32" s="162"/>
      <c r="FU32" s="162"/>
      <c r="FV32" s="162"/>
      <c r="FW32" s="162"/>
      <c r="FX32" s="162"/>
      <c r="FY32" s="162"/>
      <c r="FZ32" s="162"/>
      <c r="GA32" s="162"/>
      <c r="GB32" s="162"/>
      <c r="GC32" s="162"/>
      <c r="GD32" s="162"/>
      <c r="GE32" s="162"/>
      <c r="GF32" s="162"/>
      <c r="GG32" s="162"/>
      <c r="GH32" s="162"/>
      <c r="GI32" s="162"/>
      <c r="GJ32" s="162"/>
      <c r="GK32" s="162"/>
      <c r="GL32" s="162"/>
      <c r="GM32" s="162"/>
      <c r="GN32" s="162"/>
      <c r="GO32" s="162"/>
      <c r="GP32" s="162"/>
      <c r="GQ32" s="162"/>
      <c r="GR32" s="162"/>
      <c r="GS32" s="162"/>
      <c r="GT32" s="162"/>
      <c r="GU32" s="162"/>
      <c r="GV32" s="162"/>
      <c r="GW32" s="162"/>
      <c r="GX32" s="162"/>
      <c r="GY32" s="162"/>
      <c r="GZ32" s="162"/>
      <c r="HA32" s="162"/>
      <c r="HB32" s="162"/>
      <c r="HC32" s="162"/>
      <c r="HD32" s="162"/>
      <c r="HE32" s="162"/>
      <c r="HF32" s="162"/>
      <c r="HG32" s="162"/>
      <c r="HH32" s="162"/>
      <c r="HI32" s="162"/>
      <c r="HJ32" s="162"/>
      <c r="HK32" s="162"/>
      <c r="HL32" s="162"/>
      <c r="HM32" s="162"/>
      <c r="HN32" s="162"/>
      <c r="HO32" s="162"/>
      <c r="HP32" s="162"/>
      <c r="HQ32" s="162"/>
      <c r="HR32" s="162"/>
      <c r="HS32" s="162"/>
      <c r="HT32" s="162"/>
      <c r="HU32" s="162"/>
      <c r="HV32" s="162"/>
      <c r="HW32" s="162"/>
      <c r="HX32" s="162"/>
      <c r="HY32" s="162"/>
      <c r="HZ32" s="162"/>
      <c r="IA32" s="162"/>
      <c r="IB32" s="162"/>
      <c r="IC32" s="162"/>
      <c r="ID32" s="162"/>
      <c r="IE32" s="162"/>
      <c r="IF32" s="162"/>
      <c r="IG32" s="162"/>
      <c r="IH32" s="162"/>
      <c r="II32" s="162"/>
      <c r="IJ32" s="162"/>
      <c r="IK32" s="162"/>
      <c r="IL32" s="162"/>
      <c r="IM32" s="162"/>
      <c r="IN32" s="162"/>
      <c r="IO32" s="162"/>
      <c r="IP32" s="162"/>
      <c r="IQ32" s="163"/>
    </row>
    <row r="33" spans="1:251" ht="15" customHeight="1" x14ac:dyDescent="0.15">
      <c r="A33" s="156">
        <v>32</v>
      </c>
      <c r="B33" s="344" t="s">
        <v>209</v>
      </c>
      <c r="C33" s="345">
        <v>17</v>
      </c>
      <c r="D33" s="152"/>
      <c r="E33" s="156">
        <v>32</v>
      </c>
      <c r="F33" s="344" t="s">
        <v>67</v>
      </c>
      <c r="G33" s="345">
        <v>10</v>
      </c>
      <c r="H33" s="152"/>
      <c r="I33" s="156">
        <v>32</v>
      </c>
      <c r="J33" s="344" t="s">
        <v>67</v>
      </c>
      <c r="K33" s="345">
        <v>9</v>
      </c>
      <c r="L33" s="152"/>
      <c r="M33" s="152"/>
      <c r="N33" s="177"/>
      <c r="O33" s="178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  <c r="DQ33" s="162"/>
      <c r="DR33" s="162"/>
      <c r="DS33" s="162"/>
      <c r="DT33" s="162"/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2"/>
      <c r="EF33" s="162"/>
      <c r="EG33" s="162"/>
      <c r="EH33" s="162"/>
      <c r="EI33" s="162"/>
      <c r="EJ33" s="162"/>
      <c r="EK33" s="162"/>
      <c r="EL33" s="162"/>
      <c r="EM33" s="162"/>
      <c r="EN33" s="162"/>
      <c r="EO33" s="162"/>
      <c r="EP33" s="162"/>
      <c r="EQ33" s="162"/>
      <c r="ER33" s="162"/>
      <c r="ES33" s="162"/>
      <c r="ET33" s="162"/>
      <c r="EU33" s="162"/>
      <c r="EV33" s="162"/>
      <c r="EW33" s="162"/>
      <c r="EX33" s="162"/>
      <c r="EY33" s="162"/>
      <c r="EZ33" s="162"/>
      <c r="FA33" s="162"/>
      <c r="FB33" s="162"/>
      <c r="FC33" s="162"/>
      <c r="FD33" s="162"/>
      <c r="FE33" s="162"/>
      <c r="FF33" s="162"/>
      <c r="FG33" s="162"/>
      <c r="FH33" s="162"/>
      <c r="FI33" s="162"/>
      <c r="FJ33" s="162"/>
      <c r="FK33" s="162"/>
      <c r="FL33" s="162"/>
      <c r="FM33" s="162"/>
      <c r="FN33" s="162"/>
      <c r="FO33" s="162"/>
      <c r="FP33" s="162"/>
      <c r="FQ33" s="162"/>
      <c r="FR33" s="162"/>
      <c r="FS33" s="162"/>
      <c r="FT33" s="162"/>
      <c r="FU33" s="162"/>
      <c r="FV33" s="162"/>
      <c r="FW33" s="162"/>
      <c r="FX33" s="162"/>
      <c r="FY33" s="162"/>
      <c r="FZ33" s="162"/>
      <c r="GA33" s="162"/>
      <c r="GB33" s="162"/>
      <c r="GC33" s="162"/>
      <c r="GD33" s="162"/>
      <c r="GE33" s="162"/>
      <c r="GF33" s="162"/>
      <c r="GG33" s="162"/>
      <c r="GH33" s="162"/>
      <c r="GI33" s="162"/>
      <c r="GJ33" s="162"/>
      <c r="GK33" s="162"/>
      <c r="GL33" s="162"/>
      <c r="GM33" s="162"/>
      <c r="GN33" s="162"/>
      <c r="GO33" s="162"/>
      <c r="GP33" s="162"/>
      <c r="GQ33" s="162"/>
      <c r="GR33" s="162"/>
      <c r="GS33" s="162"/>
      <c r="GT33" s="162"/>
      <c r="GU33" s="162"/>
      <c r="GV33" s="162"/>
      <c r="GW33" s="162"/>
      <c r="GX33" s="162"/>
      <c r="GY33" s="162"/>
      <c r="GZ33" s="162"/>
      <c r="HA33" s="162"/>
      <c r="HB33" s="162"/>
      <c r="HC33" s="162"/>
      <c r="HD33" s="162"/>
      <c r="HE33" s="162"/>
      <c r="HF33" s="162"/>
      <c r="HG33" s="162"/>
      <c r="HH33" s="162"/>
      <c r="HI33" s="162"/>
      <c r="HJ33" s="162"/>
      <c r="HK33" s="162"/>
      <c r="HL33" s="162"/>
      <c r="HM33" s="162"/>
      <c r="HN33" s="162"/>
      <c r="HO33" s="162"/>
      <c r="HP33" s="162"/>
      <c r="HQ33" s="162"/>
      <c r="HR33" s="162"/>
      <c r="HS33" s="162"/>
      <c r="HT33" s="162"/>
      <c r="HU33" s="162"/>
      <c r="HV33" s="162"/>
      <c r="HW33" s="162"/>
      <c r="HX33" s="162"/>
      <c r="HY33" s="162"/>
      <c r="HZ33" s="162"/>
      <c r="IA33" s="162"/>
      <c r="IB33" s="162"/>
      <c r="IC33" s="162"/>
      <c r="ID33" s="162"/>
      <c r="IE33" s="162"/>
      <c r="IF33" s="162"/>
      <c r="IG33" s="162"/>
      <c r="IH33" s="162"/>
      <c r="II33" s="162"/>
      <c r="IJ33" s="162"/>
      <c r="IK33" s="162"/>
      <c r="IL33" s="162"/>
      <c r="IM33" s="162"/>
      <c r="IN33" s="162"/>
      <c r="IO33" s="162"/>
      <c r="IP33" s="162"/>
      <c r="IQ33" s="163"/>
    </row>
    <row r="34" spans="1:251" ht="15" customHeight="1" x14ac:dyDescent="0.15">
      <c r="A34" s="156">
        <v>33</v>
      </c>
      <c r="B34" s="13" t="s">
        <v>133</v>
      </c>
      <c r="C34" s="156">
        <v>4</v>
      </c>
      <c r="D34" s="152"/>
      <c r="E34" s="156">
        <v>33</v>
      </c>
      <c r="F34" s="13" t="s">
        <v>133</v>
      </c>
      <c r="G34" s="156">
        <v>1</v>
      </c>
      <c r="H34" s="152"/>
      <c r="I34" s="156">
        <v>33</v>
      </c>
      <c r="J34" s="13" t="s">
        <v>133</v>
      </c>
      <c r="K34" s="156">
        <v>1</v>
      </c>
      <c r="L34" s="152"/>
      <c r="M34" s="152"/>
      <c r="N34" s="177"/>
      <c r="O34" s="178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2"/>
      <c r="DN34" s="162"/>
      <c r="DO34" s="162"/>
      <c r="DP34" s="162"/>
      <c r="DQ34" s="162"/>
      <c r="DR34" s="162"/>
      <c r="DS34" s="162"/>
      <c r="DT34" s="162"/>
      <c r="DU34" s="162"/>
      <c r="DV34" s="162"/>
      <c r="DW34" s="162"/>
      <c r="DX34" s="162"/>
      <c r="DY34" s="162"/>
      <c r="DZ34" s="162"/>
      <c r="EA34" s="162"/>
      <c r="EB34" s="162"/>
      <c r="EC34" s="162"/>
      <c r="ED34" s="162"/>
      <c r="EE34" s="162"/>
      <c r="EF34" s="162"/>
      <c r="EG34" s="162"/>
      <c r="EH34" s="162"/>
      <c r="EI34" s="162"/>
      <c r="EJ34" s="162"/>
      <c r="EK34" s="162"/>
      <c r="EL34" s="162"/>
      <c r="EM34" s="162"/>
      <c r="EN34" s="162"/>
      <c r="EO34" s="162"/>
      <c r="EP34" s="162"/>
      <c r="EQ34" s="162"/>
      <c r="ER34" s="162"/>
      <c r="ES34" s="162"/>
      <c r="ET34" s="162"/>
      <c r="EU34" s="162"/>
      <c r="EV34" s="162"/>
      <c r="EW34" s="162"/>
      <c r="EX34" s="162"/>
      <c r="EY34" s="162"/>
      <c r="EZ34" s="162"/>
      <c r="FA34" s="162"/>
      <c r="FB34" s="162"/>
      <c r="FC34" s="162"/>
      <c r="FD34" s="162"/>
      <c r="FE34" s="162"/>
      <c r="FF34" s="162"/>
      <c r="FG34" s="162"/>
      <c r="FH34" s="162"/>
      <c r="FI34" s="162"/>
      <c r="FJ34" s="162"/>
      <c r="FK34" s="162"/>
      <c r="FL34" s="162"/>
      <c r="FM34" s="162"/>
      <c r="FN34" s="162"/>
      <c r="FO34" s="162"/>
      <c r="FP34" s="162"/>
      <c r="FQ34" s="162"/>
      <c r="FR34" s="162"/>
      <c r="FS34" s="162"/>
      <c r="FT34" s="162"/>
      <c r="FU34" s="162"/>
      <c r="FV34" s="162"/>
      <c r="FW34" s="162"/>
      <c r="FX34" s="162"/>
      <c r="FY34" s="162"/>
      <c r="FZ34" s="162"/>
      <c r="GA34" s="162"/>
      <c r="GB34" s="162"/>
      <c r="GC34" s="162"/>
      <c r="GD34" s="162"/>
      <c r="GE34" s="162"/>
      <c r="GF34" s="162"/>
      <c r="GG34" s="162"/>
      <c r="GH34" s="162"/>
      <c r="GI34" s="162"/>
      <c r="GJ34" s="162"/>
      <c r="GK34" s="162"/>
      <c r="GL34" s="162"/>
      <c r="GM34" s="162"/>
      <c r="GN34" s="162"/>
      <c r="GO34" s="162"/>
      <c r="GP34" s="162"/>
      <c r="GQ34" s="162"/>
      <c r="GR34" s="162"/>
      <c r="GS34" s="162"/>
      <c r="GT34" s="162"/>
      <c r="GU34" s="162"/>
      <c r="GV34" s="162"/>
      <c r="GW34" s="162"/>
      <c r="GX34" s="162"/>
      <c r="GY34" s="162"/>
      <c r="GZ34" s="162"/>
      <c r="HA34" s="162"/>
      <c r="HB34" s="162"/>
      <c r="HC34" s="162"/>
      <c r="HD34" s="162"/>
      <c r="HE34" s="162"/>
      <c r="HF34" s="162"/>
      <c r="HG34" s="162"/>
      <c r="HH34" s="162"/>
      <c r="HI34" s="162"/>
      <c r="HJ34" s="162"/>
      <c r="HK34" s="162"/>
      <c r="HL34" s="162"/>
      <c r="HM34" s="162"/>
      <c r="HN34" s="162"/>
      <c r="HO34" s="162"/>
      <c r="HP34" s="162"/>
      <c r="HQ34" s="162"/>
      <c r="HR34" s="162"/>
      <c r="HS34" s="162"/>
      <c r="HT34" s="162"/>
      <c r="HU34" s="162"/>
      <c r="HV34" s="162"/>
      <c r="HW34" s="162"/>
      <c r="HX34" s="162"/>
      <c r="HY34" s="162"/>
      <c r="HZ34" s="162"/>
      <c r="IA34" s="162"/>
      <c r="IB34" s="162"/>
      <c r="IC34" s="162"/>
      <c r="ID34" s="162"/>
      <c r="IE34" s="162"/>
      <c r="IF34" s="162"/>
      <c r="IG34" s="162"/>
      <c r="IH34" s="162"/>
      <c r="II34" s="162"/>
      <c r="IJ34" s="162"/>
      <c r="IK34" s="162"/>
      <c r="IL34" s="162"/>
      <c r="IM34" s="162"/>
      <c r="IN34" s="162"/>
      <c r="IO34" s="162"/>
      <c r="IP34" s="162"/>
      <c r="IQ34" s="163"/>
    </row>
    <row r="35" spans="1:251" ht="15" customHeight="1" x14ac:dyDescent="0.15">
      <c r="A35" s="152"/>
      <c r="B35" s="172"/>
      <c r="C35" s="174"/>
      <c r="D35" s="152"/>
      <c r="E35" s="152"/>
      <c r="F35" s="172"/>
      <c r="G35" s="174"/>
      <c r="H35" s="152"/>
      <c r="I35" s="152"/>
      <c r="J35" s="172"/>
      <c r="K35" s="174"/>
      <c r="L35" s="152"/>
      <c r="M35" s="152"/>
      <c r="N35" s="177"/>
      <c r="O35" s="178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2"/>
      <c r="DQ35" s="162"/>
      <c r="DR35" s="162"/>
      <c r="DS35" s="162"/>
      <c r="DT35" s="162"/>
      <c r="DU35" s="162"/>
      <c r="DV35" s="162"/>
      <c r="DW35" s="162"/>
      <c r="DX35" s="162"/>
      <c r="DY35" s="162"/>
      <c r="DZ35" s="162"/>
      <c r="EA35" s="162"/>
      <c r="EB35" s="162"/>
      <c r="EC35" s="162"/>
      <c r="ED35" s="162"/>
      <c r="EE35" s="162"/>
      <c r="EF35" s="162"/>
      <c r="EG35" s="162"/>
      <c r="EH35" s="162"/>
      <c r="EI35" s="162"/>
      <c r="EJ35" s="162"/>
      <c r="EK35" s="162"/>
      <c r="EL35" s="162"/>
      <c r="EM35" s="162"/>
      <c r="EN35" s="162"/>
      <c r="EO35" s="162"/>
      <c r="EP35" s="162"/>
      <c r="EQ35" s="162"/>
      <c r="ER35" s="162"/>
      <c r="ES35" s="162"/>
      <c r="ET35" s="162"/>
      <c r="EU35" s="162"/>
      <c r="EV35" s="162"/>
      <c r="EW35" s="162"/>
      <c r="EX35" s="162"/>
      <c r="EY35" s="162"/>
      <c r="EZ35" s="162"/>
      <c r="FA35" s="162"/>
      <c r="FB35" s="162"/>
      <c r="FC35" s="162"/>
      <c r="FD35" s="162"/>
      <c r="FE35" s="162"/>
      <c r="FF35" s="162"/>
      <c r="FG35" s="162"/>
      <c r="FH35" s="162"/>
      <c r="FI35" s="162"/>
      <c r="FJ35" s="162"/>
      <c r="FK35" s="162"/>
      <c r="FL35" s="162"/>
      <c r="FM35" s="162"/>
      <c r="FN35" s="162"/>
      <c r="FO35" s="162"/>
      <c r="FP35" s="162"/>
      <c r="FQ35" s="162"/>
      <c r="FR35" s="162"/>
      <c r="FS35" s="162"/>
      <c r="FT35" s="162"/>
      <c r="FU35" s="162"/>
      <c r="FV35" s="162"/>
      <c r="FW35" s="162"/>
      <c r="FX35" s="162"/>
      <c r="FY35" s="162"/>
      <c r="FZ35" s="162"/>
      <c r="GA35" s="162"/>
      <c r="GB35" s="162"/>
      <c r="GC35" s="162"/>
      <c r="GD35" s="162"/>
      <c r="GE35" s="162"/>
      <c r="GF35" s="162"/>
      <c r="GG35" s="162"/>
      <c r="GH35" s="162"/>
      <c r="GI35" s="162"/>
      <c r="GJ35" s="162"/>
      <c r="GK35" s="162"/>
      <c r="GL35" s="162"/>
      <c r="GM35" s="162"/>
      <c r="GN35" s="162"/>
      <c r="GO35" s="162"/>
      <c r="GP35" s="162"/>
      <c r="GQ35" s="162"/>
      <c r="GR35" s="162"/>
      <c r="GS35" s="162"/>
      <c r="GT35" s="162"/>
      <c r="GU35" s="162"/>
      <c r="GV35" s="162"/>
      <c r="GW35" s="162"/>
      <c r="GX35" s="162"/>
      <c r="GY35" s="162"/>
      <c r="GZ35" s="162"/>
      <c r="HA35" s="162"/>
      <c r="HB35" s="162"/>
      <c r="HC35" s="162"/>
      <c r="HD35" s="162"/>
      <c r="HE35" s="162"/>
      <c r="HF35" s="162"/>
      <c r="HG35" s="162"/>
      <c r="HH35" s="162"/>
      <c r="HI35" s="162"/>
      <c r="HJ35" s="162"/>
      <c r="HK35" s="162"/>
      <c r="HL35" s="162"/>
      <c r="HM35" s="162"/>
      <c r="HN35" s="162"/>
      <c r="HO35" s="162"/>
      <c r="HP35" s="162"/>
      <c r="HQ35" s="162"/>
      <c r="HR35" s="162"/>
      <c r="HS35" s="162"/>
      <c r="HT35" s="162"/>
      <c r="HU35" s="162"/>
      <c r="HV35" s="162"/>
      <c r="HW35" s="162"/>
      <c r="HX35" s="162"/>
      <c r="HY35" s="162"/>
      <c r="HZ35" s="162"/>
      <c r="IA35" s="162"/>
      <c r="IB35" s="162"/>
      <c r="IC35" s="162"/>
      <c r="ID35" s="162"/>
      <c r="IE35" s="162"/>
      <c r="IF35" s="162"/>
      <c r="IG35" s="162"/>
      <c r="IH35" s="162"/>
      <c r="II35" s="162"/>
      <c r="IJ35" s="162"/>
      <c r="IK35" s="162"/>
      <c r="IL35" s="162"/>
      <c r="IM35" s="162"/>
      <c r="IN35" s="162"/>
      <c r="IO35" s="162"/>
      <c r="IP35" s="162"/>
      <c r="IQ35" s="163"/>
    </row>
    <row r="36" spans="1:251" ht="15" customHeight="1" x14ac:dyDescent="0.15">
      <c r="A36" s="384"/>
      <c r="B36" s="385"/>
      <c r="C36" s="385"/>
      <c r="D36" s="245"/>
      <c r="E36" s="384"/>
      <c r="F36" s="385"/>
      <c r="G36" s="385"/>
      <c r="H36" s="245"/>
      <c r="I36" s="384"/>
      <c r="J36" s="385"/>
      <c r="K36" s="385"/>
      <c r="L36" s="152"/>
      <c r="M36" s="175"/>
      <c r="N36" s="178"/>
      <c r="O36" s="178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  <c r="DC36" s="162"/>
      <c r="DD36" s="162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2"/>
      <c r="DP36" s="162"/>
      <c r="DQ36" s="162"/>
      <c r="DR36" s="162"/>
      <c r="DS36" s="162"/>
      <c r="DT36" s="162"/>
      <c r="DU36" s="162"/>
      <c r="DV36" s="162"/>
      <c r="DW36" s="162"/>
      <c r="DX36" s="162"/>
      <c r="DY36" s="162"/>
      <c r="DZ36" s="162"/>
      <c r="EA36" s="162"/>
      <c r="EB36" s="162"/>
      <c r="EC36" s="162"/>
      <c r="ED36" s="162"/>
      <c r="EE36" s="162"/>
      <c r="EF36" s="162"/>
      <c r="EG36" s="162"/>
      <c r="EH36" s="162"/>
      <c r="EI36" s="162"/>
      <c r="EJ36" s="162"/>
      <c r="EK36" s="162"/>
      <c r="EL36" s="162"/>
      <c r="EM36" s="162"/>
      <c r="EN36" s="162"/>
      <c r="EO36" s="162"/>
      <c r="EP36" s="162"/>
      <c r="EQ36" s="162"/>
      <c r="ER36" s="162"/>
      <c r="ES36" s="162"/>
      <c r="ET36" s="162"/>
      <c r="EU36" s="162"/>
      <c r="EV36" s="162"/>
      <c r="EW36" s="162"/>
      <c r="EX36" s="162"/>
      <c r="EY36" s="162"/>
      <c r="EZ36" s="162"/>
      <c r="FA36" s="162"/>
      <c r="FB36" s="162"/>
      <c r="FC36" s="162"/>
      <c r="FD36" s="162"/>
      <c r="FE36" s="162"/>
      <c r="FF36" s="162"/>
      <c r="FG36" s="162"/>
      <c r="FH36" s="162"/>
      <c r="FI36" s="162"/>
      <c r="FJ36" s="162"/>
      <c r="FK36" s="162"/>
      <c r="FL36" s="162"/>
      <c r="FM36" s="162"/>
      <c r="FN36" s="162"/>
      <c r="FO36" s="162"/>
      <c r="FP36" s="162"/>
      <c r="FQ36" s="162"/>
      <c r="FR36" s="162"/>
      <c r="FS36" s="162"/>
      <c r="FT36" s="162"/>
      <c r="FU36" s="162"/>
      <c r="FV36" s="162"/>
      <c r="FW36" s="162"/>
      <c r="FX36" s="162"/>
      <c r="FY36" s="162"/>
      <c r="FZ36" s="162"/>
      <c r="GA36" s="162"/>
      <c r="GB36" s="162"/>
      <c r="GC36" s="162"/>
      <c r="GD36" s="162"/>
      <c r="GE36" s="162"/>
      <c r="GF36" s="162"/>
      <c r="GG36" s="162"/>
      <c r="GH36" s="162"/>
      <c r="GI36" s="162"/>
      <c r="GJ36" s="162"/>
      <c r="GK36" s="162"/>
      <c r="GL36" s="162"/>
      <c r="GM36" s="162"/>
      <c r="GN36" s="162"/>
      <c r="GO36" s="162"/>
      <c r="GP36" s="162"/>
      <c r="GQ36" s="162"/>
      <c r="GR36" s="162"/>
      <c r="GS36" s="162"/>
      <c r="GT36" s="162"/>
      <c r="GU36" s="162"/>
      <c r="GV36" s="162"/>
      <c r="GW36" s="162"/>
      <c r="GX36" s="162"/>
      <c r="GY36" s="162"/>
      <c r="GZ36" s="162"/>
      <c r="HA36" s="162"/>
      <c r="HB36" s="162"/>
      <c r="HC36" s="162"/>
      <c r="HD36" s="162"/>
      <c r="HE36" s="162"/>
      <c r="HF36" s="162"/>
      <c r="HG36" s="162"/>
      <c r="HH36" s="162"/>
      <c r="HI36" s="162"/>
      <c r="HJ36" s="162"/>
      <c r="HK36" s="162"/>
      <c r="HL36" s="162"/>
      <c r="HM36" s="162"/>
      <c r="HN36" s="162"/>
      <c r="HO36" s="162"/>
      <c r="HP36" s="162"/>
      <c r="HQ36" s="162"/>
      <c r="HR36" s="162"/>
      <c r="HS36" s="162"/>
      <c r="HT36" s="162"/>
      <c r="HU36" s="162"/>
      <c r="HV36" s="162"/>
      <c r="HW36" s="162"/>
      <c r="HX36" s="162"/>
      <c r="HY36" s="162"/>
      <c r="HZ36" s="162"/>
      <c r="IA36" s="162"/>
      <c r="IB36" s="162"/>
      <c r="IC36" s="162"/>
      <c r="ID36" s="162"/>
      <c r="IE36" s="162"/>
      <c r="IF36" s="162"/>
      <c r="IG36" s="162"/>
      <c r="IH36" s="162"/>
      <c r="II36" s="162"/>
      <c r="IJ36" s="162"/>
      <c r="IK36" s="162"/>
      <c r="IL36" s="162"/>
      <c r="IM36" s="162"/>
      <c r="IN36" s="162"/>
      <c r="IO36" s="162"/>
      <c r="IP36" s="162"/>
      <c r="IQ36" s="163"/>
    </row>
    <row r="37" spans="1:251" ht="15" customHeight="1" x14ac:dyDescent="0.15">
      <c r="A37" s="382" t="s">
        <v>333</v>
      </c>
      <c r="B37" s="373"/>
      <c r="C37" s="373"/>
      <c r="D37" s="245"/>
      <c r="E37" s="382" t="s">
        <v>334</v>
      </c>
      <c r="F37" s="373"/>
      <c r="G37" s="373"/>
      <c r="H37" s="245"/>
      <c r="I37" s="382" t="s">
        <v>335</v>
      </c>
      <c r="J37" s="373"/>
      <c r="K37" s="373"/>
      <c r="L37" s="152"/>
      <c r="M37" s="177"/>
      <c r="N37" s="178"/>
      <c r="O37" s="178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2"/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2"/>
      <c r="DQ37" s="162"/>
      <c r="DR37" s="162"/>
      <c r="DS37" s="162"/>
      <c r="DT37" s="162"/>
      <c r="DU37" s="162"/>
      <c r="DV37" s="162"/>
      <c r="DW37" s="162"/>
      <c r="DX37" s="162"/>
      <c r="DY37" s="162"/>
      <c r="DZ37" s="162"/>
      <c r="EA37" s="162"/>
      <c r="EB37" s="162"/>
      <c r="EC37" s="162"/>
      <c r="ED37" s="162"/>
      <c r="EE37" s="162"/>
      <c r="EF37" s="162"/>
      <c r="EG37" s="162"/>
      <c r="EH37" s="162"/>
      <c r="EI37" s="162"/>
      <c r="EJ37" s="162"/>
      <c r="EK37" s="162"/>
      <c r="EL37" s="162"/>
      <c r="EM37" s="162"/>
      <c r="EN37" s="162"/>
      <c r="EO37" s="162"/>
      <c r="EP37" s="162"/>
      <c r="EQ37" s="162"/>
      <c r="ER37" s="162"/>
      <c r="ES37" s="162"/>
      <c r="ET37" s="162"/>
      <c r="EU37" s="162"/>
      <c r="EV37" s="162"/>
      <c r="EW37" s="162"/>
      <c r="EX37" s="162"/>
      <c r="EY37" s="162"/>
      <c r="EZ37" s="162"/>
      <c r="FA37" s="162"/>
      <c r="FB37" s="162"/>
      <c r="FC37" s="162"/>
      <c r="FD37" s="162"/>
      <c r="FE37" s="162"/>
      <c r="FF37" s="162"/>
      <c r="FG37" s="162"/>
      <c r="FH37" s="162"/>
      <c r="FI37" s="162"/>
      <c r="FJ37" s="162"/>
      <c r="FK37" s="162"/>
      <c r="FL37" s="162"/>
      <c r="FM37" s="162"/>
      <c r="FN37" s="162"/>
      <c r="FO37" s="162"/>
      <c r="FP37" s="162"/>
      <c r="FQ37" s="162"/>
      <c r="FR37" s="162"/>
      <c r="FS37" s="162"/>
      <c r="FT37" s="162"/>
      <c r="FU37" s="162"/>
      <c r="FV37" s="162"/>
      <c r="FW37" s="162"/>
      <c r="FX37" s="162"/>
      <c r="FY37" s="162"/>
      <c r="FZ37" s="162"/>
      <c r="GA37" s="162"/>
      <c r="GB37" s="162"/>
      <c r="GC37" s="162"/>
      <c r="GD37" s="162"/>
      <c r="GE37" s="162"/>
      <c r="GF37" s="162"/>
      <c r="GG37" s="162"/>
      <c r="GH37" s="162"/>
      <c r="GI37" s="162"/>
      <c r="GJ37" s="162"/>
      <c r="GK37" s="162"/>
      <c r="GL37" s="162"/>
      <c r="GM37" s="162"/>
      <c r="GN37" s="162"/>
      <c r="GO37" s="162"/>
      <c r="GP37" s="162"/>
      <c r="GQ37" s="162"/>
      <c r="GR37" s="162"/>
      <c r="GS37" s="162"/>
      <c r="GT37" s="162"/>
      <c r="GU37" s="162"/>
      <c r="GV37" s="162"/>
      <c r="GW37" s="162"/>
      <c r="GX37" s="162"/>
      <c r="GY37" s="162"/>
      <c r="GZ37" s="162"/>
      <c r="HA37" s="162"/>
      <c r="HB37" s="162"/>
      <c r="HC37" s="162"/>
      <c r="HD37" s="162"/>
      <c r="HE37" s="162"/>
      <c r="HF37" s="162"/>
      <c r="HG37" s="162"/>
      <c r="HH37" s="162"/>
      <c r="HI37" s="162"/>
      <c r="HJ37" s="162"/>
      <c r="HK37" s="162"/>
      <c r="HL37" s="162"/>
      <c r="HM37" s="162"/>
      <c r="HN37" s="162"/>
      <c r="HO37" s="162"/>
      <c r="HP37" s="162"/>
      <c r="HQ37" s="162"/>
      <c r="HR37" s="162"/>
      <c r="HS37" s="162"/>
      <c r="HT37" s="162"/>
      <c r="HU37" s="162"/>
      <c r="HV37" s="162"/>
      <c r="HW37" s="162"/>
      <c r="HX37" s="162"/>
      <c r="HY37" s="162"/>
      <c r="HZ37" s="162"/>
      <c r="IA37" s="162"/>
      <c r="IB37" s="162"/>
      <c r="IC37" s="162"/>
      <c r="ID37" s="162"/>
      <c r="IE37" s="162"/>
      <c r="IF37" s="162"/>
      <c r="IG37" s="162"/>
      <c r="IH37" s="162"/>
      <c r="II37" s="162"/>
      <c r="IJ37" s="162"/>
      <c r="IK37" s="162"/>
      <c r="IL37" s="162"/>
      <c r="IM37" s="162"/>
      <c r="IN37" s="162"/>
      <c r="IO37" s="162"/>
      <c r="IP37" s="162"/>
      <c r="IQ37" s="163"/>
    </row>
    <row r="38" spans="1:251" ht="15" customHeight="1" x14ac:dyDescent="0.15">
      <c r="A38" s="156">
        <v>1</v>
      </c>
      <c r="B38" s="5" t="s">
        <v>85</v>
      </c>
      <c r="C38" s="250">
        <v>13</v>
      </c>
      <c r="D38" s="152"/>
      <c r="E38" s="156">
        <v>1</v>
      </c>
      <c r="F38" s="5" t="s">
        <v>85</v>
      </c>
      <c r="G38" s="250">
        <v>63</v>
      </c>
      <c r="H38" s="152"/>
      <c r="I38" s="156">
        <v>1</v>
      </c>
      <c r="J38" s="13" t="s">
        <v>107</v>
      </c>
      <c r="K38" s="156">
        <v>55</v>
      </c>
      <c r="L38" s="152"/>
      <c r="M38" s="177"/>
      <c r="N38" s="178"/>
      <c r="O38" s="178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2"/>
      <c r="DB38" s="162"/>
      <c r="DC38" s="162"/>
      <c r="DD38" s="162"/>
      <c r="DE38" s="162"/>
      <c r="DF38" s="162"/>
      <c r="DG38" s="162"/>
      <c r="DH38" s="162"/>
      <c r="DI38" s="162"/>
      <c r="DJ38" s="162"/>
      <c r="DK38" s="162"/>
      <c r="DL38" s="162"/>
      <c r="DM38" s="162"/>
      <c r="DN38" s="162"/>
      <c r="DO38" s="162"/>
      <c r="DP38" s="162"/>
      <c r="DQ38" s="162"/>
      <c r="DR38" s="162"/>
      <c r="DS38" s="162"/>
      <c r="DT38" s="162"/>
      <c r="DU38" s="162"/>
      <c r="DV38" s="162"/>
      <c r="DW38" s="162"/>
      <c r="DX38" s="162"/>
      <c r="DY38" s="162"/>
      <c r="DZ38" s="162"/>
      <c r="EA38" s="162"/>
      <c r="EB38" s="162"/>
      <c r="EC38" s="162"/>
      <c r="ED38" s="162"/>
      <c r="EE38" s="162"/>
      <c r="EF38" s="162"/>
      <c r="EG38" s="162"/>
      <c r="EH38" s="162"/>
      <c r="EI38" s="162"/>
      <c r="EJ38" s="162"/>
      <c r="EK38" s="162"/>
      <c r="EL38" s="162"/>
      <c r="EM38" s="162"/>
      <c r="EN38" s="162"/>
      <c r="EO38" s="162"/>
      <c r="EP38" s="162"/>
      <c r="EQ38" s="162"/>
      <c r="ER38" s="162"/>
      <c r="ES38" s="162"/>
      <c r="ET38" s="162"/>
      <c r="EU38" s="162"/>
      <c r="EV38" s="162"/>
      <c r="EW38" s="162"/>
      <c r="EX38" s="162"/>
      <c r="EY38" s="162"/>
      <c r="EZ38" s="162"/>
      <c r="FA38" s="162"/>
      <c r="FB38" s="162"/>
      <c r="FC38" s="162"/>
      <c r="FD38" s="162"/>
      <c r="FE38" s="162"/>
      <c r="FF38" s="162"/>
      <c r="FG38" s="162"/>
      <c r="FH38" s="162"/>
      <c r="FI38" s="162"/>
      <c r="FJ38" s="162"/>
      <c r="FK38" s="162"/>
      <c r="FL38" s="162"/>
      <c r="FM38" s="162"/>
      <c r="FN38" s="162"/>
      <c r="FO38" s="162"/>
      <c r="FP38" s="162"/>
      <c r="FQ38" s="162"/>
      <c r="FR38" s="162"/>
      <c r="FS38" s="162"/>
      <c r="FT38" s="162"/>
      <c r="FU38" s="162"/>
      <c r="FV38" s="162"/>
      <c r="FW38" s="162"/>
      <c r="FX38" s="162"/>
      <c r="FY38" s="162"/>
      <c r="FZ38" s="162"/>
      <c r="GA38" s="162"/>
      <c r="GB38" s="162"/>
      <c r="GC38" s="162"/>
      <c r="GD38" s="162"/>
      <c r="GE38" s="162"/>
      <c r="GF38" s="162"/>
      <c r="GG38" s="162"/>
      <c r="GH38" s="162"/>
      <c r="GI38" s="162"/>
      <c r="GJ38" s="162"/>
      <c r="GK38" s="162"/>
      <c r="GL38" s="162"/>
      <c r="GM38" s="162"/>
      <c r="GN38" s="162"/>
      <c r="GO38" s="162"/>
      <c r="GP38" s="162"/>
      <c r="GQ38" s="162"/>
      <c r="GR38" s="162"/>
      <c r="GS38" s="162"/>
      <c r="GT38" s="162"/>
      <c r="GU38" s="162"/>
      <c r="GV38" s="162"/>
      <c r="GW38" s="162"/>
      <c r="GX38" s="162"/>
      <c r="GY38" s="162"/>
      <c r="GZ38" s="162"/>
      <c r="HA38" s="162"/>
      <c r="HB38" s="162"/>
      <c r="HC38" s="162"/>
      <c r="HD38" s="162"/>
      <c r="HE38" s="162"/>
      <c r="HF38" s="162"/>
      <c r="HG38" s="162"/>
      <c r="HH38" s="162"/>
      <c r="HI38" s="162"/>
      <c r="HJ38" s="162"/>
      <c r="HK38" s="162"/>
      <c r="HL38" s="162"/>
      <c r="HM38" s="162"/>
      <c r="HN38" s="162"/>
      <c r="HO38" s="162"/>
      <c r="HP38" s="162"/>
      <c r="HQ38" s="162"/>
      <c r="HR38" s="162"/>
      <c r="HS38" s="162"/>
      <c r="HT38" s="162"/>
      <c r="HU38" s="162"/>
      <c r="HV38" s="162"/>
      <c r="HW38" s="162"/>
      <c r="HX38" s="162"/>
      <c r="HY38" s="162"/>
      <c r="HZ38" s="162"/>
      <c r="IA38" s="162"/>
      <c r="IB38" s="162"/>
      <c r="IC38" s="162"/>
      <c r="ID38" s="162"/>
      <c r="IE38" s="162"/>
      <c r="IF38" s="162"/>
      <c r="IG38" s="162"/>
      <c r="IH38" s="162"/>
      <c r="II38" s="162"/>
      <c r="IJ38" s="162"/>
      <c r="IK38" s="162"/>
      <c r="IL38" s="162"/>
      <c r="IM38" s="162"/>
      <c r="IN38" s="162"/>
      <c r="IO38" s="162"/>
      <c r="IP38" s="162"/>
      <c r="IQ38" s="163"/>
    </row>
    <row r="39" spans="1:251" ht="15" customHeight="1" x14ac:dyDescent="0.15">
      <c r="A39" s="156">
        <v>2</v>
      </c>
      <c r="B39" s="5" t="s">
        <v>17</v>
      </c>
      <c r="C39" s="250">
        <v>8</v>
      </c>
      <c r="D39" s="152"/>
      <c r="E39" s="156">
        <v>2</v>
      </c>
      <c r="F39" s="5" t="s">
        <v>107</v>
      </c>
      <c r="G39" s="250">
        <v>59</v>
      </c>
      <c r="H39" s="152"/>
      <c r="I39" s="156">
        <v>2</v>
      </c>
      <c r="J39" s="344" t="s">
        <v>183</v>
      </c>
      <c r="K39" s="345">
        <v>52</v>
      </c>
      <c r="L39" s="152"/>
      <c r="M39" s="177"/>
      <c r="N39" s="178"/>
      <c r="O39" s="178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  <c r="CV39" s="162"/>
      <c r="CW39" s="162"/>
      <c r="CX39" s="162"/>
      <c r="CY39" s="162"/>
      <c r="CZ39" s="162"/>
      <c r="DA39" s="162"/>
      <c r="DB39" s="162"/>
      <c r="DC39" s="162"/>
      <c r="DD39" s="162"/>
      <c r="DE39" s="162"/>
      <c r="DF39" s="162"/>
      <c r="DG39" s="162"/>
      <c r="DH39" s="162"/>
      <c r="DI39" s="162"/>
      <c r="DJ39" s="162"/>
      <c r="DK39" s="162"/>
      <c r="DL39" s="162"/>
      <c r="DM39" s="162"/>
      <c r="DN39" s="162"/>
      <c r="DO39" s="162"/>
      <c r="DP39" s="162"/>
      <c r="DQ39" s="162"/>
      <c r="DR39" s="162"/>
      <c r="DS39" s="162"/>
      <c r="DT39" s="162"/>
      <c r="DU39" s="162"/>
      <c r="DV39" s="162"/>
      <c r="DW39" s="162"/>
      <c r="DX39" s="162"/>
      <c r="DY39" s="162"/>
      <c r="DZ39" s="162"/>
      <c r="EA39" s="162"/>
      <c r="EB39" s="162"/>
      <c r="EC39" s="162"/>
      <c r="ED39" s="162"/>
      <c r="EE39" s="162"/>
      <c r="EF39" s="162"/>
      <c r="EG39" s="162"/>
      <c r="EH39" s="162"/>
      <c r="EI39" s="162"/>
      <c r="EJ39" s="162"/>
      <c r="EK39" s="162"/>
      <c r="EL39" s="162"/>
      <c r="EM39" s="162"/>
      <c r="EN39" s="162"/>
      <c r="EO39" s="162"/>
      <c r="EP39" s="162"/>
      <c r="EQ39" s="162"/>
      <c r="ER39" s="162"/>
      <c r="ES39" s="162"/>
      <c r="ET39" s="162"/>
      <c r="EU39" s="162"/>
      <c r="EV39" s="162"/>
      <c r="EW39" s="162"/>
      <c r="EX39" s="162"/>
      <c r="EY39" s="162"/>
      <c r="EZ39" s="162"/>
      <c r="FA39" s="162"/>
      <c r="FB39" s="162"/>
      <c r="FC39" s="162"/>
      <c r="FD39" s="162"/>
      <c r="FE39" s="162"/>
      <c r="FF39" s="162"/>
      <c r="FG39" s="162"/>
      <c r="FH39" s="162"/>
      <c r="FI39" s="162"/>
      <c r="FJ39" s="162"/>
      <c r="FK39" s="162"/>
      <c r="FL39" s="162"/>
      <c r="FM39" s="162"/>
      <c r="FN39" s="162"/>
      <c r="FO39" s="162"/>
      <c r="FP39" s="162"/>
      <c r="FQ39" s="162"/>
      <c r="FR39" s="162"/>
      <c r="FS39" s="162"/>
      <c r="FT39" s="162"/>
      <c r="FU39" s="162"/>
      <c r="FV39" s="162"/>
      <c r="FW39" s="162"/>
      <c r="FX39" s="162"/>
      <c r="FY39" s="162"/>
      <c r="FZ39" s="162"/>
      <c r="GA39" s="162"/>
      <c r="GB39" s="162"/>
      <c r="GC39" s="162"/>
      <c r="GD39" s="162"/>
      <c r="GE39" s="162"/>
      <c r="GF39" s="162"/>
      <c r="GG39" s="162"/>
      <c r="GH39" s="162"/>
      <c r="GI39" s="162"/>
      <c r="GJ39" s="162"/>
      <c r="GK39" s="162"/>
      <c r="GL39" s="162"/>
      <c r="GM39" s="162"/>
      <c r="GN39" s="162"/>
      <c r="GO39" s="162"/>
      <c r="GP39" s="162"/>
      <c r="GQ39" s="162"/>
      <c r="GR39" s="162"/>
      <c r="GS39" s="162"/>
      <c r="GT39" s="162"/>
      <c r="GU39" s="162"/>
      <c r="GV39" s="162"/>
      <c r="GW39" s="162"/>
      <c r="GX39" s="162"/>
      <c r="GY39" s="162"/>
      <c r="GZ39" s="162"/>
      <c r="HA39" s="162"/>
      <c r="HB39" s="162"/>
      <c r="HC39" s="162"/>
      <c r="HD39" s="162"/>
      <c r="HE39" s="162"/>
      <c r="HF39" s="162"/>
      <c r="HG39" s="162"/>
      <c r="HH39" s="162"/>
      <c r="HI39" s="162"/>
      <c r="HJ39" s="162"/>
      <c r="HK39" s="162"/>
      <c r="HL39" s="162"/>
      <c r="HM39" s="162"/>
      <c r="HN39" s="162"/>
      <c r="HO39" s="162"/>
      <c r="HP39" s="162"/>
      <c r="HQ39" s="162"/>
      <c r="HR39" s="162"/>
      <c r="HS39" s="162"/>
      <c r="HT39" s="162"/>
      <c r="HU39" s="162"/>
      <c r="HV39" s="162"/>
      <c r="HW39" s="162"/>
      <c r="HX39" s="162"/>
      <c r="HY39" s="162"/>
      <c r="HZ39" s="162"/>
      <c r="IA39" s="162"/>
      <c r="IB39" s="162"/>
      <c r="IC39" s="162"/>
      <c r="ID39" s="162"/>
      <c r="IE39" s="162"/>
      <c r="IF39" s="162"/>
      <c r="IG39" s="162"/>
      <c r="IH39" s="162"/>
      <c r="II39" s="162"/>
      <c r="IJ39" s="162"/>
      <c r="IK39" s="162"/>
      <c r="IL39" s="162"/>
      <c r="IM39" s="162"/>
      <c r="IN39" s="162"/>
      <c r="IO39" s="162"/>
      <c r="IP39" s="162"/>
      <c r="IQ39" s="163"/>
    </row>
    <row r="40" spans="1:251" ht="15" customHeight="1" x14ac:dyDescent="0.15">
      <c r="A40" s="156">
        <v>3</v>
      </c>
      <c r="B40" s="344" t="s">
        <v>184</v>
      </c>
      <c r="C40" s="345">
        <v>7</v>
      </c>
      <c r="D40" s="152"/>
      <c r="E40" s="156">
        <v>3</v>
      </c>
      <c r="F40" s="344" t="s">
        <v>183</v>
      </c>
      <c r="G40" s="345">
        <v>46</v>
      </c>
      <c r="H40" s="152"/>
      <c r="I40" s="156">
        <v>3</v>
      </c>
      <c r="J40" s="13" t="s">
        <v>90</v>
      </c>
      <c r="K40" s="156">
        <v>40</v>
      </c>
      <c r="L40" s="152"/>
      <c r="M40" s="177"/>
      <c r="N40" s="178"/>
      <c r="O40" s="178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2"/>
      <c r="DB40" s="162"/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2"/>
      <c r="DS40" s="162"/>
      <c r="DT40" s="162"/>
      <c r="DU40" s="162"/>
      <c r="DV40" s="162"/>
      <c r="DW40" s="162"/>
      <c r="DX40" s="162"/>
      <c r="DY40" s="162"/>
      <c r="DZ40" s="162"/>
      <c r="EA40" s="162"/>
      <c r="EB40" s="162"/>
      <c r="EC40" s="162"/>
      <c r="ED40" s="162"/>
      <c r="EE40" s="162"/>
      <c r="EF40" s="162"/>
      <c r="EG40" s="162"/>
      <c r="EH40" s="162"/>
      <c r="EI40" s="162"/>
      <c r="EJ40" s="162"/>
      <c r="EK40" s="162"/>
      <c r="EL40" s="162"/>
      <c r="EM40" s="162"/>
      <c r="EN40" s="162"/>
      <c r="EO40" s="162"/>
      <c r="EP40" s="162"/>
      <c r="EQ40" s="162"/>
      <c r="ER40" s="162"/>
      <c r="ES40" s="162"/>
      <c r="ET40" s="162"/>
      <c r="EU40" s="162"/>
      <c r="EV40" s="162"/>
      <c r="EW40" s="162"/>
      <c r="EX40" s="162"/>
      <c r="EY40" s="162"/>
      <c r="EZ40" s="162"/>
      <c r="FA40" s="162"/>
      <c r="FB40" s="162"/>
      <c r="FC40" s="162"/>
      <c r="FD40" s="162"/>
      <c r="FE40" s="162"/>
      <c r="FF40" s="162"/>
      <c r="FG40" s="162"/>
      <c r="FH40" s="162"/>
      <c r="FI40" s="162"/>
      <c r="FJ40" s="162"/>
      <c r="FK40" s="162"/>
      <c r="FL40" s="162"/>
      <c r="FM40" s="162"/>
      <c r="FN40" s="162"/>
      <c r="FO40" s="162"/>
      <c r="FP40" s="162"/>
      <c r="FQ40" s="162"/>
      <c r="FR40" s="162"/>
      <c r="FS40" s="162"/>
      <c r="FT40" s="162"/>
      <c r="FU40" s="162"/>
      <c r="FV40" s="162"/>
      <c r="FW40" s="162"/>
      <c r="FX40" s="162"/>
      <c r="FY40" s="162"/>
      <c r="FZ40" s="162"/>
      <c r="GA40" s="162"/>
      <c r="GB40" s="162"/>
      <c r="GC40" s="162"/>
      <c r="GD40" s="162"/>
      <c r="GE40" s="162"/>
      <c r="GF40" s="162"/>
      <c r="GG40" s="162"/>
      <c r="GH40" s="162"/>
      <c r="GI40" s="162"/>
      <c r="GJ40" s="162"/>
      <c r="GK40" s="162"/>
      <c r="GL40" s="162"/>
      <c r="GM40" s="162"/>
      <c r="GN40" s="162"/>
      <c r="GO40" s="162"/>
      <c r="GP40" s="162"/>
      <c r="GQ40" s="162"/>
      <c r="GR40" s="162"/>
      <c r="GS40" s="162"/>
      <c r="GT40" s="162"/>
      <c r="GU40" s="162"/>
      <c r="GV40" s="162"/>
      <c r="GW40" s="162"/>
      <c r="GX40" s="162"/>
      <c r="GY40" s="162"/>
      <c r="GZ40" s="162"/>
      <c r="HA40" s="162"/>
      <c r="HB40" s="162"/>
      <c r="HC40" s="162"/>
      <c r="HD40" s="162"/>
      <c r="HE40" s="162"/>
      <c r="HF40" s="162"/>
      <c r="HG40" s="162"/>
      <c r="HH40" s="162"/>
      <c r="HI40" s="162"/>
      <c r="HJ40" s="162"/>
      <c r="HK40" s="162"/>
      <c r="HL40" s="162"/>
      <c r="HM40" s="162"/>
      <c r="HN40" s="162"/>
      <c r="HO40" s="162"/>
      <c r="HP40" s="162"/>
      <c r="HQ40" s="162"/>
      <c r="HR40" s="162"/>
      <c r="HS40" s="162"/>
      <c r="HT40" s="162"/>
      <c r="HU40" s="162"/>
      <c r="HV40" s="162"/>
      <c r="HW40" s="162"/>
      <c r="HX40" s="162"/>
      <c r="HY40" s="162"/>
      <c r="HZ40" s="162"/>
      <c r="IA40" s="162"/>
      <c r="IB40" s="162"/>
      <c r="IC40" s="162"/>
      <c r="ID40" s="162"/>
      <c r="IE40" s="162"/>
      <c r="IF40" s="162"/>
      <c r="IG40" s="162"/>
      <c r="IH40" s="162"/>
      <c r="II40" s="162"/>
      <c r="IJ40" s="162"/>
      <c r="IK40" s="162"/>
      <c r="IL40" s="162"/>
      <c r="IM40" s="162"/>
      <c r="IN40" s="162"/>
      <c r="IO40" s="162"/>
      <c r="IP40" s="162"/>
      <c r="IQ40" s="163"/>
    </row>
    <row r="41" spans="1:251" ht="15" customHeight="1" x14ac:dyDescent="0.15">
      <c r="A41" s="156">
        <v>4</v>
      </c>
      <c r="B41" s="13" t="s">
        <v>107</v>
      </c>
      <c r="C41" s="156">
        <v>7</v>
      </c>
      <c r="D41" s="152"/>
      <c r="E41" s="156">
        <v>4</v>
      </c>
      <c r="F41" s="13" t="s">
        <v>332</v>
      </c>
      <c r="G41" s="156">
        <v>46</v>
      </c>
      <c r="H41" s="152"/>
      <c r="I41" s="156">
        <v>4</v>
      </c>
      <c r="J41" s="13" t="s">
        <v>85</v>
      </c>
      <c r="K41" s="156">
        <v>39</v>
      </c>
      <c r="L41" s="152"/>
      <c r="M41" s="177"/>
      <c r="N41" s="178"/>
      <c r="O41" s="178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2"/>
      <c r="DB41" s="162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  <c r="DQ41" s="162"/>
      <c r="DR41" s="162"/>
      <c r="DS41" s="162"/>
      <c r="DT41" s="162"/>
      <c r="DU41" s="162"/>
      <c r="DV41" s="162"/>
      <c r="DW41" s="162"/>
      <c r="DX41" s="162"/>
      <c r="DY41" s="162"/>
      <c r="DZ41" s="162"/>
      <c r="EA41" s="162"/>
      <c r="EB41" s="162"/>
      <c r="EC41" s="162"/>
      <c r="ED41" s="162"/>
      <c r="EE41" s="162"/>
      <c r="EF41" s="162"/>
      <c r="EG41" s="162"/>
      <c r="EH41" s="162"/>
      <c r="EI41" s="162"/>
      <c r="EJ41" s="162"/>
      <c r="EK41" s="162"/>
      <c r="EL41" s="162"/>
      <c r="EM41" s="162"/>
      <c r="EN41" s="162"/>
      <c r="EO41" s="162"/>
      <c r="EP41" s="162"/>
      <c r="EQ41" s="162"/>
      <c r="ER41" s="162"/>
      <c r="ES41" s="162"/>
      <c r="ET41" s="162"/>
      <c r="EU41" s="162"/>
      <c r="EV41" s="162"/>
      <c r="EW41" s="162"/>
      <c r="EX41" s="162"/>
      <c r="EY41" s="162"/>
      <c r="EZ41" s="162"/>
      <c r="FA41" s="162"/>
      <c r="FB41" s="162"/>
      <c r="FC41" s="162"/>
      <c r="FD41" s="162"/>
      <c r="FE41" s="162"/>
      <c r="FF41" s="162"/>
      <c r="FG41" s="162"/>
      <c r="FH41" s="162"/>
      <c r="FI41" s="162"/>
      <c r="FJ41" s="162"/>
      <c r="FK41" s="162"/>
      <c r="FL41" s="162"/>
      <c r="FM41" s="162"/>
      <c r="FN41" s="162"/>
      <c r="FO41" s="162"/>
      <c r="FP41" s="162"/>
      <c r="FQ41" s="162"/>
      <c r="FR41" s="162"/>
      <c r="FS41" s="162"/>
      <c r="FT41" s="162"/>
      <c r="FU41" s="162"/>
      <c r="FV41" s="162"/>
      <c r="FW41" s="162"/>
      <c r="FX41" s="162"/>
      <c r="FY41" s="162"/>
      <c r="FZ41" s="162"/>
      <c r="GA41" s="162"/>
      <c r="GB41" s="162"/>
      <c r="GC41" s="162"/>
      <c r="GD41" s="162"/>
      <c r="GE41" s="162"/>
      <c r="GF41" s="162"/>
      <c r="GG41" s="162"/>
      <c r="GH41" s="162"/>
      <c r="GI41" s="162"/>
      <c r="GJ41" s="162"/>
      <c r="GK41" s="162"/>
      <c r="GL41" s="162"/>
      <c r="GM41" s="162"/>
      <c r="GN41" s="162"/>
      <c r="GO41" s="162"/>
      <c r="GP41" s="162"/>
      <c r="GQ41" s="162"/>
      <c r="GR41" s="162"/>
      <c r="GS41" s="162"/>
      <c r="GT41" s="162"/>
      <c r="GU41" s="162"/>
      <c r="GV41" s="162"/>
      <c r="GW41" s="162"/>
      <c r="GX41" s="162"/>
      <c r="GY41" s="162"/>
      <c r="GZ41" s="162"/>
      <c r="HA41" s="162"/>
      <c r="HB41" s="162"/>
      <c r="HC41" s="162"/>
      <c r="HD41" s="162"/>
      <c r="HE41" s="162"/>
      <c r="HF41" s="162"/>
      <c r="HG41" s="162"/>
      <c r="HH41" s="162"/>
      <c r="HI41" s="162"/>
      <c r="HJ41" s="162"/>
      <c r="HK41" s="162"/>
      <c r="HL41" s="162"/>
      <c r="HM41" s="162"/>
      <c r="HN41" s="162"/>
      <c r="HO41" s="162"/>
      <c r="HP41" s="162"/>
      <c r="HQ41" s="162"/>
      <c r="HR41" s="162"/>
      <c r="HS41" s="162"/>
      <c r="HT41" s="162"/>
      <c r="HU41" s="162"/>
      <c r="HV41" s="162"/>
      <c r="HW41" s="162"/>
      <c r="HX41" s="162"/>
      <c r="HY41" s="162"/>
      <c r="HZ41" s="162"/>
      <c r="IA41" s="162"/>
      <c r="IB41" s="162"/>
      <c r="IC41" s="162"/>
      <c r="ID41" s="162"/>
      <c r="IE41" s="162"/>
      <c r="IF41" s="162"/>
      <c r="IG41" s="162"/>
      <c r="IH41" s="162"/>
      <c r="II41" s="162"/>
      <c r="IJ41" s="162"/>
      <c r="IK41" s="162"/>
      <c r="IL41" s="162"/>
      <c r="IM41" s="162"/>
      <c r="IN41" s="162"/>
      <c r="IO41" s="162"/>
      <c r="IP41" s="162"/>
      <c r="IQ41" s="163"/>
    </row>
    <row r="42" spans="1:251" ht="15" customHeight="1" x14ac:dyDescent="0.15">
      <c r="A42" s="156">
        <v>5</v>
      </c>
      <c r="B42" s="344" t="s">
        <v>183</v>
      </c>
      <c r="C42" s="345">
        <v>6</v>
      </c>
      <c r="D42" s="152"/>
      <c r="E42" s="156">
        <v>5</v>
      </c>
      <c r="F42" s="344" t="s">
        <v>184</v>
      </c>
      <c r="G42" s="345">
        <v>43</v>
      </c>
      <c r="H42" s="152"/>
      <c r="I42" s="156">
        <v>5</v>
      </c>
      <c r="J42" s="344" t="s">
        <v>331</v>
      </c>
      <c r="K42" s="345">
        <v>34</v>
      </c>
      <c r="L42" s="152"/>
      <c r="M42" s="177"/>
      <c r="N42" s="178"/>
      <c r="O42" s="178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  <c r="DE42" s="162"/>
      <c r="DF42" s="162"/>
      <c r="DG42" s="162"/>
      <c r="DH42" s="162"/>
      <c r="DI42" s="162"/>
      <c r="DJ42" s="162"/>
      <c r="DK42" s="162"/>
      <c r="DL42" s="162"/>
      <c r="DM42" s="162"/>
      <c r="DN42" s="162"/>
      <c r="DO42" s="162"/>
      <c r="DP42" s="162"/>
      <c r="DQ42" s="162"/>
      <c r="DR42" s="162"/>
      <c r="DS42" s="162"/>
      <c r="DT42" s="162"/>
      <c r="DU42" s="162"/>
      <c r="DV42" s="162"/>
      <c r="DW42" s="162"/>
      <c r="DX42" s="162"/>
      <c r="DY42" s="162"/>
      <c r="DZ42" s="162"/>
      <c r="EA42" s="162"/>
      <c r="EB42" s="162"/>
      <c r="EC42" s="162"/>
      <c r="ED42" s="162"/>
      <c r="EE42" s="162"/>
      <c r="EF42" s="162"/>
      <c r="EG42" s="162"/>
      <c r="EH42" s="162"/>
      <c r="EI42" s="162"/>
      <c r="EJ42" s="162"/>
      <c r="EK42" s="162"/>
      <c r="EL42" s="162"/>
      <c r="EM42" s="162"/>
      <c r="EN42" s="162"/>
      <c r="EO42" s="162"/>
      <c r="EP42" s="162"/>
      <c r="EQ42" s="162"/>
      <c r="ER42" s="162"/>
      <c r="ES42" s="162"/>
      <c r="ET42" s="162"/>
      <c r="EU42" s="162"/>
      <c r="EV42" s="162"/>
      <c r="EW42" s="162"/>
      <c r="EX42" s="162"/>
      <c r="EY42" s="162"/>
      <c r="EZ42" s="162"/>
      <c r="FA42" s="162"/>
      <c r="FB42" s="162"/>
      <c r="FC42" s="162"/>
      <c r="FD42" s="162"/>
      <c r="FE42" s="162"/>
      <c r="FF42" s="162"/>
      <c r="FG42" s="162"/>
      <c r="FH42" s="162"/>
      <c r="FI42" s="162"/>
      <c r="FJ42" s="162"/>
      <c r="FK42" s="162"/>
      <c r="FL42" s="162"/>
      <c r="FM42" s="162"/>
      <c r="FN42" s="162"/>
      <c r="FO42" s="162"/>
      <c r="FP42" s="162"/>
      <c r="FQ42" s="162"/>
      <c r="FR42" s="162"/>
      <c r="FS42" s="162"/>
      <c r="FT42" s="162"/>
      <c r="FU42" s="162"/>
      <c r="FV42" s="162"/>
      <c r="FW42" s="162"/>
      <c r="FX42" s="162"/>
      <c r="FY42" s="162"/>
      <c r="FZ42" s="162"/>
      <c r="GA42" s="162"/>
      <c r="GB42" s="162"/>
      <c r="GC42" s="162"/>
      <c r="GD42" s="162"/>
      <c r="GE42" s="162"/>
      <c r="GF42" s="162"/>
      <c r="GG42" s="162"/>
      <c r="GH42" s="162"/>
      <c r="GI42" s="162"/>
      <c r="GJ42" s="162"/>
      <c r="GK42" s="162"/>
      <c r="GL42" s="162"/>
      <c r="GM42" s="162"/>
      <c r="GN42" s="162"/>
      <c r="GO42" s="162"/>
      <c r="GP42" s="162"/>
      <c r="GQ42" s="162"/>
      <c r="GR42" s="162"/>
      <c r="GS42" s="162"/>
      <c r="GT42" s="162"/>
      <c r="GU42" s="162"/>
      <c r="GV42" s="162"/>
      <c r="GW42" s="162"/>
      <c r="GX42" s="162"/>
      <c r="GY42" s="162"/>
      <c r="GZ42" s="162"/>
      <c r="HA42" s="162"/>
      <c r="HB42" s="162"/>
      <c r="HC42" s="162"/>
      <c r="HD42" s="162"/>
      <c r="HE42" s="162"/>
      <c r="HF42" s="162"/>
      <c r="HG42" s="162"/>
      <c r="HH42" s="162"/>
      <c r="HI42" s="162"/>
      <c r="HJ42" s="162"/>
      <c r="HK42" s="162"/>
      <c r="HL42" s="162"/>
      <c r="HM42" s="162"/>
      <c r="HN42" s="162"/>
      <c r="HO42" s="162"/>
      <c r="HP42" s="162"/>
      <c r="HQ42" s="162"/>
      <c r="HR42" s="162"/>
      <c r="HS42" s="162"/>
      <c r="HT42" s="162"/>
      <c r="HU42" s="162"/>
      <c r="HV42" s="162"/>
      <c r="HW42" s="162"/>
      <c r="HX42" s="162"/>
      <c r="HY42" s="162"/>
      <c r="HZ42" s="162"/>
      <c r="IA42" s="162"/>
      <c r="IB42" s="162"/>
      <c r="IC42" s="162"/>
      <c r="ID42" s="162"/>
      <c r="IE42" s="162"/>
      <c r="IF42" s="162"/>
      <c r="IG42" s="162"/>
      <c r="IH42" s="162"/>
      <c r="II42" s="162"/>
      <c r="IJ42" s="162"/>
      <c r="IK42" s="162"/>
      <c r="IL42" s="162"/>
      <c r="IM42" s="162"/>
      <c r="IN42" s="162"/>
      <c r="IO42" s="162"/>
      <c r="IP42" s="162"/>
      <c r="IQ42" s="163"/>
    </row>
    <row r="43" spans="1:251" ht="15" customHeight="1" x14ac:dyDescent="0.15">
      <c r="A43" s="156">
        <v>6</v>
      </c>
      <c r="B43" s="13" t="s">
        <v>332</v>
      </c>
      <c r="C43" s="156">
        <v>6</v>
      </c>
      <c r="D43" s="152"/>
      <c r="E43" s="156">
        <v>6</v>
      </c>
      <c r="F43" s="13" t="s">
        <v>90</v>
      </c>
      <c r="G43" s="156">
        <v>43</v>
      </c>
      <c r="H43" s="152"/>
      <c r="I43" s="156">
        <v>6</v>
      </c>
      <c r="J43" s="13" t="s">
        <v>332</v>
      </c>
      <c r="K43" s="156">
        <v>32</v>
      </c>
      <c r="L43" s="152"/>
      <c r="M43" s="177"/>
      <c r="N43" s="178"/>
      <c r="O43" s="178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  <c r="CW43" s="162"/>
      <c r="CX43" s="162"/>
      <c r="CY43" s="162"/>
      <c r="CZ43" s="162"/>
      <c r="DA43" s="162"/>
      <c r="DB43" s="162"/>
      <c r="DC43" s="162"/>
      <c r="DD43" s="162"/>
      <c r="DE43" s="162"/>
      <c r="DF43" s="162"/>
      <c r="DG43" s="162"/>
      <c r="DH43" s="162"/>
      <c r="DI43" s="162"/>
      <c r="DJ43" s="162"/>
      <c r="DK43" s="162"/>
      <c r="DL43" s="162"/>
      <c r="DM43" s="162"/>
      <c r="DN43" s="162"/>
      <c r="DO43" s="162"/>
      <c r="DP43" s="162"/>
      <c r="DQ43" s="162"/>
      <c r="DR43" s="162"/>
      <c r="DS43" s="162"/>
      <c r="DT43" s="162"/>
      <c r="DU43" s="162"/>
      <c r="DV43" s="162"/>
      <c r="DW43" s="162"/>
      <c r="DX43" s="162"/>
      <c r="DY43" s="162"/>
      <c r="DZ43" s="162"/>
      <c r="EA43" s="162"/>
      <c r="EB43" s="162"/>
      <c r="EC43" s="162"/>
      <c r="ED43" s="162"/>
      <c r="EE43" s="162"/>
      <c r="EF43" s="162"/>
      <c r="EG43" s="162"/>
      <c r="EH43" s="162"/>
      <c r="EI43" s="162"/>
      <c r="EJ43" s="162"/>
      <c r="EK43" s="162"/>
      <c r="EL43" s="162"/>
      <c r="EM43" s="162"/>
      <c r="EN43" s="162"/>
      <c r="EO43" s="162"/>
      <c r="EP43" s="162"/>
      <c r="EQ43" s="162"/>
      <c r="ER43" s="162"/>
      <c r="ES43" s="162"/>
      <c r="ET43" s="162"/>
      <c r="EU43" s="162"/>
      <c r="EV43" s="162"/>
      <c r="EW43" s="162"/>
      <c r="EX43" s="162"/>
      <c r="EY43" s="162"/>
      <c r="EZ43" s="162"/>
      <c r="FA43" s="162"/>
      <c r="FB43" s="162"/>
      <c r="FC43" s="162"/>
      <c r="FD43" s="162"/>
      <c r="FE43" s="162"/>
      <c r="FF43" s="162"/>
      <c r="FG43" s="162"/>
      <c r="FH43" s="162"/>
      <c r="FI43" s="162"/>
      <c r="FJ43" s="162"/>
      <c r="FK43" s="162"/>
      <c r="FL43" s="162"/>
      <c r="FM43" s="162"/>
      <c r="FN43" s="162"/>
      <c r="FO43" s="162"/>
      <c r="FP43" s="162"/>
      <c r="FQ43" s="162"/>
      <c r="FR43" s="162"/>
      <c r="FS43" s="162"/>
      <c r="FT43" s="162"/>
      <c r="FU43" s="162"/>
      <c r="FV43" s="162"/>
      <c r="FW43" s="162"/>
      <c r="FX43" s="162"/>
      <c r="FY43" s="162"/>
      <c r="FZ43" s="162"/>
      <c r="GA43" s="162"/>
      <c r="GB43" s="162"/>
      <c r="GC43" s="162"/>
      <c r="GD43" s="162"/>
      <c r="GE43" s="162"/>
      <c r="GF43" s="162"/>
      <c r="GG43" s="162"/>
      <c r="GH43" s="162"/>
      <c r="GI43" s="162"/>
      <c r="GJ43" s="162"/>
      <c r="GK43" s="162"/>
      <c r="GL43" s="162"/>
      <c r="GM43" s="162"/>
      <c r="GN43" s="162"/>
      <c r="GO43" s="162"/>
      <c r="GP43" s="162"/>
      <c r="GQ43" s="162"/>
      <c r="GR43" s="162"/>
      <c r="GS43" s="162"/>
      <c r="GT43" s="162"/>
      <c r="GU43" s="162"/>
      <c r="GV43" s="162"/>
      <c r="GW43" s="162"/>
      <c r="GX43" s="162"/>
      <c r="GY43" s="162"/>
      <c r="GZ43" s="162"/>
      <c r="HA43" s="162"/>
      <c r="HB43" s="162"/>
      <c r="HC43" s="162"/>
      <c r="HD43" s="162"/>
      <c r="HE43" s="162"/>
      <c r="HF43" s="162"/>
      <c r="HG43" s="162"/>
      <c r="HH43" s="162"/>
      <c r="HI43" s="162"/>
      <c r="HJ43" s="162"/>
      <c r="HK43" s="162"/>
      <c r="HL43" s="162"/>
      <c r="HM43" s="162"/>
      <c r="HN43" s="162"/>
      <c r="HO43" s="162"/>
      <c r="HP43" s="162"/>
      <c r="HQ43" s="162"/>
      <c r="HR43" s="162"/>
      <c r="HS43" s="162"/>
      <c r="HT43" s="162"/>
      <c r="HU43" s="162"/>
      <c r="HV43" s="162"/>
      <c r="HW43" s="162"/>
      <c r="HX43" s="162"/>
      <c r="HY43" s="162"/>
      <c r="HZ43" s="162"/>
      <c r="IA43" s="162"/>
      <c r="IB43" s="162"/>
      <c r="IC43" s="162"/>
      <c r="ID43" s="162"/>
      <c r="IE43" s="162"/>
      <c r="IF43" s="162"/>
      <c r="IG43" s="162"/>
      <c r="IH43" s="162"/>
      <c r="II43" s="162"/>
      <c r="IJ43" s="162"/>
      <c r="IK43" s="162"/>
      <c r="IL43" s="162"/>
      <c r="IM43" s="162"/>
      <c r="IN43" s="162"/>
      <c r="IO43" s="162"/>
      <c r="IP43" s="162"/>
      <c r="IQ43" s="163"/>
    </row>
    <row r="44" spans="1:251" ht="15" customHeight="1" x14ac:dyDescent="0.15">
      <c r="A44" s="156">
        <v>7</v>
      </c>
      <c r="B44" s="344" t="s">
        <v>331</v>
      </c>
      <c r="C44" s="345">
        <v>3</v>
      </c>
      <c r="D44" s="152"/>
      <c r="E44" s="156">
        <v>7</v>
      </c>
      <c r="F44" s="13" t="s">
        <v>17</v>
      </c>
      <c r="G44" s="156">
        <v>38</v>
      </c>
      <c r="H44" s="152"/>
      <c r="I44" s="156">
        <v>7</v>
      </c>
      <c r="J44" s="13" t="s">
        <v>17</v>
      </c>
      <c r="K44" s="156">
        <v>32</v>
      </c>
      <c r="L44" s="152"/>
      <c r="M44" s="177"/>
      <c r="N44" s="178"/>
      <c r="O44" s="178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  <c r="CW44" s="162"/>
      <c r="CX44" s="162"/>
      <c r="CY44" s="162"/>
      <c r="CZ44" s="162"/>
      <c r="DA44" s="162"/>
      <c r="DB44" s="162"/>
      <c r="DC44" s="162"/>
      <c r="DD44" s="162"/>
      <c r="DE44" s="162"/>
      <c r="DF44" s="162"/>
      <c r="DG44" s="162"/>
      <c r="DH44" s="162"/>
      <c r="DI44" s="162"/>
      <c r="DJ44" s="162"/>
      <c r="DK44" s="162"/>
      <c r="DL44" s="162"/>
      <c r="DM44" s="162"/>
      <c r="DN44" s="162"/>
      <c r="DO44" s="162"/>
      <c r="DP44" s="162"/>
      <c r="DQ44" s="162"/>
      <c r="DR44" s="162"/>
      <c r="DS44" s="162"/>
      <c r="DT44" s="162"/>
      <c r="DU44" s="162"/>
      <c r="DV44" s="162"/>
      <c r="DW44" s="162"/>
      <c r="DX44" s="162"/>
      <c r="DY44" s="162"/>
      <c r="DZ44" s="162"/>
      <c r="EA44" s="162"/>
      <c r="EB44" s="162"/>
      <c r="EC44" s="162"/>
      <c r="ED44" s="162"/>
      <c r="EE44" s="162"/>
      <c r="EF44" s="162"/>
      <c r="EG44" s="162"/>
      <c r="EH44" s="162"/>
      <c r="EI44" s="162"/>
      <c r="EJ44" s="162"/>
      <c r="EK44" s="162"/>
      <c r="EL44" s="162"/>
      <c r="EM44" s="162"/>
      <c r="EN44" s="162"/>
      <c r="EO44" s="162"/>
      <c r="EP44" s="162"/>
      <c r="EQ44" s="162"/>
      <c r="ER44" s="162"/>
      <c r="ES44" s="162"/>
      <c r="ET44" s="162"/>
      <c r="EU44" s="162"/>
      <c r="EV44" s="162"/>
      <c r="EW44" s="162"/>
      <c r="EX44" s="162"/>
      <c r="EY44" s="162"/>
      <c r="EZ44" s="162"/>
      <c r="FA44" s="162"/>
      <c r="FB44" s="162"/>
      <c r="FC44" s="162"/>
      <c r="FD44" s="162"/>
      <c r="FE44" s="162"/>
      <c r="FF44" s="162"/>
      <c r="FG44" s="162"/>
      <c r="FH44" s="162"/>
      <c r="FI44" s="162"/>
      <c r="FJ44" s="162"/>
      <c r="FK44" s="162"/>
      <c r="FL44" s="162"/>
      <c r="FM44" s="162"/>
      <c r="FN44" s="162"/>
      <c r="FO44" s="162"/>
      <c r="FP44" s="162"/>
      <c r="FQ44" s="162"/>
      <c r="FR44" s="162"/>
      <c r="FS44" s="162"/>
      <c r="FT44" s="162"/>
      <c r="FU44" s="162"/>
      <c r="FV44" s="162"/>
      <c r="FW44" s="162"/>
      <c r="FX44" s="162"/>
      <c r="FY44" s="162"/>
      <c r="FZ44" s="162"/>
      <c r="GA44" s="162"/>
      <c r="GB44" s="162"/>
      <c r="GC44" s="162"/>
      <c r="GD44" s="162"/>
      <c r="GE44" s="162"/>
      <c r="GF44" s="162"/>
      <c r="GG44" s="162"/>
      <c r="GH44" s="162"/>
      <c r="GI44" s="162"/>
      <c r="GJ44" s="162"/>
      <c r="GK44" s="162"/>
      <c r="GL44" s="162"/>
      <c r="GM44" s="162"/>
      <c r="GN44" s="162"/>
      <c r="GO44" s="162"/>
      <c r="GP44" s="162"/>
      <c r="GQ44" s="162"/>
      <c r="GR44" s="162"/>
      <c r="GS44" s="162"/>
      <c r="GT44" s="162"/>
      <c r="GU44" s="162"/>
      <c r="GV44" s="162"/>
      <c r="GW44" s="162"/>
      <c r="GX44" s="162"/>
      <c r="GY44" s="162"/>
      <c r="GZ44" s="162"/>
      <c r="HA44" s="162"/>
      <c r="HB44" s="162"/>
      <c r="HC44" s="162"/>
      <c r="HD44" s="162"/>
      <c r="HE44" s="162"/>
      <c r="HF44" s="162"/>
      <c r="HG44" s="162"/>
      <c r="HH44" s="162"/>
      <c r="HI44" s="162"/>
      <c r="HJ44" s="162"/>
      <c r="HK44" s="162"/>
      <c r="HL44" s="162"/>
      <c r="HM44" s="162"/>
      <c r="HN44" s="162"/>
      <c r="HO44" s="162"/>
      <c r="HP44" s="162"/>
      <c r="HQ44" s="162"/>
      <c r="HR44" s="162"/>
      <c r="HS44" s="162"/>
      <c r="HT44" s="162"/>
      <c r="HU44" s="162"/>
      <c r="HV44" s="162"/>
      <c r="HW44" s="162"/>
      <c r="HX44" s="162"/>
      <c r="HY44" s="162"/>
      <c r="HZ44" s="162"/>
      <c r="IA44" s="162"/>
      <c r="IB44" s="162"/>
      <c r="IC44" s="162"/>
      <c r="ID44" s="162"/>
      <c r="IE44" s="162"/>
      <c r="IF44" s="162"/>
      <c r="IG44" s="162"/>
      <c r="IH44" s="162"/>
      <c r="II44" s="162"/>
      <c r="IJ44" s="162"/>
      <c r="IK44" s="162"/>
      <c r="IL44" s="162"/>
      <c r="IM44" s="162"/>
      <c r="IN44" s="162"/>
      <c r="IO44" s="162"/>
      <c r="IP44" s="162"/>
      <c r="IQ44" s="163"/>
    </row>
    <row r="45" spans="1:251" ht="15" customHeight="1" x14ac:dyDescent="0.15">
      <c r="A45" s="156">
        <v>8</v>
      </c>
      <c r="B45" s="13" t="s">
        <v>90</v>
      </c>
      <c r="C45" s="156">
        <v>3</v>
      </c>
      <c r="D45" s="152"/>
      <c r="E45" s="156">
        <v>8</v>
      </c>
      <c r="F45" s="344" t="s">
        <v>121</v>
      </c>
      <c r="G45" s="345">
        <v>31</v>
      </c>
      <c r="H45" s="152"/>
      <c r="I45" s="156">
        <v>8</v>
      </c>
      <c r="J45" s="344" t="s">
        <v>184</v>
      </c>
      <c r="K45" s="345">
        <v>30</v>
      </c>
      <c r="L45" s="152"/>
      <c r="M45" s="177"/>
      <c r="N45" s="178"/>
      <c r="O45" s="178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162"/>
      <c r="BX45" s="162"/>
      <c r="BY45" s="162"/>
      <c r="BZ45" s="162"/>
      <c r="CA45" s="162"/>
      <c r="CB45" s="162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2"/>
      <c r="CW45" s="162"/>
      <c r="CX45" s="162"/>
      <c r="CY45" s="162"/>
      <c r="CZ45" s="162"/>
      <c r="DA45" s="162"/>
      <c r="DB45" s="162"/>
      <c r="DC45" s="162"/>
      <c r="DD45" s="162"/>
      <c r="DE45" s="162"/>
      <c r="DF45" s="162"/>
      <c r="DG45" s="162"/>
      <c r="DH45" s="162"/>
      <c r="DI45" s="162"/>
      <c r="DJ45" s="162"/>
      <c r="DK45" s="162"/>
      <c r="DL45" s="162"/>
      <c r="DM45" s="162"/>
      <c r="DN45" s="162"/>
      <c r="DO45" s="162"/>
      <c r="DP45" s="162"/>
      <c r="DQ45" s="162"/>
      <c r="DR45" s="162"/>
      <c r="DS45" s="162"/>
      <c r="DT45" s="162"/>
      <c r="DU45" s="162"/>
      <c r="DV45" s="162"/>
      <c r="DW45" s="162"/>
      <c r="DX45" s="162"/>
      <c r="DY45" s="162"/>
      <c r="DZ45" s="162"/>
      <c r="EA45" s="162"/>
      <c r="EB45" s="162"/>
      <c r="EC45" s="162"/>
      <c r="ED45" s="162"/>
      <c r="EE45" s="162"/>
      <c r="EF45" s="162"/>
      <c r="EG45" s="162"/>
      <c r="EH45" s="162"/>
      <c r="EI45" s="162"/>
      <c r="EJ45" s="162"/>
      <c r="EK45" s="162"/>
      <c r="EL45" s="162"/>
      <c r="EM45" s="162"/>
      <c r="EN45" s="162"/>
      <c r="EO45" s="162"/>
      <c r="EP45" s="162"/>
      <c r="EQ45" s="162"/>
      <c r="ER45" s="162"/>
      <c r="ES45" s="162"/>
      <c r="ET45" s="162"/>
      <c r="EU45" s="162"/>
      <c r="EV45" s="162"/>
      <c r="EW45" s="162"/>
      <c r="EX45" s="162"/>
      <c r="EY45" s="162"/>
      <c r="EZ45" s="162"/>
      <c r="FA45" s="162"/>
      <c r="FB45" s="162"/>
      <c r="FC45" s="162"/>
      <c r="FD45" s="162"/>
      <c r="FE45" s="162"/>
      <c r="FF45" s="162"/>
      <c r="FG45" s="162"/>
      <c r="FH45" s="162"/>
      <c r="FI45" s="162"/>
      <c r="FJ45" s="162"/>
      <c r="FK45" s="162"/>
      <c r="FL45" s="162"/>
      <c r="FM45" s="162"/>
      <c r="FN45" s="162"/>
      <c r="FO45" s="162"/>
      <c r="FP45" s="162"/>
      <c r="FQ45" s="162"/>
      <c r="FR45" s="162"/>
      <c r="FS45" s="162"/>
      <c r="FT45" s="162"/>
      <c r="FU45" s="162"/>
      <c r="FV45" s="162"/>
      <c r="FW45" s="162"/>
      <c r="FX45" s="162"/>
      <c r="FY45" s="162"/>
      <c r="FZ45" s="162"/>
      <c r="GA45" s="162"/>
      <c r="GB45" s="162"/>
      <c r="GC45" s="162"/>
      <c r="GD45" s="162"/>
      <c r="GE45" s="162"/>
      <c r="GF45" s="162"/>
      <c r="GG45" s="162"/>
      <c r="GH45" s="162"/>
      <c r="GI45" s="162"/>
      <c r="GJ45" s="162"/>
      <c r="GK45" s="162"/>
      <c r="GL45" s="162"/>
      <c r="GM45" s="162"/>
      <c r="GN45" s="162"/>
      <c r="GO45" s="162"/>
      <c r="GP45" s="162"/>
      <c r="GQ45" s="162"/>
      <c r="GR45" s="162"/>
      <c r="GS45" s="162"/>
      <c r="GT45" s="162"/>
      <c r="GU45" s="162"/>
      <c r="GV45" s="162"/>
      <c r="GW45" s="162"/>
      <c r="GX45" s="162"/>
      <c r="GY45" s="162"/>
      <c r="GZ45" s="162"/>
      <c r="HA45" s="162"/>
      <c r="HB45" s="162"/>
      <c r="HC45" s="162"/>
      <c r="HD45" s="162"/>
      <c r="HE45" s="162"/>
      <c r="HF45" s="162"/>
      <c r="HG45" s="162"/>
      <c r="HH45" s="162"/>
      <c r="HI45" s="162"/>
      <c r="HJ45" s="162"/>
      <c r="HK45" s="162"/>
      <c r="HL45" s="162"/>
      <c r="HM45" s="162"/>
      <c r="HN45" s="162"/>
      <c r="HO45" s="162"/>
      <c r="HP45" s="162"/>
      <c r="HQ45" s="162"/>
      <c r="HR45" s="162"/>
      <c r="HS45" s="162"/>
      <c r="HT45" s="162"/>
      <c r="HU45" s="162"/>
      <c r="HV45" s="162"/>
      <c r="HW45" s="162"/>
      <c r="HX45" s="162"/>
      <c r="HY45" s="162"/>
      <c r="HZ45" s="162"/>
      <c r="IA45" s="162"/>
      <c r="IB45" s="162"/>
      <c r="IC45" s="162"/>
      <c r="ID45" s="162"/>
      <c r="IE45" s="162"/>
      <c r="IF45" s="162"/>
      <c r="IG45" s="162"/>
      <c r="IH45" s="162"/>
      <c r="II45" s="162"/>
      <c r="IJ45" s="162"/>
      <c r="IK45" s="162"/>
      <c r="IL45" s="162"/>
      <c r="IM45" s="162"/>
      <c r="IN45" s="162"/>
      <c r="IO45" s="162"/>
      <c r="IP45" s="162"/>
      <c r="IQ45" s="163"/>
    </row>
    <row r="46" spans="1:251" ht="15" customHeight="1" x14ac:dyDescent="0.15">
      <c r="A46" s="156">
        <v>9</v>
      </c>
      <c r="B46" s="13" t="s">
        <v>73</v>
      </c>
      <c r="C46" s="156">
        <v>3</v>
      </c>
      <c r="D46" s="152"/>
      <c r="E46" s="156">
        <v>9</v>
      </c>
      <c r="F46" s="13" t="s">
        <v>58</v>
      </c>
      <c r="G46" s="156">
        <v>29</v>
      </c>
      <c r="H46" s="152"/>
      <c r="I46" s="156">
        <v>9</v>
      </c>
      <c r="J46" s="344" t="s">
        <v>121</v>
      </c>
      <c r="K46" s="345">
        <v>29</v>
      </c>
      <c r="L46" s="152"/>
      <c r="M46" s="177"/>
      <c r="N46" s="178"/>
      <c r="O46" s="178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2"/>
      <c r="CW46" s="162"/>
      <c r="CX46" s="162"/>
      <c r="CY46" s="162"/>
      <c r="CZ46" s="162"/>
      <c r="DA46" s="162"/>
      <c r="DB46" s="162"/>
      <c r="DC46" s="162"/>
      <c r="DD46" s="162"/>
      <c r="DE46" s="162"/>
      <c r="DF46" s="162"/>
      <c r="DG46" s="162"/>
      <c r="DH46" s="162"/>
      <c r="DI46" s="162"/>
      <c r="DJ46" s="162"/>
      <c r="DK46" s="162"/>
      <c r="DL46" s="162"/>
      <c r="DM46" s="162"/>
      <c r="DN46" s="162"/>
      <c r="DO46" s="162"/>
      <c r="DP46" s="162"/>
      <c r="DQ46" s="162"/>
      <c r="DR46" s="162"/>
      <c r="DS46" s="162"/>
      <c r="DT46" s="162"/>
      <c r="DU46" s="162"/>
      <c r="DV46" s="162"/>
      <c r="DW46" s="162"/>
      <c r="DX46" s="162"/>
      <c r="DY46" s="162"/>
      <c r="DZ46" s="162"/>
      <c r="EA46" s="162"/>
      <c r="EB46" s="162"/>
      <c r="EC46" s="162"/>
      <c r="ED46" s="162"/>
      <c r="EE46" s="162"/>
      <c r="EF46" s="162"/>
      <c r="EG46" s="162"/>
      <c r="EH46" s="162"/>
      <c r="EI46" s="162"/>
      <c r="EJ46" s="162"/>
      <c r="EK46" s="162"/>
      <c r="EL46" s="162"/>
      <c r="EM46" s="162"/>
      <c r="EN46" s="162"/>
      <c r="EO46" s="162"/>
      <c r="EP46" s="162"/>
      <c r="EQ46" s="162"/>
      <c r="ER46" s="162"/>
      <c r="ES46" s="162"/>
      <c r="ET46" s="162"/>
      <c r="EU46" s="162"/>
      <c r="EV46" s="162"/>
      <c r="EW46" s="162"/>
      <c r="EX46" s="162"/>
      <c r="EY46" s="162"/>
      <c r="EZ46" s="162"/>
      <c r="FA46" s="162"/>
      <c r="FB46" s="162"/>
      <c r="FC46" s="162"/>
      <c r="FD46" s="162"/>
      <c r="FE46" s="162"/>
      <c r="FF46" s="162"/>
      <c r="FG46" s="162"/>
      <c r="FH46" s="162"/>
      <c r="FI46" s="162"/>
      <c r="FJ46" s="162"/>
      <c r="FK46" s="162"/>
      <c r="FL46" s="162"/>
      <c r="FM46" s="162"/>
      <c r="FN46" s="162"/>
      <c r="FO46" s="162"/>
      <c r="FP46" s="162"/>
      <c r="FQ46" s="162"/>
      <c r="FR46" s="162"/>
      <c r="FS46" s="162"/>
      <c r="FT46" s="162"/>
      <c r="FU46" s="162"/>
      <c r="FV46" s="162"/>
      <c r="FW46" s="162"/>
      <c r="FX46" s="162"/>
      <c r="FY46" s="162"/>
      <c r="FZ46" s="162"/>
      <c r="GA46" s="162"/>
      <c r="GB46" s="162"/>
      <c r="GC46" s="162"/>
      <c r="GD46" s="162"/>
      <c r="GE46" s="162"/>
      <c r="GF46" s="162"/>
      <c r="GG46" s="162"/>
      <c r="GH46" s="162"/>
      <c r="GI46" s="162"/>
      <c r="GJ46" s="162"/>
      <c r="GK46" s="162"/>
      <c r="GL46" s="162"/>
      <c r="GM46" s="162"/>
      <c r="GN46" s="162"/>
      <c r="GO46" s="162"/>
      <c r="GP46" s="162"/>
      <c r="GQ46" s="162"/>
      <c r="GR46" s="162"/>
      <c r="GS46" s="162"/>
      <c r="GT46" s="162"/>
      <c r="GU46" s="162"/>
      <c r="GV46" s="162"/>
      <c r="GW46" s="162"/>
      <c r="GX46" s="162"/>
      <c r="GY46" s="162"/>
      <c r="GZ46" s="162"/>
      <c r="HA46" s="162"/>
      <c r="HB46" s="162"/>
      <c r="HC46" s="162"/>
      <c r="HD46" s="162"/>
      <c r="HE46" s="162"/>
      <c r="HF46" s="162"/>
      <c r="HG46" s="162"/>
      <c r="HH46" s="162"/>
      <c r="HI46" s="162"/>
      <c r="HJ46" s="162"/>
      <c r="HK46" s="162"/>
      <c r="HL46" s="162"/>
      <c r="HM46" s="162"/>
      <c r="HN46" s="162"/>
      <c r="HO46" s="162"/>
      <c r="HP46" s="162"/>
      <c r="HQ46" s="162"/>
      <c r="HR46" s="162"/>
      <c r="HS46" s="162"/>
      <c r="HT46" s="162"/>
      <c r="HU46" s="162"/>
      <c r="HV46" s="162"/>
      <c r="HW46" s="162"/>
      <c r="HX46" s="162"/>
      <c r="HY46" s="162"/>
      <c r="HZ46" s="162"/>
      <c r="IA46" s="162"/>
      <c r="IB46" s="162"/>
      <c r="IC46" s="162"/>
      <c r="ID46" s="162"/>
      <c r="IE46" s="162"/>
      <c r="IF46" s="162"/>
      <c r="IG46" s="162"/>
      <c r="IH46" s="162"/>
      <c r="II46" s="162"/>
      <c r="IJ46" s="162"/>
      <c r="IK46" s="162"/>
      <c r="IL46" s="162"/>
      <c r="IM46" s="162"/>
      <c r="IN46" s="162"/>
      <c r="IO46" s="162"/>
      <c r="IP46" s="162"/>
      <c r="IQ46" s="163"/>
    </row>
    <row r="47" spans="1:251" ht="15" customHeight="1" x14ac:dyDescent="0.15">
      <c r="A47" s="156">
        <v>10</v>
      </c>
      <c r="B47" s="344" t="s">
        <v>193</v>
      </c>
      <c r="C47" s="345">
        <v>2</v>
      </c>
      <c r="D47" s="152"/>
      <c r="E47" s="156">
        <v>10</v>
      </c>
      <c r="F47" s="13" t="s">
        <v>118</v>
      </c>
      <c r="G47" s="156">
        <v>29</v>
      </c>
      <c r="H47" s="152"/>
      <c r="I47" s="156">
        <v>10</v>
      </c>
      <c r="J47" s="13" t="s">
        <v>74</v>
      </c>
      <c r="K47" s="156">
        <v>29</v>
      </c>
      <c r="L47" s="152"/>
      <c r="M47" s="177"/>
      <c r="N47" s="178"/>
      <c r="O47" s="178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  <c r="CW47" s="162"/>
      <c r="CX47" s="162"/>
      <c r="CY47" s="162"/>
      <c r="CZ47" s="162"/>
      <c r="DA47" s="162"/>
      <c r="DB47" s="162"/>
      <c r="DC47" s="162"/>
      <c r="DD47" s="162"/>
      <c r="DE47" s="162"/>
      <c r="DF47" s="162"/>
      <c r="DG47" s="162"/>
      <c r="DH47" s="162"/>
      <c r="DI47" s="162"/>
      <c r="DJ47" s="162"/>
      <c r="DK47" s="162"/>
      <c r="DL47" s="162"/>
      <c r="DM47" s="162"/>
      <c r="DN47" s="162"/>
      <c r="DO47" s="162"/>
      <c r="DP47" s="162"/>
      <c r="DQ47" s="162"/>
      <c r="DR47" s="162"/>
      <c r="DS47" s="162"/>
      <c r="DT47" s="162"/>
      <c r="DU47" s="162"/>
      <c r="DV47" s="162"/>
      <c r="DW47" s="162"/>
      <c r="DX47" s="162"/>
      <c r="DY47" s="162"/>
      <c r="DZ47" s="162"/>
      <c r="EA47" s="162"/>
      <c r="EB47" s="162"/>
      <c r="EC47" s="162"/>
      <c r="ED47" s="162"/>
      <c r="EE47" s="162"/>
      <c r="EF47" s="162"/>
      <c r="EG47" s="162"/>
      <c r="EH47" s="162"/>
      <c r="EI47" s="162"/>
      <c r="EJ47" s="162"/>
      <c r="EK47" s="162"/>
      <c r="EL47" s="162"/>
      <c r="EM47" s="162"/>
      <c r="EN47" s="162"/>
      <c r="EO47" s="162"/>
      <c r="EP47" s="162"/>
      <c r="EQ47" s="162"/>
      <c r="ER47" s="162"/>
      <c r="ES47" s="162"/>
      <c r="ET47" s="162"/>
      <c r="EU47" s="162"/>
      <c r="EV47" s="162"/>
      <c r="EW47" s="162"/>
      <c r="EX47" s="162"/>
      <c r="EY47" s="162"/>
      <c r="EZ47" s="162"/>
      <c r="FA47" s="162"/>
      <c r="FB47" s="162"/>
      <c r="FC47" s="162"/>
      <c r="FD47" s="162"/>
      <c r="FE47" s="162"/>
      <c r="FF47" s="162"/>
      <c r="FG47" s="162"/>
      <c r="FH47" s="162"/>
      <c r="FI47" s="162"/>
      <c r="FJ47" s="162"/>
      <c r="FK47" s="162"/>
      <c r="FL47" s="162"/>
      <c r="FM47" s="162"/>
      <c r="FN47" s="162"/>
      <c r="FO47" s="162"/>
      <c r="FP47" s="162"/>
      <c r="FQ47" s="162"/>
      <c r="FR47" s="162"/>
      <c r="FS47" s="162"/>
      <c r="FT47" s="162"/>
      <c r="FU47" s="162"/>
      <c r="FV47" s="162"/>
      <c r="FW47" s="162"/>
      <c r="FX47" s="162"/>
      <c r="FY47" s="162"/>
      <c r="FZ47" s="162"/>
      <c r="GA47" s="162"/>
      <c r="GB47" s="162"/>
      <c r="GC47" s="162"/>
      <c r="GD47" s="162"/>
      <c r="GE47" s="162"/>
      <c r="GF47" s="162"/>
      <c r="GG47" s="162"/>
      <c r="GH47" s="162"/>
      <c r="GI47" s="162"/>
      <c r="GJ47" s="162"/>
      <c r="GK47" s="162"/>
      <c r="GL47" s="162"/>
      <c r="GM47" s="162"/>
      <c r="GN47" s="162"/>
      <c r="GO47" s="162"/>
      <c r="GP47" s="162"/>
      <c r="GQ47" s="162"/>
      <c r="GR47" s="162"/>
      <c r="GS47" s="162"/>
      <c r="GT47" s="162"/>
      <c r="GU47" s="162"/>
      <c r="GV47" s="162"/>
      <c r="GW47" s="162"/>
      <c r="GX47" s="162"/>
      <c r="GY47" s="162"/>
      <c r="GZ47" s="162"/>
      <c r="HA47" s="162"/>
      <c r="HB47" s="162"/>
      <c r="HC47" s="162"/>
      <c r="HD47" s="162"/>
      <c r="HE47" s="162"/>
      <c r="HF47" s="162"/>
      <c r="HG47" s="162"/>
      <c r="HH47" s="162"/>
      <c r="HI47" s="162"/>
      <c r="HJ47" s="162"/>
      <c r="HK47" s="162"/>
      <c r="HL47" s="162"/>
      <c r="HM47" s="162"/>
      <c r="HN47" s="162"/>
      <c r="HO47" s="162"/>
      <c r="HP47" s="162"/>
      <c r="HQ47" s="162"/>
      <c r="HR47" s="162"/>
      <c r="HS47" s="162"/>
      <c r="HT47" s="162"/>
      <c r="HU47" s="162"/>
      <c r="HV47" s="162"/>
      <c r="HW47" s="162"/>
      <c r="HX47" s="162"/>
      <c r="HY47" s="162"/>
      <c r="HZ47" s="162"/>
      <c r="IA47" s="162"/>
      <c r="IB47" s="162"/>
      <c r="IC47" s="162"/>
      <c r="ID47" s="162"/>
      <c r="IE47" s="162"/>
      <c r="IF47" s="162"/>
      <c r="IG47" s="162"/>
      <c r="IH47" s="162"/>
      <c r="II47" s="162"/>
      <c r="IJ47" s="162"/>
      <c r="IK47" s="162"/>
      <c r="IL47" s="162"/>
      <c r="IM47" s="162"/>
      <c r="IN47" s="162"/>
      <c r="IO47" s="162"/>
      <c r="IP47" s="162"/>
      <c r="IQ47" s="163"/>
    </row>
    <row r="48" spans="1:251" ht="15" customHeight="1" x14ac:dyDescent="0.15">
      <c r="A48" s="156">
        <v>11</v>
      </c>
      <c r="B48" s="344" t="s">
        <v>127</v>
      </c>
      <c r="C48" s="345">
        <v>1</v>
      </c>
      <c r="D48" s="152"/>
      <c r="E48" s="156">
        <f t="shared" ref="E48:E57" si="3">E47+1</f>
        <v>11</v>
      </c>
      <c r="F48" s="13" t="s">
        <v>215</v>
      </c>
      <c r="G48" s="156">
        <v>29</v>
      </c>
      <c r="H48" s="152"/>
      <c r="I48" s="156">
        <f t="shared" ref="I48:I57" si="4">I47+1</f>
        <v>11</v>
      </c>
      <c r="J48" s="13" t="s">
        <v>215</v>
      </c>
      <c r="K48" s="156">
        <v>29</v>
      </c>
      <c r="L48" s="152"/>
      <c r="M48" s="177"/>
      <c r="N48" s="178"/>
      <c r="O48" s="178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/>
      <c r="CN48" s="162"/>
      <c r="CO48" s="162"/>
      <c r="CP48" s="162"/>
      <c r="CQ48" s="162"/>
      <c r="CR48" s="162"/>
      <c r="CS48" s="162"/>
      <c r="CT48" s="162"/>
      <c r="CU48" s="162"/>
      <c r="CV48" s="162"/>
      <c r="CW48" s="162"/>
      <c r="CX48" s="162"/>
      <c r="CY48" s="162"/>
      <c r="CZ48" s="162"/>
      <c r="DA48" s="162"/>
      <c r="DB48" s="162"/>
      <c r="DC48" s="162"/>
      <c r="DD48" s="162"/>
      <c r="DE48" s="162"/>
      <c r="DF48" s="162"/>
      <c r="DG48" s="162"/>
      <c r="DH48" s="162"/>
      <c r="DI48" s="162"/>
      <c r="DJ48" s="162"/>
      <c r="DK48" s="162"/>
      <c r="DL48" s="162"/>
      <c r="DM48" s="162"/>
      <c r="DN48" s="162"/>
      <c r="DO48" s="162"/>
      <c r="DP48" s="162"/>
      <c r="DQ48" s="162"/>
      <c r="DR48" s="162"/>
      <c r="DS48" s="162"/>
      <c r="DT48" s="162"/>
      <c r="DU48" s="162"/>
      <c r="DV48" s="162"/>
      <c r="DW48" s="162"/>
      <c r="DX48" s="162"/>
      <c r="DY48" s="162"/>
      <c r="DZ48" s="162"/>
      <c r="EA48" s="162"/>
      <c r="EB48" s="162"/>
      <c r="EC48" s="162"/>
      <c r="ED48" s="162"/>
      <c r="EE48" s="162"/>
      <c r="EF48" s="162"/>
      <c r="EG48" s="162"/>
      <c r="EH48" s="162"/>
      <c r="EI48" s="162"/>
      <c r="EJ48" s="162"/>
      <c r="EK48" s="162"/>
      <c r="EL48" s="162"/>
      <c r="EM48" s="162"/>
      <c r="EN48" s="162"/>
      <c r="EO48" s="162"/>
      <c r="EP48" s="162"/>
      <c r="EQ48" s="162"/>
      <c r="ER48" s="162"/>
      <c r="ES48" s="162"/>
      <c r="ET48" s="162"/>
      <c r="EU48" s="162"/>
      <c r="EV48" s="162"/>
      <c r="EW48" s="162"/>
      <c r="EX48" s="162"/>
      <c r="EY48" s="162"/>
      <c r="EZ48" s="162"/>
      <c r="FA48" s="162"/>
      <c r="FB48" s="162"/>
      <c r="FC48" s="162"/>
      <c r="FD48" s="162"/>
      <c r="FE48" s="162"/>
      <c r="FF48" s="162"/>
      <c r="FG48" s="162"/>
      <c r="FH48" s="162"/>
      <c r="FI48" s="162"/>
      <c r="FJ48" s="162"/>
      <c r="FK48" s="162"/>
      <c r="FL48" s="162"/>
      <c r="FM48" s="162"/>
      <c r="FN48" s="162"/>
      <c r="FO48" s="162"/>
      <c r="FP48" s="162"/>
      <c r="FQ48" s="162"/>
      <c r="FR48" s="162"/>
      <c r="FS48" s="162"/>
      <c r="FT48" s="162"/>
      <c r="FU48" s="162"/>
      <c r="FV48" s="162"/>
      <c r="FW48" s="162"/>
      <c r="FX48" s="162"/>
      <c r="FY48" s="162"/>
      <c r="FZ48" s="162"/>
      <c r="GA48" s="162"/>
      <c r="GB48" s="162"/>
      <c r="GC48" s="162"/>
      <c r="GD48" s="162"/>
      <c r="GE48" s="162"/>
      <c r="GF48" s="162"/>
      <c r="GG48" s="162"/>
      <c r="GH48" s="162"/>
      <c r="GI48" s="162"/>
      <c r="GJ48" s="162"/>
      <c r="GK48" s="162"/>
      <c r="GL48" s="162"/>
      <c r="GM48" s="162"/>
      <c r="GN48" s="162"/>
      <c r="GO48" s="162"/>
      <c r="GP48" s="162"/>
      <c r="GQ48" s="162"/>
      <c r="GR48" s="162"/>
      <c r="GS48" s="162"/>
      <c r="GT48" s="162"/>
      <c r="GU48" s="162"/>
      <c r="GV48" s="162"/>
      <c r="GW48" s="162"/>
      <c r="GX48" s="162"/>
      <c r="GY48" s="162"/>
      <c r="GZ48" s="162"/>
      <c r="HA48" s="162"/>
      <c r="HB48" s="162"/>
      <c r="HC48" s="162"/>
      <c r="HD48" s="162"/>
      <c r="HE48" s="162"/>
      <c r="HF48" s="162"/>
      <c r="HG48" s="162"/>
      <c r="HH48" s="162"/>
      <c r="HI48" s="162"/>
      <c r="HJ48" s="162"/>
      <c r="HK48" s="162"/>
      <c r="HL48" s="162"/>
      <c r="HM48" s="162"/>
      <c r="HN48" s="162"/>
      <c r="HO48" s="162"/>
      <c r="HP48" s="162"/>
      <c r="HQ48" s="162"/>
      <c r="HR48" s="162"/>
      <c r="HS48" s="162"/>
      <c r="HT48" s="162"/>
      <c r="HU48" s="162"/>
      <c r="HV48" s="162"/>
      <c r="HW48" s="162"/>
      <c r="HX48" s="162"/>
      <c r="HY48" s="162"/>
      <c r="HZ48" s="162"/>
      <c r="IA48" s="162"/>
      <c r="IB48" s="162"/>
      <c r="IC48" s="162"/>
      <c r="ID48" s="162"/>
      <c r="IE48" s="162"/>
      <c r="IF48" s="162"/>
      <c r="IG48" s="162"/>
      <c r="IH48" s="162"/>
      <c r="II48" s="162"/>
      <c r="IJ48" s="162"/>
      <c r="IK48" s="162"/>
      <c r="IL48" s="162"/>
      <c r="IM48" s="162"/>
      <c r="IN48" s="162"/>
      <c r="IO48" s="162"/>
      <c r="IP48" s="162"/>
      <c r="IQ48" s="163"/>
    </row>
    <row r="49" spans="1:251" ht="15" customHeight="1" x14ac:dyDescent="0.15">
      <c r="A49" s="156">
        <v>12</v>
      </c>
      <c r="B49" s="344" t="s">
        <v>108</v>
      </c>
      <c r="C49" s="345">
        <v>1</v>
      </c>
      <c r="D49" s="152"/>
      <c r="E49" s="156">
        <f t="shared" si="3"/>
        <v>12</v>
      </c>
      <c r="F49" s="344" t="s">
        <v>108</v>
      </c>
      <c r="G49" s="345">
        <v>27</v>
      </c>
      <c r="H49" s="152"/>
      <c r="I49" s="156">
        <f t="shared" si="4"/>
        <v>12</v>
      </c>
      <c r="J49" s="344" t="s">
        <v>193</v>
      </c>
      <c r="K49" s="345">
        <v>25</v>
      </c>
      <c r="L49" s="152"/>
      <c r="M49" s="177"/>
      <c r="N49" s="178"/>
      <c r="O49" s="178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2"/>
      <c r="CT49" s="162"/>
      <c r="CU49" s="162"/>
      <c r="CV49" s="162"/>
      <c r="CW49" s="162"/>
      <c r="CX49" s="162"/>
      <c r="CY49" s="162"/>
      <c r="CZ49" s="162"/>
      <c r="DA49" s="162"/>
      <c r="DB49" s="162"/>
      <c r="DC49" s="162"/>
      <c r="DD49" s="162"/>
      <c r="DE49" s="162"/>
      <c r="DF49" s="162"/>
      <c r="DG49" s="162"/>
      <c r="DH49" s="162"/>
      <c r="DI49" s="162"/>
      <c r="DJ49" s="162"/>
      <c r="DK49" s="162"/>
      <c r="DL49" s="162"/>
      <c r="DM49" s="162"/>
      <c r="DN49" s="162"/>
      <c r="DO49" s="162"/>
      <c r="DP49" s="162"/>
      <c r="DQ49" s="162"/>
      <c r="DR49" s="162"/>
      <c r="DS49" s="162"/>
      <c r="DT49" s="162"/>
      <c r="DU49" s="162"/>
      <c r="DV49" s="162"/>
      <c r="DW49" s="162"/>
      <c r="DX49" s="162"/>
      <c r="DY49" s="162"/>
      <c r="DZ49" s="162"/>
      <c r="EA49" s="162"/>
      <c r="EB49" s="162"/>
      <c r="EC49" s="162"/>
      <c r="ED49" s="162"/>
      <c r="EE49" s="162"/>
      <c r="EF49" s="162"/>
      <c r="EG49" s="162"/>
      <c r="EH49" s="162"/>
      <c r="EI49" s="162"/>
      <c r="EJ49" s="162"/>
      <c r="EK49" s="162"/>
      <c r="EL49" s="162"/>
      <c r="EM49" s="162"/>
      <c r="EN49" s="162"/>
      <c r="EO49" s="162"/>
      <c r="EP49" s="162"/>
      <c r="EQ49" s="162"/>
      <c r="ER49" s="162"/>
      <c r="ES49" s="162"/>
      <c r="ET49" s="162"/>
      <c r="EU49" s="162"/>
      <c r="EV49" s="162"/>
      <c r="EW49" s="162"/>
      <c r="EX49" s="162"/>
      <c r="EY49" s="162"/>
      <c r="EZ49" s="162"/>
      <c r="FA49" s="162"/>
      <c r="FB49" s="162"/>
      <c r="FC49" s="162"/>
      <c r="FD49" s="162"/>
      <c r="FE49" s="162"/>
      <c r="FF49" s="162"/>
      <c r="FG49" s="162"/>
      <c r="FH49" s="162"/>
      <c r="FI49" s="162"/>
      <c r="FJ49" s="162"/>
      <c r="FK49" s="162"/>
      <c r="FL49" s="162"/>
      <c r="FM49" s="162"/>
      <c r="FN49" s="162"/>
      <c r="FO49" s="162"/>
      <c r="FP49" s="162"/>
      <c r="FQ49" s="162"/>
      <c r="FR49" s="162"/>
      <c r="FS49" s="162"/>
      <c r="FT49" s="162"/>
      <c r="FU49" s="162"/>
      <c r="FV49" s="162"/>
      <c r="FW49" s="162"/>
      <c r="FX49" s="162"/>
      <c r="FY49" s="162"/>
      <c r="FZ49" s="162"/>
      <c r="GA49" s="162"/>
      <c r="GB49" s="162"/>
      <c r="GC49" s="162"/>
      <c r="GD49" s="162"/>
      <c r="GE49" s="162"/>
      <c r="GF49" s="162"/>
      <c r="GG49" s="162"/>
      <c r="GH49" s="162"/>
      <c r="GI49" s="162"/>
      <c r="GJ49" s="162"/>
      <c r="GK49" s="162"/>
      <c r="GL49" s="162"/>
      <c r="GM49" s="162"/>
      <c r="GN49" s="162"/>
      <c r="GO49" s="162"/>
      <c r="GP49" s="162"/>
      <c r="GQ49" s="162"/>
      <c r="GR49" s="162"/>
      <c r="GS49" s="162"/>
      <c r="GT49" s="162"/>
      <c r="GU49" s="162"/>
      <c r="GV49" s="162"/>
      <c r="GW49" s="162"/>
      <c r="GX49" s="162"/>
      <c r="GY49" s="162"/>
      <c r="GZ49" s="162"/>
      <c r="HA49" s="162"/>
      <c r="HB49" s="162"/>
      <c r="HC49" s="162"/>
      <c r="HD49" s="162"/>
      <c r="HE49" s="162"/>
      <c r="HF49" s="162"/>
      <c r="HG49" s="162"/>
      <c r="HH49" s="162"/>
      <c r="HI49" s="162"/>
      <c r="HJ49" s="162"/>
      <c r="HK49" s="162"/>
      <c r="HL49" s="162"/>
      <c r="HM49" s="162"/>
      <c r="HN49" s="162"/>
      <c r="HO49" s="162"/>
      <c r="HP49" s="162"/>
      <c r="HQ49" s="162"/>
      <c r="HR49" s="162"/>
      <c r="HS49" s="162"/>
      <c r="HT49" s="162"/>
      <c r="HU49" s="162"/>
      <c r="HV49" s="162"/>
      <c r="HW49" s="162"/>
      <c r="HX49" s="162"/>
      <c r="HY49" s="162"/>
      <c r="HZ49" s="162"/>
      <c r="IA49" s="162"/>
      <c r="IB49" s="162"/>
      <c r="IC49" s="162"/>
      <c r="ID49" s="162"/>
      <c r="IE49" s="162"/>
      <c r="IF49" s="162"/>
      <c r="IG49" s="162"/>
      <c r="IH49" s="162"/>
      <c r="II49" s="162"/>
      <c r="IJ49" s="162"/>
      <c r="IK49" s="162"/>
      <c r="IL49" s="162"/>
      <c r="IM49" s="162"/>
      <c r="IN49" s="162"/>
      <c r="IO49" s="162"/>
      <c r="IP49" s="162"/>
      <c r="IQ49" s="163"/>
    </row>
    <row r="50" spans="1:251" ht="15" customHeight="1" x14ac:dyDescent="0.15">
      <c r="A50" s="156">
        <v>13</v>
      </c>
      <c r="B50" s="344" t="s">
        <v>206</v>
      </c>
      <c r="C50" s="345">
        <v>1</v>
      </c>
      <c r="D50" s="152"/>
      <c r="E50" s="156">
        <f t="shared" si="3"/>
        <v>13</v>
      </c>
      <c r="F50" s="344" t="s">
        <v>331</v>
      </c>
      <c r="G50" s="345">
        <v>25</v>
      </c>
      <c r="H50" s="152"/>
      <c r="I50" s="156">
        <f t="shared" si="4"/>
        <v>13</v>
      </c>
      <c r="J50" s="13" t="s">
        <v>73</v>
      </c>
      <c r="K50" s="156">
        <v>25</v>
      </c>
      <c r="L50" s="152"/>
      <c r="M50" s="177"/>
      <c r="N50" s="178"/>
      <c r="O50" s="178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2"/>
      <c r="CS50" s="162"/>
      <c r="CT50" s="162"/>
      <c r="CU50" s="162"/>
      <c r="CV50" s="162"/>
      <c r="CW50" s="162"/>
      <c r="CX50" s="162"/>
      <c r="CY50" s="162"/>
      <c r="CZ50" s="162"/>
      <c r="DA50" s="162"/>
      <c r="DB50" s="162"/>
      <c r="DC50" s="162"/>
      <c r="DD50" s="162"/>
      <c r="DE50" s="162"/>
      <c r="DF50" s="162"/>
      <c r="DG50" s="162"/>
      <c r="DH50" s="162"/>
      <c r="DI50" s="162"/>
      <c r="DJ50" s="162"/>
      <c r="DK50" s="162"/>
      <c r="DL50" s="162"/>
      <c r="DM50" s="162"/>
      <c r="DN50" s="162"/>
      <c r="DO50" s="162"/>
      <c r="DP50" s="162"/>
      <c r="DQ50" s="162"/>
      <c r="DR50" s="162"/>
      <c r="DS50" s="162"/>
      <c r="DT50" s="162"/>
      <c r="DU50" s="162"/>
      <c r="DV50" s="162"/>
      <c r="DW50" s="162"/>
      <c r="DX50" s="162"/>
      <c r="DY50" s="162"/>
      <c r="DZ50" s="162"/>
      <c r="EA50" s="162"/>
      <c r="EB50" s="162"/>
      <c r="EC50" s="162"/>
      <c r="ED50" s="162"/>
      <c r="EE50" s="162"/>
      <c r="EF50" s="162"/>
      <c r="EG50" s="162"/>
      <c r="EH50" s="162"/>
      <c r="EI50" s="162"/>
      <c r="EJ50" s="162"/>
      <c r="EK50" s="162"/>
      <c r="EL50" s="162"/>
      <c r="EM50" s="162"/>
      <c r="EN50" s="162"/>
      <c r="EO50" s="162"/>
      <c r="EP50" s="162"/>
      <c r="EQ50" s="162"/>
      <c r="ER50" s="162"/>
      <c r="ES50" s="162"/>
      <c r="ET50" s="162"/>
      <c r="EU50" s="162"/>
      <c r="EV50" s="162"/>
      <c r="EW50" s="162"/>
      <c r="EX50" s="162"/>
      <c r="EY50" s="162"/>
      <c r="EZ50" s="162"/>
      <c r="FA50" s="162"/>
      <c r="FB50" s="162"/>
      <c r="FC50" s="162"/>
      <c r="FD50" s="162"/>
      <c r="FE50" s="162"/>
      <c r="FF50" s="162"/>
      <c r="FG50" s="162"/>
      <c r="FH50" s="162"/>
      <c r="FI50" s="162"/>
      <c r="FJ50" s="162"/>
      <c r="FK50" s="162"/>
      <c r="FL50" s="162"/>
      <c r="FM50" s="162"/>
      <c r="FN50" s="162"/>
      <c r="FO50" s="162"/>
      <c r="FP50" s="162"/>
      <c r="FQ50" s="162"/>
      <c r="FR50" s="162"/>
      <c r="FS50" s="162"/>
      <c r="FT50" s="162"/>
      <c r="FU50" s="162"/>
      <c r="FV50" s="162"/>
      <c r="FW50" s="162"/>
      <c r="FX50" s="162"/>
      <c r="FY50" s="162"/>
      <c r="FZ50" s="162"/>
      <c r="GA50" s="162"/>
      <c r="GB50" s="162"/>
      <c r="GC50" s="162"/>
      <c r="GD50" s="162"/>
      <c r="GE50" s="162"/>
      <c r="GF50" s="162"/>
      <c r="GG50" s="162"/>
      <c r="GH50" s="162"/>
      <c r="GI50" s="162"/>
      <c r="GJ50" s="162"/>
      <c r="GK50" s="162"/>
      <c r="GL50" s="162"/>
      <c r="GM50" s="162"/>
      <c r="GN50" s="162"/>
      <c r="GO50" s="162"/>
      <c r="GP50" s="162"/>
      <c r="GQ50" s="162"/>
      <c r="GR50" s="162"/>
      <c r="GS50" s="162"/>
      <c r="GT50" s="162"/>
      <c r="GU50" s="162"/>
      <c r="GV50" s="162"/>
      <c r="GW50" s="162"/>
      <c r="GX50" s="162"/>
      <c r="GY50" s="162"/>
      <c r="GZ50" s="162"/>
      <c r="HA50" s="162"/>
      <c r="HB50" s="162"/>
      <c r="HC50" s="162"/>
      <c r="HD50" s="162"/>
      <c r="HE50" s="162"/>
      <c r="HF50" s="162"/>
      <c r="HG50" s="162"/>
      <c r="HH50" s="162"/>
      <c r="HI50" s="162"/>
      <c r="HJ50" s="162"/>
      <c r="HK50" s="162"/>
      <c r="HL50" s="162"/>
      <c r="HM50" s="162"/>
      <c r="HN50" s="162"/>
      <c r="HO50" s="162"/>
      <c r="HP50" s="162"/>
      <c r="HQ50" s="162"/>
      <c r="HR50" s="162"/>
      <c r="HS50" s="162"/>
      <c r="HT50" s="162"/>
      <c r="HU50" s="162"/>
      <c r="HV50" s="162"/>
      <c r="HW50" s="162"/>
      <c r="HX50" s="162"/>
      <c r="HY50" s="162"/>
      <c r="HZ50" s="162"/>
      <c r="IA50" s="162"/>
      <c r="IB50" s="162"/>
      <c r="IC50" s="162"/>
      <c r="ID50" s="162"/>
      <c r="IE50" s="162"/>
      <c r="IF50" s="162"/>
      <c r="IG50" s="162"/>
      <c r="IH50" s="162"/>
      <c r="II50" s="162"/>
      <c r="IJ50" s="162"/>
      <c r="IK50" s="162"/>
      <c r="IL50" s="162"/>
      <c r="IM50" s="162"/>
      <c r="IN50" s="162"/>
      <c r="IO50" s="162"/>
      <c r="IP50" s="162"/>
      <c r="IQ50" s="163"/>
    </row>
    <row r="51" spans="1:251" ht="15" customHeight="1" x14ac:dyDescent="0.15">
      <c r="A51" s="156">
        <v>14</v>
      </c>
      <c r="B51" s="13" t="s">
        <v>58</v>
      </c>
      <c r="C51" s="156">
        <v>1</v>
      </c>
      <c r="D51" s="152"/>
      <c r="E51" s="156">
        <f t="shared" si="3"/>
        <v>14</v>
      </c>
      <c r="F51" s="13" t="s">
        <v>73</v>
      </c>
      <c r="G51" s="156">
        <v>22</v>
      </c>
      <c r="H51" s="152"/>
      <c r="I51" s="156">
        <f t="shared" si="4"/>
        <v>14</v>
      </c>
      <c r="J51" s="344" t="s">
        <v>108</v>
      </c>
      <c r="K51" s="345">
        <v>24</v>
      </c>
      <c r="L51" s="152"/>
      <c r="M51" s="177"/>
      <c r="N51" s="178"/>
      <c r="O51" s="178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2"/>
      <c r="CJ51" s="162"/>
      <c r="CK51" s="162"/>
      <c r="CL51" s="162"/>
      <c r="CM51" s="162"/>
      <c r="CN51" s="162"/>
      <c r="CO51" s="162"/>
      <c r="CP51" s="162"/>
      <c r="CQ51" s="162"/>
      <c r="CR51" s="162"/>
      <c r="CS51" s="162"/>
      <c r="CT51" s="162"/>
      <c r="CU51" s="162"/>
      <c r="CV51" s="162"/>
      <c r="CW51" s="162"/>
      <c r="CX51" s="162"/>
      <c r="CY51" s="162"/>
      <c r="CZ51" s="162"/>
      <c r="DA51" s="162"/>
      <c r="DB51" s="162"/>
      <c r="DC51" s="162"/>
      <c r="DD51" s="162"/>
      <c r="DE51" s="162"/>
      <c r="DF51" s="162"/>
      <c r="DG51" s="162"/>
      <c r="DH51" s="162"/>
      <c r="DI51" s="162"/>
      <c r="DJ51" s="162"/>
      <c r="DK51" s="162"/>
      <c r="DL51" s="162"/>
      <c r="DM51" s="162"/>
      <c r="DN51" s="162"/>
      <c r="DO51" s="162"/>
      <c r="DP51" s="162"/>
      <c r="DQ51" s="162"/>
      <c r="DR51" s="162"/>
      <c r="DS51" s="162"/>
      <c r="DT51" s="162"/>
      <c r="DU51" s="162"/>
      <c r="DV51" s="162"/>
      <c r="DW51" s="162"/>
      <c r="DX51" s="162"/>
      <c r="DY51" s="162"/>
      <c r="DZ51" s="162"/>
      <c r="EA51" s="162"/>
      <c r="EB51" s="162"/>
      <c r="EC51" s="162"/>
      <c r="ED51" s="162"/>
      <c r="EE51" s="162"/>
      <c r="EF51" s="162"/>
      <c r="EG51" s="162"/>
      <c r="EH51" s="162"/>
      <c r="EI51" s="162"/>
      <c r="EJ51" s="162"/>
      <c r="EK51" s="162"/>
      <c r="EL51" s="162"/>
      <c r="EM51" s="162"/>
      <c r="EN51" s="162"/>
      <c r="EO51" s="162"/>
      <c r="EP51" s="162"/>
      <c r="EQ51" s="162"/>
      <c r="ER51" s="162"/>
      <c r="ES51" s="162"/>
      <c r="ET51" s="162"/>
      <c r="EU51" s="162"/>
      <c r="EV51" s="162"/>
      <c r="EW51" s="162"/>
      <c r="EX51" s="162"/>
      <c r="EY51" s="162"/>
      <c r="EZ51" s="162"/>
      <c r="FA51" s="162"/>
      <c r="FB51" s="162"/>
      <c r="FC51" s="162"/>
      <c r="FD51" s="162"/>
      <c r="FE51" s="162"/>
      <c r="FF51" s="162"/>
      <c r="FG51" s="162"/>
      <c r="FH51" s="162"/>
      <c r="FI51" s="162"/>
      <c r="FJ51" s="162"/>
      <c r="FK51" s="162"/>
      <c r="FL51" s="162"/>
      <c r="FM51" s="162"/>
      <c r="FN51" s="162"/>
      <c r="FO51" s="162"/>
      <c r="FP51" s="162"/>
      <c r="FQ51" s="162"/>
      <c r="FR51" s="162"/>
      <c r="FS51" s="162"/>
      <c r="FT51" s="162"/>
      <c r="FU51" s="162"/>
      <c r="FV51" s="162"/>
      <c r="FW51" s="162"/>
      <c r="FX51" s="162"/>
      <c r="FY51" s="162"/>
      <c r="FZ51" s="162"/>
      <c r="GA51" s="162"/>
      <c r="GB51" s="162"/>
      <c r="GC51" s="162"/>
      <c r="GD51" s="162"/>
      <c r="GE51" s="162"/>
      <c r="GF51" s="162"/>
      <c r="GG51" s="162"/>
      <c r="GH51" s="162"/>
      <c r="GI51" s="162"/>
      <c r="GJ51" s="162"/>
      <c r="GK51" s="162"/>
      <c r="GL51" s="162"/>
      <c r="GM51" s="162"/>
      <c r="GN51" s="162"/>
      <c r="GO51" s="162"/>
      <c r="GP51" s="162"/>
      <c r="GQ51" s="162"/>
      <c r="GR51" s="162"/>
      <c r="GS51" s="162"/>
      <c r="GT51" s="162"/>
      <c r="GU51" s="162"/>
      <c r="GV51" s="162"/>
      <c r="GW51" s="162"/>
      <c r="GX51" s="162"/>
      <c r="GY51" s="162"/>
      <c r="GZ51" s="162"/>
      <c r="HA51" s="162"/>
      <c r="HB51" s="162"/>
      <c r="HC51" s="162"/>
      <c r="HD51" s="162"/>
      <c r="HE51" s="162"/>
      <c r="HF51" s="162"/>
      <c r="HG51" s="162"/>
      <c r="HH51" s="162"/>
      <c r="HI51" s="162"/>
      <c r="HJ51" s="162"/>
      <c r="HK51" s="162"/>
      <c r="HL51" s="162"/>
      <c r="HM51" s="162"/>
      <c r="HN51" s="162"/>
      <c r="HO51" s="162"/>
      <c r="HP51" s="162"/>
      <c r="HQ51" s="162"/>
      <c r="HR51" s="162"/>
      <c r="HS51" s="162"/>
      <c r="HT51" s="162"/>
      <c r="HU51" s="162"/>
      <c r="HV51" s="162"/>
      <c r="HW51" s="162"/>
      <c r="HX51" s="162"/>
      <c r="HY51" s="162"/>
      <c r="HZ51" s="162"/>
      <c r="IA51" s="162"/>
      <c r="IB51" s="162"/>
      <c r="IC51" s="162"/>
      <c r="ID51" s="162"/>
      <c r="IE51" s="162"/>
      <c r="IF51" s="162"/>
      <c r="IG51" s="162"/>
      <c r="IH51" s="162"/>
      <c r="II51" s="162"/>
      <c r="IJ51" s="162"/>
      <c r="IK51" s="162"/>
      <c r="IL51" s="162"/>
      <c r="IM51" s="162"/>
      <c r="IN51" s="162"/>
      <c r="IO51" s="162"/>
      <c r="IP51" s="162"/>
      <c r="IQ51" s="163"/>
    </row>
    <row r="52" spans="1:251" ht="15" customHeight="1" x14ac:dyDescent="0.15">
      <c r="A52" s="156">
        <v>15</v>
      </c>
      <c r="B52" s="13" t="s">
        <v>118</v>
      </c>
      <c r="C52" s="156">
        <v>1</v>
      </c>
      <c r="D52" s="152"/>
      <c r="E52" s="156">
        <f t="shared" si="3"/>
        <v>15</v>
      </c>
      <c r="F52" s="13" t="s">
        <v>74</v>
      </c>
      <c r="G52" s="156">
        <v>21</v>
      </c>
      <c r="H52" s="152"/>
      <c r="I52" s="156">
        <f t="shared" si="4"/>
        <v>15</v>
      </c>
      <c r="J52" s="344" t="s">
        <v>208</v>
      </c>
      <c r="K52" s="345">
        <v>23</v>
      </c>
      <c r="L52" s="152"/>
      <c r="M52" s="177"/>
      <c r="N52" s="178"/>
      <c r="O52" s="178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  <c r="CM52" s="162"/>
      <c r="CN52" s="162"/>
      <c r="CO52" s="162"/>
      <c r="CP52" s="162"/>
      <c r="CQ52" s="162"/>
      <c r="CR52" s="162"/>
      <c r="CS52" s="162"/>
      <c r="CT52" s="162"/>
      <c r="CU52" s="162"/>
      <c r="CV52" s="162"/>
      <c r="CW52" s="162"/>
      <c r="CX52" s="162"/>
      <c r="CY52" s="162"/>
      <c r="CZ52" s="162"/>
      <c r="DA52" s="162"/>
      <c r="DB52" s="162"/>
      <c r="DC52" s="162"/>
      <c r="DD52" s="162"/>
      <c r="DE52" s="162"/>
      <c r="DF52" s="162"/>
      <c r="DG52" s="162"/>
      <c r="DH52" s="162"/>
      <c r="DI52" s="162"/>
      <c r="DJ52" s="162"/>
      <c r="DK52" s="162"/>
      <c r="DL52" s="162"/>
      <c r="DM52" s="162"/>
      <c r="DN52" s="162"/>
      <c r="DO52" s="162"/>
      <c r="DP52" s="162"/>
      <c r="DQ52" s="162"/>
      <c r="DR52" s="162"/>
      <c r="DS52" s="162"/>
      <c r="DT52" s="162"/>
      <c r="DU52" s="162"/>
      <c r="DV52" s="162"/>
      <c r="DW52" s="162"/>
      <c r="DX52" s="162"/>
      <c r="DY52" s="162"/>
      <c r="DZ52" s="162"/>
      <c r="EA52" s="162"/>
      <c r="EB52" s="162"/>
      <c r="EC52" s="162"/>
      <c r="ED52" s="162"/>
      <c r="EE52" s="162"/>
      <c r="EF52" s="162"/>
      <c r="EG52" s="162"/>
      <c r="EH52" s="162"/>
      <c r="EI52" s="162"/>
      <c r="EJ52" s="162"/>
      <c r="EK52" s="162"/>
      <c r="EL52" s="162"/>
      <c r="EM52" s="162"/>
      <c r="EN52" s="162"/>
      <c r="EO52" s="162"/>
      <c r="EP52" s="162"/>
      <c r="EQ52" s="162"/>
      <c r="ER52" s="162"/>
      <c r="ES52" s="162"/>
      <c r="ET52" s="162"/>
      <c r="EU52" s="162"/>
      <c r="EV52" s="162"/>
      <c r="EW52" s="162"/>
      <c r="EX52" s="162"/>
      <c r="EY52" s="162"/>
      <c r="EZ52" s="162"/>
      <c r="FA52" s="162"/>
      <c r="FB52" s="162"/>
      <c r="FC52" s="162"/>
      <c r="FD52" s="162"/>
      <c r="FE52" s="162"/>
      <c r="FF52" s="162"/>
      <c r="FG52" s="162"/>
      <c r="FH52" s="162"/>
      <c r="FI52" s="162"/>
      <c r="FJ52" s="162"/>
      <c r="FK52" s="162"/>
      <c r="FL52" s="162"/>
      <c r="FM52" s="162"/>
      <c r="FN52" s="162"/>
      <c r="FO52" s="162"/>
      <c r="FP52" s="162"/>
      <c r="FQ52" s="162"/>
      <c r="FR52" s="162"/>
      <c r="FS52" s="162"/>
      <c r="FT52" s="162"/>
      <c r="FU52" s="162"/>
      <c r="FV52" s="162"/>
      <c r="FW52" s="162"/>
      <c r="FX52" s="162"/>
      <c r="FY52" s="162"/>
      <c r="FZ52" s="162"/>
      <c r="GA52" s="162"/>
      <c r="GB52" s="162"/>
      <c r="GC52" s="162"/>
      <c r="GD52" s="162"/>
      <c r="GE52" s="162"/>
      <c r="GF52" s="162"/>
      <c r="GG52" s="162"/>
      <c r="GH52" s="162"/>
      <c r="GI52" s="162"/>
      <c r="GJ52" s="162"/>
      <c r="GK52" s="162"/>
      <c r="GL52" s="162"/>
      <c r="GM52" s="162"/>
      <c r="GN52" s="162"/>
      <c r="GO52" s="162"/>
      <c r="GP52" s="162"/>
      <c r="GQ52" s="162"/>
      <c r="GR52" s="162"/>
      <c r="GS52" s="162"/>
      <c r="GT52" s="162"/>
      <c r="GU52" s="162"/>
      <c r="GV52" s="162"/>
      <c r="GW52" s="162"/>
      <c r="GX52" s="162"/>
      <c r="GY52" s="162"/>
      <c r="GZ52" s="162"/>
      <c r="HA52" s="162"/>
      <c r="HB52" s="162"/>
      <c r="HC52" s="162"/>
      <c r="HD52" s="162"/>
      <c r="HE52" s="162"/>
      <c r="HF52" s="162"/>
      <c r="HG52" s="162"/>
      <c r="HH52" s="162"/>
      <c r="HI52" s="162"/>
      <c r="HJ52" s="162"/>
      <c r="HK52" s="162"/>
      <c r="HL52" s="162"/>
      <c r="HM52" s="162"/>
      <c r="HN52" s="162"/>
      <c r="HO52" s="162"/>
      <c r="HP52" s="162"/>
      <c r="HQ52" s="162"/>
      <c r="HR52" s="162"/>
      <c r="HS52" s="162"/>
      <c r="HT52" s="162"/>
      <c r="HU52" s="162"/>
      <c r="HV52" s="162"/>
      <c r="HW52" s="162"/>
      <c r="HX52" s="162"/>
      <c r="HY52" s="162"/>
      <c r="HZ52" s="162"/>
      <c r="IA52" s="162"/>
      <c r="IB52" s="162"/>
      <c r="IC52" s="162"/>
      <c r="ID52" s="162"/>
      <c r="IE52" s="162"/>
      <c r="IF52" s="162"/>
      <c r="IG52" s="162"/>
      <c r="IH52" s="162"/>
      <c r="II52" s="162"/>
      <c r="IJ52" s="162"/>
      <c r="IK52" s="162"/>
      <c r="IL52" s="162"/>
      <c r="IM52" s="162"/>
      <c r="IN52" s="162"/>
      <c r="IO52" s="162"/>
      <c r="IP52" s="162"/>
      <c r="IQ52" s="163"/>
    </row>
    <row r="53" spans="1:251" ht="15" customHeight="1" x14ac:dyDescent="0.15">
      <c r="A53" s="152"/>
      <c r="B53" s="172"/>
      <c r="C53" s="174"/>
      <c r="D53" s="152"/>
      <c r="E53" s="156">
        <f t="shared" si="3"/>
        <v>16</v>
      </c>
      <c r="F53" s="13" t="s">
        <v>60</v>
      </c>
      <c r="G53" s="156">
        <v>19</v>
      </c>
      <c r="H53" s="152"/>
      <c r="I53" s="156">
        <f t="shared" si="4"/>
        <v>16</v>
      </c>
      <c r="J53" s="13" t="s">
        <v>58</v>
      </c>
      <c r="K53" s="156">
        <v>23</v>
      </c>
      <c r="L53" s="152"/>
      <c r="M53" s="177"/>
      <c r="N53" s="178"/>
      <c r="O53" s="178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162"/>
      <c r="CM53" s="162"/>
      <c r="CN53" s="162"/>
      <c r="CO53" s="162"/>
      <c r="CP53" s="162"/>
      <c r="CQ53" s="162"/>
      <c r="CR53" s="162"/>
      <c r="CS53" s="162"/>
      <c r="CT53" s="162"/>
      <c r="CU53" s="162"/>
      <c r="CV53" s="162"/>
      <c r="CW53" s="162"/>
      <c r="CX53" s="162"/>
      <c r="CY53" s="162"/>
      <c r="CZ53" s="162"/>
      <c r="DA53" s="162"/>
      <c r="DB53" s="162"/>
      <c r="DC53" s="162"/>
      <c r="DD53" s="162"/>
      <c r="DE53" s="162"/>
      <c r="DF53" s="162"/>
      <c r="DG53" s="162"/>
      <c r="DH53" s="162"/>
      <c r="DI53" s="162"/>
      <c r="DJ53" s="162"/>
      <c r="DK53" s="162"/>
      <c r="DL53" s="162"/>
      <c r="DM53" s="162"/>
      <c r="DN53" s="162"/>
      <c r="DO53" s="162"/>
      <c r="DP53" s="162"/>
      <c r="DQ53" s="162"/>
      <c r="DR53" s="162"/>
      <c r="DS53" s="162"/>
      <c r="DT53" s="162"/>
      <c r="DU53" s="162"/>
      <c r="DV53" s="162"/>
      <c r="DW53" s="162"/>
      <c r="DX53" s="162"/>
      <c r="DY53" s="162"/>
      <c r="DZ53" s="162"/>
      <c r="EA53" s="162"/>
      <c r="EB53" s="162"/>
      <c r="EC53" s="162"/>
      <c r="ED53" s="162"/>
      <c r="EE53" s="162"/>
      <c r="EF53" s="162"/>
      <c r="EG53" s="162"/>
      <c r="EH53" s="162"/>
      <c r="EI53" s="162"/>
      <c r="EJ53" s="162"/>
      <c r="EK53" s="162"/>
      <c r="EL53" s="162"/>
      <c r="EM53" s="162"/>
      <c r="EN53" s="162"/>
      <c r="EO53" s="162"/>
      <c r="EP53" s="162"/>
      <c r="EQ53" s="162"/>
      <c r="ER53" s="162"/>
      <c r="ES53" s="162"/>
      <c r="ET53" s="162"/>
      <c r="EU53" s="162"/>
      <c r="EV53" s="162"/>
      <c r="EW53" s="162"/>
      <c r="EX53" s="162"/>
      <c r="EY53" s="162"/>
      <c r="EZ53" s="162"/>
      <c r="FA53" s="162"/>
      <c r="FB53" s="162"/>
      <c r="FC53" s="162"/>
      <c r="FD53" s="162"/>
      <c r="FE53" s="162"/>
      <c r="FF53" s="162"/>
      <c r="FG53" s="162"/>
      <c r="FH53" s="162"/>
      <c r="FI53" s="162"/>
      <c r="FJ53" s="162"/>
      <c r="FK53" s="162"/>
      <c r="FL53" s="162"/>
      <c r="FM53" s="162"/>
      <c r="FN53" s="162"/>
      <c r="FO53" s="162"/>
      <c r="FP53" s="162"/>
      <c r="FQ53" s="162"/>
      <c r="FR53" s="162"/>
      <c r="FS53" s="162"/>
      <c r="FT53" s="162"/>
      <c r="FU53" s="162"/>
      <c r="FV53" s="162"/>
      <c r="FW53" s="162"/>
      <c r="FX53" s="162"/>
      <c r="FY53" s="162"/>
      <c r="FZ53" s="162"/>
      <c r="GA53" s="162"/>
      <c r="GB53" s="162"/>
      <c r="GC53" s="162"/>
      <c r="GD53" s="162"/>
      <c r="GE53" s="162"/>
      <c r="GF53" s="162"/>
      <c r="GG53" s="162"/>
      <c r="GH53" s="162"/>
      <c r="GI53" s="162"/>
      <c r="GJ53" s="162"/>
      <c r="GK53" s="162"/>
      <c r="GL53" s="162"/>
      <c r="GM53" s="162"/>
      <c r="GN53" s="162"/>
      <c r="GO53" s="162"/>
      <c r="GP53" s="162"/>
      <c r="GQ53" s="162"/>
      <c r="GR53" s="162"/>
      <c r="GS53" s="162"/>
      <c r="GT53" s="162"/>
      <c r="GU53" s="162"/>
      <c r="GV53" s="162"/>
      <c r="GW53" s="162"/>
      <c r="GX53" s="162"/>
      <c r="GY53" s="162"/>
      <c r="GZ53" s="162"/>
      <c r="HA53" s="162"/>
      <c r="HB53" s="162"/>
      <c r="HC53" s="162"/>
      <c r="HD53" s="162"/>
      <c r="HE53" s="162"/>
      <c r="HF53" s="162"/>
      <c r="HG53" s="162"/>
      <c r="HH53" s="162"/>
      <c r="HI53" s="162"/>
      <c r="HJ53" s="162"/>
      <c r="HK53" s="162"/>
      <c r="HL53" s="162"/>
      <c r="HM53" s="162"/>
      <c r="HN53" s="162"/>
      <c r="HO53" s="162"/>
      <c r="HP53" s="162"/>
      <c r="HQ53" s="162"/>
      <c r="HR53" s="162"/>
      <c r="HS53" s="162"/>
      <c r="HT53" s="162"/>
      <c r="HU53" s="162"/>
      <c r="HV53" s="162"/>
      <c r="HW53" s="162"/>
      <c r="HX53" s="162"/>
      <c r="HY53" s="162"/>
      <c r="HZ53" s="162"/>
      <c r="IA53" s="162"/>
      <c r="IB53" s="162"/>
      <c r="IC53" s="162"/>
      <c r="ID53" s="162"/>
      <c r="IE53" s="162"/>
      <c r="IF53" s="162"/>
      <c r="IG53" s="162"/>
      <c r="IH53" s="162"/>
      <c r="II53" s="162"/>
      <c r="IJ53" s="162"/>
      <c r="IK53" s="162"/>
      <c r="IL53" s="162"/>
      <c r="IM53" s="162"/>
      <c r="IN53" s="162"/>
      <c r="IO53" s="162"/>
      <c r="IP53" s="162"/>
      <c r="IQ53" s="163"/>
    </row>
    <row r="54" spans="1:251" ht="15" customHeight="1" x14ac:dyDescent="0.15">
      <c r="A54" s="152"/>
      <c r="B54" s="152"/>
      <c r="C54" s="152"/>
      <c r="D54" s="152"/>
      <c r="E54" s="156">
        <f t="shared" si="3"/>
        <v>17</v>
      </c>
      <c r="F54" s="344" t="s">
        <v>193</v>
      </c>
      <c r="G54" s="345">
        <v>18</v>
      </c>
      <c r="H54" s="152"/>
      <c r="I54" s="156">
        <f t="shared" si="4"/>
        <v>17</v>
      </c>
      <c r="J54" s="13" t="s">
        <v>179</v>
      </c>
      <c r="K54" s="156">
        <v>20</v>
      </c>
      <c r="L54" s="152"/>
      <c r="M54" s="177"/>
      <c r="N54" s="178"/>
      <c r="O54" s="178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BW54" s="162"/>
      <c r="BX54" s="162"/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2"/>
      <c r="CJ54" s="162"/>
      <c r="CK54" s="162"/>
      <c r="CL54" s="162"/>
      <c r="CM54" s="162"/>
      <c r="CN54" s="162"/>
      <c r="CO54" s="162"/>
      <c r="CP54" s="162"/>
      <c r="CQ54" s="162"/>
      <c r="CR54" s="162"/>
      <c r="CS54" s="162"/>
      <c r="CT54" s="162"/>
      <c r="CU54" s="162"/>
      <c r="CV54" s="162"/>
      <c r="CW54" s="162"/>
      <c r="CX54" s="162"/>
      <c r="CY54" s="162"/>
      <c r="CZ54" s="162"/>
      <c r="DA54" s="162"/>
      <c r="DB54" s="162"/>
      <c r="DC54" s="162"/>
      <c r="DD54" s="162"/>
      <c r="DE54" s="162"/>
      <c r="DF54" s="162"/>
      <c r="DG54" s="162"/>
      <c r="DH54" s="162"/>
      <c r="DI54" s="162"/>
      <c r="DJ54" s="162"/>
      <c r="DK54" s="162"/>
      <c r="DL54" s="162"/>
      <c r="DM54" s="162"/>
      <c r="DN54" s="162"/>
      <c r="DO54" s="162"/>
      <c r="DP54" s="162"/>
      <c r="DQ54" s="162"/>
      <c r="DR54" s="162"/>
      <c r="DS54" s="162"/>
      <c r="DT54" s="162"/>
      <c r="DU54" s="162"/>
      <c r="DV54" s="162"/>
      <c r="DW54" s="162"/>
      <c r="DX54" s="162"/>
      <c r="DY54" s="162"/>
      <c r="DZ54" s="162"/>
      <c r="EA54" s="162"/>
      <c r="EB54" s="162"/>
      <c r="EC54" s="162"/>
      <c r="ED54" s="162"/>
      <c r="EE54" s="162"/>
      <c r="EF54" s="162"/>
      <c r="EG54" s="162"/>
      <c r="EH54" s="162"/>
      <c r="EI54" s="162"/>
      <c r="EJ54" s="162"/>
      <c r="EK54" s="162"/>
      <c r="EL54" s="162"/>
      <c r="EM54" s="162"/>
      <c r="EN54" s="162"/>
      <c r="EO54" s="162"/>
      <c r="EP54" s="162"/>
      <c r="EQ54" s="162"/>
      <c r="ER54" s="162"/>
      <c r="ES54" s="162"/>
      <c r="ET54" s="162"/>
      <c r="EU54" s="162"/>
      <c r="EV54" s="162"/>
      <c r="EW54" s="162"/>
      <c r="EX54" s="162"/>
      <c r="EY54" s="162"/>
      <c r="EZ54" s="162"/>
      <c r="FA54" s="162"/>
      <c r="FB54" s="162"/>
      <c r="FC54" s="162"/>
      <c r="FD54" s="162"/>
      <c r="FE54" s="162"/>
      <c r="FF54" s="162"/>
      <c r="FG54" s="162"/>
      <c r="FH54" s="162"/>
      <c r="FI54" s="162"/>
      <c r="FJ54" s="162"/>
      <c r="FK54" s="162"/>
      <c r="FL54" s="162"/>
      <c r="FM54" s="162"/>
      <c r="FN54" s="162"/>
      <c r="FO54" s="162"/>
      <c r="FP54" s="162"/>
      <c r="FQ54" s="162"/>
      <c r="FR54" s="162"/>
      <c r="FS54" s="162"/>
      <c r="FT54" s="162"/>
      <c r="FU54" s="162"/>
      <c r="FV54" s="162"/>
      <c r="FW54" s="162"/>
      <c r="FX54" s="162"/>
      <c r="FY54" s="162"/>
      <c r="FZ54" s="162"/>
      <c r="GA54" s="162"/>
      <c r="GB54" s="162"/>
      <c r="GC54" s="162"/>
      <c r="GD54" s="162"/>
      <c r="GE54" s="162"/>
      <c r="GF54" s="162"/>
      <c r="GG54" s="162"/>
      <c r="GH54" s="162"/>
      <c r="GI54" s="162"/>
      <c r="GJ54" s="162"/>
      <c r="GK54" s="162"/>
      <c r="GL54" s="162"/>
      <c r="GM54" s="162"/>
      <c r="GN54" s="162"/>
      <c r="GO54" s="162"/>
      <c r="GP54" s="162"/>
      <c r="GQ54" s="162"/>
      <c r="GR54" s="162"/>
      <c r="GS54" s="162"/>
      <c r="GT54" s="162"/>
      <c r="GU54" s="162"/>
      <c r="GV54" s="162"/>
      <c r="GW54" s="162"/>
      <c r="GX54" s="162"/>
      <c r="GY54" s="162"/>
      <c r="GZ54" s="162"/>
      <c r="HA54" s="162"/>
      <c r="HB54" s="162"/>
      <c r="HC54" s="162"/>
      <c r="HD54" s="162"/>
      <c r="HE54" s="162"/>
      <c r="HF54" s="162"/>
      <c r="HG54" s="162"/>
      <c r="HH54" s="162"/>
      <c r="HI54" s="162"/>
      <c r="HJ54" s="162"/>
      <c r="HK54" s="162"/>
      <c r="HL54" s="162"/>
      <c r="HM54" s="162"/>
      <c r="HN54" s="162"/>
      <c r="HO54" s="162"/>
      <c r="HP54" s="162"/>
      <c r="HQ54" s="162"/>
      <c r="HR54" s="162"/>
      <c r="HS54" s="162"/>
      <c r="HT54" s="162"/>
      <c r="HU54" s="162"/>
      <c r="HV54" s="162"/>
      <c r="HW54" s="162"/>
      <c r="HX54" s="162"/>
      <c r="HY54" s="162"/>
      <c r="HZ54" s="162"/>
      <c r="IA54" s="162"/>
      <c r="IB54" s="162"/>
      <c r="IC54" s="162"/>
      <c r="ID54" s="162"/>
      <c r="IE54" s="162"/>
      <c r="IF54" s="162"/>
      <c r="IG54" s="162"/>
      <c r="IH54" s="162"/>
      <c r="II54" s="162"/>
      <c r="IJ54" s="162"/>
      <c r="IK54" s="162"/>
      <c r="IL54" s="162"/>
      <c r="IM54" s="162"/>
      <c r="IN54" s="162"/>
      <c r="IO54" s="162"/>
      <c r="IP54" s="162"/>
      <c r="IQ54" s="163"/>
    </row>
    <row r="55" spans="1:251" ht="15" customHeight="1" x14ac:dyDescent="0.15">
      <c r="A55" s="152"/>
      <c r="B55" s="152"/>
      <c r="C55" s="152"/>
      <c r="D55" s="152"/>
      <c r="E55" s="156">
        <f t="shared" si="3"/>
        <v>18</v>
      </c>
      <c r="F55" s="344" t="s">
        <v>75</v>
      </c>
      <c r="G55" s="345">
        <v>17</v>
      </c>
      <c r="H55" s="152"/>
      <c r="I55" s="156">
        <f t="shared" si="4"/>
        <v>18</v>
      </c>
      <c r="J55" s="13" t="s">
        <v>65</v>
      </c>
      <c r="K55" s="156">
        <v>20</v>
      </c>
      <c r="L55" s="152"/>
      <c r="M55" s="177"/>
      <c r="N55" s="178"/>
      <c r="O55" s="178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J55" s="162"/>
      <c r="CK55" s="162"/>
      <c r="CL55" s="162"/>
      <c r="CM55" s="162"/>
      <c r="CN55" s="162"/>
      <c r="CO55" s="162"/>
      <c r="CP55" s="162"/>
      <c r="CQ55" s="162"/>
      <c r="CR55" s="162"/>
      <c r="CS55" s="162"/>
      <c r="CT55" s="162"/>
      <c r="CU55" s="162"/>
      <c r="CV55" s="162"/>
      <c r="CW55" s="162"/>
      <c r="CX55" s="162"/>
      <c r="CY55" s="162"/>
      <c r="CZ55" s="162"/>
      <c r="DA55" s="162"/>
      <c r="DB55" s="162"/>
      <c r="DC55" s="162"/>
      <c r="DD55" s="162"/>
      <c r="DE55" s="162"/>
      <c r="DF55" s="162"/>
      <c r="DG55" s="162"/>
      <c r="DH55" s="162"/>
      <c r="DI55" s="162"/>
      <c r="DJ55" s="162"/>
      <c r="DK55" s="162"/>
      <c r="DL55" s="162"/>
      <c r="DM55" s="162"/>
      <c r="DN55" s="162"/>
      <c r="DO55" s="162"/>
      <c r="DP55" s="162"/>
      <c r="DQ55" s="162"/>
      <c r="DR55" s="162"/>
      <c r="DS55" s="162"/>
      <c r="DT55" s="162"/>
      <c r="DU55" s="162"/>
      <c r="DV55" s="162"/>
      <c r="DW55" s="162"/>
      <c r="DX55" s="162"/>
      <c r="DY55" s="162"/>
      <c r="DZ55" s="162"/>
      <c r="EA55" s="162"/>
      <c r="EB55" s="162"/>
      <c r="EC55" s="162"/>
      <c r="ED55" s="162"/>
      <c r="EE55" s="162"/>
      <c r="EF55" s="162"/>
      <c r="EG55" s="162"/>
      <c r="EH55" s="162"/>
      <c r="EI55" s="162"/>
      <c r="EJ55" s="162"/>
      <c r="EK55" s="162"/>
      <c r="EL55" s="162"/>
      <c r="EM55" s="162"/>
      <c r="EN55" s="162"/>
      <c r="EO55" s="162"/>
      <c r="EP55" s="162"/>
      <c r="EQ55" s="162"/>
      <c r="ER55" s="162"/>
      <c r="ES55" s="162"/>
      <c r="ET55" s="162"/>
      <c r="EU55" s="162"/>
      <c r="EV55" s="162"/>
      <c r="EW55" s="162"/>
      <c r="EX55" s="162"/>
      <c r="EY55" s="162"/>
      <c r="EZ55" s="162"/>
      <c r="FA55" s="162"/>
      <c r="FB55" s="162"/>
      <c r="FC55" s="162"/>
      <c r="FD55" s="162"/>
      <c r="FE55" s="162"/>
      <c r="FF55" s="162"/>
      <c r="FG55" s="162"/>
      <c r="FH55" s="162"/>
      <c r="FI55" s="162"/>
      <c r="FJ55" s="162"/>
      <c r="FK55" s="162"/>
      <c r="FL55" s="162"/>
      <c r="FM55" s="162"/>
      <c r="FN55" s="162"/>
      <c r="FO55" s="162"/>
      <c r="FP55" s="162"/>
      <c r="FQ55" s="162"/>
      <c r="FR55" s="162"/>
      <c r="FS55" s="162"/>
      <c r="FT55" s="162"/>
      <c r="FU55" s="162"/>
      <c r="FV55" s="162"/>
      <c r="FW55" s="162"/>
      <c r="FX55" s="162"/>
      <c r="FY55" s="162"/>
      <c r="FZ55" s="162"/>
      <c r="GA55" s="162"/>
      <c r="GB55" s="162"/>
      <c r="GC55" s="162"/>
      <c r="GD55" s="162"/>
      <c r="GE55" s="162"/>
      <c r="GF55" s="162"/>
      <c r="GG55" s="162"/>
      <c r="GH55" s="162"/>
      <c r="GI55" s="162"/>
      <c r="GJ55" s="162"/>
      <c r="GK55" s="162"/>
      <c r="GL55" s="162"/>
      <c r="GM55" s="162"/>
      <c r="GN55" s="162"/>
      <c r="GO55" s="162"/>
      <c r="GP55" s="162"/>
      <c r="GQ55" s="162"/>
      <c r="GR55" s="162"/>
      <c r="GS55" s="162"/>
      <c r="GT55" s="162"/>
      <c r="GU55" s="162"/>
      <c r="GV55" s="162"/>
      <c r="GW55" s="162"/>
      <c r="GX55" s="162"/>
      <c r="GY55" s="162"/>
      <c r="GZ55" s="162"/>
      <c r="HA55" s="162"/>
      <c r="HB55" s="162"/>
      <c r="HC55" s="162"/>
      <c r="HD55" s="162"/>
      <c r="HE55" s="162"/>
      <c r="HF55" s="162"/>
      <c r="HG55" s="162"/>
      <c r="HH55" s="162"/>
      <c r="HI55" s="162"/>
      <c r="HJ55" s="162"/>
      <c r="HK55" s="162"/>
      <c r="HL55" s="162"/>
      <c r="HM55" s="162"/>
      <c r="HN55" s="162"/>
      <c r="HO55" s="162"/>
      <c r="HP55" s="162"/>
      <c r="HQ55" s="162"/>
      <c r="HR55" s="162"/>
      <c r="HS55" s="162"/>
      <c r="HT55" s="162"/>
      <c r="HU55" s="162"/>
      <c r="HV55" s="162"/>
      <c r="HW55" s="162"/>
      <c r="HX55" s="162"/>
      <c r="HY55" s="162"/>
      <c r="HZ55" s="162"/>
      <c r="IA55" s="162"/>
      <c r="IB55" s="162"/>
      <c r="IC55" s="162"/>
      <c r="ID55" s="162"/>
      <c r="IE55" s="162"/>
      <c r="IF55" s="162"/>
      <c r="IG55" s="162"/>
      <c r="IH55" s="162"/>
      <c r="II55" s="162"/>
      <c r="IJ55" s="162"/>
      <c r="IK55" s="162"/>
      <c r="IL55" s="162"/>
      <c r="IM55" s="162"/>
      <c r="IN55" s="162"/>
      <c r="IO55" s="162"/>
      <c r="IP55" s="162"/>
      <c r="IQ55" s="163"/>
    </row>
    <row r="56" spans="1:251" ht="15" customHeight="1" x14ac:dyDescent="0.15">
      <c r="A56" s="152"/>
      <c r="B56" s="152"/>
      <c r="C56" s="152"/>
      <c r="D56" s="152"/>
      <c r="E56" s="156">
        <f t="shared" si="3"/>
        <v>19</v>
      </c>
      <c r="F56" s="344" t="s">
        <v>208</v>
      </c>
      <c r="G56" s="345">
        <v>16</v>
      </c>
      <c r="H56" s="152"/>
      <c r="I56" s="156">
        <f t="shared" si="4"/>
        <v>19</v>
      </c>
      <c r="J56" s="344" t="s">
        <v>206</v>
      </c>
      <c r="K56" s="345">
        <v>19</v>
      </c>
      <c r="L56" s="152"/>
      <c r="M56" s="177"/>
      <c r="N56" s="178"/>
      <c r="O56" s="178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162"/>
      <c r="BU56" s="162"/>
      <c r="BV56" s="162"/>
      <c r="BW56" s="162"/>
      <c r="BX56" s="162"/>
      <c r="BY56" s="162"/>
      <c r="BZ56" s="162"/>
      <c r="CA56" s="162"/>
      <c r="CB56" s="162"/>
      <c r="CC56" s="162"/>
      <c r="CD56" s="162"/>
      <c r="CE56" s="162"/>
      <c r="CF56" s="162"/>
      <c r="CG56" s="162"/>
      <c r="CH56" s="162"/>
      <c r="CI56" s="162"/>
      <c r="CJ56" s="162"/>
      <c r="CK56" s="162"/>
      <c r="CL56" s="162"/>
      <c r="CM56" s="162"/>
      <c r="CN56" s="162"/>
      <c r="CO56" s="162"/>
      <c r="CP56" s="162"/>
      <c r="CQ56" s="162"/>
      <c r="CR56" s="162"/>
      <c r="CS56" s="162"/>
      <c r="CT56" s="162"/>
      <c r="CU56" s="162"/>
      <c r="CV56" s="162"/>
      <c r="CW56" s="162"/>
      <c r="CX56" s="162"/>
      <c r="CY56" s="162"/>
      <c r="CZ56" s="162"/>
      <c r="DA56" s="162"/>
      <c r="DB56" s="162"/>
      <c r="DC56" s="162"/>
      <c r="DD56" s="162"/>
      <c r="DE56" s="162"/>
      <c r="DF56" s="162"/>
      <c r="DG56" s="162"/>
      <c r="DH56" s="162"/>
      <c r="DI56" s="162"/>
      <c r="DJ56" s="162"/>
      <c r="DK56" s="162"/>
      <c r="DL56" s="162"/>
      <c r="DM56" s="162"/>
      <c r="DN56" s="162"/>
      <c r="DO56" s="162"/>
      <c r="DP56" s="162"/>
      <c r="DQ56" s="162"/>
      <c r="DR56" s="162"/>
      <c r="DS56" s="162"/>
      <c r="DT56" s="162"/>
      <c r="DU56" s="162"/>
      <c r="DV56" s="162"/>
      <c r="DW56" s="162"/>
      <c r="DX56" s="162"/>
      <c r="DY56" s="162"/>
      <c r="DZ56" s="162"/>
      <c r="EA56" s="162"/>
      <c r="EB56" s="162"/>
      <c r="EC56" s="162"/>
      <c r="ED56" s="162"/>
      <c r="EE56" s="162"/>
      <c r="EF56" s="162"/>
      <c r="EG56" s="162"/>
      <c r="EH56" s="162"/>
      <c r="EI56" s="162"/>
      <c r="EJ56" s="162"/>
      <c r="EK56" s="162"/>
      <c r="EL56" s="162"/>
      <c r="EM56" s="162"/>
      <c r="EN56" s="162"/>
      <c r="EO56" s="162"/>
      <c r="EP56" s="162"/>
      <c r="EQ56" s="162"/>
      <c r="ER56" s="162"/>
      <c r="ES56" s="162"/>
      <c r="ET56" s="162"/>
      <c r="EU56" s="162"/>
      <c r="EV56" s="162"/>
      <c r="EW56" s="162"/>
      <c r="EX56" s="162"/>
      <c r="EY56" s="162"/>
      <c r="EZ56" s="162"/>
      <c r="FA56" s="162"/>
      <c r="FB56" s="162"/>
      <c r="FC56" s="162"/>
      <c r="FD56" s="162"/>
      <c r="FE56" s="162"/>
      <c r="FF56" s="162"/>
      <c r="FG56" s="162"/>
      <c r="FH56" s="162"/>
      <c r="FI56" s="162"/>
      <c r="FJ56" s="162"/>
      <c r="FK56" s="162"/>
      <c r="FL56" s="162"/>
      <c r="FM56" s="162"/>
      <c r="FN56" s="162"/>
      <c r="FO56" s="162"/>
      <c r="FP56" s="162"/>
      <c r="FQ56" s="162"/>
      <c r="FR56" s="162"/>
      <c r="FS56" s="162"/>
      <c r="FT56" s="162"/>
      <c r="FU56" s="162"/>
      <c r="FV56" s="162"/>
      <c r="FW56" s="162"/>
      <c r="FX56" s="162"/>
      <c r="FY56" s="162"/>
      <c r="FZ56" s="162"/>
      <c r="GA56" s="162"/>
      <c r="GB56" s="162"/>
      <c r="GC56" s="162"/>
      <c r="GD56" s="162"/>
      <c r="GE56" s="162"/>
      <c r="GF56" s="162"/>
      <c r="GG56" s="162"/>
      <c r="GH56" s="162"/>
      <c r="GI56" s="162"/>
      <c r="GJ56" s="162"/>
      <c r="GK56" s="162"/>
      <c r="GL56" s="162"/>
      <c r="GM56" s="162"/>
      <c r="GN56" s="162"/>
      <c r="GO56" s="162"/>
      <c r="GP56" s="162"/>
      <c r="GQ56" s="162"/>
      <c r="GR56" s="162"/>
      <c r="GS56" s="162"/>
      <c r="GT56" s="162"/>
      <c r="GU56" s="162"/>
      <c r="GV56" s="162"/>
      <c r="GW56" s="162"/>
      <c r="GX56" s="162"/>
      <c r="GY56" s="162"/>
      <c r="GZ56" s="162"/>
      <c r="HA56" s="162"/>
      <c r="HB56" s="162"/>
      <c r="HC56" s="162"/>
      <c r="HD56" s="162"/>
      <c r="HE56" s="162"/>
      <c r="HF56" s="162"/>
      <c r="HG56" s="162"/>
      <c r="HH56" s="162"/>
      <c r="HI56" s="162"/>
      <c r="HJ56" s="162"/>
      <c r="HK56" s="162"/>
      <c r="HL56" s="162"/>
      <c r="HM56" s="162"/>
      <c r="HN56" s="162"/>
      <c r="HO56" s="162"/>
      <c r="HP56" s="162"/>
      <c r="HQ56" s="162"/>
      <c r="HR56" s="162"/>
      <c r="HS56" s="162"/>
      <c r="HT56" s="162"/>
      <c r="HU56" s="162"/>
      <c r="HV56" s="162"/>
      <c r="HW56" s="162"/>
      <c r="HX56" s="162"/>
      <c r="HY56" s="162"/>
      <c r="HZ56" s="162"/>
      <c r="IA56" s="162"/>
      <c r="IB56" s="162"/>
      <c r="IC56" s="162"/>
      <c r="ID56" s="162"/>
      <c r="IE56" s="162"/>
      <c r="IF56" s="162"/>
      <c r="IG56" s="162"/>
      <c r="IH56" s="162"/>
      <c r="II56" s="162"/>
      <c r="IJ56" s="162"/>
      <c r="IK56" s="162"/>
      <c r="IL56" s="162"/>
      <c r="IM56" s="162"/>
      <c r="IN56" s="162"/>
      <c r="IO56" s="162"/>
      <c r="IP56" s="162"/>
      <c r="IQ56" s="163"/>
    </row>
    <row r="57" spans="1:251" ht="15" customHeight="1" x14ac:dyDescent="0.15">
      <c r="A57" s="152"/>
      <c r="B57" s="152"/>
      <c r="C57" s="152"/>
      <c r="D57" s="152"/>
      <c r="E57" s="156">
        <f t="shared" si="3"/>
        <v>20</v>
      </c>
      <c r="F57" s="344" t="s">
        <v>206</v>
      </c>
      <c r="G57" s="345">
        <v>16</v>
      </c>
      <c r="H57" s="152"/>
      <c r="I57" s="156">
        <f t="shared" si="4"/>
        <v>20</v>
      </c>
      <c r="J57" s="344" t="s">
        <v>75</v>
      </c>
      <c r="K57" s="345">
        <v>19</v>
      </c>
      <c r="L57" s="152"/>
      <c r="M57" s="181"/>
      <c r="N57" s="178"/>
      <c r="O57" s="178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2"/>
      <c r="BZ57" s="162"/>
      <c r="CA57" s="162"/>
      <c r="CB57" s="162"/>
      <c r="CC57" s="162"/>
      <c r="CD57" s="162"/>
      <c r="CE57" s="162"/>
      <c r="CF57" s="162"/>
      <c r="CG57" s="162"/>
      <c r="CH57" s="162"/>
      <c r="CI57" s="162"/>
      <c r="CJ57" s="162"/>
      <c r="CK57" s="162"/>
      <c r="CL57" s="162"/>
      <c r="CM57" s="162"/>
      <c r="CN57" s="162"/>
      <c r="CO57" s="162"/>
      <c r="CP57" s="162"/>
      <c r="CQ57" s="162"/>
      <c r="CR57" s="162"/>
      <c r="CS57" s="162"/>
      <c r="CT57" s="162"/>
      <c r="CU57" s="162"/>
      <c r="CV57" s="162"/>
      <c r="CW57" s="162"/>
      <c r="CX57" s="162"/>
      <c r="CY57" s="162"/>
      <c r="CZ57" s="162"/>
      <c r="DA57" s="162"/>
      <c r="DB57" s="162"/>
      <c r="DC57" s="162"/>
      <c r="DD57" s="162"/>
      <c r="DE57" s="162"/>
      <c r="DF57" s="162"/>
      <c r="DG57" s="162"/>
      <c r="DH57" s="162"/>
      <c r="DI57" s="162"/>
      <c r="DJ57" s="162"/>
      <c r="DK57" s="162"/>
      <c r="DL57" s="162"/>
      <c r="DM57" s="162"/>
      <c r="DN57" s="162"/>
      <c r="DO57" s="162"/>
      <c r="DP57" s="162"/>
      <c r="DQ57" s="162"/>
      <c r="DR57" s="162"/>
      <c r="DS57" s="162"/>
      <c r="DT57" s="162"/>
      <c r="DU57" s="162"/>
      <c r="DV57" s="162"/>
      <c r="DW57" s="162"/>
      <c r="DX57" s="162"/>
      <c r="DY57" s="162"/>
      <c r="DZ57" s="162"/>
      <c r="EA57" s="162"/>
      <c r="EB57" s="162"/>
      <c r="EC57" s="162"/>
      <c r="ED57" s="162"/>
      <c r="EE57" s="162"/>
      <c r="EF57" s="162"/>
      <c r="EG57" s="162"/>
      <c r="EH57" s="162"/>
      <c r="EI57" s="162"/>
      <c r="EJ57" s="162"/>
      <c r="EK57" s="162"/>
      <c r="EL57" s="162"/>
      <c r="EM57" s="162"/>
      <c r="EN57" s="162"/>
      <c r="EO57" s="162"/>
      <c r="EP57" s="162"/>
      <c r="EQ57" s="162"/>
      <c r="ER57" s="162"/>
      <c r="ES57" s="162"/>
      <c r="ET57" s="162"/>
      <c r="EU57" s="162"/>
      <c r="EV57" s="162"/>
      <c r="EW57" s="162"/>
      <c r="EX57" s="162"/>
      <c r="EY57" s="162"/>
      <c r="EZ57" s="162"/>
      <c r="FA57" s="162"/>
      <c r="FB57" s="162"/>
      <c r="FC57" s="162"/>
      <c r="FD57" s="162"/>
      <c r="FE57" s="162"/>
      <c r="FF57" s="162"/>
      <c r="FG57" s="162"/>
      <c r="FH57" s="162"/>
      <c r="FI57" s="162"/>
      <c r="FJ57" s="162"/>
      <c r="FK57" s="162"/>
      <c r="FL57" s="162"/>
      <c r="FM57" s="162"/>
      <c r="FN57" s="162"/>
      <c r="FO57" s="162"/>
      <c r="FP57" s="162"/>
      <c r="FQ57" s="162"/>
      <c r="FR57" s="162"/>
      <c r="FS57" s="162"/>
      <c r="FT57" s="162"/>
      <c r="FU57" s="162"/>
      <c r="FV57" s="162"/>
      <c r="FW57" s="162"/>
      <c r="FX57" s="162"/>
      <c r="FY57" s="162"/>
      <c r="FZ57" s="162"/>
      <c r="GA57" s="162"/>
      <c r="GB57" s="162"/>
      <c r="GC57" s="162"/>
      <c r="GD57" s="162"/>
      <c r="GE57" s="162"/>
      <c r="GF57" s="162"/>
      <c r="GG57" s="162"/>
      <c r="GH57" s="162"/>
      <c r="GI57" s="162"/>
      <c r="GJ57" s="162"/>
      <c r="GK57" s="162"/>
      <c r="GL57" s="162"/>
      <c r="GM57" s="162"/>
      <c r="GN57" s="162"/>
      <c r="GO57" s="162"/>
      <c r="GP57" s="162"/>
      <c r="GQ57" s="162"/>
      <c r="GR57" s="162"/>
      <c r="GS57" s="162"/>
      <c r="GT57" s="162"/>
      <c r="GU57" s="162"/>
      <c r="GV57" s="162"/>
      <c r="GW57" s="162"/>
      <c r="GX57" s="162"/>
      <c r="GY57" s="162"/>
      <c r="GZ57" s="162"/>
      <c r="HA57" s="162"/>
      <c r="HB57" s="162"/>
      <c r="HC57" s="162"/>
      <c r="HD57" s="162"/>
      <c r="HE57" s="162"/>
      <c r="HF57" s="162"/>
      <c r="HG57" s="162"/>
      <c r="HH57" s="162"/>
      <c r="HI57" s="162"/>
      <c r="HJ57" s="162"/>
      <c r="HK57" s="162"/>
      <c r="HL57" s="162"/>
      <c r="HM57" s="162"/>
      <c r="HN57" s="162"/>
      <c r="HO57" s="162"/>
      <c r="HP57" s="162"/>
      <c r="HQ57" s="162"/>
      <c r="HR57" s="162"/>
      <c r="HS57" s="162"/>
      <c r="HT57" s="162"/>
      <c r="HU57" s="162"/>
      <c r="HV57" s="162"/>
      <c r="HW57" s="162"/>
      <c r="HX57" s="162"/>
      <c r="HY57" s="162"/>
      <c r="HZ57" s="162"/>
      <c r="IA57" s="162"/>
      <c r="IB57" s="162"/>
      <c r="IC57" s="162"/>
      <c r="ID57" s="162"/>
      <c r="IE57" s="162"/>
      <c r="IF57" s="162"/>
      <c r="IG57" s="162"/>
      <c r="IH57" s="162"/>
      <c r="II57" s="162"/>
      <c r="IJ57" s="162"/>
      <c r="IK57" s="162"/>
      <c r="IL57" s="162"/>
      <c r="IM57" s="162"/>
      <c r="IN57" s="162"/>
      <c r="IO57" s="162"/>
      <c r="IP57" s="162"/>
      <c r="IQ57" s="163"/>
    </row>
    <row r="58" spans="1:251" ht="15" customHeight="1" x14ac:dyDescent="0.15">
      <c r="A58" s="152"/>
      <c r="B58" s="152"/>
      <c r="C58" s="152"/>
      <c r="D58" s="152"/>
      <c r="E58" s="156">
        <v>21</v>
      </c>
      <c r="F58" s="13" t="s">
        <v>179</v>
      </c>
      <c r="G58" s="156">
        <v>16</v>
      </c>
      <c r="H58" s="152"/>
      <c r="I58" s="156">
        <v>21</v>
      </c>
      <c r="J58" s="344" t="s">
        <v>207</v>
      </c>
      <c r="K58" s="345">
        <v>18</v>
      </c>
      <c r="L58" s="152"/>
      <c r="M58" s="152"/>
      <c r="N58" s="177"/>
      <c r="O58" s="178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62"/>
      <c r="CJ58" s="162"/>
      <c r="CK58" s="162"/>
      <c r="CL58" s="162"/>
      <c r="CM58" s="162"/>
      <c r="CN58" s="162"/>
      <c r="CO58" s="162"/>
      <c r="CP58" s="162"/>
      <c r="CQ58" s="162"/>
      <c r="CR58" s="162"/>
      <c r="CS58" s="162"/>
      <c r="CT58" s="162"/>
      <c r="CU58" s="162"/>
      <c r="CV58" s="162"/>
      <c r="CW58" s="162"/>
      <c r="CX58" s="162"/>
      <c r="CY58" s="162"/>
      <c r="CZ58" s="162"/>
      <c r="DA58" s="162"/>
      <c r="DB58" s="162"/>
      <c r="DC58" s="162"/>
      <c r="DD58" s="162"/>
      <c r="DE58" s="162"/>
      <c r="DF58" s="162"/>
      <c r="DG58" s="162"/>
      <c r="DH58" s="162"/>
      <c r="DI58" s="162"/>
      <c r="DJ58" s="162"/>
      <c r="DK58" s="162"/>
      <c r="DL58" s="162"/>
      <c r="DM58" s="162"/>
      <c r="DN58" s="162"/>
      <c r="DO58" s="162"/>
      <c r="DP58" s="162"/>
      <c r="DQ58" s="162"/>
      <c r="DR58" s="162"/>
      <c r="DS58" s="162"/>
      <c r="DT58" s="162"/>
      <c r="DU58" s="162"/>
      <c r="DV58" s="162"/>
      <c r="DW58" s="162"/>
      <c r="DX58" s="162"/>
      <c r="DY58" s="162"/>
      <c r="DZ58" s="162"/>
      <c r="EA58" s="162"/>
      <c r="EB58" s="162"/>
      <c r="EC58" s="162"/>
      <c r="ED58" s="162"/>
      <c r="EE58" s="162"/>
      <c r="EF58" s="162"/>
      <c r="EG58" s="162"/>
      <c r="EH58" s="162"/>
      <c r="EI58" s="162"/>
      <c r="EJ58" s="162"/>
      <c r="EK58" s="162"/>
      <c r="EL58" s="162"/>
      <c r="EM58" s="162"/>
      <c r="EN58" s="162"/>
      <c r="EO58" s="162"/>
      <c r="EP58" s="162"/>
      <c r="EQ58" s="162"/>
      <c r="ER58" s="162"/>
      <c r="ES58" s="162"/>
      <c r="ET58" s="162"/>
      <c r="EU58" s="162"/>
      <c r="EV58" s="162"/>
      <c r="EW58" s="162"/>
      <c r="EX58" s="162"/>
      <c r="EY58" s="162"/>
      <c r="EZ58" s="162"/>
      <c r="FA58" s="162"/>
      <c r="FB58" s="162"/>
      <c r="FC58" s="162"/>
      <c r="FD58" s="162"/>
      <c r="FE58" s="162"/>
      <c r="FF58" s="162"/>
      <c r="FG58" s="162"/>
      <c r="FH58" s="162"/>
      <c r="FI58" s="162"/>
      <c r="FJ58" s="162"/>
      <c r="FK58" s="162"/>
      <c r="FL58" s="162"/>
      <c r="FM58" s="162"/>
      <c r="FN58" s="162"/>
      <c r="FO58" s="162"/>
      <c r="FP58" s="162"/>
      <c r="FQ58" s="162"/>
      <c r="FR58" s="162"/>
      <c r="FS58" s="162"/>
      <c r="FT58" s="162"/>
      <c r="FU58" s="162"/>
      <c r="FV58" s="162"/>
      <c r="FW58" s="162"/>
      <c r="FX58" s="162"/>
      <c r="FY58" s="162"/>
      <c r="FZ58" s="162"/>
      <c r="GA58" s="162"/>
      <c r="GB58" s="162"/>
      <c r="GC58" s="162"/>
      <c r="GD58" s="162"/>
      <c r="GE58" s="162"/>
      <c r="GF58" s="162"/>
      <c r="GG58" s="162"/>
      <c r="GH58" s="162"/>
      <c r="GI58" s="162"/>
      <c r="GJ58" s="162"/>
      <c r="GK58" s="162"/>
      <c r="GL58" s="162"/>
      <c r="GM58" s="162"/>
      <c r="GN58" s="162"/>
      <c r="GO58" s="162"/>
      <c r="GP58" s="162"/>
      <c r="GQ58" s="162"/>
      <c r="GR58" s="162"/>
      <c r="GS58" s="162"/>
      <c r="GT58" s="162"/>
      <c r="GU58" s="162"/>
      <c r="GV58" s="162"/>
      <c r="GW58" s="162"/>
      <c r="GX58" s="162"/>
      <c r="GY58" s="162"/>
      <c r="GZ58" s="162"/>
      <c r="HA58" s="162"/>
      <c r="HB58" s="162"/>
      <c r="HC58" s="162"/>
      <c r="HD58" s="162"/>
      <c r="HE58" s="162"/>
      <c r="HF58" s="162"/>
      <c r="HG58" s="162"/>
      <c r="HH58" s="162"/>
      <c r="HI58" s="162"/>
      <c r="HJ58" s="162"/>
      <c r="HK58" s="162"/>
      <c r="HL58" s="162"/>
      <c r="HM58" s="162"/>
      <c r="HN58" s="162"/>
      <c r="HO58" s="162"/>
      <c r="HP58" s="162"/>
      <c r="HQ58" s="162"/>
      <c r="HR58" s="162"/>
      <c r="HS58" s="162"/>
      <c r="HT58" s="162"/>
      <c r="HU58" s="162"/>
      <c r="HV58" s="162"/>
      <c r="HW58" s="162"/>
      <c r="HX58" s="162"/>
      <c r="HY58" s="162"/>
      <c r="HZ58" s="162"/>
      <c r="IA58" s="162"/>
      <c r="IB58" s="162"/>
      <c r="IC58" s="162"/>
      <c r="ID58" s="162"/>
      <c r="IE58" s="162"/>
      <c r="IF58" s="162"/>
      <c r="IG58" s="162"/>
      <c r="IH58" s="162"/>
      <c r="II58" s="162"/>
      <c r="IJ58" s="162"/>
      <c r="IK58" s="162"/>
      <c r="IL58" s="162"/>
      <c r="IM58" s="162"/>
      <c r="IN58" s="162"/>
      <c r="IO58" s="162"/>
      <c r="IP58" s="162"/>
      <c r="IQ58" s="163"/>
    </row>
    <row r="59" spans="1:251" ht="15" customHeight="1" x14ac:dyDescent="0.15">
      <c r="A59" s="152"/>
      <c r="B59" s="152"/>
      <c r="C59" s="152"/>
      <c r="D59" s="152"/>
      <c r="E59" s="156">
        <v>22</v>
      </c>
      <c r="F59" s="344" t="s">
        <v>192</v>
      </c>
      <c r="G59" s="345">
        <v>15</v>
      </c>
      <c r="H59" s="152"/>
      <c r="I59" s="156">
        <v>22</v>
      </c>
      <c r="J59" s="13" t="s">
        <v>129</v>
      </c>
      <c r="K59" s="156">
        <v>18</v>
      </c>
      <c r="L59" s="152"/>
      <c r="M59" s="152"/>
      <c r="N59" s="177"/>
      <c r="O59" s="178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162"/>
      <c r="CB59" s="162"/>
      <c r="CC59" s="162"/>
      <c r="CD59" s="162"/>
      <c r="CE59" s="162"/>
      <c r="CF59" s="162"/>
      <c r="CG59" s="162"/>
      <c r="CH59" s="162"/>
      <c r="CI59" s="162"/>
      <c r="CJ59" s="162"/>
      <c r="CK59" s="162"/>
      <c r="CL59" s="162"/>
      <c r="CM59" s="162"/>
      <c r="CN59" s="162"/>
      <c r="CO59" s="162"/>
      <c r="CP59" s="162"/>
      <c r="CQ59" s="162"/>
      <c r="CR59" s="162"/>
      <c r="CS59" s="162"/>
      <c r="CT59" s="162"/>
      <c r="CU59" s="162"/>
      <c r="CV59" s="162"/>
      <c r="CW59" s="162"/>
      <c r="CX59" s="162"/>
      <c r="CY59" s="162"/>
      <c r="CZ59" s="162"/>
      <c r="DA59" s="162"/>
      <c r="DB59" s="162"/>
      <c r="DC59" s="162"/>
      <c r="DD59" s="162"/>
      <c r="DE59" s="162"/>
      <c r="DF59" s="162"/>
      <c r="DG59" s="162"/>
      <c r="DH59" s="162"/>
      <c r="DI59" s="162"/>
      <c r="DJ59" s="162"/>
      <c r="DK59" s="162"/>
      <c r="DL59" s="162"/>
      <c r="DM59" s="162"/>
      <c r="DN59" s="162"/>
      <c r="DO59" s="162"/>
      <c r="DP59" s="162"/>
      <c r="DQ59" s="162"/>
      <c r="DR59" s="162"/>
      <c r="DS59" s="162"/>
      <c r="DT59" s="162"/>
      <c r="DU59" s="162"/>
      <c r="DV59" s="162"/>
      <c r="DW59" s="162"/>
      <c r="DX59" s="162"/>
      <c r="DY59" s="162"/>
      <c r="DZ59" s="162"/>
      <c r="EA59" s="162"/>
      <c r="EB59" s="162"/>
      <c r="EC59" s="162"/>
      <c r="ED59" s="162"/>
      <c r="EE59" s="162"/>
      <c r="EF59" s="162"/>
      <c r="EG59" s="162"/>
      <c r="EH59" s="162"/>
      <c r="EI59" s="162"/>
      <c r="EJ59" s="162"/>
      <c r="EK59" s="162"/>
      <c r="EL59" s="162"/>
      <c r="EM59" s="162"/>
      <c r="EN59" s="162"/>
      <c r="EO59" s="162"/>
      <c r="EP59" s="162"/>
      <c r="EQ59" s="162"/>
      <c r="ER59" s="162"/>
      <c r="ES59" s="162"/>
      <c r="ET59" s="162"/>
      <c r="EU59" s="162"/>
      <c r="EV59" s="162"/>
      <c r="EW59" s="162"/>
      <c r="EX59" s="162"/>
      <c r="EY59" s="162"/>
      <c r="EZ59" s="162"/>
      <c r="FA59" s="162"/>
      <c r="FB59" s="162"/>
      <c r="FC59" s="162"/>
      <c r="FD59" s="162"/>
      <c r="FE59" s="162"/>
      <c r="FF59" s="162"/>
      <c r="FG59" s="162"/>
      <c r="FH59" s="162"/>
      <c r="FI59" s="162"/>
      <c r="FJ59" s="162"/>
      <c r="FK59" s="162"/>
      <c r="FL59" s="162"/>
      <c r="FM59" s="162"/>
      <c r="FN59" s="162"/>
      <c r="FO59" s="162"/>
      <c r="FP59" s="162"/>
      <c r="FQ59" s="162"/>
      <c r="FR59" s="162"/>
      <c r="FS59" s="162"/>
      <c r="FT59" s="162"/>
      <c r="FU59" s="162"/>
      <c r="FV59" s="162"/>
      <c r="FW59" s="162"/>
      <c r="FX59" s="162"/>
      <c r="FY59" s="162"/>
      <c r="FZ59" s="162"/>
      <c r="GA59" s="162"/>
      <c r="GB59" s="162"/>
      <c r="GC59" s="162"/>
      <c r="GD59" s="162"/>
      <c r="GE59" s="162"/>
      <c r="GF59" s="162"/>
      <c r="GG59" s="162"/>
      <c r="GH59" s="162"/>
      <c r="GI59" s="162"/>
      <c r="GJ59" s="162"/>
      <c r="GK59" s="162"/>
      <c r="GL59" s="162"/>
      <c r="GM59" s="162"/>
      <c r="GN59" s="162"/>
      <c r="GO59" s="162"/>
      <c r="GP59" s="162"/>
      <c r="GQ59" s="162"/>
      <c r="GR59" s="162"/>
      <c r="GS59" s="162"/>
      <c r="GT59" s="162"/>
      <c r="GU59" s="162"/>
      <c r="GV59" s="162"/>
      <c r="GW59" s="162"/>
      <c r="GX59" s="162"/>
      <c r="GY59" s="162"/>
      <c r="GZ59" s="162"/>
      <c r="HA59" s="162"/>
      <c r="HB59" s="162"/>
      <c r="HC59" s="162"/>
      <c r="HD59" s="162"/>
      <c r="HE59" s="162"/>
      <c r="HF59" s="162"/>
      <c r="HG59" s="162"/>
      <c r="HH59" s="162"/>
      <c r="HI59" s="162"/>
      <c r="HJ59" s="162"/>
      <c r="HK59" s="162"/>
      <c r="HL59" s="162"/>
      <c r="HM59" s="162"/>
      <c r="HN59" s="162"/>
      <c r="HO59" s="162"/>
      <c r="HP59" s="162"/>
      <c r="HQ59" s="162"/>
      <c r="HR59" s="162"/>
      <c r="HS59" s="162"/>
      <c r="HT59" s="162"/>
      <c r="HU59" s="162"/>
      <c r="HV59" s="162"/>
      <c r="HW59" s="162"/>
      <c r="HX59" s="162"/>
      <c r="HY59" s="162"/>
      <c r="HZ59" s="162"/>
      <c r="IA59" s="162"/>
      <c r="IB59" s="162"/>
      <c r="IC59" s="162"/>
      <c r="ID59" s="162"/>
      <c r="IE59" s="162"/>
      <c r="IF59" s="162"/>
      <c r="IG59" s="162"/>
      <c r="IH59" s="162"/>
      <c r="II59" s="162"/>
      <c r="IJ59" s="162"/>
      <c r="IK59" s="162"/>
      <c r="IL59" s="162"/>
      <c r="IM59" s="162"/>
      <c r="IN59" s="162"/>
      <c r="IO59" s="162"/>
      <c r="IP59" s="162"/>
      <c r="IQ59" s="163"/>
    </row>
    <row r="60" spans="1:251" ht="15" customHeight="1" x14ac:dyDescent="0.15">
      <c r="A60" s="152"/>
      <c r="B60" s="152"/>
      <c r="C60" s="152"/>
      <c r="D60" s="152"/>
      <c r="E60" s="156">
        <v>23</v>
      </c>
      <c r="F60" s="13" t="s">
        <v>65</v>
      </c>
      <c r="G60" s="156">
        <v>14</v>
      </c>
      <c r="H60" s="152"/>
      <c r="I60" s="156">
        <v>23</v>
      </c>
      <c r="J60" s="344" t="s">
        <v>192</v>
      </c>
      <c r="K60" s="345">
        <v>16</v>
      </c>
      <c r="L60" s="152"/>
      <c r="M60" s="152"/>
      <c r="N60" s="177"/>
      <c r="O60" s="178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162"/>
      <c r="BU60" s="162"/>
      <c r="BV60" s="162"/>
      <c r="BW60" s="162"/>
      <c r="BX60" s="162"/>
      <c r="BY60" s="162"/>
      <c r="BZ60" s="162"/>
      <c r="CA60" s="162"/>
      <c r="CB60" s="162"/>
      <c r="CC60" s="162"/>
      <c r="CD60" s="162"/>
      <c r="CE60" s="162"/>
      <c r="CF60" s="162"/>
      <c r="CG60" s="162"/>
      <c r="CH60" s="162"/>
      <c r="CI60" s="162"/>
      <c r="CJ60" s="162"/>
      <c r="CK60" s="162"/>
      <c r="CL60" s="162"/>
      <c r="CM60" s="162"/>
      <c r="CN60" s="162"/>
      <c r="CO60" s="162"/>
      <c r="CP60" s="162"/>
      <c r="CQ60" s="162"/>
      <c r="CR60" s="162"/>
      <c r="CS60" s="162"/>
      <c r="CT60" s="162"/>
      <c r="CU60" s="162"/>
      <c r="CV60" s="162"/>
      <c r="CW60" s="162"/>
      <c r="CX60" s="162"/>
      <c r="CY60" s="162"/>
      <c r="CZ60" s="162"/>
      <c r="DA60" s="162"/>
      <c r="DB60" s="162"/>
      <c r="DC60" s="162"/>
      <c r="DD60" s="162"/>
      <c r="DE60" s="162"/>
      <c r="DF60" s="162"/>
      <c r="DG60" s="162"/>
      <c r="DH60" s="162"/>
      <c r="DI60" s="162"/>
      <c r="DJ60" s="162"/>
      <c r="DK60" s="162"/>
      <c r="DL60" s="162"/>
      <c r="DM60" s="162"/>
      <c r="DN60" s="162"/>
      <c r="DO60" s="162"/>
      <c r="DP60" s="162"/>
      <c r="DQ60" s="162"/>
      <c r="DR60" s="162"/>
      <c r="DS60" s="162"/>
      <c r="DT60" s="162"/>
      <c r="DU60" s="162"/>
      <c r="DV60" s="162"/>
      <c r="DW60" s="162"/>
      <c r="DX60" s="162"/>
      <c r="DY60" s="162"/>
      <c r="DZ60" s="162"/>
      <c r="EA60" s="162"/>
      <c r="EB60" s="162"/>
      <c r="EC60" s="162"/>
      <c r="ED60" s="162"/>
      <c r="EE60" s="162"/>
      <c r="EF60" s="162"/>
      <c r="EG60" s="162"/>
      <c r="EH60" s="162"/>
      <c r="EI60" s="162"/>
      <c r="EJ60" s="162"/>
      <c r="EK60" s="162"/>
      <c r="EL60" s="162"/>
      <c r="EM60" s="162"/>
      <c r="EN60" s="162"/>
      <c r="EO60" s="162"/>
      <c r="EP60" s="162"/>
      <c r="EQ60" s="162"/>
      <c r="ER60" s="162"/>
      <c r="ES60" s="162"/>
      <c r="ET60" s="162"/>
      <c r="EU60" s="162"/>
      <c r="EV60" s="162"/>
      <c r="EW60" s="162"/>
      <c r="EX60" s="162"/>
      <c r="EY60" s="162"/>
      <c r="EZ60" s="162"/>
      <c r="FA60" s="162"/>
      <c r="FB60" s="162"/>
      <c r="FC60" s="162"/>
      <c r="FD60" s="162"/>
      <c r="FE60" s="162"/>
      <c r="FF60" s="162"/>
      <c r="FG60" s="162"/>
      <c r="FH60" s="162"/>
      <c r="FI60" s="162"/>
      <c r="FJ60" s="162"/>
      <c r="FK60" s="162"/>
      <c r="FL60" s="162"/>
      <c r="FM60" s="162"/>
      <c r="FN60" s="162"/>
      <c r="FO60" s="162"/>
      <c r="FP60" s="162"/>
      <c r="FQ60" s="162"/>
      <c r="FR60" s="162"/>
      <c r="FS60" s="162"/>
      <c r="FT60" s="162"/>
      <c r="FU60" s="162"/>
      <c r="FV60" s="162"/>
      <c r="FW60" s="162"/>
      <c r="FX60" s="162"/>
      <c r="FY60" s="162"/>
      <c r="FZ60" s="162"/>
      <c r="GA60" s="162"/>
      <c r="GB60" s="162"/>
      <c r="GC60" s="162"/>
      <c r="GD60" s="162"/>
      <c r="GE60" s="162"/>
      <c r="GF60" s="162"/>
      <c r="GG60" s="162"/>
      <c r="GH60" s="162"/>
      <c r="GI60" s="162"/>
      <c r="GJ60" s="162"/>
      <c r="GK60" s="162"/>
      <c r="GL60" s="162"/>
      <c r="GM60" s="162"/>
      <c r="GN60" s="162"/>
      <c r="GO60" s="162"/>
      <c r="GP60" s="162"/>
      <c r="GQ60" s="162"/>
      <c r="GR60" s="162"/>
      <c r="GS60" s="162"/>
      <c r="GT60" s="162"/>
      <c r="GU60" s="162"/>
      <c r="GV60" s="162"/>
      <c r="GW60" s="162"/>
      <c r="GX60" s="162"/>
      <c r="GY60" s="162"/>
      <c r="GZ60" s="162"/>
      <c r="HA60" s="162"/>
      <c r="HB60" s="162"/>
      <c r="HC60" s="162"/>
      <c r="HD60" s="162"/>
      <c r="HE60" s="162"/>
      <c r="HF60" s="162"/>
      <c r="HG60" s="162"/>
      <c r="HH60" s="162"/>
      <c r="HI60" s="162"/>
      <c r="HJ60" s="162"/>
      <c r="HK60" s="162"/>
      <c r="HL60" s="162"/>
      <c r="HM60" s="162"/>
      <c r="HN60" s="162"/>
      <c r="HO60" s="162"/>
      <c r="HP60" s="162"/>
      <c r="HQ60" s="162"/>
      <c r="HR60" s="162"/>
      <c r="HS60" s="162"/>
      <c r="HT60" s="162"/>
      <c r="HU60" s="162"/>
      <c r="HV60" s="162"/>
      <c r="HW60" s="162"/>
      <c r="HX60" s="162"/>
      <c r="HY60" s="162"/>
      <c r="HZ60" s="162"/>
      <c r="IA60" s="162"/>
      <c r="IB60" s="162"/>
      <c r="IC60" s="162"/>
      <c r="ID60" s="162"/>
      <c r="IE60" s="162"/>
      <c r="IF60" s="162"/>
      <c r="IG60" s="162"/>
      <c r="IH60" s="162"/>
      <c r="II60" s="162"/>
      <c r="IJ60" s="162"/>
      <c r="IK60" s="162"/>
      <c r="IL60" s="162"/>
      <c r="IM60" s="162"/>
      <c r="IN60" s="162"/>
      <c r="IO60" s="162"/>
      <c r="IP60" s="162"/>
      <c r="IQ60" s="163"/>
    </row>
    <row r="61" spans="1:251" ht="15" customHeight="1" x14ac:dyDescent="0.15">
      <c r="A61" s="152"/>
      <c r="B61" s="152"/>
      <c r="C61" s="152"/>
      <c r="D61" s="152"/>
      <c r="E61" s="156">
        <v>24</v>
      </c>
      <c r="F61" s="344" t="s">
        <v>207</v>
      </c>
      <c r="G61" s="345">
        <v>13</v>
      </c>
      <c r="H61" s="152"/>
      <c r="I61" s="156">
        <v>24</v>
      </c>
      <c r="J61" s="13" t="s">
        <v>60</v>
      </c>
      <c r="K61" s="156">
        <v>15</v>
      </c>
      <c r="L61" s="152"/>
      <c r="M61" s="152"/>
      <c r="N61" s="177"/>
      <c r="O61" s="178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  <c r="BZ61" s="162"/>
      <c r="CA61" s="162"/>
      <c r="CB61" s="162"/>
      <c r="CC61" s="162"/>
      <c r="CD61" s="162"/>
      <c r="CE61" s="162"/>
      <c r="CF61" s="162"/>
      <c r="CG61" s="162"/>
      <c r="CH61" s="162"/>
      <c r="CI61" s="162"/>
      <c r="CJ61" s="162"/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2"/>
      <c r="CV61" s="162"/>
      <c r="CW61" s="162"/>
      <c r="CX61" s="162"/>
      <c r="CY61" s="162"/>
      <c r="CZ61" s="162"/>
      <c r="DA61" s="162"/>
      <c r="DB61" s="162"/>
      <c r="DC61" s="162"/>
      <c r="DD61" s="162"/>
      <c r="DE61" s="162"/>
      <c r="DF61" s="162"/>
      <c r="DG61" s="162"/>
      <c r="DH61" s="162"/>
      <c r="DI61" s="162"/>
      <c r="DJ61" s="162"/>
      <c r="DK61" s="162"/>
      <c r="DL61" s="162"/>
      <c r="DM61" s="162"/>
      <c r="DN61" s="162"/>
      <c r="DO61" s="162"/>
      <c r="DP61" s="162"/>
      <c r="DQ61" s="162"/>
      <c r="DR61" s="162"/>
      <c r="DS61" s="162"/>
      <c r="DT61" s="162"/>
      <c r="DU61" s="162"/>
      <c r="DV61" s="162"/>
      <c r="DW61" s="162"/>
      <c r="DX61" s="162"/>
      <c r="DY61" s="162"/>
      <c r="DZ61" s="162"/>
      <c r="EA61" s="162"/>
      <c r="EB61" s="162"/>
      <c r="EC61" s="162"/>
      <c r="ED61" s="162"/>
      <c r="EE61" s="162"/>
      <c r="EF61" s="162"/>
      <c r="EG61" s="162"/>
      <c r="EH61" s="162"/>
      <c r="EI61" s="162"/>
      <c r="EJ61" s="162"/>
      <c r="EK61" s="162"/>
      <c r="EL61" s="162"/>
      <c r="EM61" s="162"/>
      <c r="EN61" s="162"/>
      <c r="EO61" s="162"/>
      <c r="EP61" s="162"/>
      <c r="EQ61" s="162"/>
      <c r="ER61" s="162"/>
      <c r="ES61" s="162"/>
      <c r="ET61" s="162"/>
      <c r="EU61" s="162"/>
      <c r="EV61" s="162"/>
      <c r="EW61" s="162"/>
      <c r="EX61" s="162"/>
      <c r="EY61" s="162"/>
      <c r="EZ61" s="162"/>
      <c r="FA61" s="162"/>
      <c r="FB61" s="162"/>
      <c r="FC61" s="162"/>
      <c r="FD61" s="162"/>
      <c r="FE61" s="162"/>
      <c r="FF61" s="162"/>
      <c r="FG61" s="162"/>
      <c r="FH61" s="162"/>
      <c r="FI61" s="162"/>
      <c r="FJ61" s="162"/>
      <c r="FK61" s="162"/>
      <c r="FL61" s="162"/>
      <c r="FM61" s="162"/>
      <c r="FN61" s="162"/>
      <c r="FO61" s="162"/>
      <c r="FP61" s="162"/>
      <c r="FQ61" s="162"/>
      <c r="FR61" s="162"/>
      <c r="FS61" s="162"/>
      <c r="FT61" s="162"/>
      <c r="FU61" s="162"/>
      <c r="FV61" s="162"/>
      <c r="FW61" s="162"/>
      <c r="FX61" s="162"/>
      <c r="FY61" s="162"/>
      <c r="FZ61" s="162"/>
      <c r="GA61" s="162"/>
      <c r="GB61" s="162"/>
      <c r="GC61" s="162"/>
      <c r="GD61" s="162"/>
      <c r="GE61" s="162"/>
      <c r="GF61" s="162"/>
      <c r="GG61" s="162"/>
      <c r="GH61" s="162"/>
      <c r="GI61" s="162"/>
      <c r="GJ61" s="162"/>
      <c r="GK61" s="162"/>
      <c r="GL61" s="162"/>
      <c r="GM61" s="162"/>
      <c r="GN61" s="162"/>
      <c r="GO61" s="162"/>
      <c r="GP61" s="162"/>
      <c r="GQ61" s="162"/>
      <c r="GR61" s="162"/>
      <c r="GS61" s="162"/>
      <c r="GT61" s="162"/>
      <c r="GU61" s="162"/>
      <c r="GV61" s="162"/>
      <c r="GW61" s="162"/>
      <c r="GX61" s="162"/>
      <c r="GY61" s="162"/>
      <c r="GZ61" s="162"/>
      <c r="HA61" s="162"/>
      <c r="HB61" s="162"/>
      <c r="HC61" s="162"/>
      <c r="HD61" s="162"/>
      <c r="HE61" s="162"/>
      <c r="HF61" s="162"/>
      <c r="HG61" s="162"/>
      <c r="HH61" s="162"/>
      <c r="HI61" s="162"/>
      <c r="HJ61" s="162"/>
      <c r="HK61" s="162"/>
      <c r="HL61" s="162"/>
      <c r="HM61" s="162"/>
      <c r="HN61" s="162"/>
      <c r="HO61" s="162"/>
      <c r="HP61" s="162"/>
      <c r="HQ61" s="162"/>
      <c r="HR61" s="162"/>
      <c r="HS61" s="162"/>
      <c r="HT61" s="162"/>
      <c r="HU61" s="162"/>
      <c r="HV61" s="162"/>
      <c r="HW61" s="162"/>
      <c r="HX61" s="162"/>
      <c r="HY61" s="162"/>
      <c r="HZ61" s="162"/>
      <c r="IA61" s="162"/>
      <c r="IB61" s="162"/>
      <c r="IC61" s="162"/>
      <c r="ID61" s="162"/>
      <c r="IE61" s="162"/>
      <c r="IF61" s="162"/>
      <c r="IG61" s="162"/>
      <c r="IH61" s="162"/>
      <c r="II61" s="162"/>
      <c r="IJ61" s="162"/>
      <c r="IK61" s="162"/>
      <c r="IL61" s="162"/>
      <c r="IM61" s="162"/>
      <c r="IN61" s="162"/>
      <c r="IO61" s="162"/>
      <c r="IP61" s="162"/>
      <c r="IQ61" s="163"/>
    </row>
    <row r="62" spans="1:251" ht="15" customHeight="1" x14ac:dyDescent="0.15">
      <c r="A62" s="152"/>
      <c r="B62" s="152"/>
      <c r="C62" s="152"/>
      <c r="D62" s="152"/>
      <c r="E62" s="156">
        <v>25</v>
      </c>
      <c r="F62" s="344" t="s">
        <v>127</v>
      </c>
      <c r="G62" s="345">
        <v>12</v>
      </c>
      <c r="H62" s="152"/>
      <c r="I62" s="156">
        <v>25</v>
      </c>
      <c r="J62" s="13" t="s">
        <v>118</v>
      </c>
      <c r="K62" s="156">
        <v>15</v>
      </c>
      <c r="L62" s="152"/>
      <c r="M62" s="152"/>
      <c r="N62" s="177"/>
      <c r="O62" s="178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62"/>
      <c r="CG62" s="162"/>
      <c r="CH62" s="162"/>
      <c r="CI62" s="162"/>
      <c r="CJ62" s="162"/>
      <c r="CK62" s="162"/>
      <c r="CL62" s="162"/>
      <c r="CM62" s="162"/>
      <c r="CN62" s="162"/>
      <c r="CO62" s="162"/>
      <c r="CP62" s="162"/>
      <c r="CQ62" s="162"/>
      <c r="CR62" s="162"/>
      <c r="CS62" s="162"/>
      <c r="CT62" s="162"/>
      <c r="CU62" s="162"/>
      <c r="CV62" s="162"/>
      <c r="CW62" s="162"/>
      <c r="CX62" s="162"/>
      <c r="CY62" s="162"/>
      <c r="CZ62" s="162"/>
      <c r="DA62" s="162"/>
      <c r="DB62" s="162"/>
      <c r="DC62" s="162"/>
      <c r="DD62" s="162"/>
      <c r="DE62" s="162"/>
      <c r="DF62" s="162"/>
      <c r="DG62" s="162"/>
      <c r="DH62" s="162"/>
      <c r="DI62" s="162"/>
      <c r="DJ62" s="162"/>
      <c r="DK62" s="162"/>
      <c r="DL62" s="162"/>
      <c r="DM62" s="162"/>
      <c r="DN62" s="162"/>
      <c r="DO62" s="162"/>
      <c r="DP62" s="162"/>
      <c r="DQ62" s="162"/>
      <c r="DR62" s="162"/>
      <c r="DS62" s="162"/>
      <c r="DT62" s="162"/>
      <c r="DU62" s="162"/>
      <c r="DV62" s="162"/>
      <c r="DW62" s="162"/>
      <c r="DX62" s="162"/>
      <c r="DY62" s="162"/>
      <c r="DZ62" s="162"/>
      <c r="EA62" s="162"/>
      <c r="EB62" s="162"/>
      <c r="EC62" s="162"/>
      <c r="ED62" s="162"/>
      <c r="EE62" s="162"/>
      <c r="EF62" s="162"/>
      <c r="EG62" s="162"/>
      <c r="EH62" s="162"/>
      <c r="EI62" s="162"/>
      <c r="EJ62" s="162"/>
      <c r="EK62" s="162"/>
      <c r="EL62" s="162"/>
      <c r="EM62" s="162"/>
      <c r="EN62" s="162"/>
      <c r="EO62" s="162"/>
      <c r="EP62" s="162"/>
      <c r="EQ62" s="162"/>
      <c r="ER62" s="162"/>
      <c r="ES62" s="162"/>
      <c r="ET62" s="162"/>
      <c r="EU62" s="162"/>
      <c r="EV62" s="162"/>
      <c r="EW62" s="162"/>
      <c r="EX62" s="162"/>
      <c r="EY62" s="162"/>
      <c r="EZ62" s="162"/>
      <c r="FA62" s="162"/>
      <c r="FB62" s="162"/>
      <c r="FC62" s="162"/>
      <c r="FD62" s="162"/>
      <c r="FE62" s="162"/>
      <c r="FF62" s="162"/>
      <c r="FG62" s="162"/>
      <c r="FH62" s="162"/>
      <c r="FI62" s="162"/>
      <c r="FJ62" s="162"/>
      <c r="FK62" s="162"/>
      <c r="FL62" s="162"/>
      <c r="FM62" s="162"/>
      <c r="FN62" s="162"/>
      <c r="FO62" s="162"/>
      <c r="FP62" s="162"/>
      <c r="FQ62" s="162"/>
      <c r="FR62" s="162"/>
      <c r="FS62" s="162"/>
      <c r="FT62" s="162"/>
      <c r="FU62" s="162"/>
      <c r="FV62" s="162"/>
      <c r="FW62" s="162"/>
      <c r="FX62" s="162"/>
      <c r="FY62" s="162"/>
      <c r="FZ62" s="162"/>
      <c r="GA62" s="162"/>
      <c r="GB62" s="162"/>
      <c r="GC62" s="162"/>
      <c r="GD62" s="162"/>
      <c r="GE62" s="162"/>
      <c r="GF62" s="162"/>
      <c r="GG62" s="162"/>
      <c r="GH62" s="162"/>
      <c r="GI62" s="162"/>
      <c r="GJ62" s="162"/>
      <c r="GK62" s="162"/>
      <c r="GL62" s="162"/>
      <c r="GM62" s="162"/>
      <c r="GN62" s="162"/>
      <c r="GO62" s="162"/>
      <c r="GP62" s="162"/>
      <c r="GQ62" s="162"/>
      <c r="GR62" s="162"/>
      <c r="GS62" s="162"/>
      <c r="GT62" s="162"/>
      <c r="GU62" s="162"/>
      <c r="GV62" s="162"/>
      <c r="GW62" s="162"/>
      <c r="GX62" s="162"/>
      <c r="GY62" s="162"/>
      <c r="GZ62" s="162"/>
      <c r="HA62" s="162"/>
      <c r="HB62" s="162"/>
      <c r="HC62" s="162"/>
      <c r="HD62" s="162"/>
      <c r="HE62" s="162"/>
      <c r="HF62" s="162"/>
      <c r="HG62" s="162"/>
      <c r="HH62" s="162"/>
      <c r="HI62" s="162"/>
      <c r="HJ62" s="162"/>
      <c r="HK62" s="162"/>
      <c r="HL62" s="162"/>
      <c r="HM62" s="162"/>
      <c r="HN62" s="162"/>
      <c r="HO62" s="162"/>
      <c r="HP62" s="162"/>
      <c r="HQ62" s="162"/>
      <c r="HR62" s="162"/>
      <c r="HS62" s="162"/>
      <c r="HT62" s="162"/>
      <c r="HU62" s="162"/>
      <c r="HV62" s="162"/>
      <c r="HW62" s="162"/>
      <c r="HX62" s="162"/>
      <c r="HY62" s="162"/>
      <c r="HZ62" s="162"/>
      <c r="IA62" s="162"/>
      <c r="IB62" s="162"/>
      <c r="IC62" s="162"/>
      <c r="ID62" s="162"/>
      <c r="IE62" s="162"/>
      <c r="IF62" s="162"/>
      <c r="IG62" s="162"/>
      <c r="IH62" s="162"/>
      <c r="II62" s="162"/>
      <c r="IJ62" s="162"/>
      <c r="IK62" s="162"/>
      <c r="IL62" s="162"/>
      <c r="IM62" s="162"/>
      <c r="IN62" s="162"/>
      <c r="IO62" s="162"/>
      <c r="IP62" s="162"/>
      <c r="IQ62" s="163"/>
    </row>
    <row r="63" spans="1:251" ht="15" customHeight="1" x14ac:dyDescent="0.15">
      <c r="A63" s="152"/>
      <c r="B63" s="175"/>
      <c r="C63" s="190"/>
      <c r="D63" s="152"/>
      <c r="E63" s="156">
        <v>26</v>
      </c>
      <c r="F63" s="13" t="s">
        <v>122</v>
      </c>
      <c r="G63" s="156">
        <v>10</v>
      </c>
      <c r="H63" s="152"/>
      <c r="I63" s="156">
        <v>26</v>
      </c>
      <c r="J63" s="344" t="s">
        <v>127</v>
      </c>
      <c r="K63" s="345">
        <v>11</v>
      </c>
      <c r="L63" s="152"/>
      <c r="M63" s="152"/>
      <c r="N63" s="177"/>
      <c r="O63" s="178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  <c r="CH63" s="162"/>
      <c r="CI63" s="162"/>
      <c r="CJ63" s="162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  <c r="CW63" s="162"/>
      <c r="CX63" s="162"/>
      <c r="CY63" s="162"/>
      <c r="CZ63" s="162"/>
      <c r="DA63" s="162"/>
      <c r="DB63" s="162"/>
      <c r="DC63" s="162"/>
      <c r="DD63" s="162"/>
      <c r="DE63" s="162"/>
      <c r="DF63" s="162"/>
      <c r="DG63" s="162"/>
      <c r="DH63" s="162"/>
      <c r="DI63" s="162"/>
      <c r="DJ63" s="162"/>
      <c r="DK63" s="162"/>
      <c r="DL63" s="162"/>
      <c r="DM63" s="162"/>
      <c r="DN63" s="162"/>
      <c r="DO63" s="162"/>
      <c r="DP63" s="162"/>
      <c r="DQ63" s="162"/>
      <c r="DR63" s="162"/>
      <c r="DS63" s="162"/>
      <c r="DT63" s="162"/>
      <c r="DU63" s="162"/>
      <c r="DV63" s="162"/>
      <c r="DW63" s="162"/>
      <c r="DX63" s="162"/>
      <c r="DY63" s="162"/>
      <c r="DZ63" s="162"/>
      <c r="EA63" s="162"/>
      <c r="EB63" s="162"/>
      <c r="EC63" s="162"/>
      <c r="ED63" s="162"/>
      <c r="EE63" s="162"/>
      <c r="EF63" s="162"/>
      <c r="EG63" s="162"/>
      <c r="EH63" s="162"/>
      <c r="EI63" s="162"/>
      <c r="EJ63" s="162"/>
      <c r="EK63" s="162"/>
      <c r="EL63" s="162"/>
      <c r="EM63" s="162"/>
      <c r="EN63" s="162"/>
      <c r="EO63" s="162"/>
      <c r="EP63" s="162"/>
      <c r="EQ63" s="162"/>
      <c r="ER63" s="162"/>
      <c r="ES63" s="162"/>
      <c r="ET63" s="162"/>
      <c r="EU63" s="162"/>
      <c r="EV63" s="162"/>
      <c r="EW63" s="162"/>
      <c r="EX63" s="162"/>
      <c r="EY63" s="162"/>
      <c r="EZ63" s="162"/>
      <c r="FA63" s="162"/>
      <c r="FB63" s="162"/>
      <c r="FC63" s="162"/>
      <c r="FD63" s="162"/>
      <c r="FE63" s="162"/>
      <c r="FF63" s="162"/>
      <c r="FG63" s="162"/>
      <c r="FH63" s="162"/>
      <c r="FI63" s="162"/>
      <c r="FJ63" s="162"/>
      <c r="FK63" s="162"/>
      <c r="FL63" s="162"/>
      <c r="FM63" s="162"/>
      <c r="FN63" s="162"/>
      <c r="FO63" s="162"/>
      <c r="FP63" s="162"/>
      <c r="FQ63" s="162"/>
      <c r="FR63" s="162"/>
      <c r="FS63" s="162"/>
      <c r="FT63" s="162"/>
      <c r="FU63" s="162"/>
      <c r="FV63" s="162"/>
      <c r="FW63" s="162"/>
      <c r="FX63" s="162"/>
      <c r="FY63" s="162"/>
      <c r="FZ63" s="162"/>
      <c r="GA63" s="162"/>
      <c r="GB63" s="162"/>
      <c r="GC63" s="162"/>
      <c r="GD63" s="162"/>
      <c r="GE63" s="162"/>
      <c r="GF63" s="162"/>
      <c r="GG63" s="162"/>
      <c r="GH63" s="162"/>
      <c r="GI63" s="162"/>
      <c r="GJ63" s="162"/>
      <c r="GK63" s="162"/>
      <c r="GL63" s="162"/>
      <c r="GM63" s="162"/>
      <c r="GN63" s="162"/>
      <c r="GO63" s="162"/>
      <c r="GP63" s="162"/>
      <c r="GQ63" s="162"/>
      <c r="GR63" s="162"/>
      <c r="GS63" s="162"/>
      <c r="GT63" s="162"/>
      <c r="GU63" s="162"/>
      <c r="GV63" s="162"/>
      <c r="GW63" s="162"/>
      <c r="GX63" s="162"/>
      <c r="GY63" s="162"/>
      <c r="GZ63" s="162"/>
      <c r="HA63" s="162"/>
      <c r="HB63" s="162"/>
      <c r="HC63" s="162"/>
      <c r="HD63" s="162"/>
      <c r="HE63" s="162"/>
      <c r="HF63" s="162"/>
      <c r="HG63" s="162"/>
      <c r="HH63" s="162"/>
      <c r="HI63" s="162"/>
      <c r="HJ63" s="162"/>
      <c r="HK63" s="162"/>
      <c r="HL63" s="162"/>
      <c r="HM63" s="162"/>
      <c r="HN63" s="162"/>
      <c r="HO63" s="162"/>
      <c r="HP63" s="162"/>
      <c r="HQ63" s="162"/>
      <c r="HR63" s="162"/>
      <c r="HS63" s="162"/>
      <c r="HT63" s="162"/>
      <c r="HU63" s="162"/>
      <c r="HV63" s="162"/>
      <c r="HW63" s="162"/>
      <c r="HX63" s="162"/>
      <c r="HY63" s="162"/>
      <c r="HZ63" s="162"/>
      <c r="IA63" s="162"/>
      <c r="IB63" s="162"/>
      <c r="IC63" s="162"/>
      <c r="ID63" s="162"/>
      <c r="IE63" s="162"/>
      <c r="IF63" s="162"/>
      <c r="IG63" s="162"/>
      <c r="IH63" s="162"/>
      <c r="II63" s="162"/>
      <c r="IJ63" s="162"/>
      <c r="IK63" s="162"/>
      <c r="IL63" s="162"/>
      <c r="IM63" s="162"/>
      <c r="IN63" s="162"/>
      <c r="IO63" s="162"/>
      <c r="IP63" s="162"/>
      <c r="IQ63" s="163"/>
    </row>
    <row r="64" spans="1:251" ht="15" customHeight="1" x14ac:dyDescent="0.15">
      <c r="A64" s="152"/>
      <c r="B64" s="177"/>
      <c r="C64" s="185"/>
      <c r="D64" s="152"/>
      <c r="E64" s="156">
        <v>27</v>
      </c>
      <c r="F64" s="13" t="s">
        <v>174</v>
      </c>
      <c r="G64" s="156">
        <v>7</v>
      </c>
      <c r="H64" s="152"/>
      <c r="I64" s="156">
        <v>27</v>
      </c>
      <c r="J64" s="13" t="s">
        <v>122</v>
      </c>
      <c r="K64" s="156">
        <v>9</v>
      </c>
      <c r="L64" s="152"/>
      <c r="M64" s="152"/>
      <c r="N64" s="177"/>
      <c r="O64" s="178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162"/>
      <c r="BR64" s="162"/>
      <c r="BS64" s="162"/>
      <c r="BT64" s="162"/>
      <c r="BU64" s="162"/>
      <c r="BV64" s="162"/>
      <c r="BW64" s="162"/>
      <c r="BX64" s="162"/>
      <c r="BY64" s="162"/>
      <c r="BZ64" s="162"/>
      <c r="CA64" s="162"/>
      <c r="CB64" s="162"/>
      <c r="CC64" s="162"/>
      <c r="CD64" s="162"/>
      <c r="CE64" s="162"/>
      <c r="CF64" s="162"/>
      <c r="CG64" s="162"/>
      <c r="CH64" s="162"/>
      <c r="CI64" s="162"/>
      <c r="CJ64" s="162"/>
      <c r="CK64" s="162"/>
      <c r="CL64" s="162"/>
      <c r="CM64" s="162"/>
      <c r="CN64" s="162"/>
      <c r="CO64" s="162"/>
      <c r="CP64" s="162"/>
      <c r="CQ64" s="162"/>
      <c r="CR64" s="162"/>
      <c r="CS64" s="162"/>
      <c r="CT64" s="162"/>
      <c r="CU64" s="162"/>
      <c r="CV64" s="162"/>
      <c r="CW64" s="162"/>
      <c r="CX64" s="162"/>
      <c r="CY64" s="162"/>
      <c r="CZ64" s="162"/>
      <c r="DA64" s="162"/>
      <c r="DB64" s="162"/>
      <c r="DC64" s="162"/>
      <c r="DD64" s="162"/>
      <c r="DE64" s="162"/>
      <c r="DF64" s="162"/>
      <c r="DG64" s="162"/>
      <c r="DH64" s="162"/>
      <c r="DI64" s="162"/>
      <c r="DJ64" s="162"/>
      <c r="DK64" s="162"/>
      <c r="DL64" s="162"/>
      <c r="DM64" s="162"/>
      <c r="DN64" s="162"/>
      <c r="DO64" s="162"/>
      <c r="DP64" s="162"/>
      <c r="DQ64" s="162"/>
      <c r="DR64" s="162"/>
      <c r="DS64" s="162"/>
      <c r="DT64" s="162"/>
      <c r="DU64" s="162"/>
      <c r="DV64" s="162"/>
      <c r="DW64" s="162"/>
      <c r="DX64" s="162"/>
      <c r="DY64" s="162"/>
      <c r="DZ64" s="162"/>
      <c r="EA64" s="162"/>
      <c r="EB64" s="162"/>
      <c r="EC64" s="162"/>
      <c r="ED64" s="162"/>
      <c r="EE64" s="162"/>
      <c r="EF64" s="162"/>
      <c r="EG64" s="162"/>
      <c r="EH64" s="162"/>
      <c r="EI64" s="162"/>
      <c r="EJ64" s="162"/>
      <c r="EK64" s="162"/>
      <c r="EL64" s="162"/>
      <c r="EM64" s="162"/>
      <c r="EN64" s="162"/>
      <c r="EO64" s="162"/>
      <c r="EP64" s="162"/>
      <c r="EQ64" s="162"/>
      <c r="ER64" s="162"/>
      <c r="ES64" s="162"/>
      <c r="ET64" s="162"/>
      <c r="EU64" s="162"/>
      <c r="EV64" s="162"/>
      <c r="EW64" s="162"/>
      <c r="EX64" s="162"/>
      <c r="EY64" s="162"/>
      <c r="EZ64" s="162"/>
      <c r="FA64" s="162"/>
      <c r="FB64" s="162"/>
      <c r="FC64" s="162"/>
      <c r="FD64" s="162"/>
      <c r="FE64" s="162"/>
      <c r="FF64" s="162"/>
      <c r="FG64" s="162"/>
      <c r="FH64" s="162"/>
      <c r="FI64" s="162"/>
      <c r="FJ64" s="162"/>
      <c r="FK64" s="162"/>
      <c r="FL64" s="162"/>
      <c r="FM64" s="162"/>
      <c r="FN64" s="162"/>
      <c r="FO64" s="162"/>
      <c r="FP64" s="162"/>
      <c r="FQ64" s="162"/>
      <c r="FR64" s="162"/>
      <c r="FS64" s="162"/>
      <c r="FT64" s="162"/>
      <c r="FU64" s="162"/>
      <c r="FV64" s="162"/>
      <c r="FW64" s="162"/>
      <c r="FX64" s="162"/>
      <c r="FY64" s="162"/>
      <c r="FZ64" s="162"/>
      <c r="GA64" s="162"/>
      <c r="GB64" s="162"/>
      <c r="GC64" s="162"/>
      <c r="GD64" s="162"/>
      <c r="GE64" s="162"/>
      <c r="GF64" s="162"/>
      <c r="GG64" s="162"/>
      <c r="GH64" s="162"/>
      <c r="GI64" s="162"/>
      <c r="GJ64" s="162"/>
      <c r="GK64" s="162"/>
      <c r="GL64" s="162"/>
      <c r="GM64" s="162"/>
      <c r="GN64" s="162"/>
      <c r="GO64" s="162"/>
      <c r="GP64" s="162"/>
      <c r="GQ64" s="162"/>
      <c r="GR64" s="162"/>
      <c r="GS64" s="162"/>
      <c r="GT64" s="162"/>
      <c r="GU64" s="162"/>
      <c r="GV64" s="162"/>
      <c r="GW64" s="162"/>
      <c r="GX64" s="162"/>
      <c r="GY64" s="162"/>
      <c r="GZ64" s="162"/>
      <c r="HA64" s="162"/>
      <c r="HB64" s="162"/>
      <c r="HC64" s="162"/>
      <c r="HD64" s="162"/>
      <c r="HE64" s="162"/>
      <c r="HF64" s="162"/>
      <c r="HG64" s="162"/>
      <c r="HH64" s="162"/>
      <c r="HI64" s="162"/>
      <c r="HJ64" s="162"/>
      <c r="HK64" s="162"/>
      <c r="HL64" s="162"/>
      <c r="HM64" s="162"/>
      <c r="HN64" s="162"/>
      <c r="HO64" s="162"/>
      <c r="HP64" s="162"/>
      <c r="HQ64" s="162"/>
      <c r="HR64" s="162"/>
      <c r="HS64" s="162"/>
      <c r="HT64" s="162"/>
      <c r="HU64" s="162"/>
      <c r="HV64" s="162"/>
      <c r="HW64" s="162"/>
      <c r="HX64" s="162"/>
      <c r="HY64" s="162"/>
      <c r="HZ64" s="162"/>
      <c r="IA64" s="162"/>
      <c r="IB64" s="162"/>
      <c r="IC64" s="162"/>
      <c r="ID64" s="162"/>
      <c r="IE64" s="162"/>
      <c r="IF64" s="162"/>
      <c r="IG64" s="162"/>
      <c r="IH64" s="162"/>
      <c r="II64" s="162"/>
      <c r="IJ64" s="162"/>
      <c r="IK64" s="162"/>
      <c r="IL64" s="162"/>
      <c r="IM64" s="162"/>
      <c r="IN64" s="162"/>
      <c r="IO64" s="162"/>
      <c r="IP64" s="162"/>
      <c r="IQ64" s="163"/>
    </row>
    <row r="65" spans="1:251" ht="15" customHeight="1" x14ac:dyDescent="0.15">
      <c r="A65" s="152"/>
      <c r="B65" s="177"/>
      <c r="C65" s="185"/>
      <c r="D65" s="152"/>
      <c r="E65" s="156">
        <v>28</v>
      </c>
      <c r="F65" s="344" t="s">
        <v>67</v>
      </c>
      <c r="G65" s="345">
        <v>6</v>
      </c>
      <c r="H65" s="152"/>
      <c r="I65" s="156">
        <v>28</v>
      </c>
      <c r="J65" s="13" t="s">
        <v>172</v>
      </c>
      <c r="K65" s="156">
        <v>9</v>
      </c>
      <c r="L65" s="152"/>
      <c r="M65" s="152"/>
      <c r="N65" s="177"/>
      <c r="O65" s="178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  <c r="BI65" s="162"/>
      <c r="BJ65" s="162"/>
      <c r="BK65" s="162"/>
      <c r="BL65" s="162"/>
      <c r="BM65" s="162"/>
      <c r="BN65" s="162"/>
      <c r="BO65" s="162"/>
      <c r="BP65" s="162"/>
      <c r="BQ65" s="162"/>
      <c r="BR65" s="162"/>
      <c r="BS65" s="162"/>
      <c r="BT65" s="162"/>
      <c r="BU65" s="162"/>
      <c r="BV65" s="162"/>
      <c r="BW65" s="162"/>
      <c r="BX65" s="162"/>
      <c r="BY65" s="162"/>
      <c r="BZ65" s="162"/>
      <c r="CA65" s="162"/>
      <c r="CB65" s="162"/>
      <c r="CC65" s="162"/>
      <c r="CD65" s="162"/>
      <c r="CE65" s="162"/>
      <c r="CF65" s="162"/>
      <c r="CG65" s="162"/>
      <c r="CH65" s="162"/>
      <c r="CI65" s="162"/>
      <c r="CJ65" s="162"/>
      <c r="CK65" s="162"/>
      <c r="CL65" s="162"/>
      <c r="CM65" s="162"/>
      <c r="CN65" s="162"/>
      <c r="CO65" s="162"/>
      <c r="CP65" s="162"/>
      <c r="CQ65" s="162"/>
      <c r="CR65" s="162"/>
      <c r="CS65" s="162"/>
      <c r="CT65" s="162"/>
      <c r="CU65" s="162"/>
      <c r="CV65" s="162"/>
      <c r="CW65" s="162"/>
      <c r="CX65" s="162"/>
      <c r="CY65" s="162"/>
      <c r="CZ65" s="162"/>
      <c r="DA65" s="162"/>
      <c r="DB65" s="162"/>
      <c r="DC65" s="162"/>
      <c r="DD65" s="162"/>
      <c r="DE65" s="162"/>
      <c r="DF65" s="162"/>
      <c r="DG65" s="162"/>
      <c r="DH65" s="162"/>
      <c r="DI65" s="162"/>
      <c r="DJ65" s="162"/>
      <c r="DK65" s="162"/>
      <c r="DL65" s="162"/>
      <c r="DM65" s="162"/>
      <c r="DN65" s="162"/>
      <c r="DO65" s="162"/>
      <c r="DP65" s="162"/>
      <c r="DQ65" s="162"/>
      <c r="DR65" s="162"/>
      <c r="DS65" s="162"/>
      <c r="DT65" s="162"/>
      <c r="DU65" s="162"/>
      <c r="DV65" s="162"/>
      <c r="DW65" s="162"/>
      <c r="DX65" s="162"/>
      <c r="DY65" s="162"/>
      <c r="DZ65" s="162"/>
      <c r="EA65" s="162"/>
      <c r="EB65" s="162"/>
      <c r="EC65" s="162"/>
      <c r="ED65" s="162"/>
      <c r="EE65" s="162"/>
      <c r="EF65" s="162"/>
      <c r="EG65" s="162"/>
      <c r="EH65" s="162"/>
      <c r="EI65" s="162"/>
      <c r="EJ65" s="162"/>
      <c r="EK65" s="162"/>
      <c r="EL65" s="162"/>
      <c r="EM65" s="162"/>
      <c r="EN65" s="162"/>
      <c r="EO65" s="162"/>
      <c r="EP65" s="162"/>
      <c r="EQ65" s="162"/>
      <c r="ER65" s="162"/>
      <c r="ES65" s="162"/>
      <c r="ET65" s="162"/>
      <c r="EU65" s="162"/>
      <c r="EV65" s="162"/>
      <c r="EW65" s="162"/>
      <c r="EX65" s="162"/>
      <c r="EY65" s="162"/>
      <c r="EZ65" s="162"/>
      <c r="FA65" s="162"/>
      <c r="FB65" s="162"/>
      <c r="FC65" s="162"/>
      <c r="FD65" s="162"/>
      <c r="FE65" s="162"/>
      <c r="FF65" s="162"/>
      <c r="FG65" s="162"/>
      <c r="FH65" s="162"/>
      <c r="FI65" s="162"/>
      <c r="FJ65" s="162"/>
      <c r="FK65" s="162"/>
      <c r="FL65" s="162"/>
      <c r="FM65" s="162"/>
      <c r="FN65" s="162"/>
      <c r="FO65" s="162"/>
      <c r="FP65" s="162"/>
      <c r="FQ65" s="162"/>
      <c r="FR65" s="162"/>
      <c r="FS65" s="162"/>
      <c r="FT65" s="162"/>
      <c r="FU65" s="162"/>
      <c r="FV65" s="162"/>
      <c r="FW65" s="162"/>
      <c r="FX65" s="162"/>
      <c r="FY65" s="162"/>
      <c r="FZ65" s="162"/>
      <c r="GA65" s="162"/>
      <c r="GB65" s="162"/>
      <c r="GC65" s="162"/>
      <c r="GD65" s="162"/>
      <c r="GE65" s="162"/>
      <c r="GF65" s="162"/>
      <c r="GG65" s="162"/>
      <c r="GH65" s="162"/>
      <c r="GI65" s="162"/>
      <c r="GJ65" s="162"/>
      <c r="GK65" s="162"/>
      <c r="GL65" s="162"/>
      <c r="GM65" s="162"/>
      <c r="GN65" s="162"/>
      <c r="GO65" s="162"/>
      <c r="GP65" s="162"/>
      <c r="GQ65" s="162"/>
      <c r="GR65" s="162"/>
      <c r="GS65" s="162"/>
      <c r="GT65" s="162"/>
      <c r="GU65" s="162"/>
      <c r="GV65" s="162"/>
      <c r="GW65" s="162"/>
      <c r="GX65" s="162"/>
      <c r="GY65" s="162"/>
      <c r="GZ65" s="162"/>
      <c r="HA65" s="162"/>
      <c r="HB65" s="162"/>
      <c r="HC65" s="162"/>
      <c r="HD65" s="162"/>
      <c r="HE65" s="162"/>
      <c r="HF65" s="162"/>
      <c r="HG65" s="162"/>
      <c r="HH65" s="162"/>
      <c r="HI65" s="162"/>
      <c r="HJ65" s="162"/>
      <c r="HK65" s="162"/>
      <c r="HL65" s="162"/>
      <c r="HM65" s="162"/>
      <c r="HN65" s="162"/>
      <c r="HO65" s="162"/>
      <c r="HP65" s="162"/>
      <c r="HQ65" s="162"/>
      <c r="HR65" s="162"/>
      <c r="HS65" s="162"/>
      <c r="HT65" s="162"/>
      <c r="HU65" s="162"/>
      <c r="HV65" s="162"/>
      <c r="HW65" s="162"/>
      <c r="HX65" s="162"/>
      <c r="HY65" s="162"/>
      <c r="HZ65" s="162"/>
      <c r="IA65" s="162"/>
      <c r="IB65" s="162"/>
      <c r="IC65" s="162"/>
      <c r="ID65" s="162"/>
      <c r="IE65" s="162"/>
      <c r="IF65" s="162"/>
      <c r="IG65" s="162"/>
      <c r="IH65" s="162"/>
      <c r="II65" s="162"/>
      <c r="IJ65" s="162"/>
      <c r="IK65" s="162"/>
      <c r="IL65" s="162"/>
      <c r="IM65" s="162"/>
      <c r="IN65" s="162"/>
      <c r="IO65" s="162"/>
      <c r="IP65" s="162"/>
      <c r="IQ65" s="163"/>
    </row>
    <row r="66" spans="1:251" ht="15" customHeight="1" x14ac:dyDescent="0.15">
      <c r="A66" s="152"/>
      <c r="B66" s="177"/>
      <c r="C66" s="185"/>
      <c r="D66" s="152"/>
      <c r="E66" s="156">
        <v>29</v>
      </c>
      <c r="F66" s="13" t="s">
        <v>129</v>
      </c>
      <c r="G66" s="156">
        <v>6</v>
      </c>
      <c r="H66" s="152"/>
      <c r="I66" s="156">
        <v>29</v>
      </c>
      <c r="J66" s="344" t="s">
        <v>67</v>
      </c>
      <c r="K66" s="345">
        <v>8</v>
      </c>
      <c r="L66" s="152"/>
      <c r="M66" s="152"/>
      <c r="N66" s="177"/>
      <c r="O66" s="178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  <c r="BI66" s="162"/>
      <c r="BJ66" s="162"/>
      <c r="BK66" s="162"/>
      <c r="BL66" s="162"/>
      <c r="BM66" s="162"/>
      <c r="BN66" s="162"/>
      <c r="BO66" s="162"/>
      <c r="BP66" s="162"/>
      <c r="BQ66" s="162"/>
      <c r="BR66" s="162"/>
      <c r="BS66" s="162"/>
      <c r="BT66" s="162"/>
      <c r="BU66" s="162"/>
      <c r="BV66" s="162"/>
      <c r="BW66" s="162"/>
      <c r="BX66" s="162"/>
      <c r="BY66" s="162"/>
      <c r="BZ66" s="162"/>
      <c r="CA66" s="162"/>
      <c r="CB66" s="162"/>
      <c r="CC66" s="162"/>
      <c r="CD66" s="162"/>
      <c r="CE66" s="162"/>
      <c r="CF66" s="162"/>
      <c r="CG66" s="162"/>
      <c r="CH66" s="162"/>
      <c r="CI66" s="162"/>
      <c r="CJ66" s="162"/>
      <c r="CK66" s="162"/>
      <c r="CL66" s="162"/>
      <c r="CM66" s="162"/>
      <c r="CN66" s="162"/>
      <c r="CO66" s="162"/>
      <c r="CP66" s="162"/>
      <c r="CQ66" s="162"/>
      <c r="CR66" s="162"/>
      <c r="CS66" s="162"/>
      <c r="CT66" s="162"/>
      <c r="CU66" s="162"/>
      <c r="CV66" s="162"/>
      <c r="CW66" s="162"/>
      <c r="CX66" s="162"/>
      <c r="CY66" s="162"/>
      <c r="CZ66" s="162"/>
      <c r="DA66" s="162"/>
      <c r="DB66" s="162"/>
      <c r="DC66" s="162"/>
      <c r="DD66" s="162"/>
      <c r="DE66" s="162"/>
      <c r="DF66" s="162"/>
      <c r="DG66" s="162"/>
      <c r="DH66" s="162"/>
      <c r="DI66" s="162"/>
      <c r="DJ66" s="162"/>
      <c r="DK66" s="162"/>
      <c r="DL66" s="162"/>
      <c r="DM66" s="162"/>
      <c r="DN66" s="162"/>
      <c r="DO66" s="162"/>
      <c r="DP66" s="162"/>
      <c r="DQ66" s="162"/>
      <c r="DR66" s="162"/>
      <c r="DS66" s="162"/>
      <c r="DT66" s="162"/>
      <c r="DU66" s="162"/>
      <c r="DV66" s="162"/>
      <c r="DW66" s="162"/>
      <c r="DX66" s="162"/>
      <c r="DY66" s="162"/>
      <c r="DZ66" s="162"/>
      <c r="EA66" s="162"/>
      <c r="EB66" s="162"/>
      <c r="EC66" s="162"/>
      <c r="ED66" s="162"/>
      <c r="EE66" s="162"/>
      <c r="EF66" s="162"/>
      <c r="EG66" s="162"/>
      <c r="EH66" s="162"/>
      <c r="EI66" s="162"/>
      <c r="EJ66" s="162"/>
      <c r="EK66" s="162"/>
      <c r="EL66" s="162"/>
      <c r="EM66" s="162"/>
      <c r="EN66" s="162"/>
      <c r="EO66" s="162"/>
      <c r="EP66" s="162"/>
      <c r="EQ66" s="162"/>
      <c r="ER66" s="162"/>
      <c r="ES66" s="162"/>
      <c r="ET66" s="162"/>
      <c r="EU66" s="162"/>
      <c r="EV66" s="162"/>
      <c r="EW66" s="162"/>
      <c r="EX66" s="162"/>
      <c r="EY66" s="162"/>
      <c r="EZ66" s="162"/>
      <c r="FA66" s="162"/>
      <c r="FB66" s="162"/>
      <c r="FC66" s="162"/>
      <c r="FD66" s="162"/>
      <c r="FE66" s="162"/>
      <c r="FF66" s="162"/>
      <c r="FG66" s="162"/>
      <c r="FH66" s="162"/>
      <c r="FI66" s="162"/>
      <c r="FJ66" s="162"/>
      <c r="FK66" s="162"/>
      <c r="FL66" s="162"/>
      <c r="FM66" s="162"/>
      <c r="FN66" s="162"/>
      <c r="FO66" s="162"/>
      <c r="FP66" s="162"/>
      <c r="FQ66" s="162"/>
      <c r="FR66" s="162"/>
      <c r="FS66" s="162"/>
      <c r="FT66" s="162"/>
      <c r="FU66" s="162"/>
      <c r="FV66" s="162"/>
      <c r="FW66" s="162"/>
      <c r="FX66" s="162"/>
      <c r="FY66" s="162"/>
      <c r="FZ66" s="162"/>
      <c r="GA66" s="162"/>
      <c r="GB66" s="162"/>
      <c r="GC66" s="162"/>
      <c r="GD66" s="162"/>
      <c r="GE66" s="162"/>
      <c r="GF66" s="162"/>
      <c r="GG66" s="162"/>
      <c r="GH66" s="162"/>
      <c r="GI66" s="162"/>
      <c r="GJ66" s="162"/>
      <c r="GK66" s="162"/>
      <c r="GL66" s="162"/>
      <c r="GM66" s="162"/>
      <c r="GN66" s="162"/>
      <c r="GO66" s="162"/>
      <c r="GP66" s="162"/>
      <c r="GQ66" s="162"/>
      <c r="GR66" s="162"/>
      <c r="GS66" s="162"/>
      <c r="GT66" s="162"/>
      <c r="GU66" s="162"/>
      <c r="GV66" s="162"/>
      <c r="GW66" s="162"/>
      <c r="GX66" s="162"/>
      <c r="GY66" s="162"/>
      <c r="GZ66" s="162"/>
      <c r="HA66" s="162"/>
      <c r="HB66" s="162"/>
      <c r="HC66" s="162"/>
      <c r="HD66" s="162"/>
      <c r="HE66" s="162"/>
      <c r="HF66" s="162"/>
      <c r="HG66" s="162"/>
      <c r="HH66" s="162"/>
      <c r="HI66" s="162"/>
      <c r="HJ66" s="162"/>
      <c r="HK66" s="162"/>
      <c r="HL66" s="162"/>
      <c r="HM66" s="162"/>
      <c r="HN66" s="162"/>
      <c r="HO66" s="162"/>
      <c r="HP66" s="162"/>
      <c r="HQ66" s="162"/>
      <c r="HR66" s="162"/>
      <c r="HS66" s="162"/>
      <c r="HT66" s="162"/>
      <c r="HU66" s="162"/>
      <c r="HV66" s="162"/>
      <c r="HW66" s="162"/>
      <c r="HX66" s="162"/>
      <c r="HY66" s="162"/>
      <c r="HZ66" s="162"/>
      <c r="IA66" s="162"/>
      <c r="IB66" s="162"/>
      <c r="IC66" s="162"/>
      <c r="ID66" s="162"/>
      <c r="IE66" s="162"/>
      <c r="IF66" s="162"/>
      <c r="IG66" s="162"/>
      <c r="IH66" s="162"/>
      <c r="II66" s="162"/>
      <c r="IJ66" s="162"/>
      <c r="IK66" s="162"/>
      <c r="IL66" s="162"/>
      <c r="IM66" s="162"/>
      <c r="IN66" s="162"/>
      <c r="IO66" s="162"/>
      <c r="IP66" s="162"/>
      <c r="IQ66" s="163"/>
    </row>
    <row r="67" spans="1:251" ht="15" customHeight="1" x14ac:dyDescent="0.15">
      <c r="A67" s="152"/>
      <c r="B67" s="177"/>
      <c r="C67" s="185"/>
      <c r="D67" s="152"/>
      <c r="E67" s="156">
        <v>30</v>
      </c>
      <c r="F67" s="13" t="s">
        <v>172</v>
      </c>
      <c r="G67" s="156">
        <v>6</v>
      </c>
      <c r="H67" s="152"/>
      <c r="I67" s="156">
        <v>30</v>
      </c>
      <c r="J67" s="13" t="s">
        <v>174</v>
      </c>
      <c r="K67" s="156">
        <v>6</v>
      </c>
      <c r="L67" s="152"/>
      <c r="M67" s="152"/>
      <c r="N67" s="177"/>
      <c r="O67" s="178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  <c r="BI67" s="162"/>
      <c r="BJ67" s="162"/>
      <c r="BK67" s="162"/>
      <c r="BL67" s="162"/>
      <c r="BM67" s="162"/>
      <c r="BN67" s="162"/>
      <c r="BO67" s="162"/>
      <c r="BP67" s="162"/>
      <c r="BQ67" s="162"/>
      <c r="BR67" s="162"/>
      <c r="BS67" s="162"/>
      <c r="BT67" s="162"/>
      <c r="BU67" s="162"/>
      <c r="BV67" s="162"/>
      <c r="BW67" s="162"/>
      <c r="BX67" s="162"/>
      <c r="BY67" s="162"/>
      <c r="BZ67" s="162"/>
      <c r="CA67" s="162"/>
      <c r="CB67" s="162"/>
      <c r="CC67" s="162"/>
      <c r="CD67" s="162"/>
      <c r="CE67" s="162"/>
      <c r="CF67" s="162"/>
      <c r="CG67" s="162"/>
      <c r="CH67" s="162"/>
      <c r="CI67" s="162"/>
      <c r="CJ67" s="162"/>
      <c r="CK67" s="162"/>
      <c r="CL67" s="162"/>
      <c r="CM67" s="162"/>
      <c r="CN67" s="162"/>
      <c r="CO67" s="162"/>
      <c r="CP67" s="162"/>
      <c r="CQ67" s="162"/>
      <c r="CR67" s="162"/>
      <c r="CS67" s="162"/>
      <c r="CT67" s="162"/>
      <c r="CU67" s="162"/>
      <c r="CV67" s="162"/>
      <c r="CW67" s="162"/>
      <c r="CX67" s="162"/>
      <c r="CY67" s="162"/>
      <c r="CZ67" s="162"/>
      <c r="DA67" s="162"/>
      <c r="DB67" s="162"/>
      <c r="DC67" s="162"/>
      <c r="DD67" s="162"/>
      <c r="DE67" s="162"/>
      <c r="DF67" s="162"/>
      <c r="DG67" s="162"/>
      <c r="DH67" s="162"/>
      <c r="DI67" s="162"/>
      <c r="DJ67" s="162"/>
      <c r="DK67" s="162"/>
      <c r="DL67" s="162"/>
      <c r="DM67" s="162"/>
      <c r="DN67" s="162"/>
      <c r="DO67" s="162"/>
      <c r="DP67" s="162"/>
      <c r="DQ67" s="162"/>
      <c r="DR67" s="162"/>
      <c r="DS67" s="162"/>
      <c r="DT67" s="162"/>
      <c r="DU67" s="162"/>
      <c r="DV67" s="162"/>
      <c r="DW67" s="162"/>
      <c r="DX67" s="162"/>
      <c r="DY67" s="162"/>
      <c r="DZ67" s="162"/>
      <c r="EA67" s="162"/>
      <c r="EB67" s="162"/>
      <c r="EC67" s="162"/>
      <c r="ED67" s="162"/>
      <c r="EE67" s="162"/>
      <c r="EF67" s="162"/>
      <c r="EG67" s="162"/>
      <c r="EH67" s="162"/>
      <c r="EI67" s="162"/>
      <c r="EJ67" s="162"/>
      <c r="EK67" s="162"/>
      <c r="EL67" s="162"/>
      <c r="EM67" s="162"/>
      <c r="EN67" s="162"/>
      <c r="EO67" s="162"/>
      <c r="EP67" s="162"/>
      <c r="EQ67" s="162"/>
      <c r="ER67" s="162"/>
      <c r="ES67" s="162"/>
      <c r="ET67" s="162"/>
      <c r="EU67" s="162"/>
      <c r="EV67" s="162"/>
      <c r="EW67" s="162"/>
      <c r="EX67" s="162"/>
      <c r="EY67" s="162"/>
      <c r="EZ67" s="162"/>
      <c r="FA67" s="162"/>
      <c r="FB67" s="162"/>
      <c r="FC67" s="162"/>
      <c r="FD67" s="162"/>
      <c r="FE67" s="162"/>
      <c r="FF67" s="162"/>
      <c r="FG67" s="162"/>
      <c r="FH67" s="162"/>
      <c r="FI67" s="162"/>
      <c r="FJ67" s="162"/>
      <c r="FK67" s="162"/>
      <c r="FL67" s="162"/>
      <c r="FM67" s="162"/>
      <c r="FN67" s="162"/>
      <c r="FO67" s="162"/>
      <c r="FP67" s="162"/>
      <c r="FQ67" s="162"/>
      <c r="FR67" s="162"/>
      <c r="FS67" s="162"/>
      <c r="FT67" s="162"/>
      <c r="FU67" s="162"/>
      <c r="FV67" s="162"/>
      <c r="FW67" s="162"/>
      <c r="FX67" s="162"/>
      <c r="FY67" s="162"/>
      <c r="FZ67" s="162"/>
      <c r="GA67" s="162"/>
      <c r="GB67" s="162"/>
      <c r="GC67" s="162"/>
      <c r="GD67" s="162"/>
      <c r="GE67" s="162"/>
      <c r="GF67" s="162"/>
      <c r="GG67" s="162"/>
      <c r="GH67" s="162"/>
      <c r="GI67" s="162"/>
      <c r="GJ67" s="162"/>
      <c r="GK67" s="162"/>
      <c r="GL67" s="162"/>
      <c r="GM67" s="162"/>
      <c r="GN67" s="162"/>
      <c r="GO67" s="162"/>
      <c r="GP67" s="162"/>
      <c r="GQ67" s="162"/>
      <c r="GR67" s="162"/>
      <c r="GS67" s="162"/>
      <c r="GT67" s="162"/>
      <c r="GU67" s="162"/>
      <c r="GV67" s="162"/>
      <c r="GW67" s="162"/>
      <c r="GX67" s="162"/>
      <c r="GY67" s="162"/>
      <c r="GZ67" s="162"/>
      <c r="HA67" s="162"/>
      <c r="HB67" s="162"/>
      <c r="HC67" s="162"/>
      <c r="HD67" s="162"/>
      <c r="HE67" s="162"/>
      <c r="HF67" s="162"/>
      <c r="HG67" s="162"/>
      <c r="HH67" s="162"/>
      <c r="HI67" s="162"/>
      <c r="HJ67" s="162"/>
      <c r="HK67" s="162"/>
      <c r="HL67" s="162"/>
      <c r="HM67" s="162"/>
      <c r="HN67" s="162"/>
      <c r="HO67" s="162"/>
      <c r="HP67" s="162"/>
      <c r="HQ67" s="162"/>
      <c r="HR67" s="162"/>
      <c r="HS67" s="162"/>
      <c r="HT67" s="162"/>
      <c r="HU67" s="162"/>
      <c r="HV67" s="162"/>
      <c r="HW67" s="162"/>
      <c r="HX67" s="162"/>
      <c r="HY67" s="162"/>
      <c r="HZ67" s="162"/>
      <c r="IA67" s="162"/>
      <c r="IB67" s="162"/>
      <c r="IC67" s="162"/>
      <c r="ID67" s="162"/>
      <c r="IE67" s="162"/>
      <c r="IF67" s="162"/>
      <c r="IG67" s="162"/>
      <c r="IH67" s="162"/>
      <c r="II67" s="162"/>
      <c r="IJ67" s="162"/>
      <c r="IK67" s="162"/>
      <c r="IL67" s="162"/>
      <c r="IM67" s="162"/>
      <c r="IN67" s="162"/>
      <c r="IO67" s="162"/>
      <c r="IP67" s="162"/>
      <c r="IQ67" s="163"/>
    </row>
    <row r="68" spans="1:251" ht="15" customHeight="1" x14ac:dyDescent="0.15">
      <c r="A68" s="152"/>
      <c r="B68" s="177"/>
      <c r="C68" s="185"/>
      <c r="D68" s="152"/>
      <c r="E68" s="156">
        <v>31</v>
      </c>
      <c r="F68" s="344" t="s">
        <v>209</v>
      </c>
      <c r="G68" s="345">
        <v>4</v>
      </c>
      <c r="H68" s="152"/>
      <c r="I68" s="156">
        <v>31</v>
      </c>
      <c r="J68" s="13" t="s">
        <v>173</v>
      </c>
      <c r="K68" s="156">
        <v>6</v>
      </c>
      <c r="L68" s="152"/>
      <c r="M68" s="152"/>
      <c r="N68" s="177"/>
      <c r="O68" s="178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2"/>
      <c r="BH68" s="162"/>
      <c r="BI68" s="162"/>
      <c r="BJ68" s="162"/>
      <c r="BK68" s="162"/>
      <c r="BL68" s="162"/>
      <c r="BM68" s="162"/>
      <c r="BN68" s="162"/>
      <c r="BO68" s="162"/>
      <c r="BP68" s="162"/>
      <c r="BQ68" s="162"/>
      <c r="BR68" s="162"/>
      <c r="BS68" s="162"/>
      <c r="BT68" s="162"/>
      <c r="BU68" s="162"/>
      <c r="BV68" s="162"/>
      <c r="BW68" s="162"/>
      <c r="BX68" s="162"/>
      <c r="BY68" s="162"/>
      <c r="BZ68" s="162"/>
      <c r="CA68" s="162"/>
      <c r="CB68" s="162"/>
      <c r="CC68" s="162"/>
      <c r="CD68" s="162"/>
      <c r="CE68" s="162"/>
      <c r="CF68" s="162"/>
      <c r="CG68" s="162"/>
      <c r="CH68" s="162"/>
      <c r="CI68" s="162"/>
      <c r="CJ68" s="162"/>
      <c r="CK68" s="162"/>
      <c r="CL68" s="162"/>
      <c r="CM68" s="162"/>
      <c r="CN68" s="162"/>
      <c r="CO68" s="162"/>
      <c r="CP68" s="162"/>
      <c r="CQ68" s="162"/>
      <c r="CR68" s="162"/>
      <c r="CS68" s="162"/>
      <c r="CT68" s="162"/>
      <c r="CU68" s="162"/>
      <c r="CV68" s="162"/>
      <c r="CW68" s="162"/>
      <c r="CX68" s="162"/>
      <c r="CY68" s="162"/>
      <c r="CZ68" s="162"/>
      <c r="DA68" s="162"/>
      <c r="DB68" s="162"/>
      <c r="DC68" s="162"/>
      <c r="DD68" s="162"/>
      <c r="DE68" s="162"/>
      <c r="DF68" s="162"/>
      <c r="DG68" s="162"/>
      <c r="DH68" s="162"/>
      <c r="DI68" s="162"/>
      <c r="DJ68" s="162"/>
      <c r="DK68" s="162"/>
      <c r="DL68" s="162"/>
      <c r="DM68" s="162"/>
      <c r="DN68" s="162"/>
      <c r="DO68" s="162"/>
      <c r="DP68" s="162"/>
      <c r="DQ68" s="162"/>
      <c r="DR68" s="162"/>
      <c r="DS68" s="162"/>
      <c r="DT68" s="162"/>
      <c r="DU68" s="162"/>
      <c r="DV68" s="162"/>
      <c r="DW68" s="162"/>
      <c r="DX68" s="162"/>
      <c r="DY68" s="162"/>
      <c r="DZ68" s="162"/>
      <c r="EA68" s="162"/>
      <c r="EB68" s="162"/>
      <c r="EC68" s="162"/>
      <c r="ED68" s="162"/>
      <c r="EE68" s="162"/>
      <c r="EF68" s="162"/>
      <c r="EG68" s="162"/>
      <c r="EH68" s="162"/>
      <c r="EI68" s="162"/>
      <c r="EJ68" s="162"/>
      <c r="EK68" s="162"/>
      <c r="EL68" s="162"/>
      <c r="EM68" s="162"/>
      <c r="EN68" s="162"/>
      <c r="EO68" s="162"/>
      <c r="EP68" s="162"/>
      <c r="EQ68" s="162"/>
      <c r="ER68" s="162"/>
      <c r="ES68" s="162"/>
      <c r="ET68" s="162"/>
      <c r="EU68" s="162"/>
      <c r="EV68" s="162"/>
      <c r="EW68" s="162"/>
      <c r="EX68" s="162"/>
      <c r="EY68" s="162"/>
      <c r="EZ68" s="162"/>
      <c r="FA68" s="162"/>
      <c r="FB68" s="162"/>
      <c r="FC68" s="162"/>
      <c r="FD68" s="162"/>
      <c r="FE68" s="162"/>
      <c r="FF68" s="162"/>
      <c r="FG68" s="162"/>
      <c r="FH68" s="162"/>
      <c r="FI68" s="162"/>
      <c r="FJ68" s="162"/>
      <c r="FK68" s="162"/>
      <c r="FL68" s="162"/>
      <c r="FM68" s="162"/>
      <c r="FN68" s="162"/>
      <c r="FO68" s="162"/>
      <c r="FP68" s="162"/>
      <c r="FQ68" s="162"/>
      <c r="FR68" s="162"/>
      <c r="FS68" s="162"/>
      <c r="FT68" s="162"/>
      <c r="FU68" s="162"/>
      <c r="FV68" s="162"/>
      <c r="FW68" s="162"/>
      <c r="FX68" s="162"/>
      <c r="FY68" s="162"/>
      <c r="FZ68" s="162"/>
      <c r="GA68" s="162"/>
      <c r="GB68" s="162"/>
      <c r="GC68" s="162"/>
      <c r="GD68" s="162"/>
      <c r="GE68" s="162"/>
      <c r="GF68" s="162"/>
      <c r="GG68" s="162"/>
      <c r="GH68" s="162"/>
      <c r="GI68" s="162"/>
      <c r="GJ68" s="162"/>
      <c r="GK68" s="162"/>
      <c r="GL68" s="162"/>
      <c r="GM68" s="162"/>
      <c r="GN68" s="162"/>
      <c r="GO68" s="162"/>
      <c r="GP68" s="162"/>
      <c r="GQ68" s="162"/>
      <c r="GR68" s="162"/>
      <c r="GS68" s="162"/>
      <c r="GT68" s="162"/>
      <c r="GU68" s="162"/>
      <c r="GV68" s="162"/>
      <c r="GW68" s="162"/>
      <c r="GX68" s="162"/>
      <c r="GY68" s="162"/>
      <c r="GZ68" s="162"/>
      <c r="HA68" s="162"/>
      <c r="HB68" s="162"/>
      <c r="HC68" s="162"/>
      <c r="HD68" s="162"/>
      <c r="HE68" s="162"/>
      <c r="HF68" s="162"/>
      <c r="HG68" s="162"/>
      <c r="HH68" s="162"/>
      <c r="HI68" s="162"/>
      <c r="HJ68" s="162"/>
      <c r="HK68" s="162"/>
      <c r="HL68" s="162"/>
      <c r="HM68" s="162"/>
      <c r="HN68" s="162"/>
      <c r="HO68" s="162"/>
      <c r="HP68" s="162"/>
      <c r="HQ68" s="162"/>
      <c r="HR68" s="162"/>
      <c r="HS68" s="162"/>
      <c r="HT68" s="162"/>
      <c r="HU68" s="162"/>
      <c r="HV68" s="162"/>
      <c r="HW68" s="162"/>
      <c r="HX68" s="162"/>
      <c r="HY68" s="162"/>
      <c r="HZ68" s="162"/>
      <c r="IA68" s="162"/>
      <c r="IB68" s="162"/>
      <c r="IC68" s="162"/>
      <c r="ID68" s="162"/>
      <c r="IE68" s="162"/>
      <c r="IF68" s="162"/>
      <c r="IG68" s="162"/>
      <c r="IH68" s="162"/>
      <c r="II68" s="162"/>
      <c r="IJ68" s="162"/>
      <c r="IK68" s="162"/>
      <c r="IL68" s="162"/>
      <c r="IM68" s="162"/>
      <c r="IN68" s="162"/>
      <c r="IO68" s="162"/>
      <c r="IP68" s="162"/>
      <c r="IQ68" s="163"/>
    </row>
    <row r="69" spans="1:251" ht="15" customHeight="1" x14ac:dyDescent="0.15">
      <c r="A69" s="152"/>
      <c r="B69" s="177"/>
      <c r="C69" s="185"/>
      <c r="D69" s="152"/>
      <c r="E69" s="156">
        <v>32</v>
      </c>
      <c r="F69" s="13" t="s">
        <v>173</v>
      </c>
      <c r="G69" s="156">
        <v>4</v>
      </c>
      <c r="H69" s="152"/>
      <c r="I69" s="156">
        <v>32</v>
      </c>
      <c r="J69" s="344" t="s">
        <v>209</v>
      </c>
      <c r="K69" s="345">
        <v>4</v>
      </c>
      <c r="L69" s="152"/>
      <c r="M69" s="152"/>
      <c r="N69" s="177"/>
      <c r="O69" s="178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  <c r="BY69" s="162"/>
      <c r="BZ69" s="162"/>
      <c r="CA69" s="162"/>
      <c r="CB69" s="162"/>
      <c r="CC69" s="162"/>
      <c r="CD69" s="162"/>
      <c r="CE69" s="162"/>
      <c r="CF69" s="162"/>
      <c r="CG69" s="162"/>
      <c r="CH69" s="162"/>
      <c r="CI69" s="162"/>
      <c r="CJ69" s="162"/>
      <c r="CK69" s="162"/>
      <c r="CL69" s="162"/>
      <c r="CM69" s="162"/>
      <c r="CN69" s="162"/>
      <c r="CO69" s="162"/>
      <c r="CP69" s="162"/>
      <c r="CQ69" s="162"/>
      <c r="CR69" s="162"/>
      <c r="CS69" s="162"/>
      <c r="CT69" s="162"/>
      <c r="CU69" s="162"/>
      <c r="CV69" s="162"/>
      <c r="CW69" s="162"/>
      <c r="CX69" s="162"/>
      <c r="CY69" s="162"/>
      <c r="CZ69" s="162"/>
      <c r="DA69" s="162"/>
      <c r="DB69" s="162"/>
      <c r="DC69" s="162"/>
      <c r="DD69" s="162"/>
      <c r="DE69" s="162"/>
      <c r="DF69" s="162"/>
      <c r="DG69" s="162"/>
      <c r="DH69" s="162"/>
      <c r="DI69" s="162"/>
      <c r="DJ69" s="162"/>
      <c r="DK69" s="162"/>
      <c r="DL69" s="162"/>
      <c r="DM69" s="162"/>
      <c r="DN69" s="162"/>
      <c r="DO69" s="162"/>
      <c r="DP69" s="162"/>
      <c r="DQ69" s="162"/>
      <c r="DR69" s="162"/>
      <c r="DS69" s="162"/>
      <c r="DT69" s="162"/>
      <c r="DU69" s="162"/>
      <c r="DV69" s="162"/>
      <c r="DW69" s="162"/>
      <c r="DX69" s="162"/>
      <c r="DY69" s="162"/>
      <c r="DZ69" s="162"/>
      <c r="EA69" s="162"/>
      <c r="EB69" s="162"/>
      <c r="EC69" s="162"/>
      <c r="ED69" s="162"/>
      <c r="EE69" s="162"/>
      <c r="EF69" s="162"/>
      <c r="EG69" s="162"/>
      <c r="EH69" s="162"/>
      <c r="EI69" s="162"/>
      <c r="EJ69" s="162"/>
      <c r="EK69" s="162"/>
      <c r="EL69" s="162"/>
      <c r="EM69" s="162"/>
      <c r="EN69" s="162"/>
      <c r="EO69" s="162"/>
      <c r="EP69" s="162"/>
      <c r="EQ69" s="162"/>
      <c r="ER69" s="162"/>
      <c r="ES69" s="162"/>
      <c r="ET69" s="162"/>
      <c r="EU69" s="162"/>
      <c r="EV69" s="162"/>
      <c r="EW69" s="162"/>
      <c r="EX69" s="162"/>
      <c r="EY69" s="162"/>
      <c r="EZ69" s="162"/>
      <c r="FA69" s="162"/>
      <c r="FB69" s="162"/>
      <c r="FC69" s="162"/>
      <c r="FD69" s="162"/>
      <c r="FE69" s="162"/>
      <c r="FF69" s="162"/>
      <c r="FG69" s="162"/>
      <c r="FH69" s="162"/>
      <c r="FI69" s="162"/>
      <c r="FJ69" s="162"/>
      <c r="FK69" s="162"/>
      <c r="FL69" s="162"/>
      <c r="FM69" s="162"/>
      <c r="FN69" s="162"/>
      <c r="FO69" s="162"/>
      <c r="FP69" s="162"/>
      <c r="FQ69" s="162"/>
      <c r="FR69" s="162"/>
      <c r="FS69" s="162"/>
      <c r="FT69" s="162"/>
      <c r="FU69" s="162"/>
      <c r="FV69" s="162"/>
      <c r="FW69" s="162"/>
      <c r="FX69" s="162"/>
      <c r="FY69" s="162"/>
      <c r="FZ69" s="162"/>
      <c r="GA69" s="162"/>
      <c r="GB69" s="162"/>
      <c r="GC69" s="162"/>
      <c r="GD69" s="162"/>
      <c r="GE69" s="162"/>
      <c r="GF69" s="162"/>
      <c r="GG69" s="162"/>
      <c r="GH69" s="162"/>
      <c r="GI69" s="162"/>
      <c r="GJ69" s="162"/>
      <c r="GK69" s="162"/>
      <c r="GL69" s="162"/>
      <c r="GM69" s="162"/>
      <c r="GN69" s="162"/>
      <c r="GO69" s="162"/>
      <c r="GP69" s="162"/>
      <c r="GQ69" s="162"/>
      <c r="GR69" s="162"/>
      <c r="GS69" s="162"/>
      <c r="GT69" s="162"/>
      <c r="GU69" s="162"/>
      <c r="GV69" s="162"/>
      <c r="GW69" s="162"/>
      <c r="GX69" s="162"/>
      <c r="GY69" s="162"/>
      <c r="GZ69" s="162"/>
      <c r="HA69" s="162"/>
      <c r="HB69" s="162"/>
      <c r="HC69" s="162"/>
      <c r="HD69" s="162"/>
      <c r="HE69" s="162"/>
      <c r="HF69" s="162"/>
      <c r="HG69" s="162"/>
      <c r="HH69" s="162"/>
      <c r="HI69" s="162"/>
      <c r="HJ69" s="162"/>
      <c r="HK69" s="162"/>
      <c r="HL69" s="162"/>
      <c r="HM69" s="162"/>
      <c r="HN69" s="162"/>
      <c r="HO69" s="162"/>
      <c r="HP69" s="162"/>
      <c r="HQ69" s="162"/>
      <c r="HR69" s="162"/>
      <c r="HS69" s="162"/>
      <c r="HT69" s="162"/>
      <c r="HU69" s="162"/>
      <c r="HV69" s="162"/>
      <c r="HW69" s="162"/>
      <c r="HX69" s="162"/>
      <c r="HY69" s="162"/>
      <c r="HZ69" s="162"/>
      <c r="IA69" s="162"/>
      <c r="IB69" s="162"/>
      <c r="IC69" s="162"/>
      <c r="ID69" s="162"/>
      <c r="IE69" s="162"/>
      <c r="IF69" s="162"/>
      <c r="IG69" s="162"/>
      <c r="IH69" s="162"/>
      <c r="II69" s="162"/>
      <c r="IJ69" s="162"/>
      <c r="IK69" s="162"/>
      <c r="IL69" s="162"/>
      <c r="IM69" s="162"/>
      <c r="IN69" s="162"/>
      <c r="IO69" s="162"/>
      <c r="IP69" s="162"/>
      <c r="IQ69" s="163"/>
    </row>
    <row r="70" spans="1:251" ht="15" customHeight="1" x14ac:dyDescent="0.15">
      <c r="A70" s="152"/>
      <c r="B70" s="181"/>
      <c r="C70" s="191"/>
      <c r="D70" s="152"/>
      <c r="E70" s="152"/>
      <c r="F70" s="172"/>
      <c r="G70" s="174"/>
      <c r="H70" s="152"/>
      <c r="I70" s="172"/>
      <c r="J70" s="173"/>
      <c r="K70" s="174"/>
      <c r="L70" s="152"/>
      <c r="M70" s="152"/>
      <c r="N70" s="181"/>
      <c r="O70" s="182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  <c r="AE70" s="267"/>
      <c r="AF70" s="267"/>
      <c r="AG70" s="267"/>
      <c r="AH70" s="267"/>
      <c r="AI70" s="267"/>
      <c r="AJ70" s="267"/>
      <c r="AK70" s="267"/>
      <c r="AL70" s="267"/>
      <c r="AM70" s="267"/>
      <c r="AN70" s="267"/>
      <c r="AO70" s="267"/>
      <c r="AP70" s="267"/>
      <c r="AQ70" s="267"/>
      <c r="AR70" s="267"/>
      <c r="AS70" s="267"/>
      <c r="AT70" s="267"/>
      <c r="AU70" s="267"/>
      <c r="AV70" s="267"/>
      <c r="AW70" s="267"/>
      <c r="AX70" s="267"/>
      <c r="AY70" s="267"/>
      <c r="AZ70" s="267"/>
      <c r="BA70" s="267"/>
      <c r="BB70" s="267"/>
      <c r="BC70" s="267"/>
      <c r="BD70" s="267"/>
      <c r="BE70" s="267"/>
      <c r="BF70" s="267"/>
      <c r="BG70" s="267"/>
      <c r="BH70" s="267"/>
      <c r="BI70" s="267"/>
      <c r="BJ70" s="267"/>
      <c r="BK70" s="267"/>
      <c r="BL70" s="267"/>
      <c r="BM70" s="267"/>
      <c r="BN70" s="267"/>
      <c r="BO70" s="267"/>
      <c r="BP70" s="267"/>
      <c r="BQ70" s="267"/>
      <c r="BR70" s="267"/>
      <c r="BS70" s="267"/>
      <c r="BT70" s="267"/>
      <c r="BU70" s="267"/>
      <c r="BV70" s="267"/>
      <c r="BW70" s="267"/>
      <c r="BX70" s="267"/>
      <c r="BY70" s="267"/>
      <c r="BZ70" s="267"/>
      <c r="CA70" s="267"/>
      <c r="CB70" s="267"/>
      <c r="CC70" s="267"/>
      <c r="CD70" s="267"/>
      <c r="CE70" s="267"/>
      <c r="CF70" s="267"/>
      <c r="CG70" s="267"/>
      <c r="CH70" s="267"/>
      <c r="CI70" s="267"/>
      <c r="CJ70" s="267"/>
      <c r="CK70" s="267"/>
      <c r="CL70" s="267"/>
      <c r="CM70" s="267"/>
      <c r="CN70" s="267"/>
      <c r="CO70" s="267"/>
      <c r="CP70" s="267"/>
      <c r="CQ70" s="267"/>
      <c r="CR70" s="267"/>
      <c r="CS70" s="267"/>
      <c r="CT70" s="267"/>
      <c r="CU70" s="267"/>
      <c r="CV70" s="267"/>
      <c r="CW70" s="267"/>
      <c r="CX70" s="267"/>
      <c r="CY70" s="267"/>
      <c r="CZ70" s="267"/>
      <c r="DA70" s="267"/>
      <c r="DB70" s="267"/>
      <c r="DC70" s="267"/>
      <c r="DD70" s="267"/>
      <c r="DE70" s="267"/>
      <c r="DF70" s="267"/>
      <c r="DG70" s="267"/>
      <c r="DH70" s="267"/>
      <c r="DI70" s="267"/>
      <c r="DJ70" s="267"/>
      <c r="DK70" s="267"/>
      <c r="DL70" s="267"/>
      <c r="DM70" s="267"/>
      <c r="DN70" s="267"/>
      <c r="DO70" s="267"/>
      <c r="DP70" s="267"/>
      <c r="DQ70" s="267"/>
      <c r="DR70" s="267"/>
      <c r="DS70" s="267"/>
      <c r="DT70" s="267"/>
      <c r="DU70" s="267"/>
      <c r="DV70" s="267"/>
      <c r="DW70" s="267"/>
      <c r="DX70" s="267"/>
      <c r="DY70" s="267"/>
      <c r="DZ70" s="267"/>
      <c r="EA70" s="267"/>
      <c r="EB70" s="267"/>
      <c r="EC70" s="267"/>
      <c r="ED70" s="267"/>
      <c r="EE70" s="267"/>
      <c r="EF70" s="267"/>
      <c r="EG70" s="267"/>
      <c r="EH70" s="267"/>
      <c r="EI70" s="267"/>
      <c r="EJ70" s="267"/>
      <c r="EK70" s="267"/>
      <c r="EL70" s="267"/>
      <c r="EM70" s="267"/>
      <c r="EN70" s="267"/>
      <c r="EO70" s="267"/>
      <c r="EP70" s="267"/>
      <c r="EQ70" s="267"/>
      <c r="ER70" s="267"/>
      <c r="ES70" s="267"/>
      <c r="ET70" s="267"/>
      <c r="EU70" s="267"/>
      <c r="EV70" s="267"/>
      <c r="EW70" s="267"/>
      <c r="EX70" s="267"/>
      <c r="EY70" s="267"/>
      <c r="EZ70" s="267"/>
      <c r="FA70" s="267"/>
      <c r="FB70" s="267"/>
      <c r="FC70" s="267"/>
      <c r="FD70" s="267"/>
      <c r="FE70" s="267"/>
      <c r="FF70" s="267"/>
      <c r="FG70" s="267"/>
      <c r="FH70" s="267"/>
      <c r="FI70" s="267"/>
      <c r="FJ70" s="267"/>
      <c r="FK70" s="267"/>
      <c r="FL70" s="267"/>
      <c r="FM70" s="267"/>
      <c r="FN70" s="267"/>
      <c r="FO70" s="267"/>
      <c r="FP70" s="267"/>
      <c r="FQ70" s="267"/>
      <c r="FR70" s="267"/>
      <c r="FS70" s="267"/>
      <c r="FT70" s="267"/>
      <c r="FU70" s="267"/>
      <c r="FV70" s="267"/>
      <c r="FW70" s="267"/>
      <c r="FX70" s="267"/>
      <c r="FY70" s="267"/>
      <c r="FZ70" s="267"/>
      <c r="GA70" s="267"/>
      <c r="GB70" s="267"/>
      <c r="GC70" s="267"/>
      <c r="GD70" s="267"/>
      <c r="GE70" s="267"/>
      <c r="GF70" s="267"/>
      <c r="GG70" s="267"/>
      <c r="GH70" s="267"/>
      <c r="GI70" s="267"/>
      <c r="GJ70" s="267"/>
      <c r="GK70" s="267"/>
      <c r="GL70" s="267"/>
      <c r="GM70" s="267"/>
      <c r="GN70" s="267"/>
      <c r="GO70" s="267"/>
      <c r="GP70" s="267"/>
      <c r="GQ70" s="267"/>
      <c r="GR70" s="267"/>
      <c r="GS70" s="267"/>
      <c r="GT70" s="267"/>
      <c r="GU70" s="267"/>
      <c r="GV70" s="267"/>
      <c r="GW70" s="267"/>
      <c r="GX70" s="267"/>
      <c r="GY70" s="267"/>
      <c r="GZ70" s="267"/>
      <c r="HA70" s="267"/>
      <c r="HB70" s="267"/>
      <c r="HC70" s="267"/>
      <c r="HD70" s="267"/>
      <c r="HE70" s="267"/>
      <c r="HF70" s="267"/>
      <c r="HG70" s="267"/>
      <c r="HH70" s="267"/>
      <c r="HI70" s="267"/>
      <c r="HJ70" s="267"/>
      <c r="HK70" s="267"/>
      <c r="HL70" s="267"/>
      <c r="HM70" s="267"/>
      <c r="HN70" s="267"/>
      <c r="HO70" s="267"/>
      <c r="HP70" s="267"/>
      <c r="HQ70" s="267"/>
      <c r="HR70" s="267"/>
      <c r="HS70" s="267"/>
      <c r="HT70" s="267"/>
      <c r="HU70" s="267"/>
      <c r="HV70" s="267"/>
      <c r="HW70" s="267"/>
      <c r="HX70" s="267"/>
      <c r="HY70" s="267"/>
      <c r="HZ70" s="267"/>
      <c r="IA70" s="267"/>
      <c r="IB70" s="267"/>
      <c r="IC70" s="267"/>
      <c r="ID70" s="267"/>
      <c r="IE70" s="267"/>
      <c r="IF70" s="267"/>
      <c r="IG70" s="267"/>
      <c r="IH70" s="267"/>
      <c r="II70" s="267"/>
      <c r="IJ70" s="267"/>
      <c r="IK70" s="267"/>
      <c r="IL70" s="267"/>
      <c r="IM70" s="267"/>
      <c r="IN70" s="267"/>
      <c r="IO70" s="267"/>
      <c r="IP70" s="267"/>
      <c r="IQ70" s="268"/>
    </row>
  </sheetData>
  <mergeCells count="11">
    <mergeCell ref="Q1:S1"/>
    <mergeCell ref="A36:C36"/>
    <mergeCell ref="E36:G36"/>
    <mergeCell ref="I36:K36"/>
    <mergeCell ref="I1:K1"/>
    <mergeCell ref="M1:O1"/>
    <mergeCell ref="A1:C1"/>
    <mergeCell ref="E1:G1"/>
    <mergeCell ref="A37:C37"/>
    <mergeCell ref="E37:G37"/>
    <mergeCell ref="I37:K37"/>
  </mergeCells>
  <pageMargins left="0.75" right="0.75" top="1" bottom="1" header="0.5" footer="0.5"/>
  <pageSetup orientation="portrait"/>
  <headerFooter>
    <oddFooter>&amp;C&amp;"Helvetica,Regular"&amp;12&amp;K000000&amp;P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IV32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baseColWidth="10" defaultColWidth="16.33203125" defaultRowHeight="14.25" customHeight="1" x14ac:dyDescent="0.15"/>
  <cols>
    <col min="1" max="1" width="19.33203125" style="349" customWidth="1"/>
    <col min="2" max="3" width="12.6640625" style="349" customWidth="1"/>
    <col min="4" max="4" width="7" style="349" customWidth="1"/>
    <col min="5" max="5" width="5.83203125" style="349" customWidth="1"/>
    <col min="6" max="6" width="6.83203125" style="349" customWidth="1"/>
    <col min="7" max="7" width="6" style="349" customWidth="1"/>
    <col min="8" max="8" width="5.1640625" style="349" customWidth="1"/>
    <col min="9" max="9" width="7.1640625" style="349" customWidth="1"/>
    <col min="10" max="10" width="5.83203125" style="349" customWidth="1"/>
    <col min="11" max="11" width="7.6640625" style="349" customWidth="1"/>
    <col min="12" max="12" width="8.83203125" style="349" customWidth="1"/>
    <col min="13" max="13" width="8.1640625" style="349" customWidth="1"/>
    <col min="14" max="256" width="16.33203125" style="349" customWidth="1"/>
  </cols>
  <sheetData>
    <row r="1" spans="1:13" ht="16" customHeight="1" x14ac:dyDescent="0.15">
      <c r="A1" s="369" t="s">
        <v>260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</row>
    <row r="2" spans="1:13" ht="14.75" customHeight="1" x14ac:dyDescent="0.15">
      <c r="A2" s="2" t="s">
        <v>1</v>
      </c>
      <c r="B2" s="3" t="s">
        <v>106</v>
      </c>
      <c r="C2" s="3" t="s">
        <v>2</v>
      </c>
      <c r="D2" s="3" t="s">
        <v>3</v>
      </c>
      <c r="E2" s="350" t="s">
        <v>4</v>
      </c>
      <c r="F2" s="350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50" t="s">
        <v>11</v>
      </c>
      <c r="M2" s="351" t="s">
        <v>12</v>
      </c>
    </row>
    <row r="3" spans="1:13" ht="15" customHeight="1" x14ac:dyDescent="0.15">
      <c r="A3" s="25" t="s">
        <v>30</v>
      </c>
      <c r="B3" s="6">
        <v>2007</v>
      </c>
      <c r="C3" s="6">
        <v>45</v>
      </c>
      <c r="D3" s="6">
        <v>24</v>
      </c>
      <c r="E3" s="9">
        <f t="shared" ref="E3:E8" si="0">D3/C3</f>
        <v>0.53333333333333333</v>
      </c>
      <c r="F3" s="12">
        <v>22</v>
      </c>
      <c r="G3" s="6">
        <v>2</v>
      </c>
      <c r="H3" s="6">
        <v>0</v>
      </c>
      <c r="I3" s="6">
        <v>0</v>
      </c>
      <c r="J3" s="6">
        <v>9</v>
      </c>
      <c r="K3" s="6">
        <v>15</v>
      </c>
      <c r="L3" s="9">
        <f t="shared" ref="L3:L8" si="1">(G3*1.33+H3*1.67+I3*2)/D3</f>
        <v>0.11083333333333334</v>
      </c>
      <c r="M3" s="10">
        <f t="shared" ref="M3:M8" si="2">L3+E3</f>
        <v>0.64416666666666667</v>
      </c>
    </row>
    <row r="4" spans="1:13" ht="15" customHeight="1" x14ac:dyDescent="0.15">
      <c r="A4" s="25" t="s">
        <v>13</v>
      </c>
      <c r="B4" s="6">
        <v>2007</v>
      </c>
      <c r="C4" s="6">
        <v>59</v>
      </c>
      <c r="D4" s="6">
        <v>44</v>
      </c>
      <c r="E4" s="9">
        <f t="shared" si="0"/>
        <v>0.74576271186440679</v>
      </c>
      <c r="F4" s="8">
        <v>13</v>
      </c>
      <c r="G4" s="6">
        <v>11</v>
      </c>
      <c r="H4" s="6">
        <v>7</v>
      </c>
      <c r="I4" s="6">
        <v>13</v>
      </c>
      <c r="J4" s="6">
        <v>54</v>
      </c>
      <c r="K4" s="6">
        <v>36</v>
      </c>
      <c r="L4" s="9">
        <f t="shared" si="1"/>
        <v>1.1890909090909092</v>
      </c>
      <c r="M4" s="10">
        <f t="shared" si="2"/>
        <v>1.934853620955316</v>
      </c>
    </row>
    <row r="5" spans="1:13" ht="15" customHeight="1" x14ac:dyDescent="0.15">
      <c r="A5" s="24" t="s">
        <v>13</v>
      </c>
      <c r="B5" s="6">
        <v>2008</v>
      </c>
      <c r="C5" s="6">
        <v>25</v>
      </c>
      <c r="D5" s="6">
        <v>19</v>
      </c>
      <c r="E5" s="9">
        <f t="shared" si="0"/>
        <v>0.76</v>
      </c>
      <c r="F5" s="10">
        <v>1</v>
      </c>
      <c r="G5" s="6">
        <v>6</v>
      </c>
      <c r="H5" s="6">
        <v>2</v>
      </c>
      <c r="I5" s="6">
        <v>10</v>
      </c>
      <c r="J5" s="6">
        <v>20</v>
      </c>
      <c r="K5" s="6">
        <v>14</v>
      </c>
      <c r="L5" s="9">
        <f t="shared" si="1"/>
        <v>1.648421052631579</v>
      </c>
      <c r="M5" s="10">
        <f t="shared" si="2"/>
        <v>2.4084210526315788</v>
      </c>
    </row>
    <row r="6" spans="1:13" ht="15" customHeight="1" x14ac:dyDescent="0.15">
      <c r="A6" s="24" t="s">
        <v>13</v>
      </c>
      <c r="B6" s="6">
        <v>2009</v>
      </c>
      <c r="C6" s="6">
        <v>31</v>
      </c>
      <c r="D6" s="6">
        <v>24</v>
      </c>
      <c r="E6" s="30">
        <f t="shared" si="0"/>
        <v>0.77419354838709675</v>
      </c>
      <c r="F6" s="352">
        <v>9</v>
      </c>
      <c r="G6" s="6">
        <v>5</v>
      </c>
      <c r="H6" s="6">
        <v>3</v>
      </c>
      <c r="I6" s="6">
        <v>6</v>
      </c>
      <c r="J6" s="6">
        <v>22</v>
      </c>
      <c r="K6" s="6">
        <v>16</v>
      </c>
      <c r="L6" s="9">
        <f t="shared" si="1"/>
        <v>0.98583333333333334</v>
      </c>
      <c r="M6" s="10">
        <f t="shared" si="2"/>
        <v>1.7600268817204301</v>
      </c>
    </row>
    <row r="7" spans="1:13" ht="15" customHeight="1" x14ac:dyDescent="0.15">
      <c r="A7" s="24" t="s">
        <v>13</v>
      </c>
      <c r="B7" s="6">
        <v>2010</v>
      </c>
      <c r="C7" s="6">
        <v>6</v>
      </c>
      <c r="D7" s="6">
        <v>3</v>
      </c>
      <c r="E7" s="30">
        <f t="shared" si="0"/>
        <v>0.5</v>
      </c>
      <c r="F7" s="6">
        <v>2</v>
      </c>
      <c r="G7" s="6">
        <v>1</v>
      </c>
      <c r="H7" s="6">
        <v>0</v>
      </c>
      <c r="I7" s="6">
        <v>0</v>
      </c>
      <c r="J7" s="6">
        <v>0</v>
      </c>
      <c r="K7" s="6">
        <v>2</v>
      </c>
      <c r="L7" s="9">
        <f t="shared" si="1"/>
        <v>0.44333333333333336</v>
      </c>
      <c r="M7" s="10">
        <f t="shared" si="2"/>
        <v>0.94333333333333336</v>
      </c>
    </row>
    <row r="8" spans="1:13" ht="15" customHeight="1" x14ac:dyDescent="0.15">
      <c r="A8" s="24" t="s">
        <v>13</v>
      </c>
      <c r="B8" s="6">
        <v>2011</v>
      </c>
      <c r="C8" s="6">
        <v>27</v>
      </c>
      <c r="D8" s="6">
        <v>20</v>
      </c>
      <c r="E8" s="32">
        <f t="shared" si="0"/>
        <v>0.7407407407407407</v>
      </c>
      <c r="F8" s="6">
        <v>9</v>
      </c>
      <c r="G8" s="6">
        <v>3</v>
      </c>
      <c r="H8" s="6">
        <v>2</v>
      </c>
      <c r="I8" s="6">
        <v>5</v>
      </c>
      <c r="J8" s="6">
        <v>19</v>
      </c>
      <c r="K8" s="6">
        <v>13</v>
      </c>
      <c r="L8" s="11">
        <f t="shared" si="1"/>
        <v>0.86649999999999994</v>
      </c>
      <c r="M8" s="12">
        <f t="shared" si="2"/>
        <v>1.6072407407407407</v>
      </c>
    </row>
    <row r="9" spans="1:13" ht="15" customHeight="1" x14ac:dyDescent="0.15">
      <c r="A9" s="24" t="s">
        <v>124</v>
      </c>
      <c r="B9" s="6">
        <v>2017</v>
      </c>
      <c r="C9" s="6">
        <f>'2017 - 2017 - Field of Dreamers'!C45</f>
        <v>46</v>
      </c>
      <c r="D9" s="6">
        <f>'2017 - 2017 - Field of Dreamers'!D45</f>
        <v>27</v>
      </c>
      <c r="E9" s="6">
        <f>'2017 - 2017 - Field of Dreamers'!E45</f>
        <v>0.58695652173913049</v>
      </c>
      <c r="F9" s="6">
        <f>'2017 - 2017 - Field of Dreamers'!F45</f>
        <v>27</v>
      </c>
      <c r="G9" s="6">
        <f>'2017 - 2017 - Field of Dreamers'!G45</f>
        <v>0</v>
      </c>
      <c r="H9" s="6">
        <f>'2017 - 2017 - Field of Dreamers'!H45</f>
        <v>0</v>
      </c>
      <c r="I9" s="6">
        <f>'2017 - 2017 - Field of Dreamers'!I45</f>
        <v>0</v>
      </c>
      <c r="J9" s="6">
        <f>'2017 - 2017 - Field of Dreamers'!J45</f>
        <v>15</v>
      </c>
      <c r="K9" s="6">
        <f>'2017 - 2017 - Field of Dreamers'!K45</f>
        <v>6</v>
      </c>
      <c r="L9" s="6">
        <f>'2017 - 2017 - Field of Dreamers'!L45</f>
        <v>0</v>
      </c>
      <c r="M9" s="6">
        <f>'2017 - 2017 - Field of Dreamers'!M45</f>
        <v>0.58695652173913049</v>
      </c>
    </row>
    <row r="10" spans="1:13" ht="15" customHeight="1" x14ac:dyDescent="0.15">
      <c r="A10" s="24" t="s">
        <v>124</v>
      </c>
      <c r="B10" s="6">
        <v>2018</v>
      </c>
      <c r="C10" s="6">
        <f>'2018 Field of Dreamers - 2018 -'!C9</f>
        <v>45</v>
      </c>
      <c r="D10" s="6">
        <f>'2018 Field of Dreamers - 2018 -'!D9</f>
        <v>34</v>
      </c>
      <c r="E10" s="29">
        <f>'2018 Field of Dreamers - 2018 -'!E9</f>
        <v>0.75555555555555554</v>
      </c>
      <c r="F10" s="31">
        <f>'2018 Field of Dreamers - 2018 -'!F9</f>
        <v>33</v>
      </c>
      <c r="G10" s="31">
        <f>'2018 Field of Dreamers - 2018 -'!G9</f>
        <v>0</v>
      </c>
      <c r="H10" s="31">
        <f>'2018 Field of Dreamers - 2018 -'!H9</f>
        <v>0</v>
      </c>
      <c r="I10" s="31">
        <f>'2018 Field of Dreamers - 2018 -'!I9</f>
        <v>1</v>
      </c>
      <c r="J10" s="31">
        <f>'2018 Field of Dreamers - 2018 -'!J9</f>
        <v>18</v>
      </c>
      <c r="K10" s="31">
        <f>'2018 Field of Dreamers - 2018 -'!K9</f>
        <v>20</v>
      </c>
      <c r="L10" s="7">
        <f>'2018 Field of Dreamers - 2018 -'!L9</f>
        <v>5.8823529411764705E-2</v>
      </c>
      <c r="M10" s="353">
        <f>'2018 Field of Dreamers - 2018 -'!M9</f>
        <v>0.81437908496732025</v>
      </c>
    </row>
    <row r="11" spans="1:13" ht="15" customHeight="1" x14ac:dyDescent="0.15">
      <c r="A11" s="24" t="s">
        <v>124</v>
      </c>
      <c r="B11" s="6">
        <v>2019</v>
      </c>
      <c r="C11" s="6">
        <f>'2019 Field of Dreamers - 2019 -'!C4</f>
        <v>54</v>
      </c>
      <c r="D11" s="6">
        <f>'2019 Field of Dreamers - 2019 -'!D4</f>
        <v>42</v>
      </c>
      <c r="E11" s="354">
        <f>'2019 Field of Dreamers - 2019 -'!E4</f>
        <v>0.77777777777777779</v>
      </c>
      <c r="F11" s="6">
        <f>'2019 Field of Dreamers - 2019 -'!F4</f>
        <v>36</v>
      </c>
      <c r="G11" s="6">
        <f>'2019 Field of Dreamers - 2019 -'!G4</f>
        <v>6</v>
      </c>
      <c r="H11" s="6">
        <f>'2019 Field of Dreamers - 2019 -'!H4</f>
        <v>0</v>
      </c>
      <c r="I11" s="6">
        <f>'2019 Field of Dreamers - 2019 -'!I4</f>
        <v>0</v>
      </c>
      <c r="J11" s="6">
        <f>'2019 Field of Dreamers - 2019 -'!J4</f>
        <v>22</v>
      </c>
      <c r="K11" s="6">
        <f>'2019 Field of Dreamers - 2019 -'!K4</f>
        <v>22</v>
      </c>
      <c r="L11" s="355">
        <f>'2019 Field of Dreamers - 2019 -'!L4</f>
        <v>0.19042857142857142</v>
      </c>
      <c r="M11" s="10">
        <f>'2019 Field of Dreamers - 2019 -'!M4</f>
        <v>0.96820634920634918</v>
      </c>
    </row>
    <row r="12" spans="1:13" ht="15" customHeight="1" x14ac:dyDescent="0.15">
      <c r="A12" s="24" t="s">
        <v>101</v>
      </c>
      <c r="B12" s="6">
        <v>2016</v>
      </c>
      <c r="C12" s="6">
        <v>4</v>
      </c>
      <c r="D12" s="6">
        <v>2</v>
      </c>
      <c r="E12" s="30">
        <f>D12/C12</f>
        <v>0.5</v>
      </c>
      <c r="F12" s="31">
        <v>2</v>
      </c>
      <c r="G12" s="6">
        <v>0</v>
      </c>
      <c r="H12" s="6">
        <v>0</v>
      </c>
      <c r="I12" s="6">
        <v>0</v>
      </c>
      <c r="J12" s="6">
        <v>1</v>
      </c>
      <c r="K12" s="6">
        <v>1</v>
      </c>
      <c r="L12" s="9">
        <f>(G12*1.33+H12*1.67+I12*2)/D12</f>
        <v>0</v>
      </c>
      <c r="M12" s="10">
        <f>L12+E12</f>
        <v>0.5</v>
      </c>
    </row>
    <row r="13" spans="1:13" ht="15" customHeight="1" x14ac:dyDescent="0.15">
      <c r="A13" s="24" t="s">
        <v>45</v>
      </c>
      <c r="B13" s="6">
        <v>2009</v>
      </c>
      <c r="C13" s="6">
        <v>27</v>
      </c>
      <c r="D13" s="6">
        <v>17</v>
      </c>
      <c r="E13" s="32">
        <f>D13/C13</f>
        <v>0.62962962962962965</v>
      </c>
      <c r="F13" s="31">
        <v>9</v>
      </c>
      <c r="G13" s="6">
        <v>4</v>
      </c>
      <c r="H13" s="6">
        <v>1</v>
      </c>
      <c r="I13" s="6">
        <v>1</v>
      </c>
      <c r="J13" s="6">
        <v>6</v>
      </c>
      <c r="K13" s="6">
        <v>9</v>
      </c>
      <c r="L13" s="11">
        <f>(G13*1.33+H13*1.67+I13*2)/D13</f>
        <v>0.52882352941176469</v>
      </c>
      <c r="M13" s="12">
        <f>L13+E13</f>
        <v>1.1584531590413945</v>
      </c>
    </row>
    <row r="14" spans="1:13" ht="15" customHeight="1" x14ac:dyDescent="0.15">
      <c r="A14" s="24" t="s">
        <v>111</v>
      </c>
      <c r="B14" s="6">
        <v>2017</v>
      </c>
      <c r="C14" s="6">
        <f>'2017 - 2017 - Field of Dreamers'!C4</f>
        <v>58</v>
      </c>
      <c r="D14" s="6">
        <f>'2017 - 2017 - Field of Dreamers'!D4</f>
        <v>50</v>
      </c>
      <c r="E14" s="6">
        <f>'2017 - 2017 - Field of Dreamers'!E4</f>
        <v>0.86206896551724133</v>
      </c>
      <c r="F14" s="6">
        <f>'2017 - 2017 - Field of Dreamers'!F4</f>
        <v>25</v>
      </c>
      <c r="G14" s="6">
        <f>'2017 - 2017 - Field of Dreamers'!G4</f>
        <v>14</v>
      </c>
      <c r="H14" s="6">
        <f>'2017 - 2017 - Field of Dreamers'!H4</f>
        <v>6</v>
      </c>
      <c r="I14" s="6">
        <f>'2017 - 2017 - Field of Dreamers'!I4</f>
        <v>4</v>
      </c>
      <c r="J14" s="6">
        <f>'2017 - 2017 - Field of Dreamers'!J4</f>
        <v>34</v>
      </c>
      <c r="K14" s="6">
        <f>'2017 - 2017 - Field of Dreamers'!K4</f>
        <v>35</v>
      </c>
      <c r="L14" s="6">
        <f>'2017 - 2017 - Field of Dreamers'!L4</f>
        <v>0.73328000000000004</v>
      </c>
      <c r="M14" s="6">
        <f>'2017 - 2017 - Field of Dreamers'!M4</f>
        <v>1.5953489655172413</v>
      </c>
    </row>
    <row r="15" spans="1:13" ht="15" customHeight="1" x14ac:dyDescent="0.15">
      <c r="A15" s="24" t="s">
        <v>111</v>
      </c>
      <c r="B15" s="6">
        <v>2018</v>
      </c>
      <c r="C15" s="6">
        <f>'2018 Field of Dreamers - 2018 -'!C59</f>
        <v>41</v>
      </c>
      <c r="D15" s="6">
        <f>'2018 Field of Dreamers - 2018 -'!D59</f>
        <v>33</v>
      </c>
      <c r="E15" s="356">
        <f>'2018 Field of Dreamers - 2018 -'!E59</f>
        <v>0.80487804878048785</v>
      </c>
      <c r="F15" s="6">
        <f>'2018 Field of Dreamers - 2018 -'!F59</f>
        <v>11</v>
      </c>
      <c r="G15" s="6">
        <f>'2018 Field of Dreamers - 2018 -'!G59</f>
        <v>18</v>
      </c>
      <c r="H15" s="6">
        <f>'2018 Field of Dreamers - 2018 -'!H59</f>
        <v>1</v>
      </c>
      <c r="I15" s="6">
        <f>'2018 Field of Dreamers - 2018 -'!I59</f>
        <v>3</v>
      </c>
      <c r="J15" s="6">
        <f>'2018 Field of Dreamers - 2018 -'!J59</f>
        <v>24</v>
      </c>
      <c r="K15" s="6">
        <f>'2018 Field of Dreamers - 2018 -'!K59</f>
        <v>16</v>
      </c>
      <c r="L15" s="357">
        <f>'2018 Field of Dreamers - 2018 -'!L59</f>
        <v>0.95942424242424251</v>
      </c>
      <c r="M15" s="8">
        <f>'2018 Field of Dreamers - 2018 -'!M59</f>
        <v>1.7643022912047304</v>
      </c>
    </row>
    <row r="16" spans="1:13" ht="15" customHeight="1" x14ac:dyDescent="0.15">
      <c r="A16" s="24" t="s">
        <v>90</v>
      </c>
      <c r="B16" s="6">
        <v>2016</v>
      </c>
      <c r="C16" s="6">
        <v>13</v>
      </c>
      <c r="D16" s="6">
        <v>9</v>
      </c>
      <c r="E16" s="32">
        <f>D16/C16</f>
        <v>0.69230769230769229</v>
      </c>
      <c r="F16" s="31">
        <v>3</v>
      </c>
      <c r="G16" s="6">
        <v>4</v>
      </c>
      <c r="H16" s="6">
        <v>1</v>
      </c>
      <c r="I16" s="6">
        <v>1</v>
      </c>
      <c r="J16" s="6">
        <v>8</v>
      </c>
      <c r="K16" s="6">
        <v>4</v>
      </c>
      <c r="L16" s="11">
        <f>(G16*1.33+H16*1.67+I16*2)/D16</f>
        <v>0.99888888888888894</v>
      </c>
      <c r="M16" s="12">
        <f>L16+E16</f>
        <v>1.6911965811965812</v>
      </c>
    </row>
    <row r="17" spans="1:13" ht="15" customHeight="1" x14ac:dyDescent="0.15">
      <c r="A17" s="24" t="s">
        <v>90</v>
      </c>
      <c r="B17" s="6">
        <v>2017</v>
      </c>
      <c r="C17" s="6">
        <f>'2017 - 2017 - Field of Dreamers'!C5</f>
        <v>75</v>
      </c>
      <c r="D17" s="6">
        <f>'2017 - 2017 - Field of Dreamers'!D5</f>
        <v>54</v>
      </c>
      <c r="E17" s="6">
        <f>'2017 - 2017 - Field of Dreamers'!E5</f>
        <v>0.72</v>
      </c>
      <c r="F17" s="6">
        <f>'2017 - 2017 - Field of Dreamers'!F5</f>
        <v>22</v>
      </c>
      <c r="G17" s="6">
        <f>'2017 - 2017 - Field of Dreamers'!G5</f>
        <v>23</v>
      </c>
      <c r="H17" s="6">
        <f>'2017 - 2017 - Field of Dreamers'!H5</f>
        <v>3</v>
      </c>
      <c r="I17" s="6">
        <f>'2017 - 2017 - Field of Dreamers'!I5</f>
        <v>6</v>
      </c>
      <c r="J17" s="6">
        <f>'2017 - 2017 - Field of Dreamers'!J5</f>
        <v>46</v>
      </c>
      <c r="K17" s="6">
        <f>'2017 - 2017 - Field of Dreamers'!K5</f>
        <v>37</v>
      </c>
      <c r="L17" s="6">
        <f>'2017 - 2017 - Field of Dreamers'!L5</f>
        <v>0.88259259259259248</v>
      </c>
      <c r="M17" s="6">
        <f>'2017 - 2017 - Field of Dreamers'!M5</f>
        <v>1.6025925925925923</v>
      </c>
    </row>
    <row r="18" spans="1:13" ht="15" customHeight="1" x14ac:dyDescent="0.15">
      <c r="A18" s="24" t="s">
        <v>90</v>
      </c>
      <c r="B18" s="6">
        <v>2018</v>
      </c>
      <c r="C18" s="40">
        <f>'2018 Field of Dreamers - 2018 -'!C55</f>
        <v>47</v>
      </c>
      <c r="D18" s="41">
        <f>'2018 Field of Dreamers - 2018 -'!D55</f>
        <v>26</v>
      </c>
      <c r="E18" s="356">
        <f>'2018 Field of Dreamers - 2018 -'!E55</f>
        <v>0.55319148936170215</v>
      </c>
      <c r="F18" s="6">
        <f>'2018 Field of Dreamers - 2018 -'!F55</f>
        <v>19</v>
      </c>
      <c r="G18" s="6">
        <f>'2018 Field of Dreamers - 2018 -'!G55</f>
        <v>5</v>
      </c>
      <c r="H18" s="6">
        <f>'2018 Field of Dreamers - 2018 -'!H55</f>
        <v>2</v>
      </c>
      <c r="I18" s="6">
        <f>'2018 Field of Dreamers - 2018 -'!I55</f>
        <v>1</v>
      </c>
      <c r="J18" s="6">
        <f>'2018 Field of Dreamers - 2018 -'!J55</f>
        <v>24</v>
      </c>
      <c r="K18" s="6">
        <f>'2018 Field of Dreamers - 2018 -'!K55</f>
        <v>19</v>
      </c>
      <c r="L18" s="357">
        <f>'2018 Field of Dreamers - 2018 -'!L55</f>
        <v>0.46150000000000002</v>
      </c>
      <c r="M18" s="8">
        <f>'2018 Field of Dreamers - 2018 -'!M55</f>
        <v>1.0146914893617023</v>
      </c>
    </row>
    <row r="19" spans="1:13" ht="15" customHeight="1" x14ac:dyDescent="0.15">
      <c r="A19" s="24" t="s">
        <v>52</v>
      </c>
      <c r="B19" s="6">
        <v>2011</v>
      </c>
      <c r="C19" s="6">
        <v>27</v>
      </c>
      <c r="D19" s="6">
        <v>13</v>
      </c>
      <c r="E19" s="30">
        <f>D19/C19</f>
        <v>0.48148148148148145</v>
      </c>
      <c r="F19" s="31">
        <v>13</v>
      </c>
      <c r="G19" s="6">
        <v>0</v>
      </c>
      <c r="H19" s="6">
        <v>0</v>
      </c>
      <c r="I19" s="6">
        <v>0</v>
      </c>
      <c r="J19" s="6">
        <v>5</v>
      </c>
      <c r="K19" s="6">
        <v>4</v>
      </c>
      <c r="L19" s="9">
        <f>(G19*1.33+H19*1.67+I19*2)/D19</f>
        <v>0</v>
      </c>
      <c r="M19" s="10">
        <f>L19+E19</f>
        <v>0.48148148148148145</v>
      </c>
    </row>
    <row r="20" spans="1:13" ht="15" customHeight="1" x14ac:dyDescent="0.15">
      <c r="A20" s="24" t="s">
        <v>52</v>
      </c>
      <c r="B20" s="6">
        <v>2012</v>
      </c>
      <c r="C20" s="6">
        <v>23</v>
      </c>
      <c r="D20" s="6">
        <v>14</v>
      </c>
      <c r="E20" s="30">
        <f>D20/C20</f>
        <v>0.60869565217391308</v>
      </c>
      <c r="F20" s="31">
        <v>10</v>
      </c>
      <c r="G20" s="6">
        <v>3</v>
      </c>
      <c r="H20" s="6">
        <v>0</v>
      </c>
      <c r="I20" s="6">
        <v>1</v>
      </c>
      <c r="J20" s="6">
        <v>7</v>
      </c>
      <c r="K20" s="6">
        <v>4</v>
      </c>
      <c r="L20" s="9">
        <f>(G20*1.33+H20*1.67+I20*2)/D20</f>
        <v>0.42785714285714288</v>
      </c>
      <c r="M20" s="10">
        <f>L20+E20</f>
        <v>1.036552795031056</v>
      </c>
    </row>
    <row r="21" spans="1:13" ht="15" customHeight="1" x14ac:dyDescent="0.15">
      <c r="A21" s="24" t="s">
        <v>52</v>
      </c>
      <c r="B21" s="6">
        <v>2013</v>
      </c>
      <c r="C21" s="6">
        <v>22</v>
      </c>
      <c r="D21" s="6">
        <v>12</v>
      </c>
      <c r="E21" s="30">
        <f>D21/C21</f>
        <v>0.54545454545454541</v>
      </c>
      <c r="F21" s="31">
        <v>11</v>
      </c>
      <c r="G21" s="6">
        <v>1</v>
      </c>
      <c r="H21" s="6">
        <v>0</v>
      </c>
      <c r="I21" s="6">
        <v>0</v>
      </c>
      <c r="J21" s="6">
        <v>0</v>
      </c>
      <c r="K21" s="6">
        <v>4</v>
      </c>
      <c r="L21" s="9">
        <f>(G21*1.33+H21*1.67+I21*2)/D21</f>
        <v>0.11083333333333334</v>
      </c>
      <c r="M21" s="10">
        <f>L21+E21</f>
        <v>0.65628787878787875</v>
      </c>
    </row>
    <row r="22" spans="1:13" ht="15" customHeight="1" x14ac:dyDescent="0.15">
      <c r="A22" s="24" t="s">
        <v>52</v>
      </c>
      <c r="B22" s="6">
        <v>2014</v>
      </c>
      <c r="C22" s="6">
        <v>25</v>
      </c>
      <c r="D22" s="6">
        <v>18</v>
      </c>
      <c r="E22" s="30">
        <f>D22/C22</f>
        <v>0.72</v>
      </c>
      <c r="F22" s="31">
        <v>17</v>
      </c>
      <c r="G22" s="6">
        <v>1</v>
      </c>
      <c r="H22" s="6">
        <v>0</v>
      </c>
      <c r="I22" s="6">
        <v>0</v>
      </c>
      <c r="J22" s="6">
        <v>5</v>
      </c>
      <c r="K22" s="6">
        <v>5</v>
      </c>
      <c r="L22" s="9">
        <f>(G22*1.33+H22*1.67+I22*2)/D22</f>
        <v>7.3888888888888893E-2</v>
      </c>
      <c r="M22" s="10">
        <f>L22+E22</f>
        <v>0.79388888888888887</v>
      </c>
    </row>
    <row r="23" spans="1:13" ht="15" customHeight="1" x14ac:dyDescent="0.15">
      <c r="A23" s="24" t="s">
        <v>52</v>
      </c>
      <c r="B23" s="6">
        <v>2015</v>
      </c>
      <c r="C23" s="40">
        <v>21</v>
      </c>
      <c r="D23" s="41">
        <v>12</v>
      </c>
      <c r="E23" s="32">
        <f>D23/C23</f>
        <v>0.5714285714285714</v>
      </c>
      <c r="F23" s="31">
        <v>10</v>
      </c>
      <c r="G23" s="6">
        <v>2</v>
      </c>
      <c r="H23" s="6">
        <v>0</v>
      </c>
      <c r="I23" s="6">
        <v>0</v>
      </c>
      <c r="J23" s="6">
        <v>5</v>
      </c>
      <c r="K23" s="6">
        <v>6</v>
      </c>
      <c r="L23" s="11">
        <f>(G23*1.33+H23*1.67+I23*2)/D23</f>
        <v>0.22166666666666668</v>
      </c>
      <c r="M23" s="12">
        <f>L23+E23</f>
        <v>0.79309523809523808</v>
      </c>
    </row>
    <row r="24" spans="1:13" ht="15" customHeight="1" x14ac:dyDescent="0.15">
      <c r="A24" s="24" t="s">
        <v>107</v>
      </c>
      <c r="B24" s="6">
        <v>2017</v>
      </c>
      <c r="C24" s="6">
        <f>'2017 - 2017 - Field of Dreamers'!C6</f>
        <v>60</v>
      </c>
      <c r="D24" s="6">
        <f>'2017 - 2017 - Field of Dreamers'!D6</f>
        <v>37</v>
      </c>
      <c r="E24" s="6">
        <f>'2017 - 2017 - Field of Dreamers'!E6</f>
        <v>0.6166666666666667</v>
      </c>
      <c r="F24" s="6">
        <f>'2017 - 2017 - Field of Dreamers'!F6</f>
        <v>35</v>
      </c>
      <c r="G24" s="6">
        <f>'2017 - 2017 - Field of Dreamers'!G6</f>
        <v>2</v>
      </c>
      <c r="H24" s="6">
        <f>'2017 - 2017 - Field of Dreamers'!H6</f>
        <v>0</v>
      </c>
      <c r="I24" s="6">
        <f>'2017 - 2017 - Field of Dreamers'!I6</f>
        <v>0</v>
      </c>
      <c r="J24" s="6">
        <f>'2017 - 2017 - Field of Dreamers'!J6</f>
        <v>8</v>
      </c>
      <c r="K24" s="6">
        <f>'2017 - 2017 - Field of Dreamers'!K6</f>
        <v>20</v>
      </c>
      <c r="L24" s="6">
        <f>'2017 - 2017 - Field of Dreamers'!L6</f>
        <v>7.2054054054054045E-2</v>
      </c>
      <c r="M24" s="6">
        <f>'2017 - 2017 - Field of Dreamers'!M6</f>
        <v>0.68872072072072077</v>
      </c>
    </row>
    <row r="25" spans="1:13" ht="15" customHeight="1" x14ac:dyDescent="0.15">
      <c r="A25" s="24" t="s">
        <v>107</v>
      </c>
      <c r="B25" s="6">
        <f>'2018 Field of Dreamers - 2018 -'!B26</f>
        <v>2018</v>
      </c>
      <c r="C25" s="6">
        <f>'2018 Field of Dreamers - 2018 -'!C26</f>
        <v>54</v>
      </c>
      <c r="D25" s="6">
        <f>'2018 Field of Dreamers - 2018 -'!D26</f>
        <v>40</v>
      </c>
      <c r="E25" s="357">
        <f>'2018 Field of Dreamers - 2018 -'!E26</f>
        <v>0.7407407407407407</v>
      </c>
      <c r="F25" s="8">
        <f>'2018 Field of Dreamers - 2018 -'!F26</f>
        <v>25</v>
      </c>
      <c r="G25" s="6">
        <f>'2018 Field of Dreamers - 2018 -'!G26</f>
        <v>9</v>
      </c>
      <c r="H25" s="6">
        <f>'2018 Field of Dreamers - 2018 -'!H26</f>
        <v>3</v>
      </c>
      <c r="I25" s="6">
        <f>'2018 Field of Dreamers - 2018 -'!I26</f>
        <v>3</v>
      </c>
      <c r="J25" s="6">
        <f>'2018 Field of Dreamers - 2018 -'!J26</f>
        <v>25</v>
      </c>
      <c r="K25" s="6">
        <f>'2018 Field of Dreamers - 2018 -'!K26</f>
        <v>20</v>
      </c>
      <c r="L25" s="357">
        <f>'2018 Field of Dreamers - 2018 -'!L26</f>
        <v>0.57495000000000007</v>
      </c>
      <c r="M25" s="8">
        <f>'2018 Field of Dreamers - 2018 -'!M26</f>
        <v>1.3156907407407408</v>
      </c>
    </row>
    <row r="26" spans="1:13" ht="15" customHeight="1" x14ac:dyDescent="0.15">
      <c r="A26" s="24" t="s">
        <v>107</v>
      </c>
      <c r="B26" s="6">
        <v>2019</v>
      </c>
      <c r="C26" s="6">
        <f>'2019 Field of Dreamers - 2019 -'!C12</f>
        <v>41</v>
      </c>
      <c r="D26" s="6">
        <f>'2019 Field of Dreamers - 2019 -'!D12</f>
        <v>33</v>
      </c>
      <c r="E26" s="355">
        <f>'2019 Field of Dreamers - 2019 -'!E12</f>
        <v>0.80487804878048785</v>
      </c>
      <c r="F26" s="10">
        <f>'2019 Field of Dreamers - 2019 -'!F12</f>
        <v>25</v>
      </c>
      <c r="G26" s="6">
        <f>'2019 Field of Dreamers - 2019 -'!G12</f>
        <v>6</v>
      </c>
      <c r="H26" s="6">
        <f>'2019 Field of Dreamers - 2019 -'!H12</f>
        <v>2</v>
      </c>
      <c r="I26" s="6">
        <f>'2019 Field of Dreamers - 2019 -'!I12</f>
        <v>0</v>
      </c>
      <c r="J26" s="6">
        <f>'2019 Field of Dreamers - 2019 -'!J12</f>
        <v>18</v>
      </c>
      <c r="K26" s="6">
        <f>'2019 Field of Dreamers - 2019 -'!K12</f>
        <v>15</v>
      </c>
      <c r="L26" s="355">
        <f>'2019 Field of Dreamers - 2019 -'!L12</f>
        <v>0.34339393939393936</v>
      </c>
      <c r="M26" s="10">
        <f>'2019 Field of Dreamers - 2019 -'!M12</f>
        <v>1.1482719881744272</v>
      </c>
    </row>
    <row r="27" spans="1:13" ht="15" customHeight="1" x14ac:dyDescent="0.15">
      <c r="A27" s="25" t="s">
        <v>31</v>
      </c>
      <c r="B27" s="6">
        <v>2007</v>
      </c>
      <c r="C27" s="6">
        <v>11</v>
      </c>
      <c r="D27" s="6">
        <v>7</v>
      </c>
      <c r="E27" s="9">
        <f>D27/C27</f>
        <v>0.63636363636363635</v>
      </c>
      <c r="F27" s="10">
        <v>7</v>
      </c>
      <c r="G27" s="6">
        <v>0</v>
      </c>
      <c r="H27" s="6">
        <v>0</v>
      </c>
      <c r="I27" s="6">
        <v>0</v>
      </c>
      <c r="J27" s="6">
        <v>1</v>
      </c>
      <c r="K27" s="6">
        <v>0</v>
      </c>
      <c r="L27" s="9">
        <f>(G27*1.33+H27*1.67+I27*2)/D27</f>
        <v>0</v>
      </c>
      <c r="M27" s="10">
        <f>L27+E27</f>
        <v>0.63636363636363635</v>
      </c>
    </row>
    <row r="28" spans="1:13" ht="15" customHeight="1" x14ac:dyDescent="0.15">
      <c r="A28" s="24" t="s">
        <v>84</v>
      </c>
      <c r="B28" s="6">
        <v>2015</v>
      </c>
      <c r="C28" s="6">
        <v>18</v>
      </c>
      <c r="D28" s="6">
        <v>11</v>
      </c>
      <c r="E28" s="30">
        <f>D28/C28</f>
        <v>0.61111111111111116</v>
      </c>
      <c r="F28" s="352">
        <v>11</v>
      </c>
      <c r="G28" s="6">
        <v>0</v>
      </c>
      <c r="H28" s="6">
        <v>0</v>
      </c>
      <c r="I28" s="6">
        <v>0</v>
      </c>
      <c r="J28" s="6">
        <v>4</v>
      </c>
      <c r="K28" s="6">
        <v>5</v>
      </c>
      <c r="L28" s="9">
        <f>(G28*1.33+H28*1.67+I28*2)/D28</f>
        <v>0</v>
      </c>
      <c r="M28" s="10">
        <f>L28+E28</f>
        <v>0.61111111111111116</v>
      </c>
    </row>
    <row r="29" spans="1:13" ht="15" customHeight="1" x14ac:dyDescent="0.15">
      <c r="A29" s="24" t="s">
        <v>84</v>
      </c>
      <c r="B29" s="6">
        <v>2016</v>
      </c>
      <c r="C29" s="6">
        <v>30</v>
      </c>
      <c r="D29" s="6">
        <v>18</v>
      </c>
      <c r="E29" s="32">
        <f>D29/C29</f>
        <v>0.6</v>
      </c>
      <c r="F29" s="6">
        <v>18</v>
      </c>
      <c r="G29" s="6">
        <v>0</v>
      </c>
      <c r="H29" s="6">
        <v>0</v>
      </c>
      <c r="I29" s="6">
        <v>0</v>
      </c>
      <c r="J29" s="6">
        <v>2</v>
      </c>
      <c r="K29" s="6">
        <v>12</v>
      </c>
      <c r="L29" s="11">
        <f>(G29*1.33+H29*1.67+I29*2)/D29</f>
        <v>0</v>
      </c>
      <c r="M29" s="12">
        <f>L29+E29</f>
        <v>0.6</v>
      </c>
    </row>
    <row r="30" spans="1:13" ht="15" customHeight="1" x14ac:dyDescent="0.15">
      <c r="A30" s="24" t="s">
        <v>84</v>
      </c>
      <c r="B30" s="6">
        <v>2017</v>
      </c>
      <c r="C30" s="6">
        <f>'2017 - 2017 - Field of Dreamers'!C7</f>
        <v>80</v>
      </c>
      <c r="D30" s="6">
        <f>'2017 - 2017 - Field of Dreamers'!D7</f>
        <v>59</v>
      </c>
      <c r="E30" s="6">
        <f>'2017 - 2017 - Field of Dreamers'!E7</f>
        <v>0.73750000000000004</v>
      </c>
      <c r="F30" s="6">
        <f>'2017 - 2017 - Field of Dreamers'!F7</f>
        <v>18</v>
      </c>
      <c r="G30" s="6">
        <f>'2017 - 2017 - Field of Dreamers'!G7</f>
        <v>21</v>
      </c>
      <c r="H30" s="6">
        <f>'2017 - 2017 - Field of Dreamers'!H7</f>
        <v>7</v>
      </c>
      <c r="I30" s="6">
        <f>'2017 - 2017 - Field of Dreamers'!I7</f>
        <v>13</v>
      </c>
      <c r="J30" s="6">
        <f>'2017 - 2017 - Field of Dreamers'!J7</f>
        <v>63</v>
      </c>
      <c r="K30" s="6">
        <f>'2017 - 2017 - Field of Dreamers'!K7</f>
        <v>39</v>
      </c>
      <c r="L30" s="6">
        <f>'2017 - 2017 - Field of Dreamers'!L7</f>
        <v>1.1129152542372882</v>
      </c>
      <c r="M30" s="6">
        <f>'2017 - 2017 - Field of Dreamers'!M7</f>
        <v>1.8504152542372883</v>
      </c>
    </row>
    <row r="31" spans="1:13" ht="15" customHeight="1" x14ac:dyDescent="0.15">
      <c r="A31" s="24" t="s">
        <v>84</v>
      </c>
      <c r="B31" s="6">
        <f>'2018 Field of Dreamers - 2018 -'!B13</f>
        <v>2018</v>
      </c>
      <c r="C31" s="6">
        <f>'2018 Field of Dreamers - 2018 -'!C13</f>
        <v>64</v>
      </c>
      <c r="D31" s="6">
        <f>'2018 Field of Dreamers - 2018 -'!D13</f>
        <v>45</v>
      </c>
      <c r="E31" s="356">
        <f>'2018 Field of Dreamers - 2018 -'!E13</f>
        <v>0.703125</v>
      </c>
      <c r="F31" s="6">
        <f>'2018 Field of Dreamers - 2018 -'!F13</f>
        <v>44</v>
      </c>
      <c r="G31" s="6">
        <f>'2018 Field of Dreamers - 2018 -'!G13</f>
        <v>0</v>
      </c>
      <c r="H31" s="6">
        <f>'2018 Field of Dreamers - 2018 -'!H13</f>
        <v>1</v>
      </c>
      <c r="I31" s="6">
        <f>'2018 Field of Dreamers - 2018 -'!I13</f>
        <v>0</v>
      </c>
      <c r="J31" s="6">
        <f>'2018 Field of Dreamers - 2018 -'!J13</f>
        <v>20</v>
      </c>
      <c r="K31" s="6">
        <f>'2018 Field of Dreamers - 2018 -'!K13</f>
        <v>28</v>
      </c>
      <c r="L31" s="357">
        <f>'2018 Field of Dreamers - 2018 -'!L13</f>
        <v>3.7044444444444442E-2</v>
      </c>
      <c r="M31" s="8">
        <f>'2018 Field of Dreamers - 2018 -'!M13</f>
        <v>0.74016944444444444</v>
      </c>
    </row>
    <row r="32" spans="1:13" ht="15" customHeight="1" x14ac:dyDescent="0.15">
      <c r="A32" s="24" t="s">
        <v>84</v>
      </c>
      <c r="B32" s="6">
        <v>2019</v>
      </c>
      <c r="C32" s="6">
        <f>'2019 Field of Dreamers - 2019 -'!C69</f>
        <v>59</v>
      </c>
      <c r="D32" s="6">
        <f>'2019 Field of Dreamers - 2019 -'!D69</f>
        <v>42</v>
      </c>
      <c r="E32" s="354">
        <f>'2019 Field of Dreamers - 2019 -'!E69</f>
        <v>0.71186440677966101</v>
      </c>
      <c r="F32" s="6">
        <f>'2019 Field of Dreamers - 2019 -'!F69</f>
        <v>40</v>
      </c>
      <c r="G32" s="6">
        <f>'2019 Field of Dreamers - 2019 -'!G69</f>
        <v>2</v>
      </c>
      <c r="H32" s="6">
        <f>'2019 Field of Dreamers - 2019 -'!H69</f>
        <v>0</v>
      </c>
      <c r="I32" s="6">
        <f>'2019 Field of Dreamers - 2019 -'!I69</f>
        <v>0</v>
      </c>
      <c r="J32" s="6">
        <f>'2019 Field of Dreamers - 2019 -'!J69</f>
        <v>13</v>
      </c>
      <c r="K32" s="6">
        <f>'2019 Field of Dreamers - 2019 -'!K69</f>
        <v>25</v>
      </c>
      <c r="L32" s="355">
        <f>'2019 Field of Dreamers - 2019 -'!L69</f>
        <v>6.3476190476190478E-2</v>
      </c>
      <c r="M32" s="10">
        <f>'2019 Field of Dreamers - 2019 -'!M69</f>
        <v>0.77534059725585147</v>
      </c>
    </row>
    <row r="33" spans="1:13" ht="15" customHeight="1" x14ac:dyDescent="0.15">
      <c r="A33" s="24" t="s">
        <v>72</v>
      </c>
      <c r="B33" s="6">
        <v>2014</v>
      </c>
      <c r="C33" s="6">
        <v>42</v>
      </c>
      <c r="D33" s="6">
        <v>27</v>
      </c>
      <c r="E33" s="30">
        <f>D33/C33</f>
        <v>0.6428571428571429</v>
      </c>
      <c r="F33" s="31">
        <v>22</v>
      </c>
      <c r="G33" s="6">
        <v>5</v>
      </c>
      <c r="H33" s="6">
        <v>0</v>
      </c>
      <c r="I33" s="6">
        <v>0</v>
      </c>
      <c r="J33" s="6">
        <v>8</v>
      </c>
      <c r="K33" s="6">
        <v>10</v>
      </c>
      <c r="L33" s="9">
        <f>(G33*1.33+H33*1.67+I33*2)/D33</f>
        <v>0.24629629629629632</v>
      </c>
      <c r="M33" s="10">
        <f>L33+E33</f>
        <v>0.88915343915343925</v>
      </c>
    </row>
    <row r="34" spans="1:13" ht="15" customHeight="1" x14ac:dyDescent="0.15">
      <c r="A34" s="24" t="s">
        <v>72</v>
      </c>
      <c r="B34" s="6">
        <v>2015</v>
      </c>
      <c r="C34" s="6">
        <v>23</v>
      </c>
      <c r="D34" s="6">
        <v>11</v>
      </c>
      <c r="E34" s="30">
        <f>D34/C34</f>
        <v>0.47826086956521741</v>
      </c>
      <c r="F34" s="31">
        <v>11</v>
      </c>
      <c r="G34" s="6">
        <v>0</v>
      </c>
      <c r="H34" s="6">
        <v>0</v>
      </c>
      <c r="I34" s="6">
        <v>0</v>
      </c>
      <c r="J34" s="6">
        <v>7</v>
      </c>
      <c r="K34" s="6">
        <v>8</v>
      </c>
      <c r="L34" s="9">
        <f>(G34*1.33+H34*1.67+I34*2)/D34</f>
        <v>0</v>
      </c>
      <c r="M34" s="10">
        <f>L34+E34</f>
        <v>0.47826086956521741</v>
      </c>
    </row>
    <row r="35" spans="1:13" ht="15" customHeight="1" x14ac:dyDescent="0.15">
      <c r="A35" s="24" t="s">
        <v>72</v>
      </c>
      <c r="B35" s="6">
        <v>2016</v>
      </c>
      <c r="C35" s="6">
        <v>3</v>
      </c>
      <c r="D35" s="6">
        <v>1</v>
      </c>
      <c r="E35" s="30">
        <f>D35/C35</f>
        <v>0.33333333333333331</v>
      </c>
      <c r="F35" s="31">
        <v>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9">
        <f>(G35*1.33+H35*1.67+I35*2)/D35</f>
        <v>0</v>
      </c>
      <c r="M35" s="10">
        <f>L35+E35</f>
        <v>0.33333333333333331</v>
      </c>
    </row>
    <row r="36" spans="1:13" ht="15" customHeight="1" x14ac:dyDescent="0.15">
      <c r="A36" s="24" t="s">
        <v>104</v>
      </c>
      <c r="B36" s="6">
        <v>2016</v>
      </c>
      <c r="C36" s="6">
        <v>3</v>
      </c>
      <c r="D36" s="6">
        <v>0</v>
      </c>
      <c r="E36" s="32">
        <f>D36/C36</f>
        <v>0</v>
      </c>
      <c r="F36" s="31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358" t="e">
        <f>(G36*1.33+H36*1.67+I36*2)/D36</f>
        <v>#DIV/0!</v>
      </c>
      <c r="M36" s="359" t="e">
        <f>L36+E36</f>
        <v>#DIV/0!</v>
      </c>
    </row>
    <row r="37" spans="1:13" ht="15" customHeight="1" x14ac:dyDescent="0.15">
      <c r="A37" s="24" t="s">
        <v>131</v>
      </c>
      <c r="B37" s="6">
        <v>2017</v>
      </c>
      <c r="C37" s="6">
        <f>'2017 - 2017 - Field of Dreamers'!C8</f>
        <v>67</v>
      </c>
      <c r="D37" s="6">
        <f>'2017 - 2017 - Field of Dreamers'!D8</f>
        <v>51</v>
      </c>
      <c r="E37" s="6">
        <f>'2017 - 2017 - Field of Dreamers'!E8</f>
        <v>0.76119402985074625</v>
      </c>
      <c r="F37" s="6">
        <f>'2017 - 2017 - Field of Dreamers'!F8</f>
        <v>18</v>
      </c>
      <c r="G37" s="6">
        <f>'2017 - 2017 - Field of Dreamers'!G8</f>
        <v>23</v>
      </c>
      <c r="H37" s="6">
        <f>'2017 - 2017 - Field of Dreamers'!H8</f>
        <v>3</v>
      </c>
      <c r="I37" s="6">
        <f>'2017 - 2017 - Field of Dreamers'!I8</f>
        <v>7</v>
      </c>
      <c r="J37" s="6">
        <f>'2017 - 2017 - Field of Dreamers'!J8</f>
        <v>42</v>
      </c>
      <c r="K37" s="6">
        <f>'2017 - 2017 - Field of Dreamers'!K8</f>
        <v>34</v>
      </c>
      <c r="L37" s="6">
        <f>'2017 - 2017 - Field of Dreamers'!L8</f>
        <v>0.97372549019607835</v>
      </c>
      <c r="M37" s="6">
        <f>'2017 - 2017 - Field of Dreamers'!M8</f>
        <v>1.7349195200468246</v>
      </c>
    </row>
    <row r="38" spans="1:13" ht="15" customHeight="1" x14ac:dyDescent="0.15">
      <c r="A38" s="24" t="s">
        <v>131</v>
      </c>
      <c r="B38" s="6">
        <f>'2018 Field of Dreamers - 2018 -'!B5</f>
        <v>2018</v>
      </c>
      <c r="C38" s="6">
        <f>'2018 Field of Dreamers - 2018 -'!C5</f>
        <v>20</v>
      </c>
      <c r="D38" s="6">
        <f>'2018 Field of Dreamers - 2018 -'!D5</f>
        <v>13</v>
      </c>
      <c r="E38" s="356">
        <f>'2018 Field of Dreamers - 2018 -'!E5</f>
        <v>0.65</v>
      </c>
      <c r="F38" s="6">
        <f>'2018 Field of Dreamers - 2018 -'!F5</f>
        <v>13</v>
      </c>
      <c r="G38" s="6">
        <f>'2018 Field of Dreamers - 2018 -'!G5</f>
        <v>0</v>
      </c>
      <c r="H38" s="6">
        <f>'2018 Field of Dreamers - 2018 -'!H5</f>
        <v>0</v>
      </c>
      <c r="I38" s="6">
        <f>'2018 Field of Dreamers - 2018 -'!I5</f>
        <v>0</v>
      </c>
      <c r="J38" s="6">
        <f>'2018 Field of Dreamers - 2018 -'!J5</f>
        <v>2</v>
      </c>
      <c r="K38" s="6">
        <f>'2018 Field of Dreamers - 2018 -'!K5</f>
        <v>9</v>
      </c>
      <c r="L38" s="357">
        <f>'2018 Field of Dreamers - 2018 -'!L5</f>
        <v>0</v>
      </c>
      <c r="M38" s="8">
        <f>'2018 Field of Dreamers - 2018 -'!M5</f>
        <v>0.65</v>
      </c>
    </row>
    <row r="39" spans="1:13" ht="15" customHeight="1" x14ac:dyDescent="0.15">
      <c r="A39" s="24" t="s">
        <v>131</v>
      </c>
      <c r="B39" s="6">
        <v>2019</v>
      </c>
      <c r="C39" s="6">
        <f>'2019 Field of Dreamers - 2019 -'!C5</f>
        <v>33</v>
      </c>
      <c r="D39" s="6">
        <f>'2019 Field of Dreamers - 2019 -'!D5</f>
        <v>24</v>
      </c>
      <c r="E39" s="354">
        <f>'2019 Field of Dreamers - 2019 -'!E5</f>
        <v>0.72727272727272729</v>
      </c>
      <c r="F39" s="6">
        <f>'2019 Field of Dreamers - 2019 -'!F5</f>
        <v>24</v>
      </c>
      <c r="G39" s="6">
        <f>'2019 Field of Dreamers - 2019 -'!G5</f>
        <v>0</v>
      </c>
      <c r="H39" s="6">
        <f>'2019 Field of Dreamers - 2019 -'!H5</f>
        <v>0</v>
      </c>
      <c r="I39" s="6">
        <f>'2019 Field of Dreamers - 2019 -'!I5</f>
        <v>0</v>
      </c>
      <c r="J39" s="6">
        <f>'2019 Field of Dreamers - 2019 -'!J5</f>
        <v>12</v>
      </c>
      <c r="K39" s="6">
        <f>'2019 Field of Dreamers - 2019 -'!K5</f>
        <v>12</v>
      </c>
      <c r="L39" s="355">
        <f>'2019 Field of Dreamers - 2019 -'!L5</f>
        <v>0</v>
      </c>
      <c r="M39" s="10">
        <f>'2019 Field of Dreamers - 2019 -'!M5</f>
        <v>0.72727272727272729</v>
      </c>
    </row>
    <row r="40" spans="1:13" ht="15" customHeight="1" x14ac:dyDescent="0.15">
      <c r="A40" s="24" t="s">
        <v>103</v>
      </c>
      <c r="B40" s="6">
        <v>2016</v>
      </c>
      <c r="C40" s="6">
        <v>3</v>
      </c>
      <c r="D40" s="6">
        <v>2</v>
      </c>
      <c r="E40" s="30">
        <f>D40/C40</f>
        <v>0.66666666666666663</v>
      </c>
      <c r="F40" s="31">
        <v>2</v>
      </c>
      <c r="G40" s="6">
        <v>0</v>
      </c>
      <c r="H40" s="6">
        <v>0</v>
      </c>
      <c r="I40" s="6">
        <v>0</v>
      </c>
      <c r="J40" s="6">
        <v>1</v>
      </c>
      <c r="K40" s="6">
        <v>2</v>
      </c>
      <c r="L40" s="9">
        <f>(G40*1.33+H40*1.67+I40*2)/D40</f>
        <v>0</v>
      </c>
      <c r="M40" s="10">
        <f>L40+E40</f>
        <v>0.66666666666666663</v>
      </c>
    </row>
    <row r="41" spans="1:13" ht="15" customHeight="1" x14ac:dyDescent="0.15">
      <c r="A41" s="24" t="s">
        <v>98</v>
      </c>
      <c r="B41" s="6">
        <v>2016</v>
      </c>
      <c r="C41" s="6">
        <v>4</v>
      </c>
      <c r="D41" s="6">
        <v>3</v>
      </c>
      <c r="E41" s="32">
        <f>D41/C41</f>
        <v>0.75</v>
      </c>
      <c r="F41" s="31">
        <v>3</v>
      </c>
      <c r="G41" s="6">
        <v>0</v>
      </c>
      <c r="H41" s="6">
        <v>0</v>
      </c>
      <c r="I41" s="6">
        <v>0</v>
      </c>
      <c r="J41" s="6">
        <v>0</v>
      </c>
      <c r="K41" s="6">
        <v>2</v>
      </c>
      <c r="L41" s="11">
        <f>(G41*1.33+H41*1.67+I41*2)/D41</f>
        <v>0</v>
      </c>
      <c r="M41" s="12">
        <f>L41+E41</f>
        <v>0.75</v>
      </c>
    </row>
    <row r="42" spans="1:13" ht="15" customHeight="1" x14ac:dyDescent="0.15">
      <c r="A42" s="24" t="s">
        <v>181</v>
      </c>
      <c r="B42" s="6">
        <f>'2018 Field of Dreamers - 2018 -'!B48</f>
        <v>2018</v>
      </c>
      <c r="C42" s="6">
        <f>'2018 Field of Dreamers - 2018 -'!C48</f>
        <v>39</v>
      </c>
      <c r="D42" s="6">
        <f>'2018 Field of Dreamers - 2018 -'!D48</f>
        <v>18</v>
      </c>
      <c r="E42" s="6">
        <f>'2018 Field of Dreamers - 2018 -'!E48</f>
        <v>0.46153846153846156</v>
      </c>
      <c r="F42" s="6">
        <f>'2018 Field of Dreamers - 2018 -'!F48</f>
        <v>18</v>
      </c>
      <c r="G42" s="6">
        <f>'2018 Field of Dreamers - 2018 -'!G48</f>
        <v>0</v>
      </c>
      <c r="H42" s="6">
        <f>'2018 Field of Dreamers - 2018 -'!H48</f>
        <v>0</v>
      </c>
      <c r="I42" s="6">
        <f>'2018 Field of Dreamers - 2018 -'!I48</f>
        <v>0</v>
      </c>
      <c r="J42" s="6">
        <f>'2018 Field of Dreamers - 2018 -'!J48</f>
        <v>7</v>
      </c>
      <c r="K42" s="6">
        <f>'2018 Field of Dreamers - 2018 -'!K48</f>
        <v>9</v>
      </c>
      <c r="L42" s="6">
        <f>'2018 Field of Dreamers - 2018 -'!L48</f>
        <v>0</v>
      </c>
      <c r="M42" s="6">
        <f>'2018 Field of Dreamers - 2018 -'!M48</f>
        <v>0.46153846153846156</v>
      </c>
    </row>
    <row r="43" spans="1:13" ht="15" customHeight="1" x14ac:dyDescent="0.15">
      <c r="A43" s="24" t="s">
        <v>63</v>
      </c>
      <c r="B43" s="6">
        <v>2013</v>
      </c>
      <c r="C43" s="6">
        <v>17</v>
      </c>
      <c r="D43" s="6">
        <v>14</v>
      </c>
      <c r="E43" s="29">
        <f t="shared" ref="E43:E48" si="3">D43/C43</f>
        <v>0.82352941176470584</v>
      </c>
      <c r="F43" s="356">
        <v>7</v>
      </c>
      <c r="G43" s="6">
        <v>3</v>
      </c>
      <c r="H43" s="6">
        <v>3</v>
      </c>
      <c r="I43" s="6">
        <v>1</v>
      </c>
      <c r="J43" s="6">
        <v>6</v>
      </c>
      <c r="K43" s="6">
        <v>4</v>
      </c>
      <c r="L43" s="7">
        <f t="shared" ref="L43:L48" si="4">(G43*1.33+H43*1.67+I43*2)/D43</f>
        <v>0.7857142857142857</v>
      </c>
      <c r="M43" s="8">
        <f t="shared" ref="M43:M48" si="5">L43+E43</f>
        <v>1.6092436974789917</v>
      </c>
    </row>
    <row r="44" spans="1:13" ht="15" customHeight="1" x14ac:dyDescent="0.15">
      <c r="A44" s="25" t="s">
        <v>15</v>
      </c>
      <c r="B44" s="6">
        <v>2007</v>
      </c>
      <c r="C44" s="6">
        <v>16</v>
      </c>
      <c r="D44" s="6">
        <v>12</v>
      </c>
      <c r="E44" s="9">
        <f t="shared" si="3"/>
        <v>0.75</v>
      </c>
      <c r="F44" s="10">
        <v>8</v>
      </c>
      <c r="G44" s="6">
        <v>3</v>
      </c>
      <c r="H44" s="6">
        <v>1</v>
      </c>
      <c r="I44" s="6">
        <v>1</v>
      </c>
      <c r="J44" s="6">
        <v>7</v>
      </c>
      <c r="K44" s="6">
        <v>9</v>
      </c>
      <c r="L44" s="9">
        <f t="shared" si="4"/>
        <v>0.63833333333333331</v>
      </c>
      <c r="M44" s="10">
        <f t="shared" si="5"/>
        <v>1.3883333333333332</v>
      </c>
    </row>
    <row r="45" spans="1:13" ht="15" customHeight="1" x14ac:dyDescent="0.15">
      <c r="A45" s="25" t="s">
        <v>18</v>
      </c>
      <c r="B45" s="6">
        <v>2007</v>
      </c>
      <c r="C45" s="6">
        <v>19</v>
      </c>
      <c r="D45" s="6">
        <v>11</v>
      </c>
      <c r="E45" s="9">
        <f t="shared" si="3"/>
        <v>0.57894736842105265</v>
      </c>
      <c r="F45" s="10">
        <v>7</v>
      </c>
      <c r="G45" s="6">
        <v>3</v>
      </c>
      <c r="H45" s="6">
        <v>1</v>
      </c>
      <c r="I45" s="6">
        <v>0</v>
      </c>
      <c r="J45" s="6">
        <v>9</v>
      </c>
      <c r="K45" s="6">
        <v>7</v>
      </c>
      <c r="L45" s="9">
        <f t="shared" si="4"/>
        <v>0.51454545454545453</v>
      </c>
      <c r="M45" s="10">
        <f t="shared" si="5"/>
        <v>1.0934928229665073</v>
      </c>
    </row>
    <row r="46" spans="1:13" ht="15" customHeight="1" x14ac:dyDescent="0.15">
      <c r="A46" s="24" t="s">
        <v>76</v>
      </c>
      <c r="B46" s="6">
        <v>2014</v>
      </c>
      <c r="C46" s="6">
        <v>14</v>
      </c>
      <c r="D46" s="6">
        <v>7</v>
      </c>
      <c r="E46" s="30">
        <f t="shared" si="3"/>
        <v>0.5</v>
      </c>
      <c r="F46" s="360">
        <v>6</v>
      </c>
      <c r="G46" s="6">
        <v>1</v>
      </c>
      <c r="H46" s="6">
        <v>0</v>
      </c>
      <c r="I46" s="6">
        <v>0</v>
      </c>
      <c r="J46" s="6">
        <v>2</v>
      </c>
      <c r="K46" s="6">
        <v>5</v>
      </c>
      <c r="L46" s="9">
        <f t="shared" si="4"/>
        <v>0.19</v>
      </c>
      <c r="M46" s="10">
        <f t="shared" si="5"/>
        <v>0.69</v>
      </c>
    </row>
    <row r="47" spans="1:13" ht="15" customHeight="1" x14ac:dyDescent="0.15">
      <c r="A47" s="24" t="s">
        <v>82</v>
      </c>
      <c r="B47" s="6">
        <v>2015</v>
      </c>
      <c r="C47" s="6">
        <v>48</v>
      </c>
      <c r="D47" s="6">
        <v>33</v>
      </c>
      <c r="E47" s="32">
        <f t="shared" si="3"/>
        <v>0.6875</v>
      </c>
      <c r="F47" s="31">
        <v>16</v>
      </c>
      <c r="G47" s="6">
        <v>6</v>
      </c>
      <c r="H47" s="6">
        <v>3</v>
      </c>
      <c r="I47" s="6">
        <v>8</v>
      </c>
      <c r="J47" s="6">
        <v>34</v>
      </c>
      <c r="K47" s="6">
        <v>30</v>
      </c>
      <c r="L47" s="11">
        <f t="shared" si="4"/>
        <v>0.87848484848484854</v>
      </c>
      <c r="M47" s="12">
        <f t="shared" si="5"/>
        <v>1.5659848484848484</v>
      </c>
    </row>
    <row r="48" spans="1:13" ht="15" customHeight="1" x14ac:dyDescent="0.15">
      <c r="A48" s="24" t="s">
        <v>82</v>
      </c>
      <c r="B48" s="6">
        <v>2016</v>
      </c>
      <c r="C48" s="6">
        <v>42</v>
      </c>
      <c r="D48" s="6">
        <v>30</v>
      </c>
      <c r="E48" s="46">
        <f t="shared" si="3"/>
        <v>0.7142857142857143</v>
      </c>
      <c r="F48" s="31">
        <v>11</v>
      </c>
      <c r="G48" s="6">
        <v>8</v>
      </c>
      <c r="H48" s="6">
        <v>4</v>
      </c>
      <c r="I48" s="6">
        <v>6</v>
      </c>
      <c r="J48" s="6">
        <v>21</v>
      </c>
      <c r="K48" s="6">
        <v>22</v>
      </c>
      <c r="L48" s="361">
        <f t="shared" si="4"/>
        <v>0.97733333333333339</v>
      </c>
      <c r="M48" s="41">
        <f t="shared" si="5"/>
        <v>1.6916190476190476</v>
      </c>
    </row>
    <row r="49" spans="1:13" ht="15" customHeight="1" x14ac:dyDescent="0.15">
      <c r="A49" s="24" t="s">
        <v>82</v>
      </c>
      <c r="B49" s="6">
        <v>2017</v>
      </c>
      <c r="C49" s="6">
        <f>'2017 - 2017 - Field of Dreamers'!C9</f>
        <v>29</v>
      </c>
      <c r="D49" s="6">
        <f>'2017 - 2017 - Field of Dreamers'!D9</f>
        <v>8</v>
      </c>
      <c r="E49" s="6">
        <f>'2017 - 2017 - Field of Dreamers'!E9</f>
        <v>0.27586206896551724</v>
      </c>
      <c r="F49" s="6">
        <f>'2017 - 2017 - Field of Dreamers'!F9</f>
        <v>8</v>
      </c>
      <c r="G49" s="6">
        <f>'2017 - 2017 - Field of Dreamers'!G9</f>
        <v>0</v>
      </c>
      <c r="H49" s="6">
        <f>'2017 - 2017 - Field of Dreamers'!H9</f>
        <v>0</v>
      </c>
      <c r="I49" s="6">
        <f>'2017 - 2017 - Field of Dreamers'!I9</f>
        <v>0</v>
      </c>
      <c r="J49" s="6">
        <f>'2017 - 2017 - Field of Dreamers'!J9</f>
        <v>5</v>
      </c>
      <c r="K49" s="6">
        <f>'2017 - 2017 - Field of Dreamers'!K9</f>
        <v>4</v>
      </c>
      <c r="L49" s="6">
        <f>'2017 - 2017 - Field of Dreamers'!L9</f>
        <v>0</v>
      </c>
      <c r="M49" s="6">
        <f>'2017 - 2017 - Field of Dreamers'!M9</f>
        <v>0.27586206896551724</v>
      </c>
    </row>
    <row r="50" spans="1:13" ht="15" customHeight="1" x14ac:dyDescent="0.15">
      <c r="A50" s="24" t="s">
        <v>82</v>
      </c>
      <c r="B50" s="6">
        <f>'2018 Field of Dreamers - 2018 -'!B16</f>
        <v>2018</v>
      </c>
      <c r="C50" s="6">
        <f>'2018 Field of Dreamers - 2018 -'!C16</f>
        <v>63</v>
      </c>
      <c r="D50" s="6">
        <f>'2018 Field of Dreamers - 2018 -'!D16</f>
        <v>47</v>
      </c>
      <c r="E50" s="356">
        <f>'2018 Field of Dreamers - 2018 -'!E16</f>
        <v>0.74603174603174605</v>
      </c>
      <c r="F50" s="6">
        <f>'2018 Field of Dreamers - 2018 -'!F16</f>
        <v>24</v>
      </c>
      <c r="G50" s="6">
        <f>'2018 Field of Dreamers - 2018 -'!G16</f>
        <v>13</v>
      </c>
      <c r="H50" s="6">
        <f>'2018 Field of Dreamers - 2018 -'!H16</f>
        <v>6</v>
      </c>
      <c r="I50" s="6">
        <f>'2018 Field of Dreamers - 2018 -'!I16</f>
        <v>4</v>
      </c>
      <c r="J50" s="6">
        <f>'2018 Field of Dreamers - 2018 -'!J16</f>
        <v>43</v>
      </c>
      <c r="K50" s="6">
        <f>'2018 Field of Dreamers - 2018 -'!K16</f>
        <v>33</v>
      </c>
      <c r="L50" s="357">
        <f>'2018 Field of Dreamers - 2018 -'!L16</f>
        <v>0.75172340425531925</v>
      </c>
      <c r="M50" s="8">
        <f>'2018 Field of Dreamers - 2018 -'!M16</f>
        <v>1.4977551502870652</v>
      </c>
    </row>
    <row r="51" spans="1:13" ht="15" customHeight="1" x14ac:dyDescent="0.15">
      <c r="A51" s="24" t="s">
        <v>82</v>
      </c>
      <c r="B51" s="6">
        <v>2019</v>
      </c>
      <c r="C51" s="6">
        <f>'2019 Field of Dreamers - 2019 -'!C73</f>
        <v>49</v>
      </c>
      <c r="D51" s="6">
        <f>'2019 Field of Dreamers - 2019 -'!D73</f>
        <v>40</v>
      </c>
      <c r="E51" s="354">
        <f>'2019 Field of Dreamers - 2019 -'!E73</f>
        <v>0.81632653061224492</v>
      </c>
      <c r="F51" s="356">
        <f>'2019 Field of Dreamers - 2019 -'!F73</f>
        <v>15</v>
      </c>
      <c r="G51" s="6">
        <f>'2019 Field of Dreamers - 2019 -'!G73</f>
        <v>5</v>
      </c>
      <c r="H51" s="6">
        <f>'2019 Field of Dreamers - 2019 -'!H73</f>
        <v>12</v>
      </c>
      <c r="I51" s="6">
        <f>'2019 Field of Dreamers - 2019 -'!I73</f>
        <v>8</v>
      </c>
      <c r="J51" s="6">
        <f>'2019 Field of Dreamers - 2019 -'!J73</f>
        <v>38</v>
      </c>
      <c r="K51" s="6">
        <f>'2019 Field of Dreamers - 2019 -'!K73</f>
        <v>30</v>
      </c>
      <c r="L51" s="355">
        <f>'2019 Field of Dreamers - 2019 -'!L73</f>
        <v>1.0667249999999999</v>
      </c>
      <c r="M51" s="10">
        <f>'2019 Field of Dreamers - 2019 -'!M73</f>
        <v>1.8830515306122448</v>
      </c>
    </row>
    <row r="52" spans="1:13" ht="15" customHeight="1" x14ac:dyDescent="0.15">
      <c r="A52" s="25" t="s">
        <v>17</v>
      </c>
      <c r="B52" s="6">
        <v>2007</v>
      </c>
      <c r="C52" s="6">
        <v>55</v>
      </c>
      <c r="D52" s="6">
        <v>41</v>
      </c>
      <c r="E52" s="9">
        <f t="shared" ref="E52:E61" si="6">D52/C52</f>
        <v>0.74545454545454548</v>
      </c>
      <c r="F52" s="10">
        <v>28</v>
      </c>
      <c r="G52" s="6">
        <v>8</v>
      </c>
      <c r="H52" s="6">
        <v>4</v>
      </c>
      <c r="I52" s="6">
        <v>1</v>
      </c>
      <c r="J52" s="6">
        <v>25</v>
      </c>
      <c r="K52" s="6">
        <v>22</v>
      </c>
      <c r="L52" s="9">
        <f t="shared" ref="L52:L61" si="7">(G52*1.33+H52*1.67+I52*2)/D52</f>
        <v>0.47121951219512198</v>
      </c>
      <c r="M52" s="10">
        <f t="shared" ref="M52:M61" si="8">L52+E52</f>
        <v>1.2166740576496675</v>
      </c>
    </row>
    <row r="53" spans="1:13" ht="15" customHeight="1" x14ac:dyDescent="0.15">
      <c r="A53" s="24" t="s">
        <v>17</v>
      </c>
      <c r="B53" s="6">
        <v>2008</v>
      </c>
      <c r="C53" s="6">
        <v>20</v>
      </c>
      <c r="D53" s="6">
        <v>12</v>
      </c>
      <c r="E53" s="9">
        <f t="shared" si="6"/>
        <v>0.6</v>
      </c>
      <c r="F53" s="10">
        <v>4</v>
      </c>
      <c r="G53" s="6">
        <v>3</v>
      </c>
      <c r="H53" s="6">
        <v>4</v>
      </c>
      <c r="I53" s="6">
        <v>1</v>
      </c>
      <c r="J53" s="6">
        <v>8</v>
      </c>
      <c r="K53" s="6">
        <v>7</v>
      </c>
      <c r="L53" s="9">
        <f t="shared" si="7"/>
        <v>1.0558333333333334</v>
      </c>
      <c r="M53" s="10">
        <f t="shared" si="8"/>
        <v>1.6558333333333333</v>
      </c>
    </row>
    <row r="54" spans="1:13" ht="15" customHeight="1" x14ac:dyDescent="0.15">
      <c r="A54" s="24" t="s">
        <v>17</v>
      </c>
      <c r="B54" s="6">
        <v>2009</v>
      </c>
      <c r="C54" s="6">
        <v>28</v>
      </c>
      <c r="D54" s="6">
        <v>20</v>
      </c>
      <c r="E54" s="30">
        <f t="shared" si="6"/>
        <v>0.7142857142857143</v>
      </c>
      <c r="F54" s="360">
        <v>9</v>
      </c>
      <c r="G54" s="6">
        <v>6</v>
      </c>
      <c r="H54" s="6">
        <v>1</v>
      </c>
      <c r="I54" s="6">
        <v>4</v>
      </c>
      <c r="J54" s="6">
        <v>19</v>
      </c>
      <c r="K54" s="6">
        <v>14</v>
      </c>
      <c r="L54" s="9">
        <f t="shared" si="7"/>
        <v>0.88249999999999995</v>
      </c>
      <c r="M54" s="10">
        <f t="shared" si="8"/>
        <v>1.5967857142857143</v>
      </c>
    </row>
    <row r="55" spans="1:13" ht="15" customHeight="1" x14ac:dyDescent="0.15">
      <c r="A55" s="24" t="s">
        <v>17</v>
      </c>
      <c r="B55" s="6">
        <v>2010</v>
      </c>
      <c r="C55" s="6">
        <v>7</v>
      </c>
      <c r="D55" s="6">
        <v>4</v>
      </c>
      <c r="E55" s="30">
        <f t="shared" si="6"/>
        <v>0.5714285714285714</v>
      </c>
      <c r="F55" s="31">
        <v>4</v>
      </c>
      <c r="G55" s="6">
        <v>0</v>
      </c>
      <c r="H55" s="6">
        <v>0</v>
      </c>
      <c r="I55" s="6">
        <v>0</v>
      </c>
      <c r="J55" s="6">
        <v>1</v>
      </c>
      <c r="K55" s="6">
        <v>2</v>
      </c>
      <c r="L55" s="9">
        <f t="shared" si="7"/>
        <v>0</v>
      </c>
      <c r="M55" s="10">
        <f t="shared" si="8"/>
        <v>0.5714285714285714</v>
      </c>
    </row>
    <row r="56" spans="1:13" ht="15" customHeight="1" x14ac:dyDescent="0.15">
      <c r="A56" s="24" t="s">
        <v>17</v>
      </c>
      <c r="B56" s="6">
        <v>2011</v>
      </c>
      <c r="C56" s="6">
        <v>27</v>
      </c>
      <c r="D56" s="6">
        <v>19</v>
      </c>
      <c r="E56" s="30">
        <f t="shared" si="6"/>
        <v>0.70370370370370372</v>
      </c>
      <c r="F56" s="31">
        <v>10</v>
      </c>
      <c r="G56" s="6">
        <v>2</v>
      </c>
      <c r="H56" s="6">
        <v>4</v>
      </c>
      <c r="I56" s="6">
        <v>3</v>
      </c>
      <c r="J56" s="6">
        <v>14</v>
      </c>
      <c r="K56" s="6">
        <v>11</v>
      </c>
      <c r="L56" s="9">
        <f t="shared" si="7"/>
        <v>0.80736842105263162</v>
      </c>
      <c r="M56" s="10">
        <f t="shared" si="8"/>
        <v>1.5110721247563355</v>
      </c>
    </row>
    <row r="57" spans="1:13" ht="15" customHeight="1" x14ac:dyDescent="0.15">
      <c r="A57" s="24" t="s">
        <v>17</v>
      </c>
      <c r="B57" s="6">
        <v>2012</v>
      </c>
      <c r="C57" s="6">
        <v>25</v>
      </c>
      <c r="D57" s="6">
        <v>14</v>
      </c>
      <c r="E57" s="30">
        <f t="shared" si="6"/>
        <v>0.56000000000000005</v>
      </c>
      <c r="F57" s="31">
        <v>6</v>
      </c>
      <c r="G57" s="6">
        <v>3</v>
      </c>
      <c r="H57" s="6">
        <v>1</v>
      </c>
      <c r="I57" s="6">
        <v>4</v>
      </c>
      <c r="J57" s="6">
        <v>11</v>
      </c>
      <c r="K57" s="6">
        <v>8</v>
      </c>
      <c r="L57" s="9">
        <f t="shared" si="7"/>
        <v>0.97571428571428576</v>
      </c>
      <c r="M57" s="10">
        <f t="shared" si="8"/>
        <v>1.5357142857142858</v>
      </c>
    </row>
    <row r="58" spans="1:13" ht="15" customHeight="1" x14ac:dyDescent="0.15">
      <c r="A58" s="24" t="s">
        <v>17</v>
      </c>
      <c r="B58" s="6">
        <v>2013</v>
      </c>
      <c r="C58" s="6">
        <v>24</v>
      </c>
      <c r="D58" s="6">
        <v>12</v>
      </c>
      <c r="E58" s="30">
        <f t="shared" si="6"/>
        <v>0.5</v>
      </c>
      <c r="F58" s="6">
        <v>4</v>
      </c>
      <c r="G58" s="6">
        <v>4</v>
      </c>
      <c r="H58" s="6">
        <v>1</v>
      </c>
      <c r="I58" s="6">
        <v>3</v>
      </c>
      <c r="J58" s="6">
        <v>16</v>
      </c>
      <c r="K58" s="6">
        <v>10</v>
      </c>
      <c r="L58" s="9">
        <f t="shared" si="7"/>
        <v>1.0825</v>
      </c>
      <c r="M58" s="10">
        <f t="shared" si="8"/>
        <v>1.5825</v>
      </c>
    </row>
    <row r="59" spans="1:13" ht="15" customHeight="1" x14ac:dyDescent="0.15">
      <c r="A59" s="24" t="s">
        <v>17</v>
      </c>
      <c r="B59" s="6">
        <v>2014</v>
      </c>
      <c r="C59" s="6">
        <v>52</v>
      </c>
      <c r="D59" s="6">
        <v>37</v>
      </c>
      <c r="E59" s="30">
        <f t="shared" si="6"/>
        <v>0.71153846153846156</v>
      </c>
      <c r="F59" s="6">
        <v>18</v>
      </c>
      <c r="G59" s="6">
        <v>10</v>
      </c>
      <c r="H59" s="6">
        <v>3</v>
      </c>
      <c r="I59" s="6">
        <v>6</v>
      </c>
      <c r="J59" s="6">
        <v>26</v>
      </c>
      <c r="K59" s="6">
        <v>18</v>
      </c>
      <c r="L59" s="9">
        <f t="shared" si="7"/>
        <v>0.81918918918918926</v>
      </c>
      <c r="M59" s="10">
        <f t="shared" si="8"/>
        <v>1.5307276507276508</v>
      </c>
    </row>
    <row r="60" spans="1:13" ht="15" customHeight="1" x14ac:dyDescent="0.15">
      <c r="A60" s="24" t="s">
        <v>17</v>
      </c>
      <c r="B60" s="6">
        <v>2015</v>
      </c>
      <c r="C60" s="6">
        <v>58</v>
      </c>
      <c r="D60" s="6">
        <v>35</v>
      </c>
      <c r="E60" s="30">
        <f t="shared" si="6"/>
        <v>0.60344827586206895</v>
      </c>
      <c r="F60" s="31">
        <v>11</v>
      </c>
      <c r="G60" s="6">
        <v>14</v>
      </c>
      <c r="H60" s="6">
        <v>3</v>
      </c>
      <c r="I60" s="6">
        <v>7</v>
      </c>
      <c r="J60" s="6">
        <v>26</v>
      </c>
      <c r="K60" s="6">
        <v>24</v>
      </c>
      <c r="L60" s="9">
        <f t="shared" si="7"/>
        <v>1.0751428571428572</v>
      </c>
      <c r="M60" s="10">
        <f t="shared" si="8"/>
        <v>1.6785911330049261</v>
      </c>
    </row>
    <row r="61" spans="1:13" ht="15" customHeight="1" x14ac:dyDescent="0.15">
      <c r="A61" s="24" t="s">
        <v>17</v>
      </c>
      <c r="B61" s="6">
        <v>2016</v>
      </c>
      <c r="C61" s="6">
        <v>49</v>
      </c>
      <c r="D61" s="6">
        <v>36</v>
      </c>
      <c r="E61" s="32">
        <f t="shared" si="6"/>
        <v>0.73469387755102045</v>
      </c>
      <c r="F61" s="6">
        <v>14</v>
      </c>
      <c r="G61" s="6">
        <v>14</v>
      </c>
      <c r="H61" s="6">
        <v>2</v>
      </c>
      <c r="I61" s="6">
        <v>6</v>
      </c>
      <c r="J61" s="6">
        <v>33</v>
      </c>
      <c r="K61" s="6">
        <v>24</v>
      </c>
      <c r="L61" s="11">
        <f t="shared" si="7"/>
        <v>0.94333333333333336</v>
      </c>
      <c r="M61" s="12">
        <f t="shared" si="8"/>
        <v>1.6780272108843537</v>
      </c>
    </row>
    <row r="62" spans="1:13" ht="15" customHeight="1" x14ac:dyDescent="0.15">
      <c r="A62" s="24" t="s">
        <v>17</v>
      </c>
      <c r="B62" s="6">
        <v>2017</v>
      </c>
      <c r="C62" s="6">
        <f>'2017 - 2017 - Field of Dreamers'!C10</f>
        <v>69</v>
      </c>
      <c r="D62" s="6">
        <f>'2017 - 2017 - Field of Dreamers'!D10</f>
        <v>57</v>
      </c>
      <c r="E62" s="6">
        <f>'2017 - 2017 - Field of Dreamers'!E10</f>
        <v>0.82608695652173914</v>
      </c>
      <c r="F62" s="6">
        <f>'2017 - 2017 - Field of Dreamers'!F10</f>
        <v>34</v>
      </c>
      <c r="G62" s="6">
        <f>'2017 - 2017 - Field of Dreamers'!G10</f>
        <v>13</v>
      </c>
      <c r="H62" s="6">
        <f>'2017 - 2017 - Field of Dreamers'!H10</f>
        <v>7</v>
      </c>
      <c r="I62" s="6">
        <f>'2017 - 2017 - Field of Dreamers'!I10</f>
        <v>3</v>
      </c>
      <c r="J62" s="6">
        <f>'2017 - 2017 - Field of Dreamers'!J10</f>
        <v>43</v>
      </c>
      <c r="K62" s="6">
        <f>'2017 - 2017 - Field of Dreamers'!K10</f>
        <v>40</v>
      </c>
      <c r="L62" s="6">
        <f>'2017 - 2017 - Field of Dreamers'!L10</f>
        <v>0.6140000000000001</v>
      </c>
      <c r="M62" s="6">
        <f>'2017 - 2017 - Field of Dreamers'!M10</f>
        <v>1.4400869565217391</v>
      </c>
    </row>
    <row r="63" spans="1:13" ht="15" customHeight="1" x14ac:dyDescent="0.15">
      <c r="A63" s="24" t="s">
        <v>17</v>
      </c>
      <c r="B63" s="6">
        <f>'2018 Field of Dreamers - 2018 -'!B30</f>
        <v>2018</v>
      </c>
      <c r="C63" s="6">
        <f>'2018 Field of Dreamers - 2018 -'!C30</f>
        <v>59</v>
      </c>
      <c r="D63" s="6">
        <f>'2018 Field of Dreamers - 2018 -'!D30</f>
        <v>42</v>
      </c>
      <c r="E63" s="6">
        <f>'2018 Field of Dreamers - 2018 -'!E30</f>
        <v>0.71186440677966101</v>
      </c>
      <c r="F63" s="6">
        <f>'2018 Field of Dreamers - 2018 -'!F30</f>
        <v>15</v>
      </c>
      <c r="G63" s="6">
        <f>'2018 Field of Dreamers - 2018 -'!G30</f>
        <v>15</v>
      </c>
      <c r="H63" s="6">
        <f>'2018 Field of Dreamers - 2018 -'!H30</f>
        <v>4</v>
      </c>
      <c r="I63" s="6">
        <f>'2018 Field of Dreamers - 2018 -'!I30</f>
        <v>8</v>
      </c>
      <c r="J63" s="6">
        <f>'2018 Field of Dreamers - 2018 -'!J30</f>
        <v>38</v>
      </c>
      <c r="K63" s="6">
        <f>'2018 Field of Dreamers - 2018 -'!K30</f>
        <v>32</v>
      </c>
      <c r="L63" s="6">
        <f>'2018 Field of Dreamers - 2018 -'!L30</f>
        <v>1.0157857142857143</v>
      </c>
      <c r="M63" s="6">
        <f>'2018 Field of Dreamers - 2018 -'!M30</f>
        <v>1.7276501210653752</v>
      </c>
    </row>
    <row r="64" spans="1:13" ht="15" customHeight="1" x14ac:dyDescent="0.15">
      <c r="A64" s="24" t="s">
        <v>17</v>
      </c>
      <c r="B64" s="6">
        <v>2019</v>
      </c>
      <c r="C64" s="6">
        <f>'2019 Field of Dreamers - 2019 -'!C34</f>
        <v>55</v>
      </c>
      <c r="D64" s="6">
        <f>'2019 Field of Dreamers - 2019 -'!D34</f>
        <v>45</v>
      </c>
      <c r="E64" s="6">
        <f>'2019 Field of Dreamers - 2019 -'!E34</f>
        <v>0.81818181818181823</v>
      </c>
      <c r="F64" s="6">
        <f>'2019 Field of Dreamers - 2019 -'!F34</f>
        <v>30</v>
      </c>
      <c r="G64" s="6">
        <f>'2019 Field of Dreamers - 2019 -'!G34</f>
        <v>9</v>
      </c>
      <c r="H64" s="6">
        <f>'2019 Field of Dreamers - 2019 -'!H34</f>
        <v>3</v>
      </c>
      <c r="I64" s="6">
        <f>'2019 Field of Dreamers - 2019 -'!I34</f>
        <v>3</v>
      </c>
      <c r="J64" s="6">
        <f>'2019 Field of Dreamers - 2019 -'!J34</f>
        <v>37</v>
      </c>
      <c r="K64" s="6">
        <f>'2019 Field of Dreamers - 2019 -'!K34</f>
        <v>24</v>
      </c>
      <c r="L64" s="6">
        <f>'2019 Field of Dreamers - 2019 -'!L34</f>
        <v>0.51106666666666667</v>
      </c>
      <c r="M64" s="6">
        <f>'2019 Field of Dreamers - 2019 -'!M34</f>
        <v>1.3292484848484849</v>
      </c>
    </row>
    <row r="65" spans="1:13" ht="15" customHeight="1" x14ac:dyDescent="0.15">
      <c r="A65" s="24" t="s">
        <v>108</v>
      </c>
      <c r="B65" s="6">
        <v>2017</v>
      </c>
      <c r="C65" s="6">
        <f>'2017 - 2017 - Field of Dreamers'!C11</f>
        <v>37</v>
      </c>
      <c r="D65" s="6">
        <f>'2017 - 2017 - Field of Dreamers'!D11</f>
        <v>23</v>
      </c>
      <c r="E65" s="6">
        <f>'2017 - 2017 - Field of Dreamers'!E11</f>
        <v>0.6216216216216216</v>
      </c>
      <c r="F65" s="6">
        <f>'2017 - 2017 - Field of Dreamers'!F11</f>
        <v>23</v>
      </c>
      <c r="G65" s="6">
        <f>'2017 - 2017 - Field of Dreamers'!G11</f>
        <v>0</v>
      </c>
      <c r="H65" s="6">
        <f>'2017 - 2017 - Field of Dreamers'!H11</f>
        <v>0</v>
      </c>
      <c r="I65" s="6">
        <f>'2017 - 2017 - Field of Dreamers'!I11</f>
        <v>0</v>
      </c>
      <c r="J65" s="6">
        <f>'2017 - 2017 - Field of Dreamers'!J11</f>
        <v>9</v>
      </c>
      <c r="K65" s="6">
        <f>'2017 - 2017 - Field of Dreamers'!K11</f>
        <v>12</v>
      </c>
      <c r="L65" s="6">
        <f>'2017 - 2017 - Field of Dreamers'!L11</f>
        <v>0</v>
      </c>
      <c r="M65" s="6">
        <f>'2017 - 2017 - Field of Dreamers'!M11</f>
        <v>0.6216216216216216</v>
      </c>
    </row>
    <row r="66" spans="1:13" ht="15" customHeight="1" x14ac:dyDescent="0.15">
      <c r="A66" s="24" t="s">
        <v>108</v>
      </c>
      <c r="B66" s="6">
        <f>'2018 Field of Dreamers - 2018 -'!B45</f>
        <v>2018</v>
      </c>
      <c r="C66" s="6">
        <f>'2018 Field of Dreamers - 2018 -'!C45</f>
        <v>56</v>
      </c>
      <c r="D66" s="6">
        <f>'2018 Field of Dreamers - 2018 -'!D45</f>
        <v>44</v>
      </c>
      <c r="E66" s="6">
        <f>'2018 Field of Dreamers - 2018 -'!E45</f>
        <v>0.7857142857142857</v>
      </c>
      <c r="F66" s="6">
        <f>'2018 Field of Dreamers - 2018 -'!F45</f>
        <v>29</v>
      </c>
      <c r="G66" s="6">
        <f>'2018 Field of Dreamers - 2018 -'!G45</f>
        <v>11</v>
      </c>
      <c r="H66" s="6">
        <f>'2018 Field of Dreamers - 2018 -'!H45</f>
        <v>3</v>
      </c>
      <c r="I66" s="6">
        <f>'2018 Field of Dreamers - 2018 -'!I45</f>
        <v>0</v>
      </c>
      <c r="J66" s="6">
        <f>'2018 Field of Dreamers - 2018 -'!J45</f>
        <v>20</v>
      </c>
      <c r="K66" s="6">
        <f>'2018 Field of Dreamers - 2018 -'!K45</f>
        <v>21</v>
      </c>
      <c r="L66" s="40">
        <f>'2018 Field of Dreamers - 2018 -'!L45</f>
        <v>0.44690909090909092</v>
      </c>
      <c r="M66" s="41">
        <f>'2018 Field of Dreamers - 2018 -'!M45</f>
        <v>1.2326233766233767</v>
      </c>
    </row>
    <row r="67" spans="1:13" ht="15" customHeight="1" x14ac:dyDescent="0.15">
      <c r="A67" s="24" t="s">
        <v>108</v>
      </c>
      <c r="B67" s="6">
        <v>2019</v>
      </c>
      <c r="C67" s="6">
        <f>'2019 Field of Dreamers - 2019 -'!C25</f>
        <v>55</v>
      </c>
      <c r="D67" s="6">
        <f>'2019 Field of Dreamers - 2019 -'!D25</f>
        <v>44</v>
      </c>
      <c r="E67" s="356">
        <f>'2019 Field of Dreamers - 2019 -'!E25</f>
        <v>0.8</v>
      </c>
      <c r="F67" s="6">
        <f>'2019 Field of Dreamers - 2019 -'!F25</f>
        <v>30</v>
      </c>
      <c r="G67" s="6">
        <f>'2019 Field of Dreamers - 2019 -'!G25</f>
        <v>10</v>
      </c>
      <c r="H67" s="6">
        <f>'2019 Field of Dreamers - 2019 -'!H25</f>
        <v>3</v>
      </c>
      <c r="I67" s="6">
        <f>'2019 Field of Dreamers - 2019 -'!I25</f>
        <v>1</v>
      </c>
      <c r="J67" s="6">
        <f>'2019 Field of Dreamers - 2019 -'!J25</f>
        <v>27</v>
      </c>
      <c r="K67" s="6">
        <f>'2019 Field of Dreamers - 2019 -'!K25</f>
        <v>24</v>
      </c>
      <c r="L67" s="357">
        <f>'2019 Field of Dreamers - 2019 -'!L25</f>
        <v>0.46206818181818182</v>
      </c>
      <c r="M67" s="8">
        <f>'2019 Field of Dreamers - 2019 -'!M25</f>
        <v>1.2620681818181818</v>
      </c>
    </row>
    <row r="68" spans="1:13" ht="15" customHeight="1" x14ac:dyDescent="0.15">
      <c r="A68" s="24" t="s">
        <v>83</v>
      </c>
      <c r="B68" s="6">
        <v>2015</v>
      </c>
      <c r="C68" s="6">
        <v>20</v>
      </c>
      <c r="D68" s="6">
        <v>14</v>
      </c>
      <c r="E68" s="32">
        <f>D68/C68</f>
        <v>0.7</v>
      </c>
      <c r="F68" s="6">
        <v>12</v>
      </c>
      <c r="G68" s="6">
        <v>2</v>
      </c>
      <c r="H68" s="6">
        <v>0</v>
      </c>
      <c r="I68" s="6">
        <v>0</v>
      </c>
      <c r="J68" s="6">
        <v>7</v>
      </c>
      <c r="K68" s="6">
        <v>8</v>
      </c>
      <c r="L68" s="11">
        <f>(G68*1.33+H68*1.67+I68*2)/D68</f>
        <v>0.19</v>
      </c>
      <c r="M68" s="12">
        <f>L68+E68</f>
        <v>0.8899999999999999</v>
      </c>
    </row>
    <row r="69" spans="1:13" ht="15" customHeight="1" x14ac:dyDescent="0.15">
      <c r="A69" s="24" t="s">
        <v>83</v>
      </c>
      <c r="B69" s="6">
        <v>2016</v>
      </c>
      <c r="C69" s="6">
        <v>60</v>
      </c>
      <c r="D69" s="6">
        <v>44</v>
      </c>
      <c r="E69" s="46">
        <f>D69/C69</f>
        <v>0.73333333333333328</v>
      </c>
      <c r="F69" s="31">
        <v>33</v>
      </c>
      <c r="G69" s="6">
        <v>9</v>
      </c>
      <c r="H69" s="6">
        <v>0</v>
      </c>
      <c r="I69" s="6">
        <v>2</v>
      </c>
      <c r="J69" s="6">
        <v>21</v>
      </c>
      <c r="K69" s="6">
        <v>28</v>
      </c>
      <c r="L69" s="361">
        <f>(G69*1.33+H69*1.67+I69*2)/D69</f>
        <v>0.36295454545454547</v>
      </c>
      <c r="M69" s="41">
        <f>L69+E69</f>
        <v>1.0962878787878787</v>
      </c>
    </row>
    <row r="70" spans="1:13" ht="15" customHeight="1" x14ac:dyDescent="0.15">
      <c r="A70" s="24" t="s">
        <v>83</v>
      </c>
      <c r="B70" s="6">
        <v>2017</v>
      </c>
      <c r="C70" s="6">
        <f>'2017 - 2017 - Field of Dreamers'!C12</f>
        <v>85</v>
      </c>
      <c r="D70" s="6">
        <f>'2017 - 2017 - Field of Dreamers'!D12</f>
        <v>67</v>
      </c>
      <c r="E70" s="6">
        <f>'2017 - 2017 - Field of Dreamers'!E12</f>
        <v>0.78823529411764703</v>
      </c>
      <c r="F70" s="6">
        <f>'2017 - 2017 - Field of Dreamers'!F12</f>
        <v>27</v>
      </c>
      <c r="G70" s="6">
        <f>'2017 - 2017 - Field of Dreamers'!G12</f>
        <v>21</v>
      </c>
      <c r="H70" s="6">
        <f>'2017 - 2017 - Field of Dreamers'!H12</f>
        <v>12</v>
      </c>
      <c r="I70" s="6">
        <f>'2017 - 2017 - Field of Dreamers'!I12</f>
        <v>7</v>
      </c>
      <c r="J70" s="6">
        <f>'2017 - 2017 - Field of Dreamers'!J12</f>
        <v>73</v>
      </c>
      <c r="K70" s="6">
        <f>'2017 - 2017 - Field of Dreamers'!K12</f>
        <v>42</v>
      </c>
      <c r="L70" s="6">
        <f>'2017 - 2017 - Field of Dreamers'!L12</f>
        <v>0.9253283582089552</v>
      </c>
      <c r="M70" s="6">
        <f>'2017 - 2017 - Field of Dreamers'!M12</f>
        <v>1.7135636523266022</v>
      </c>
    </row>
    <row r="71" spans="1:13" ht="15" customHeight="1" x14ac:dyDescent="0.15">
      <c r="A71" s="24" t="s">
        <v>83</v>
      </c>
      <c r="B71" s="6">
        <f>'2018 Field of Dreamers - 2018 -'!B14</f>
        <v>2018</v>
      </c>
      <c r="C71" s="6">
        <f>'2018 Field of Dreamers - 2018 -'!C14</f>
        <v>61</v>
      </c>
      <c r="D71" s="6">
        <f>'2018 Field of Dreamers - 2018 -'!D14</f>
        <v>46</v>
      </c>
      <c r="E71" s="6">
        <f>'2018 Field of Dreamers - 2018 -'!E14</f>
        <v>0.75409836065573765</v>
      </c>
      <c r="F71" s="6">
        <f>'2018 Field of Dreamers - 2018 -'!F14</f>
        <v>40</v>
      </c>
      <c r="G71" s="6">
        <f>'2018 Field of Dreamers - 2018 -'!G14</f>
        <v>4</v>
      </c>
      <c r="H71" s="6">
        <f>'2018 Field of Dreamers - 2018 -'!H14</f>
        <v>2</v>
      </c>
      <c r="I71" s="6">
        <f>'2018 Field of Dreamers - 2018 -'!I14</f>
        <v>0</v>
      </c>
      <c r="J71" s="6">
        <f>'2018 Field of Dreamers - 2018 -'!J14</f>
        <v>19</v>
      </c>
      <c r="K71" s="6">
        <f>'2018 Field of Dreamers - 2018 -'!K14</f>
        <v>21</v>
      </c>
      <c r="L71" s="6">
        <f>'2018 Field of Dreamers - 2018 -'!L14</f>
        <v>0.18839130434782608</v>
      </c>
      <c r="M71" s="6">
        <f>'2018 Field of Dreamers - 2018 -'!M14</f>
        <v>0.94248966500356368</v>
      </c>
    </row>
    <row r="72" spans="1:13" ht="15" customHeight="1" x14ac:dyDescent="0.15">
      <c r="A72" s="24" t="s">
        <v>83</v>
      </c>
      <c r="B72" s="6">
        <v>2019</v>
      </c>
      <c r="C72" s="6">
        <f>'2019 Field of Dreamers - 2019 -'!C68</f>
        <v>62</v>
      </c>
      <c r="D72" s="6">
        <f>'2019 Field of Dreamers - 2019 -'!D68</f>
        <v>44</v>
      </c>
      <c r="E72" s="6">
        <f>'2019 Field of Dreamers - 2019 -'!E68</f>
        <v>0.70967741935483875</v>
      </c>
      <c r="F72" s="6">
        <f>'2019 Field of Dreamers - 2019 -'!F68</f>
        <v>40</v>
      </c>
      <c r="G72" s="6">
        <f>'2019 Field of Dreamers - 2019 -'!G68</f>
        <v>3</v>
      </c>
      <c r="H72" s="6">
        <f>'2019 Field of Dreamers - 2019 -'!H68</f>
        <v>1</v>
      </c>
      <c r="I72" s="6">
        <f>'2019 Field of Dreamers - 2019 -'!I68</f>
        <v>0</v>
      </c>
      <c r="J72" s="6">
        <f>'2019 Field of Dreamers - 2019 -'!J68</f>
        <v>14</v>
      </c>
      <c r="K72" s="6">
        <f>'2019 Field of Dreamers - 2019 -'!K68</f>
        <v>23</v>
      </c>
      <c r="L72" s="6">
        <f>'2019 Field of Dreamers - 2019 -'!L68</f>
        <v>0.12877272727272726</v>
      </c>
      <c r="M72" s="6">
        <f>'2019 Field of Dreamers - 2019 -'!M68</f>
        <v>0.83845014662756601</v>
      </c>
    </row>
    <row r="73" spans="1:13" ht="15" customHeight="1" x14ac:dyDescent="0.15">
      <c r="A73" s="24" t="s">
        <v>115</v>
      </c>
      <c r="B73" s="6">
        <v>2017</v>
      </c>
      <c r="C73" s="6">
        <f>'2017 - 2017 - Field of Dreamers'!C13</f>
        <v>64</v>
      </c>
      <c r="D73" s="6">
        <f>'2017 - 2017 - Field of Dreamers'!D13</f>
        <v>44</v>
      </c>
      <c r="E73" s="6">
        <f>'2017 - 2017 - Field of Dreamers'!E13</f>
        <v>0.6875</v>
      </c>
      <c r="F73" s="6">
        <f>'2017 - 2017 - Field of Dreamers'!F13</f>
        <v>33</v>
      </c>
      <c r="G73" s="6">
        <f>'2017 - 2017 - Field of Dreamers'!G13</f>
        <v>10</v>
      </c>
      <c r="H73" s="6">
        <f>'2017 - 2017 - Field of Dreamers'!H13</f>
        <v>0</v>
      </c>
      <c r="I73" s="6">
        <f>'2017 - 2017 - Field of Dreamers'!I13</f>
        <v>1</v>
      </c>
      <c r="J73" s="6">
        <f>'2017 - 2017 - Field of Dreamers'!J13</f>
        <v>33</v>
      </c>
      <c r="K73" s="6">
        <f>'2017 - 2017 - Field of Dreamers'!K13</f>
        <v>26</v>
      </c>
      <c r="L73" s="6">
        <f>'2017 - 2017 - Field of Dreamers'!L13</f>
        <v>0.34840909090909089</v>
      </c>
      <c r="M73" s="6">
        <f>'2017 - 2017 - Field of Dreamers'!M13</f>
        <v>1.0359090909090909</v>
      </c>
    </row>
    <row r="74" spans="1:13" ht="15" customHeight="1" x14ac:dyDescent="0.15">
      <c r="A74" s="25" t="s">
        <v>25</v>
      </c>
      <c r="B74" s="6">
        <v>2007</v>
      </c>
      <c r="C74" s="6">
        <v>9</v>
      </c>
      <c r="D74" s="6">
        <v>3</v>
      </c>
      <c r="E74" s="7">
        <f t="shared" ref="E74:E82" si="9">D74/C74</f>
        <v>0.33333333333333331</v>
      </c>
      <c r="F74" s="8">
        <v>2</v>
      </c>
      <c r="G74" s="6">
        <v>1</v>
      </c>
      <c r="H74" s="6">
        <v>0</v>
      </c>
      <c r="I74" s="6">
        <v>0</v>
      </c>
      <c r="J74" s="6">
        <v>3</v>
      </c>
      <c r="K74" s="6">
        <v>2</v>
      </c>
      <c r="L74" s="7">
        <f t="shared" ref="L74:L82" si="10">(G74*1.33+H74*1.67+I74*2)/D74</f>
        <v>0.44333333333333336</v>
      </c>
      <c r="M74" s="8">
        <f t="shared" ref="M74:M82" si="11">L74+E74</f>
        <v>0.77666666666666662</v>
      </c>
    </row>
    <row r="75" spans="1:13" ht="15" customHeight="1" x14ac:dyDescent="0.15">
      <c r="A75" s="25" t="s">
        <v>26</v>
      </c>
      <c r="B75" s="6">
        <v>2007</v>
      </c>
      <c r="C75" s="6">
        <v>56</v>
      </c>
      <c r="D75" s="6">
        <v>29</v>
      </c>
      <c r="E75" s="9">
        <f t="shared" si="9"/>
        <v>0.5178571428571429</v>
      </c>
      <c r="F75" s="10">
        <v>24</v>
      </c>
      <c r="G75" s="6">
        <v>4</v>
      </c>
      <c r="H75" s="6">
        <v>1</v>
      </c>
      <c r="I75" s="6">
        <v>0</v>
      </c>
      <c r="J75" s="6">
        <v>12</v>
      </c>
      <c r="K75" s="6">
        <v>15</v>
      </c>
      <c r="L75" s="9">
        <f t="shared" si="10"/>
        <v>0.24103448275862069</v>
      </c>
      <c r="M75" s="10">
        <f t="shared" si="11"/>
        <v>0.75889162561576362</v>
      </c>
    </row>
    <row r="76" spans="1:13" ht="15" customHeight="1" x14ac:dyDescent="0.15">
      <c r="A76" s="24" t="s">
        <v>26</v>
      </c>
      <c r="B76" s="6">
        <v>2008</v>
      </c>
      <c r="C76" s="6">
        <v>10</v>
      </c>
      <c r="D76" s="6">
        <v>1</v>
      </c>
      <c r="E76" s="9">
        <f t="shared" si="9"/>
        <v>0.1</v>
      </c>
      <c r="F76" s="10">
        <v>1</v>
      </c>
      <c r="G76" s="6">
        <v>1</v>
      </c>
      <c r="H76" s="6">
        <v>0</v>
      </c>
      <c r="I76" s="6">
        <v>0</v>
      </c>
      <c r="J76" s="6">
        <v>1</v>
      </c>
      <c r="K76" s="6">
        <v>0</v>
      </c>
      <c r="L76" s="9">
        <f t="shared" si="10"/>
        <v>1.33</v>
      </c>
      <c r="M76" s="10">
        <f t="shared" si="11"/>
        <v>1.4300000000000002</v>
      </c>
    </row>
    <row r="77" spans="1:13" ht="15" customHeight="1" x14ac:dyDescent="0.15">
      <c r="A77" s="25" t="s">
        <v>14</v>
      </c>
      <c r="B77" s="6">
        <v>2007</v>
      </c>
      <c r="C77" s="6">
        <v>48</v>
      </c>
      <c r="D77" s="6">
        <v>37</v>
      </c>
      <c r="E77" s="9">
        <f t="shared" si="9"/>
        <v>0.77083333333333337</v>
      </c>
      <c r="F77" s="10">
        <v>18</v>
      </c>
      <c r="G77" s="6">
        <v>10</v>
      </c>
      <c r="H77" s="6">
        <v>7</v>
      </c>
      <c r="I77" s="6">
        <v>2</v>
      </c>
      <c r="J77" s="6">
        <v>28</v>
      </c>
      <c r="K77" s="6">
        <v>25</v>
      </c>
      <c r="L77" s="9">
        <f t="shared" si="10"/>
        <v>0.78351351351351362</v>
      </c>
      <c r="M77" s="10">
        <f t="shared" si="11"/>
        <v>1.5543468468468471</v>
      </c>
    </row>
    <row r="78" spans="1:13" ht="15" customHeight="1" x14ac:dyDescent="0.15">
      <c r="A78" s="24" t="s">
        <v>14</v>
      </c>
      <c r="B78" s="6">
        <v>2008</v>
      </c>
      <c r="C78" s="6">
        <v>19</v>
      </c>
      <c r="D78" s="6">
        <v>14</v>
      </c>
      <c r="E78" s="9">
        <f t="shared" si="9"/>
        <v>0.73684210526315785</v>
      </c>
      <c r="F78" s="10">
        <v>6</v>
      </c>
      <c r="G78" s="6">
        <v>7</v>
      </c>
      <c r="H78" s="6">
        <v>1</v>
      </c>
      <c r="I78" s="6">
        <v>0</v>
      </c>
      <c r="J78" s="6">
        <v>7</v>
      </c>
      <c r="K78" s="6">
        <v>6</v>
      </c>
      <c r="L78" s="9">
        <f t="shared" si="10"/>
        <v>0.78428571428571436</v>
      </c>
      <c r="M78" s="10">
        <f t="shared" si="11"/>
        <v>1.5211278195488722</v>
      </c>
    </row>
    <row r="79" spans="1:13" ht="15" customHeight="1" x14ac:dyDescent="0.15">
      <c r="A79" s="24" t="s">
        <v>14</v>
      </c>
      <c r="B79" s="6">
        <v>2009</v>
      </c>
      <c r="C79" s="6">
        <v>26</v>
      </c>
      <c r="D79" s="6">
        <v>15</v>
      </c>
      <c r="E79" s="30">
        <f t="shared" si="9"/>
        <v>0.57692307692307687</v>
      </c>
      <c r="F79" s="360">
        <v>8</v>
      </c>
      <c r="G79" s="6">
        <v>3</v>
      </c>
      <c r="H79" s="6">
        <v>2</v>
      </c>
      <c r="I79" s="6">
        <v>2</v>
      </c>
      <c r="J79" s="6">
        <v>9</v>
      </c>
      <c r="K79" s="6">
        <v>9</v>
      </c>
      <c r="L79" s="9">
        <f t="shared" si="10"/>
        <v>0.7553333333333333</v>
      </c>
      <c r="M79" s="10">
        <f t="shared" si="11"/>
        <v>1.3322564102564103</v>
      </c>
    </row>
    <row r="80" spans="1:13" ht="15" customHeight="1" x14ac:dyDescent="0.15">
      <c r="A80" s="24" t="s">
        <v>14</v>
      </c>
      <c r="B80" s="6">
        <v>2010</v>
      </c>
      <c r="C80" s="6">
        <v>7</v>
      </c>
      <c r="D80" s="6">
        <v>4</v>
      </c>
      <c r="E80" s="30">
        <f t="shared" si="9"/>
        <v>0.5714285714285714</v>
      </c>
      <c r="F80" s="31">
        <v>4</v>
      </c>
      <c r="G80" s="6">
        <v>0</v>
      </c>
      <c r="H80" s="6">
        <v>0</v>
      </c>
      <c r="I80" s="6">
        <v>0</v>
      </c>
      <c r="J80" s="6">
        <v>4</v>
      </c>
      <c r="K80" s="6">
        <v>3</v>
      </c>
      <c r="L80" s="9">
        <f t="shared" si="10"/>
        <v>0</v>
      </c>
      <c r="M80" s="10">
        <f t="shared" si="11"/>
        <v>0.5714285714285714</v>
      </c>
    </row>
    <row r="81" spans="1:13" ht="15" customHeight="1" x14ac:dyDescent="0.15">
      <c r="A81" s="24" t="s">
        <v>14</v>
      </c>
      <c r="B81" s="6">
        <v>2015</v>
      </c>
      <c r="C81" s="6">
        <v>29</v>
      </c>
      <c r="D81" s="6">
        <v>21</v>
      </c>
      <c r="E81" s="30">
        <f t="shared" si="9"/>
        <v>0.72413793103448276</v>
      </c>
      <c r="F81" s="31">
        <v>11</v>
      </c>
      <c r="G81" s="6">
        <v>8</v>
      </c>
      <c r="H81" s="6">
        <v>1</v>
      </c>
      <c r="I81" s="6">
        <v>1</v>
      </c>
      <c r="J81" s="6">
        <v>18</v>
      </c>
      <c r="K81" s="6">
        <v>15</v>
      </c>
      <c r="L81" s="9">
        <f t="shared" si="10"/>
        <v>0.68142857142857149</v>
      </c>
      <c r="M81" s="10">
        <f t="shared" si="11"/>
        <v>1.4055665024630541</v>
      </c>
    </row>
    <row r="82" spans="1:13" ht="15" customHeight="1" x14ac:dyDescent="0.15">
      <c r="A82" s="24" t="s">
        <v>14</v>
      </c>
      <c r="B82" s="6">
        <v>2016</v>
      </c>
      <c r="C82" s="6">
        <v>3</v>
      </c>
      <c r="D82" s="6">
        <v>2</v>
      </c>
      <c r="E82" s="32">
        <f t="shared" si="9"/>
        <v>0.66666666666666663</v>
      </c>
      <c r="F82" s="31">
        <v>1</v>
      </c>
      <c r="G82" s="6">
        <v>0</v>
      </c>
      <c r="H82" s="6">
        <v>0</v>
      </c>
      <c r="I82" s="6">
        <v>1</v>
      </c>
      <c r="J82" s="6">
        <v>3</v>
      </c>
      <c r="K82" s="6">
        <v>2</v>
      </c>
      <c r="L82" s="11">
        <f t="shared" si="10"/>
        <v>1</v>
      </c>
      <c r="M82" s="12">
        <f t="shared" si="11"/>
        <v>1.6666666666666665</v>
      </c>
    </row>
    <row r="83" spans="1:13" ht="15" customHeight="1" x14ac:dyDescent="0.15">
      <c r="A83" s="24" t="s">
        <v>118</v>
      </c>
      <c r="B83" s="6">
        <v>2017</v>
      </c>
      <c r="C83" s="6">
        <f>'2017 - 2017 - Field of Dreamers'!C14</f>
        <v>55</v>
      </c>
      <c r="D83" s="6">
        <f>'2017 - 2017 - Field of Dreamers'!D14</f>
        <v>39</v>
      </c>
      <c r="E83" s="6">
        <f>'2017 - 2017 - Field of Dreamers'!E14</f>
        <v>0.70909090909090911</v>
      </c>
      <c r="F83" s="6">
        <f>'2017 - 2017 - Field of Dreamers'!F14</f>
        <v>22</v>
      </c>
      <c r="G83" s="6">
        <f>'2017 - 2017 - Field of Dreamers'!G14</f>
        <v>10</v>
      </c>
      <c r="H83" s="6">
        <f>'2017 - 2017 - Field of Dreamers'!H14</f>
        <v>5</v>
      </c>
      <c r="I83" s="6">
        <f>'2017 - 2017 - Field of Dreamers'!I14</f>
        <v>2</v>
      </c>
      <c r="J83" s="6">
        <f>'2017 - 2017 - Field of Dreamers'!J14</f>
        <v>18</v>
      </c>
      <c r="K83" s="6">
        <f>'2017 - 2017 - Field of Dreamers'!K14</f>
        <v>28</v>
      </c>
      <c r="L83" s="6">
        <f>'2017 - 2017 - Field of Dreamers'!L14</f>
        <v>0.658076923076923</v>
      </c>
      <c r="M83" s="6">
        <f>'2017 - 2017 - Field of Dreamers'!M14</f>
        <v>1.3671678321678322</v>
      </c>
    </row>
    <row r="84" spans="1:13" ht="15" customHeight="1" x14ac:dyDescent="0.15">
      <c r="A84" s="24" t="s">
        <v>118</v>
      </c>
      <c r="B84" s="6">
        <f>'2018 Field of Dreamers - 2018 -'!B37</f>
        <v>2018</v>
      </c>
      <c r="C84" s="6">
        <f>'2018 Field of Dreamers - 2018 -'!C37</f>
        <v>65</v>
      </c>
      <c r="D84" s="6">
        <f>'2018 Field of Dreamers - 2018 -'!D37</f>
        <v>44</v>
      </c>
      <c r="E84" s="6">
        <f>'2018 Field of Dreamers - 2018 -'!E37</f>
        <v>0.67692307692307696</v>
      </c>
      <c r="F84" s="6">
        <f>'2018 Field of Dreamers - 2018 -'!F37</f>
        <v>38</v>
      </c>
      <c r="G84" s="6">
        <f>'2018 Field of Dreamers - 2018 -'!G37</f>
        <v>5</v>
      </c>
      <c r="H84" s="6">
        <f>'2018 Field of Dreamers - 2018 -'!H37</f>
        <v>1</v>
      </c>
      <c r="I84" s="6">
        <f>'2018 Field of Dreamers - 2018 -'!I37</f>
        <v>0</v>
      </c>
      <c r="J84" s="6">
        <f>'2018 Field of Dreamers - 2018 -'!J37</f>
        <v>24</v>
      </c>
      <c r="K84" s="6">
        <f>'2018 Field of Dreamers - 2018 -'!K37</f>
        <v>19</v>
      </c>
      <c r="L84" s="6">
        <f>'2018 Field of Dreamers - 2018 -'!L37</f>
        <v>0.18936363636363637</v>
      </c>
      <c r="M84" s="6">
        <f>'2018 Field of Dreamers - 2018 -'!M37</f>
        <v>0.86628671328671336</v>
      </c>
    </row>
    <row r="85" spans="1:13" ht="15" customHeight="1" x14ac:dyDescent="0.15">
      <c r="A85" s="24" t="s">
        <v>134</v>
      </c>
      <c r="B85" s="6">
        <v>2017</v>
      </c>
      <c r="C85" s="6">
        <f>'2017 Field of Dreamers - 2017 -'!C60</f>
        <v>9</v>
      </c>
      <c r="D85" s="6">
        <f>'2017 Field of Dreamers - 2017 -'!D60</f>
        <v>0</v>
      </c>
      <c r="E85" s="6">
        <f>'2017 Field of Dreamers - 2017 -'!E60</f>
        <v>0</v>
      </c>
      <c r="F85" s="6">
        <f>'2017 Field of Dreamers - 2017 -'!F60</f>
        <v>0</v>
      </c>
      <c r="G85" s="6">
        <f>'2017 Field of Dreamers - 2017 -'!G60</f>
        <v>0</v>
      </c>
      <c r="H85" s="6">
        <f>'2017 Field of Dreamers - 2017 -'!H60</f>
        <v>0</v>
      </c>
      <c r="I85" s="6">
        <f>'2017 Field of Dreamers - 2017 -'!I60</f>
        <v>0</v>
      </c>
      <c r="J85" s="6">
        <f>'2017 Field of Dreamers - 2017 -'!J60</f>
        <v>2</v>
      </c>
      <c r="K85" s="6">
        <f>'2017 Field of Dreamers - 2017 -'!K60</f>
        <v>1</v>
      </c>
      <c r="L85" s="47" t="e">
        <f>'2017 Field of Dreamers - 2017 -'!L60</f>
        <v>#DIV/0!</v>
      </c>
      <c r="M85" s="47" t="e">
        <f>'2017 Field of Dreamers - 2017 -'!M60</f>
        <v>#DIV/0!</v>
      </c>
    </row>
    <row r="86" spans="1:13" ht="15" customHeight="1" x14ac:dyDescent="0.15">
      <c r="A86" s="24" t="s">
        <v>54</v>
      </c>
      <c r="B86" s="6">
        <v>2011</v>
      </c>
      <c r="C86" s="6">
        <v>15</v>
      </c>
      <c r="D86" s="6">
        <v>5</v>
      </c>
      <c r="E86" s="29">
        <f>D86/C86</f>
        <v>0.33333333333333331</v>
      </c>
      <c r="F86" s="31">
        <v>5</v>
      </c>
      <c r="G86" s="6">
        <v>0</v>
      </c>
      <c r="H86" s="6">
        <v>0</v>
      </c>
      <c r="I86" s="6">
        <v>0</v>
      </c>
      <c r="J86" s="6">
        <v>1</v>
      </c>
      <c r="K86" s="6">
        <v>4</v>
      </c>
      <c r="L86" s="7">
        <f>(G86*1.33+H86*1.67+I86*2)/D86</f>
        <v>0</v>
      </c>
      <c r="M86" s="8">
        <f>L86+E86</f>
        <v>0.33333333333333331</v>
      </c>
    </row>
    <row r="87" spans="1:13" ht="15" customHeight="1" x14ac:dyDescent="0.15">
      <c r="A87" s="24" t="s">
        <v>54</v>
      </c>
      <c r="B87" s="6">
        <v>2012</v>
      </c>
      <c r="C87" s="6">
        <v>19</v>
      </c>
      <c r="D87" s="6">
        <v>8</v>
      </c>
      <c r="E87" s="30">
        <f>D87/C87</f>
        <v>0.42105263157894735</v>
      </c>
      <c r="F87" s="31">
        <v>7</v>
      </c>
      <c r="G87" s="6">
        <v>1</v>
      </c>
      <c r="H87" s="6">
        <v>0</v>
      </c>
      <c r="I87" s="6">
        <v>0</v>
      </c>
      <c r="J87" s="6">
        <v>5</v>
      </c>
      <c r="K87" s="6">
        <v>5</v>
      </c>
      <c r="L87" s="9">
        <f>(G87*1.33+H87*1.67+I87*2)/D87</f>
        <v>0.16625000000000001</v>
      </c>
      <c r="M87" s="10">
        <f>L87+E87</f>
        <v>0.58730263157894735</v>
      </c>
    </row>
    <row r="88" spans="1:13" ht="15" customHeight="1" x14ac:dyDescent="0.15">
      <c r="A88" s="24" t="s">
        <v>102</v>
      </c>
      <c r="B88" s="6">
        <v>2016</v>
      </c>
      <c r="C88" s="6">
        <v>4</v>
      </c>
      <c r="D88" s="6">
        <v>0</v>
      </c>
      <c r="E88" s="30">
        <f>D88/C88</f>
        <v>0</v>
      </c>
      <c r="F88" s="362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26" t="e">
        <f>(G88*1.33+H88*1.67+I88*2)/D88</f>
        <v>#DIV/0!</v>
      </c>
      <c r="M88" s="27" t="e">
        <f>L88+E88</f>
        <v>#DIV/0!</v>
      </c>
    </row>
    <row r="89" spans="1:13" ht="15" customHeight="1" x14ac:dyDescent="0.15">
      <c r="A89" s="25" t="s">
        <v>27</v>
      </c>
      <c r="B89" s="6">
        <v>2007</v>
      </c>
      <c r="C89" s="6">
        <v>22</v>
      </c>
      <c r="D89" s="6">
        <v>14</v>
      </c>
      <c r="E89" s="9">
        <f>D89/C89</f>
        <v>0.63636363636363635</v>
      </c>
      <c r="F89" s="10">
        <v>13</v>
      </c>
      <c r="G89" s="6">
        <v>1</v>
      </c>
      <c r="H89" s="6">
        <v>0</v>
      </c>
      <c r="I89" s="6">
        <v>0</v>
      </c>
      <c r="J89" s="6">
        <v>8</v>
      </c>
      <c r="K89" s="6">
        <v>8</v>
      </c>
      <c r="L89" s="9">
        <f>(G89*1.33+H89*1.67+I89*2)/D89</f>
        <v>9.5000000000000001E-2</v>
      </c>
      <c r="M89" s="10">
        <f>L89+E89</f>
        <v>0.73136363636363633</v>
      </c>
    </row>
    <row r="90" spans="1:13" ht="15" customHeight="1" x14ac:dyDescent="0.15">
      <c r="A90" s="24" t="s">
        <v>61</v>
      </c>
      <c r="B90" s="6">
        <v>2012</v>
      </c>
      <c r="C90" s="6">
        <v>12</v>
      </c>
      <c r="D90" s="6">
        <v>4</v>
      </c>
      <c r="E90" s="32">
        <f>D90/C90</f>
        <v>0.33333333333333331</v>
      </c>
      <c r="F90" s="352">
        <v>3</v>
      </c>
      <c r="G90" s="6">
        <v>1</v>
      </c>
      <c r="H90" s="6">
        <v>0</v>
      </c>
      <c r="I90" s="6">
        <v>0</v>
      </c>
      <c r="J90" s="6">
        <v>4</v>
      </c>
      <c r="K90" s="6">
        <v>2</v>
      </c>
      <c r="L90" s="11">
        <f>(G90*1.33+H90*1.67+I90*2)/D90</f>
        <v>0.33250000000000002</v>
      </c>
      <c r="M90" s="12">
        <f>L90+E90</f>
        <v>0.66583333333333328</v>
      </c>
    </row>
    <row r="91" spans="1:13" ht="15" customHeight="1" x14ac:dyDescent="0.15">
      <c r="A91" s="24" t="s">
        <v>61</v>
      </c>
      <c r="B91" s="6">
        <v>2017</v>
      </c>
      <c r="C91" s="6">
        <f>'2017 - 2017 - Field of Dreamers'!C16</f>
        <v>63</v>
      </c>
      <c r="D91" s="6">
        <f>'2017 - 2017 - Field of Dreamers'!D16</f>
        <v>40</v>
      </c>
      <c r="E91" s="6">
        <f>'2017 - 2017 - Field of Dreamers'!E16</f>
        <v>0.63492063492063489</v>
      </c>
      <c r="F91" s="6">
        <f>'2017 - 2017 - Field of Dreamers'!F16</f>
        <v>38</v>
      </c>
      <c r="G91" s="6">
        <f>'2017 - 2017 - Field of Dreamers'!G16</f>
        <v>2</v>
      </c>
      <c r="H91" s="6">
        <f>'2017 - 2017 - Field of Dreamers'!H16</f>
        <v>0</v>
      </c>
      <c r="I91" s="6">
        <f>'2017 - 2017 - Field of Dreamers'!I16</f>
        <v>0</v>
      </c>
      <c r="J91" s="6">
        <f>'2017 - 2017 - Field of Dreamers'!J16</f>
        <v>10</v>
      </c>
      <c r="K91" s="6">
        <f>'2017 - 2017 - Field of Dreamers'!K16</f>
        <v>24</v>
      </c>
      <c r="L91" s="6">
        <f>'2017 - 2017 - Field of Dreamers'!L16</f>
        <v>6.6650000000000001E-2</v>
      </c>
      <c r="M91" s="6">
        <f>'2017 - 2017 - Field of Dreamers'!M16</f>
        <v>0.70157063492063487</v>
      </c>
    </row>
    <row r="92" spans="1:13" ht="15" customHeight="1" x14ac:dyDescent="0.15">
      <c r="A92" s="24" t="s">
        <v>88</v>
      </c>
      <c r="B92" s="6">
        <v>2015</v>
      </c>
      <c r="C92" s="6">
        <v>5</v>
      </c>
      <c r="D92" s="6">
        <v>2</v>
      </c>
      <c r="E92" s="29">
        <f>D92/C92</f>
        <v>0.4</v>
      </c>
      <c r="F92" s="31">
        <v>2</v>
      </c>
      <c r="G92" s="6">
        <v>0</v>
      </c>
      <c r="H92" s="6">
        <v>0</v>
      </c>
      <c r="I92" s="6">
        <v>0</v>
      </c>
      <c r="J92" s="6">
        <v>1</v>
      </c>
      <c r="K92" s="6">
        <v>1</v>
      </c>
      <c r="L92" s="7">
        <f>(G92*1.33+H92*1.67+I92*2)/D92</f>
        <v>0</v>
      </c>
      <c r="M92" s="8">
        <f>L92+E92</f>
        <v>0.4</v>
      </c>
    </row>
    <row r="93" spans="1:13" ht="15" customHeight="1" x14ac:dyDescent="0.15">
      <c r="A93" s="24" t="s">
        <v>88</v>
      </c>
      <c r="B93" s="6">
        <v>2016</v>
      </c>
      <c r="C93" s="6">
        <v>5</v>
      </c>
      <c r="D93" s="6">
        <v>2</v>
      </c>
      <c r="E93" s="32">
        <f>D93/C93</f>
        <v>0.4</v>
      </c>
      <c r="F93" s="31">
        <v>2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11">
        <f>(G93*1.33+H93*1.67+I93*2)/D93</f>
        <v>0</v>
      </c>
      <c r="M93" s="12">
        <f>L93+E93</f>
        <v>0.4</v>
      </c>
    </row>
    <row r="94" spans="1:13" ht="15" customHeight="1" x14ac:dyDescent="0.15">
      <c r="A94" s="24" t="s">
        <v>88</v>
      </c>
      <c r="B94" s="6">
        <v>2017</v>
      </c>
      <c r="C94" s="6">
        <f>'2017 - 2017 - Field of Dreamers'!C17</f>
        <v>50</v>
      </c>
      <c r="D94" s="6">
        <f>'2017 - 2017 - Field of Dreamers'!D17</f>
        <v>42</v>
      </c>
      <c r="E94" s="6">
        <f>'2017 - 2017 - Field of Dreamers'!E17</f>
        <v>0.84</v>
      </c>
      <c r="F94" s="6">
        <f>'2017 - 2017 - Field of Dreamers'!F17</f>
        <v>13</v>
      </c>
      <c r="G94" s="6">
        <f>'2017 - 2017 - Field of Dreamers'!G17</f>
        <v>17</v>
      </c>
      <c r="H94" s="6">
        <f>'2017 - 2017 - Field of Dreamers'!H17</f>
        <v>4</v>
      </c>
      <c r="I94" s="6">
        <f>'2017 - 2017 - Field of Dreamers'!I17</f>
        <v>8</v>
      </c>
      <c r="J94" s="6">
        <f>'2017 - 2017 - Field of Dreamers'!J17</f>
        <v>38</v>
      </c>
      <c r="K94" s="6">
        <f>'2017 - 2017 - Field of Dreamers'!K17</f>
        <v>30</v>
      </c>
      <c r="L94" s="6">
        <f>'2017 - 2017 - Field of Dreamers'!L17</f>
        <v>1.0792619047619045</v>
      </c>
      <c r="M94" s="6">
        <f>'2017 - 2017 - Field of Dreamers'!M17</f>
        <v>1.9192619047619046</v>
      </c>
    </row>
    <row r="95" spans="1:13" ht="15" customHeight="1" x14ac:dyDescent="0.15">
      <c r="A95" s="24" t="s">
        <v>88</v>
      </c>
      <c r="B95" s="6">
        <f>'2018 Field of Dreamers - 2018 -'!B52</f>
        <v>2018</v>
      </c>
      <c r="C95" s="6">
        <f>'2018 Field of Dreamers - 2018 -'!C52</f>
        <v>29</v>
      </c>
      <c r="D95" s="6">
        <f>'2018 Field of Dreamers - 2018 -'!D52</f>
        <v>18</v>
      </c>
      <c r="E95" s="356">
        <f>'2018 Field of Dreamers - 2018 -'!E52</f>
        <v>0.62068965517241381</v>
      </c>
      <c r="F95" s="6">
        <f>'2018 Field of Dreamers - 2018 -'!F52</f>
        <v>18</v>
      </c>
      <c r="G95" s="6">
        <f>'2018 Field of Dreamers - 2018 -'!G52</f>
        <v>0</v>
      </c>
      <c r="H95" s="6">
        <f>'2018 Field of Dreamers - 2018 -'!H52</f>
        <v>0</v>
      </c>
      <c r="I95" s="6">
        <f>'2018 Field of Dreamers - 2018 -'!I52</f>
        <v>0</v>
      </c>
      <c r="J95" s="6">
        <f>'2018 Field of Dreamers - 2018 -'!J52</f>
        <v>8</v>
      </c>
      <c r="K95" s="6">
        <f>'2018 Field of Dreamers - 2018 -'!K52</f>
        <v>8</v>
      </c>
      <c r="L95" s="357">
        <f>'2018 Field of Dreamers - 2018 -'!L52</f>
        <v>0</v>
      </c>
      <c r="M95" s="8">
        <f>'2018 Field of Dreamers - 2018 -'!M52</f>
        <v>0.62068965517241381</v>
      </c>
    </row>
    <row r="96" spans="1:13" ht="15" customHeight="1" x14ac:dyDescent="0.15">
      <c r="A96" s="24" t="s">
        <v>71</v>
      </c>
      <c r="B96" s="6">
        <v>2014</v>
      </c>
      <c r="C96" s="6">
        <v>15</v>
      </c>
      <c r="D96" s="6">
        <v>10</v>
      </c>
      <c r="E96" s="32">
        <f>D96/C96</f>
        <v>0.66666666666666663</v>
      </c>
      <c r="F96" s="31">
        <v>8</v>
      </c>
      <c r="G96" s="6">
        <v>2</v>
      </c>
      <c r="H96" s="6">
        <v>0</v>
      </c>
      <c r="I96" s="6">
        <v>0</v>
      </c>
      <c r="J96" s="6">
        <v>1</v>
      </c>
      <c r="K96" s="6">
        <v>5</v>
      </c>
      <c r="L96" s="11">
        <f>(G96*1.33+H96*1.67+I96*2)/D96</f>
        <v>0.26600000000000001</v>
      </c>
      <c r="M96" s="12">
        <f>L96+E96</f>
        <v>0.93266666666666664</v>
      </c>
    </row>
    <row r="97" spans="1:13" ht="15" customHeight="1" x14ac:dyDescent="0.15">
      <c r="A97" s="24" t="s">
        <v>132</v>
      </c>
      <c r="B97" s="6">
        <v>2017</v>
      </c>
      <c r="C97" s="6">
        <f>'2017 - 2017 - Field of Dreamers'!C18</f>
        <v>64</v>
      </c>
      <c r="D97" s="6">
        <f>'2017 - 2017 - Field of Dreamers'!D18</f>
        <v>37</v>
      </c>
      <c r="E97" s="6">
        <f>'2017 - 2017 - Field of Dreamers'!E18</f>
        <v>0.578125</v>
      </c>
      <c r="F97" s="6">
        <f>'2017 - 2017 - Field of Dreamers'!F18</f>
        <v>36</v>
      </c>
      <c r="G97" s="6">
        <f>'2017 - 2017 - Field of Dreamers'!G18</f>
        <v>1</v>
      </c>
      <c r="H97" s="6">
        <f>'2017 - 2017 - Field of Dreamers'!H18</f>
        <v>0</v>
      </c>
      <c r="I97" s="6">
        <f>'2017 - 2017 - Field of Dreamers'!I18</f>
        <v>0</v>
      </c>
      <c r="J97" s="6">
        <f>'2017 - 2017 - Field of Dreamers'!J18</f>
        <v>18</v>
      </c>
      <c r="K97" s="6">
        <f>'2017 - 2017 - Field of Dreamers'!K18</f>
        <v>18</v>
      </c>
      <c r="L97" s="6">
        <f>'2017 - 2017 - Field of Dreamers'!L18</f>
        <v>3.6027027027027023E-2</v>
      </c>
      <c r="M97" s="6">
        <f>'2017 - 2017 - Field of Dreamers'!M18</f>
        <v>0.61415202702702698</v>
      </c>
    </row>
    <row r="98" spans="1:13" ht="15" customHeight="1" x14ac:dyDescent="0.15">
      <c r="A98" s="24" t="s">
        <v>123</v>
      </c>
      <c r="B98" s="6">
        <v>2017</v>
      </c>
      <c r="C98" s="6">
        <f>'2017 - 2017 - Field of Dreamers'!C19</f>
        <v>75</v>
      </c>
      <c r="D98" s="6">
        <f>'2017 - 2017 - Field of Dreamers'!D19</f>
        <v>53</v>
      </c>
      <c r="E98" s="6">
        <f>'2017 - 2017 - Field of Dreamers'!E19</f>
        <v>0.70666666666666667</v>
      </c>
      <c r="F98" s="6">
        <f>'2017 - 2017 - Field of Dreamers'!F19</f>
        <v>37</v>
      </c>
      <c r="G98" s="6">
        <f>'2017 - 2017 - Field of Dreamers'!G19</f>
        <v>11</v>
      </c>
      <c r="H98" s="6">
        <f>'2017 - 2017 - Field of Dreamers'!H19</f>
        <v>3</v>
      </c>
      <c r="I98" s="6">
        <f>'2017 - 2017 - Field of Dreamers'!I19</f>
        <v>2</v>
      </c>
      <c r="J98" s="6">
        <f>'2017 - 2017 - Field of Dreamers'!J19</f>
        <v>28</v>
      </c>
      <c r="K98" s="6">
        <f>'2017 - 2017 - Field of Dreamers'!K19</f>
        <v>39</v>
      </c>
      <c r="L98" s="6">
        <f>'2017 - 2017 - Field of Dreamers'!L19</f>
        <v>0.4464905660377359</v>
      </c>
      <c r="M98" s="6">
        <f>'2017 - 2017 - Field of Dreamers'!M19</f>
        <v>1.1531572327044026</v>
      </c>
    </row>
    <row r="99" spans="1:13" ht="15" customHeight="1" x14ac:dyDescent="0.15">
      <c r="A99" s="24" t="s">
        <v>60</v>
      </c>
      <c r="B99" s="6">
        <v>2012</v>
      </c>
      <c r="C99" s="6">
        <v>22</v>
      </c>
      <c r="D99" s="6">
        <v>12</v>
      </c>
      <c r="E99" s="29">
        <f>D99/C99</f>
        <v>0.54545454545454541</v>
      </c>
      <c r="F99" s="6">
        <v>10</v>
      </c>
      <c r="G99" s="6">
        <v>2</v>
      </c>
      <c r="H99" s="6">
        <v>0</v>
      </c>
      <c r="I99" s="6">
        <v>0</v>
      </c>
      <c r="J99" s="6">
        <v>9</v>
      </c>
      <c r="K99" s="6">
        <v>5</v>
      </c>
      <c r="L99" s="7">
        <f>(G99*1.33+H99*1.67+I99*2)/D99</f>
        <v>0.22166666666666668</v>
      </c>
      <c r="M99" s="8">
        <f>L99+E99</f>
        <v>0.76712121212121209</v>
      </c>
    </row>
    <row r="100" spans="1:13" ht="15" customHeight="1" x14ac:dyDescent="0.15">
      <c r="A100" s="24" t="s">
        <v>60</v>
      </c>
      <c r="B100" s="6">
        <v>2013</v>
      </c>
      <c r="C100" s="6">
        <v>27</v>
      </c>
      <c r="D100" s="6">
        <v>15</v>
      </c>
      <c r="E100" s="30">
        <f>D100/C100</f>
        <v>0.55555555555555558</v>
      </c>
      <c r="F100" s="6">
        <v>15</v>
      </c>
      <c r="G100" s="6">
        <v>0</v>
      </c>
      <c r="H100" s="6">
        <v>0</v>
      </c>
      <c r="I100" s="6">
        <v>0</v>
      </c>
      <c r="J100" s="6">
        <v>8</v>
      </c>
      <c r="K100" s="6">
        <v>3</v>
      </c>
      <c r="L100" s="9">
        <f>(G100*1.33+H100*1.67+I100*2)/D100</f>
        <v>0</v>
      </c>
      <c r="M100" s="10">
        <f>L100+E100</f>
        <v>0.55555555555555558</v>
      </c>
    </row>
    <row r="101" spans="1:13" ht="15" customHeight="1" x14ac:dyDescent="0.15">
      <c r="A101" s="24" t="s">
        <v>60</v>
      </c>
      <c r="B101" s="6">
        <v>2014</v>
      </c>
      <c r="C101" s="6">
        <v>49</v>
      </c>
      <c r="D101" s="6">
        <v>25</v>
      </c>
      <c r="E101" s="30">
        <f>D101/C101</f>
        <v>0.51020408163265307</v>
      </c>
      <c r="F101" s="6">
        <v>23</v>
      </c>
      <c r="G101" s="6">
        <v>2</v>
      </c>
      <c r="H101" s="6">
        <v>0</v>
      </c>
      <c r="I101" s="6">
        <v>0</v>
      </c>
      <c r="J101" s="6">
        <v>6</v>
      </c>
      <c r="K101" s="6">
        <v>8</v>
      </c>
      <c r="L101" s="9">
        <f>(G101*1.33+H101*1.67+I101*2)/D101</f>
        <v>0.10640000000000001</v>
      </c>
      <c r="M101" s="10">
        <f>L101+E101</f>
        <v>0.61660408163265312</v>
      </c>
    </row>
    <row r="102" spans="1:13" ht="15" customHeight="1" x14ac:dyDescent="0.15">
      <c r="A102" s="24" t="s">
        <v>60</v>
      </c>
      <c r="B102" s="6">
        <v>2015</v>
      </c>
      <c r="C102" s="40">
        <v>29</v>
      </c>
      <c r="D102" s="41">
        <v>19</v>
      </c>
      <c r="E102" s="30">
        <f>D102/C102</f>
        <v>0.65517241379310343</v>
      </c>
      <c r="F102" s="31">
        <v>18</v>
      </c>
      <c r="G102" s="6">
        <v>1</v>
      </c>
      <c r="H102" s="6">
        <v>0</v>
      </c>
      <c r="I102" s="6">
        <v>0</v>
      </c>
      <c r="J102" s="6">
        <v>8</v>
      </c>
      <c r="K102" s="6">
        <v>8</v>
      </c>
      <c r="L102" s="9">
        <f>(G102*1.33+H102*1.67+I102*2)/D102</f>
        <v>7.0000000000000007E-2</v>
      </c>
      <c r="M102" s="10">
        <f>L102+E102</f>
        <v>0.72517241379310349</v>
      </c>
    </row>
    <row r="103" spans="1:13" ht="15" customHeight="1" x14ac:dyDescent="0.15">
      <c r="A103" s="24" t="s">
        <v>60</v>
      </c>
      <c r="B103" s="6">
        <v>2016</v>
      </c>
      <c r="C103" s="6">
        <v>34</v>
      </c>
      <c r="D103" s="6">
        <v>16</v>
      </c>
      <c r="E103" s="32">
        <f>D103/C103</f>
        <v>0.47058823529411764</v>
      </c>
      <c r="F103" s="31">
        <v>16</v>
      </c>
      <c r="G103" s="6">
        <v>0</v>
      </c>
      <c r="H103" s="6">
        <v>0</v>
      </c>
      <c r="I103" s="6">
        <v>0</v>
      </c>
      <c r="J103" s="6">
        <v>10</v>
      </c>
      <c r="K103" s="6">
        <v>8</v>
      </c>
      <c r="L103" s="11">
        <f>(G103*1.33+H103*1.67+I103*2)/D103</f>
        <v>0</v>
      </c>
      <c r="M103" s="12">
        <f>L103+E103</f>
        <v>0.47058823529411764</v>
      </c>
    </row>
    <row r="104" spans="1:13" ht="15" customHeight="1" x14ac:dyDescent="0.15">
      <c r="A104" s="24" t="s">
        <v>60</v>
      </c>
      <c r="B104" s="6">
        <v>2017</v>
      </c>
      <c r="C104" s="6">
        <f>'2017 - 2017 - Field of Dreamers'!C20</f>
        <v>48</v>
      </c>
      <c r="D104" s="6">
        <f>'2017 - 2017 - Field of Dreamers'!D20</f>
        <v>32</v>
      </c>
      <c r="E104" s="6">
        <f>'2017 - 2017 - Field of Dreamers'!E20</f>
        <v>0.66666666666666663</v>
      </c>
      <c r="F104" s="6">
        <f>'2017 - 2017 - Field of Dreamers'!F20</f>
        <v>30</v>
      </c>
      <c r="G104" s="6">
        <f>'2017 - 2017 - Field of Dreamers'!G20</f>
        <v>2</v>
      </c>
      <c r="H104" s="6">
        <f>'2017 - 2017 - Field of Dreamers'!H20</f>
        <v>0</v>
      </c>
      <c r="I104" s="6">
        <f>'2017 - 2017 - Field of Dreamers'!I20</f>
        <v>0</v>
      </c>
      <c r="J104" s="6">
        <f>'2017 - 2017 - Field of Dreamers'!J20</f>
        <v>14</v>
      </c>
      <c r="K104" s="6">
        <f>'2017 - 2017 - Field of Dreamers'!K20</f>
        <v>20</v>
      </c>
      <c r="L104" s="6">
        <f>'2017 - 2017 - Field of Dreamers'!L20</f>
        <v>8.3312499999999998E-2</v>
      </c>
      <c r="M104" s="6">
        <f>'2017 - 2017 - Field of Dreamers'!M20</f>
        <v>0.74997916666666664</v>
      </c>
    </row>
    <row r="105" spans="1:13" ht="15" customHeight="1" x14ac:dyDescent="0.15">
      <c r="A105" s="24" t="s">
        <v>60</v>
      </c>
      <c r="B105" s="6">
        <f>'2018 Field of Dreamers - 2018 -'!B21</f>
        <v>2018</v>
      </c>
      <c r="C105" s="6">
        <f>'2018 Field of Dreamers - 2018 -'!C21</f>
        <v>46</v>
      </c>
      <c r="D105" s="6">
        <f>'2018 Field of Dreamers - 2018 -'!D21</f>
        <v>34</v>
      </c>
      <c r="E105" s="357">
        <f>'2018 Field of Dreamers - 2018 -'!E21</f>
        <v>0.73913043478260865</v>
      </c>
      <c r="F105" s="8">
        <f>'2018 Field of Dreamers - 2018 -'!F21</f>
        <v>34</v>
      </c>
      <c r="G105" s="6">
        <f>'2018 Field of Dreamers - 2018 -'!G21</f>
        <v>0</v>
      </c>
      <c r="H105" s="6">
        <f>'2018 Field of Dreamers - 2018 -'!H21</f>
        <v>0</v>
      </c>
      <c r="I105" s="6">
        <f>'2018 Field of Dreamers - 2018 -'!I21</f>
        <v>0</v>
      </c>
      <c r="J105" s="6">
        <f>'2018 Field of Dreamers - 2018 -'!J21</f>
        <v>19</v>
      </c>
      <c r="K105" s="6">
        <f>'2018 Field of Dreamers - 2018 -'!K21</f>
        <v>15</v>
      </c>
      <c r="L105" s="357">
        <f>'2018 Field of Dreamers - 2018 -'!L21</f>
        <v>0</v>
      </c>
      <c r="M105" s="8">
        <f>'2018 Field of Dreamers - 2018 -'!M21</f>
        <v>0.73913043478260865</v>
      </c>
    </row>
    <row r="106" spans="1:13" ht="15" customHeight="1" x14ac:dyDescent="0.15">
      <c r="A106" s="24" t="s">
        <v>336</v>
      </c>
      <c r="B106" s="6">
        <v>2019</v>
      </c>
      <c r="C106" s="6">
        <f>'2019 Field of Dreamers - 2019 -'!C36</f>
        <v>54</v>
      </c>
      <c r="D106" s="6">
        <f>'2019 Field of Dreamers - 2019 -'!D36</f>
        <v>33</v>
      </c>
      <c r="E106" s="355">
        <f>'2019 Field of Dreamers - 2019 -'!E36</f>
        <v>0.61111111111111116</v>
      </c>
      <c r="F106" s="10">
        <f>'2019 Field of Dreamers - 2019 -'!F36</f>
        <v>32</v>
      </c>
      <c r="G106" s="6">
        <f>'2019 Field of Dreamers - 2019 -'!G36</f>
        <v>1</v>
      </c>
      <c r="H106" s="6">
        <f>'2019 Field of Dreamers - 2019 -'!H36</f>
        <v>0</v>
      </c>
      <c r="I106" s="6">
        <f>'2019 Field of Dreamers - 2019 -'!I36</f>
        <v>0</v>
      </c>
      <c r="J106" s="6">
        <f>'2019 Field of Dreamers - 2019 -'!J36</f>
        <v>10</v>
      </c>
      <c r="K106" s="6">
        <f>'2019 Field of Dreamers - 2019 -'!K36</f>
        <v>16</v>
      </c>
      <c r="L106" s="355">
        <f>'2019 Field of Dreamers - 2019 -'!L36</f>
        <v>4.0393939393939392E-2</v>
      </c>
      <c r="M106" s="10">
        <f>'2019 Field of Dreamers - 2019 -'!M36</f>
        <v>0.65150505050505059</v>
      </c>
    </row>
    <row r="107" spans="1:13" ht="15" customHeight="1" x14ac:dyDescent="0.15">
      <c r="A107" s="25" t="s">
        <v>33</v>
      </c>
      <c r="B107" s="6">
        <v>2007</v>
      </c>
      <c r="C107" s="6">
        <v>10</v>
      </c>
      <c r="D107" s="6">
        <v>4</v>
      </c>
      <c r="E107" s="11">
        <f>D107/C107</f>
        <v>0.4</v>
      </c>
      <c r="F107" s="12">
        <v>4</v>
      </c>
      <c r="G107" s="6">
        <v>0</v>
      </c>
      <c r="H107" s="6">
        <v>0</v>
      </c>
      <c r="I107" s="6">
        <v>0</v>
      </c>
      <c r="J107" s="6">
        <v>0</v>
      </c>
      <c r="K107" s="6">
        <v>1</v>
      </c>
      <c r="L107" s="11">
        <f>(G107*1.33+H107*1.67+I107*2)/D107</f>
        <v>0</v>
      </c>
      <c r="M107" s="12">
        <f>L107+E107</f>
        <v>0.4</v>
      </c>
    </row>
    <row r="108" spans="1:13" ht="15" customHeight="1" x14ac:dyDescent="0.15">
      <c r="A108" s="24" t="s">
        <v>110</v>
      </c>
      <c r="B108" s="6">
        <v>2017</v>
      </c>
      <c r="C108" s="6">
        <f>'2017 - 2017 - Field of Dreamers'!C21</f>
        <v>43</v>
      </c>
      <c r="D108" s="6">
        <f>'2017 - 2017 - Field of Dreamers'!D21</f>
        <v>30</v>
      </c>
      <c r="E108" s="6">
        <f>'2017 - 2017 - Field of Dreamers'!E21</f>
        <v>0.69767441860465118</v>
      </c>
      <c r="F108" s="6">
        <f>'2017 - 2017 - Field of Dreamers'!F21</f>
        <v>28</v>
      </c>
      <c r="G108" s="6">
        <f>'2017 - 2017 - Field of Dreamers'!G21</f>
        <v>2</v>
      </c>
      <c r="H108" s="6">
        <f>'2017 - 2017 - Field of Dreamers'!H21</f>
        <v>0</v>
      </c>
      <c r="I108" s="6">
        <f>'2017 - 2017 - Field of Dreamers'!I21</f>
        <v>0</v>
      </c>
      <c r="J108" s="6">
        <f>'2017 - 2017 - Field of Dreamers'!J21</f>
        <v>20</v>
      </c>
      <c r="K108" s="6">
        <f>'2017 - 2017 - Field of Dreamers'!K21</f>
        <v>21</v>
      </c>
      <c r="L108" s="6">
        <f>'2017 - 2017 - Field of Dreamers'!L21</f>
        <v>8.8866666666666663E-2</v>
      </c>
      <c r="M108" s="6">
        <f>'2017 - 2017 - Field of Dreamers'!M21</f>
        <v>0.78654108527131783</v>
      </c>
    </row>
    <row r="109" spans="1:13" ht="15" customHeight="1" x14ac:dyDescent="0.15">
      <c r="A109" s="24" t="s">
        <v>110</v>
      </c>
      <c r="B109" s="6">
        <f>'2018 Field of Dreamers - 2018 -'!B6</f>
        <v>2018</v>
      </c>
      <c r="C109" s="6">
        <f>'2018 Field of Dreamers - 2018 -'!C6</f>
        <v>25</v>
      </c>
      <c r="D109" s="6">
        <f>'2018 Field of Dreamers - 2018 -'!D6</f>
        <v>8</v>
      </c>
      <c r="E109" s="6">
        <f>'2018 Field of Dreamers - 2018 -'!E6</f>
        <v>0.32</v>
      </c>
      <c r="F109" s="6">
        <f>'2018 Field of Dreamers - 2018 -'!F6</f>
        <v>8</v>
      </c>
      <c r="G109" s="6">
        <f>'2018 Field of Dreamers - 2018 -'!G6</f>
        <v>0</v>
      </c>
      <c r="H109" s="6">
        <f>'2018 Field of Dreamers - 2018 -'!H6</f>
        <v>0</v>
      </c>
      <c r="I109" s="6">
        <f>'2018 Field of Dreamers - 2018 -'!I6</f>
        <v>0</v>
      </c>
      <c r="J109" s="6">
        <f>'2018 Field of Dreamers - 2018 -'!J6</f>
        <v>1</v>
      </c>
      <c r="K109" s="6">
        <f>'2018 Field of Dreamers - 2018 -'!K6</f>
        <v>2</v>
      </c>
      <c r="L109" s="40">
        <f>'2018 Field of Dreamers - 2018 -'!L6</f>
        <v>0</v>
      </c>
      <c r="M109" s="41">
        <f>'2018 Field of Dreamers - 2018 -'!M6</f>
        <v>0.32</v>
      </c>
    </row>
    <row r="110" spans="1:13" ht="15" customHeight="1" x14ac:dyDescent="0.15">
      <c r="A110" s="24" t="s">
        <v>176</v>
      </c>
      <c r="B110" s="6">
        <f>'2018 Field of Dreamers - 2018 -'!B34</f>
        <v>2018</v>
      </c>
      <c r="C110" s="6">
        <f>'2018 Field of Dreamers - 2018 -'!C34</f>
        <v>22</v>
      </c>
      <c r="D110" s="6">
        <f>'2018 Field of Dreamers - 2018 -'!D34</f>
        <v>17</v>
      </c>
      <c r="E110" s="6">
        <f>'2018 Field of Dreamers - 2018 -'!E34</f>
        <v>0.77272727272727271</v>
      </c>
      <c r="F110" s="6">
        <f>'2018 Field of Dreamers - 2018 -'!F34</f>
        <v>17</v>
      </c>
      <c r="G110" s="6">
        <f>'2018 Field of Dreamers - 2018 -'!G34</f>
        <v>0</v>
      </c>
      <c r="H110" s="6">
        <f>'2018 Field of Dreamers - 2018 -'!H34</f>
        <v>0</v>
      </c>
      <c r="I110" s="6">
        <f>'2018 Field of Dreamers - 2018 -'!I34</f>
        <v>0</v>
      </c>
      <c r="J110" s="6">
        <f>'2018 Field of Dreamers - 2018 -'!J34</f>
        <v>4</v>
      </c>
      <c r="K110" s="6">
        <f>'2018 Field of Dreamers - 2018 -'!K34</f>
        <v>14</v>
      </c>
      <c r="L110" s="6">
        <f>'2018 Field of Dreamers - 2018 -'!L34</f>
        <v>0</v>
      </c>
      <c r="M110" s="6">
        <f>'2018 Field of Dreamers - 2018 -'!M34</f>
        <v>0.77272727272727271</v>
      </c>
    </row>
    <row r="111" spans="1:13" ht="15" customHeight="1" x14ac:dyDescent="0.15">
      <c r="A111" s="24" t="s">
        <v>176</v>
      </c>
      <c r="B111" s="6">
        <v>2019</v>
      </c>
      <c r="C111" s="6">
        <f>'2019 Field of Dreamers - 2019 -'!C7</f>
        <v>42</v>
      </c>
      <c r="D111" s="6">
        <f>'2019 Field of Dreamers - 2019 -'!D7</f>
        <v>26</v>
      </c>
      <c r="E111" s="6">
        <f>'2019 Field of Dreamers - 2019 -'!E7</f>
        <v>0.61904761904761907</v>
      </c>
      <c r="F111" s="6">
        <f>'2019 Field of Dreamers - 2019 -'!F7</f>
        <v>25</v>
      </c>
      <c r="G111" s="6">
        <f>'2019 Field of Dreamers - 2019 -'!G7</f>
        <v>1</v>
      </c>
      <c r="H111" s="6">
        <f>'2019 Field of Dreamers - 2019 -'!H7</f>
        <v>0</v>
      </c>
      <c r="I111" s="6">
        <f>'2019 Field of Dreamers - 2019 -'!I7</f>
        <v>0</v>
      </c>
      <c r="J111" s="6">
        <f>'2019 Field of Dreamers - 2019 -'!J7</f>
        <v>12</v>
      </c>
      <c r="K111" s="6">
        <f>'2019 Field of Dreamers - 2019 -'!K7</f>
        <v>16</v>
      </c>
      <c r="L111" s="6">
        <f>'2019 Field of Dreamers - 2019 -'!L7</f>
        <v>5.1269230769230768E-2</v>
      </c>
      <c r="M111" s="6">
        <f>'2019 Field of Dreamers - 2019 -'!M7</f>
        <v>0.6703168498168498</v>
      </c>
    </row>
    <row r="112" spans="1:13" ht="15" customHeight="1" x14ac:dyDescent="0.15">
      <c r="A112" s="24" t="s">
        <v>79</v>
      </c>
      <c r="B112" s="6">
        <v>2014</v>
      </c>
      <c r="C112" s="6">
        <v>19</v>
      </c>
      <c r="D112" s="6">
        <v>8</v>
      </c>
      <c r="E112" s="29">
        <f>D112/C112</f>
        <v>0.42105263157894735</v>
      </c>
      <c r="F112" s="6">
        <v>8</v>
      </c>
      <c r="G112" s="6">
        <v>0</v>
      </c>
      <c r="H112" s="6">
        <v>0</v>
      </c>
      <c r="I112" s="6">
        <v>0</v>
      </c>
      <c r="J112" s="6">
        <v>1</v>
      </c>
      <c r="K112" s="6">
        <v>1</v>
      </c>
      <c r="L112" s="7">
        <f>(G112*1.33+H112*1.67+I112*2)/D112</f>
        <v>0</v>
      </c>
      <c r="M112" s="8">
        <f>L112+E112</f>
        <v>0.42105263157894735</v>
      </c>
    </row>
    <row r="113" spans="1:13" ht="15" customHeight="1" x14ac:dyDescent="0.15">
      <c r="A113" s="24" t="s">
        <v>79</v>
      </c>
      <c r="B113" s="6">
        <v>2015</v>
      </c>
      <c r="C113" s="6">
        <v>18</v>
      </c>
      <c r="D113" s="6">
        <v>8</v>
      </c>
      <c r="E113" s="30">
        <f>D113/C113</f>
        <v>0.44444444444444442</v>
      </c>
      <c r="F113" s="31">
        <v>6</v>
      </c>
      <c r="G113" s="6">
        <v>2</v>
      </c>
      <c r="H113" s="6">
        <v>0</v>
      </c>
      <c r="I113" s="6">
        <v>0</v>
      </c>
      <c r="J113" s="6">
        <v>7</v>
      </c>
      <c r="K113" s="6">
        <v>0</v>
      </c>
      <c r="L113" s="9">
        <f>(G113*1.33+H113*1.67+I113*2)/D113</f>
        <v>0.33250000000000002</v>
      </c>
      <c r="M113" s="10">
        <f>L113+E113</f>
        <v>0.77694444444444444</v>
      </c>
    </row>
    <row r="114" spans="1:13" ht="15" customHeight="1" x14ac:dyDescent="0.15">
      <c r="A114" s="24" t="s">
        <v>79</v>
      </c>
      <c r="B114" s="6">
        <v>2016</v>
      </c>
      <c r="C114" s="6">
        <v>39</v>
      </c>
      <c r="D114" s="6">
        <v>22</v>
      </c>
      <c r="E114" s="32">
        <f>D114/C114</f>
        <v>0.5641025641025641</v>
      </c>
      <c r="F114" s="31">
        <v>21</v>
      </c>
      <c r="G114" s="6">
        <v>1</v>
      </c>
      <c r="H114" s="6">
        <v>0</v>
      </c>
      <c r="I114" s="6">
        <v>0</v>
      </c>
      <c r="J114" s="6">
        <v>8</v>
      </c>
      <c r="K114" s="6">
        <v>10</v>
      </c>
      <c r="L114" s="11">
        <f>(G114*1.33+H114*1.67+I114*2)/D114</f>
        <v>6.0454545454545455E-2</v>
      </c>
      <c r="M114" s="12">
        <f>L114+E114</f>
        <v>0.62455710955710952</v>
      </c>
    </row>
    <row r="115" spans="1:13" ht="15" customHeight="1" x14ac:dyDescent="0.15">
      <c r="A115" s="24" t="s">
        <v>79</v>
      </c>
      <c r="B115" s="6">
        <v>2017</v>
      </c>
      <c r="C115" s="6">
        <f>'2017 - 2017 - Field of Dreamers'!C22</f>
        <v>29</v>
      </c>
      <c r="D115" s="6">
        <f>'2017 - 2017 - Field of Dreamers'!D22</f>
        <v>24</v>
      </c>
      <c r="E115" s="6">
        <f>'2017 - 2017 - Field of Dreamers'!E22</f>
        <v>0.82758620689655171</v>
      </c>
      <c r="F115" s="6">
        <f>'2017 - 2017 - Field of Dreamers'!F22</f>
        <v>14</v>
      </c>
      <c r="G115" s="6">
        <f>'2017 - 2017 - Field of Dreamers'!G22</f>
        <v>8</v>
      </c>
      <c r="H115" s="6">
        <f>'2017 - 2017 - Field of Dreamers'!H22</f>
        <v>1</v>
      </c>
      <c r="I115" s="6">
        <f>'2017 - 2017 - Field of Dreamers'!I22</f>
        <v>1</v>
      </c>
      <c r="J115" s="6">
        <f>'2017 - 2017 - Field of Dreamers'!J22</f>
        <v>14</v>
      </c>
      <c r="K115" s="6">
        <f>'2017 - 2017 - Field of Dreamers'!K22</f>
        <v>16</v>
      </c>
      <c r="L115" s="6">
        <f>'2017 - 2017 - Field of Dreamers'!L22</f>
        <v>0.59712500000000002</v>
      </c>
      <c r="M115" s="6">
        <f>'2017 - 2017 - Field of Dreamers'!M22</f>
        <v>1.4247112068965517</v>
      </c>
    </row>
    <row r="116" spans="1:13" ht="15" customHeight="1" x14ac:dyDescent="0.15">
      <c r="A116" s="24" t="s">
        <v>79</v>
      </c>
      <c r="B116" s="6">
        <f>'2018 Field of Dreamers - 2018 -'!B12</f>
        <v>2018</v>
      </c>
      <c r="C116" s="6">
        <f>'2018 Field of Dreamers - 2018 -'!C12</f>
        <v>57</v>
      </c>
      <c r="D116" s="6">
        <f>'2018 Field of Dreamers - 2018 -'!D12</f>
        <v>29</v>
      </c>
      <c r="E116" s="356">
        <f>'2018 Field of Dreamers - 2018 -'!E12</f>
        <v>0.50877192982456143</v>
      </c>
      <c r="F116" s="6">
        <f>'2018 Field of Dreamers - 2018 -'!F12</f>
        <v>29</v>
      </c>
      <c r="G116" s="6">
        <f>'2018 Field of Dreamers - 2018 -'!G12</f>
        <v>0</v>
      </c>
      <c r="H116" s="6">
        <f>'2018 Field of Dreamers - 2018 -'!H12</f>
        <v>0</v>
      </c>
      <c r="I116" s="6">
        <f>'2018 Field of Dreamers - 2018 -'!I12</f>
        <v>0</v>
      </c>
      <c r="J116" s="6">
        <f>'2018 Field of Dreamers - 2018 -'!J12</f>
        <v>17</v>
      </c>
      <c r="K116" s="6">
        <f>'2018 Field of Dreamers - 2018 -'!K12</f>
        <v>8</v>
      </c>
      <c r="L116" s="357">
        <f>'2018 Field of Dreamers - 2018 -'!L12</f>
        <v>0</v>
      </c>
      <c r="M116" s="8">
        <f>'2018 Field of Dreamers - 2018 -'!M12</f>
        <v>0.50877192982456143</v>
      </c>
    </row>
    <row r="117" spans="1:13" ht="15" customHeight="1" x14ac:dyDescent="0.15">
      <c r="A117" s="24" t="s">
        <v>79</v>
      </c>
      <c r="B117" s="6">
        <v>2019</v>
      </c>
      <c r="C117" s="6">
        <f>'2019 Field of Dreamers - 2019 -'!C58</f>
        <v>45</v>
      </c>
      <c r="D117" s="6">
        <f>'2019 Field of Dreamers - 2019 -'!D58</f>
        <v>26</v>
      </c>
      <c r="E117" s="354">
        <f>'2019 Field of Dreamers - 2019 -'!E58</f>
        <v>0.57777777777777772</v>
      </c>
      <c r="F117" s="356">
        <f>'2019 Field of Dreamers - 2019 -'!F58</f>
        <v>24</v>
      </c>
      <c r="G117" s="6">
        <f>'2019 Field of Dreamers - 2019 -'!G58</f>
        <v>2</v>
      </c>
      <c r="H117" s="6">
        <f>'2019 Field of Dreamers - 2019 -'!H58</f>
        <v>0</v>
      </c>
      <c r="I117" s="6">
        <f>'2019 Field of Dreamers - 2019 -'!I58</f>
        <v>0</v>
      </c>
      <c r="J117" s="6">
        <f>'2019 Field of Dreamers - 2019 -'!J58</f>
        <v>16</v>
      </c>
      <c r="K117" s="6">
        <f>'2019 Field of Dreamers - 2019 -'!K58</f>
        <v>8</v>
      </c>
      <c r="L117" s="355">
        <f>'2019 Field of Dreamers - 2019 -'!L58</f>
        <v>0.10253846153846154</v>
      </c>
      <c r="M117" s="10">
        <f>'2019 Field of Dreamers - 2019 -'!M58</f>
        <v>0.6803162393162393</v>
      </c>
    </row>
    <row r="118" spans="1:13" ht="15" customHeight="1" x14ac:dyDescent="0.15">
      <c r="A118" s="24" t="s">
        <v>38</v>
      </c>
      <c r="B118" s="6">
        <v>2008</v>
      </c>
      <c r="C118" s="6">
        <v>14</v>
      </c>
      <c r="D118" s="6">
        <v>8</v>
      </c>
      <c r="E118" s="9">
        <f t="shared" ref="E118:E126" si="12">D118/C118</f>
        <v>0.5714285714285714</v>
      </c>
      <c r="F118" s="10">
        <v>7</v>
      </c>
      <c r="G118" s="6">
        <v>1</v>
      </c>
      <c r="H118" s="6">
        <v>0</v>
      </c>
      <c r="I118" s="6">
        <v>0</v>
      </c>
      <c r="J118" s="6">
        <v>3</v>
      </c>
      <c r="K118" s="6">
        <v>2</v>
      </c>
      <c r="L118" s="9">
        <f t="shared" ref="L118:L126" si="13">(G118*1.33+H118*1.67+I118*2)/D118</f>
        <v>0.16625000000000001</v>
      </c>
      <c r="M118" s="10">
        <f t="shared" ref="M118:M126" si="14">L118+E118</f>
        <v>0.73767857142857141</v>
      </c>
    </row>
    <row r="119" spans="1:13" ht="15" customHeight="1" x14ac:dyDescent="0.15">
      <c r="A119" s="24" t="s">
        <v>38</v>
      </c>
      <c r="B119" s="6">
        <v>2009</v>
      </c>
      <c r="C119" s="6">
        <v>27</v>
      </c>
      <c r="D119" s="6">
        <v>18</v>
      </c>
      <c r="E119" s="30">
        <f t="shared" si="12"/>
        <v>0.66666666666666663</v>
      </c>
      <c r="F119" s="360">
        <v>12</v>
      </c>
      <c r="G119" s="6">
        <v>1</v>
      </c>
      <c r="H119" s="6">
        <v>3</v>
      </c>
      <c r="I119" s="6">
        <v>2</v>
      </c>
      <c r="J119" s="6">
        <v>10</v>
      </c>
      <c r="K119" s="6">
        <v>9</v>
      </c>
      <c r="L119" s="9">
        <f t="shared" si="13"/>
        <v>0.57444444444444442</v>
      </c>
      <c r="M119" s="10">
        <f t="shared" si="14"/>
        <v>1.2411111111111111</v>
      </c>
    </row>
    <row r="120" spans="1:13" ht="15" customHeight="1" x14ac:dyDescent="0.15">
      <c r="A120" s="24" t="s">
        <v>38</v>
      </c>
      <c r="B120" s="6">
        <v>2010</v>
      </c>
      <c r="C120" s="6">
        <v>7</v>
      </c>
      <c r="D120" s="6">
        <v>2</v>
      </c>
      <c r="E120" s="30">
        <f t="shared" si="12"/>
        <v>0.2857142857142857</v>
      </c>
      <c r="F120" s="31">
        <v>2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9">
        <f t="shared" si="13"/>
        <v>0</v>
      </c>
      <c r="M120" s="10">
        <f t="shared" si="14"/>
        <v>0.2857142857142857</v>
      </c>
    </row>
    <row r="121" spans="1:13" ht="15" customHeight="1" x14ac:dyDescent="0.15">
      <c r="A121" s="24" t="s">
        <v>38</v>
      </c>
      <c r="B121" s="6">
        <v>2011</v>
      </c>
      <c r="C121" s="6">
        <v>16</v>
      </c>
      <c r="D121" s="6">
        <v>10</v>
      </c>
      <c r="E121" s="30">
        <f t="shared" si="12"/>
        <v>0.625</v>
      </c>
      <c r="F121" s="31">
        <v>4</v>
      </c>
      <c r="G121" s="6">
        <v>3</v>
      </c>
      <c r="H121" s="6">
        <v>0</v>
      </c>
      <c r="I121" s="6">
        <v>3</v>
      </c>
      <c r="J121" s="6">
        <v>8</v>
      </c>
      <c r="K121" s="6">
        <v>9</v>
      </c>
      <c r="L121" s="9">
        <f t="shared" si="13"/>
        <v>0.999</v>
      </c>
      <c r="M121" s="10">
        <f t="shared" si="14"/>
        <v>1.6240000000000001</v>
      </c>
    </row>
    <row r="122" spans="1:13" ht="15" customHeight="1" x14ac:dyDescent="0.15">
      <c r="A122" s="24" t="s">
        <v>38</v>
      </c>
      <c r="B122" s="6">
        <v>2012</v>
      </c>
      <c r="C122" s="6">
        <v>21</v>
      </c>
      <c r="D122" s="6">
        <v>13</v>
      </c>
      <c r="E122" s="30">
        <f t="shared" si="12"/>
        <v>0.61904761904761907</v>
      </c>
      <c r="F122" s="31">
        <v>9</v>
      </c>
      <c r="G122" s="6">
        <v>3</v>
      </c>
      <c r="H122" s="6">
        <v>0</v>
      </c>
      <c r="I122" s="6">
        <v>1</v>
      </c>
      <c r="J122" s="6">
        <v>8</v>
      </c>
      <c r="K122" s="6">
        <v>7</v>
      </c>
      <c r="L122" s="9">
        <f t="shared" si="13"/>
        <v>0.46076923076923076</v>
      </c>
      <c r="M122" s="10">
        <f t="shared" si="14"/>
        <v>1.0798168498168499</v>
      </c>
    </row>
    <row r="123" spans="1:13" ht="15" customHeight="1" x14ac:dyDescent="0.15">
      <c r="A123" s="24" t="s">
        <v>38</v>
      </c>
      <c r="B123" s="6">
        <v>2013</v>
      </c>
      <c r="C123" s="6">
        <v>18</v>
      </c>
      <c r="D123" s="6">
        <v>13</v>
      </c>
      <c r="E123" s="30">
        <f t="shared" si="12"/>
        <v>0.72222222222222221</v>
      </c>
      <c r="F123" s="31">
        <v>9</v>
      </c>
      <c r="G123" s="6">
        <v>2</v>
      </c>
      <c r="H123" s="6">
        <v>0</v>
      </c>
      <c r="I123" s="6">
        <v>2</v>
      </c>
      <c r="J123" s="6">
        <v>5</v>
      </c>
      <c r="K123" s="6">
        <v>8</v>
      </c>
      <c r="L123" s="9">
        <f t="shared" si="13"/>
        <v>0.51230769230769235</v>
      </c>
      <c r="M123" s="10">
        <f t="shared" si="14"/>
        <v>1.2345299145299147</v>
      </c>
    </row>
    <row r="124" spans="1:13" ht="15" customHeight="1" x14ac:dyDescent="0.15">
      <c r="A124" s="24" t="s">
        <v>38</v>
      </c>
      <c r="B124" s="6">
        <v>2014</v>
      </c>
      <c r="C124" s="6">
        <v>28</v>
      </c>
      <c r="D124" s="6">
        <v>20</v>
      </c>
      <c r="E124" s="30">
        <f t="shared" si="12"/>
        <v>0.7142857142857143</v>
      </c>
      <c r="F124" s="31">
        <v>10</v>
      </c>
      <c r="G124" s="6">
        <v>3</v>
      </c>
      <c r="H124" s="6">
        <v>2</v>
      </c>
      <c r="I124" s="6">
        <v>5</v>
      </c>
      <c r="J124" s="6">
        <v>18</v>
      </c>
      <c r="K124" s="6">
        <v>16</v>
      </c>
      <c r="L124" s="9">
        <f t="shared" si="13"/>
        <v>0.86649999999999994</v>
      </c>
      <c r="M124" s="10">
        <f t="shared" si="14"/>
        <v>1.5807857142857142</v>
      </c>
    </row>
    <row r="125" spans="1:13" ht="15" customHeight="1" x14ac:dyDescent="0.15">
      <c r="A125" s="24" t="s">
        <v>38</v>
      </c>
      <c r="B125" s="6">
        <v>2015</v>
      </c>
      <c r="C125" s="6">
        <v>58</v>
      </c>
      <c r="D125" s="6">
        <v>44</v>
      </c>
      <c r="E125" s="30">
        <f t="shared" si="12"/>
        <v>0.75862068965517238</v>
      </c>
      <c r="F125" s="31">
        <v>14</v>
      </c>
      <c r="G125" s="6">
        <v>18</v>
      </c>
      <c r="H125" s="6">
        <v>0</v>
      </c>
      <c r="I125" s="6">
        <v>12</v>
      </c>
      <c r="J125" s="6">
        <v>43</v>
      </c>
      <c r="K125" s="6">
        <v>36</v>
      </c>
      <c r="L125" s="9">
        <f t="shared" si="13"/>
        <v>1.0895454545454546</v>
      </c>
      <c r="M125" s="10">
        <f t="shared" si="14"/>
        <v>1.848166144200627</v>
      </c>
    </row>
    <row r="126" spans="1:13" ht="15" customHeight="1" x14ac:dyDescent="0.15">
      <c r="A126" s="24" t="s">
        <v>38</v>
      </c>
      <c r="B126" s="6">
        <v>2016</v>
      </c>
      <c r="C126" s="6">
        <v>24</v>
      </c>
      <c r="D126" s="6">
        <v>19</v>
      </c>
      <c r="E126" s="32">
        <f t="shared" si="12"/>
        <v>0.79166666666666663</v>
      </c>
      <c r="F126" s="31">
        <v>7</v>
      </c>
      <c r="G126" s="6">
        <v>2</v>
      </c>
      <c r="H126" s="6">
        <v>5</v>
      </c>
      <c r="I126" s="6">
        <v>5</v>
      </c>
      <c r="J126" s="6">
        <v>19</v>
      </c>
      <c r="K126" s="6">
        <v>12</v>
      </c>
      <c r="L126" s="11">
        <f t="shared" si="13"/>
        <v>1.1057894736842104</v>
      </c>
      <c r="M126" s="12">
        <f t="shared" si="14"/>
        <v>1.8974561403508772</v>
      </c>
    </row>
    <row r="127" spans="1:13" ht="15" customHeight="1" x14ac:dyDescent="0.15">
      <c r="A127" s="24" t="s">
        <v>38</v>
      </c>
      <c r="B127" s="6">
        <v>2017</v>
      </c>
      <c r="C127" s="6">
        <f>'2017 - 2017 - Field of Dreamers'!C23</f>
        <v>64</v>
      </c>
      <c r="D127" s="6">
        <f>'2017 - 2017 - Field of Dreamers'!D23</f>
        <v>38</v>
      </c>
      <c r="E127" s="6">
        <f>'2017 - 2017 - Field of Dreamers'!E23</f>
        <v>0.59375</v>
      </c>
      <c r="F127" s="6">
        <f>'2017 - 2017 - Field of Dreamers'!F23</f>
        <v>36</v>
      </c>
      <c r="G127" s="6">
        <f>'2017 - 2017 - Field of Dreamers'!G23</f>
        <v>2</v>
      </c>
      <c r="H127" s="6">
        <f>'2017 - 2017 - Field of Dreamers'!H23</f>
        <v>0</v>
      </c>
      <c r="I127" s="6">
        <f>'2017 - 2017 - Field of Dreamers'!I23</f>
        <v>0</v>
      </c>
      <c r="J127" s="6">
        <f>'2017 - 2017 - Field of Dreamers'!J23</f>
        <v>20</v>
      </c>
      <c r="K127" s="6">
        <f>'2017 - 2017 - Field of Dreamers'!K23</f>
        <v>19</v>
      </c>
      <c r="L127" s="6">
        <f>'2017 - 2017 - Field of Dreamers'!L23</f>
        <v>7.01578947368421E-2</v>
      </c>
      <c r="M127" s="6">
        <f>'2017 - 2017 - Field of Dreamers'!M23</f>
        <v>0.66390789473684209</v>
      </c>
    </row>
    <row r="128" spans="1:13" ht="15" customHeight="1" x14ac:dyDescent="0.15">
      <c r="A128" s="24" t="s">
        <v>38</v>
      </c>
      <c r="B128" s="6">
        <f>'2018 Field of Dreamers - 2018 -'!B44</f>
        <v>2018</v>
      </c>
      <c r="C128" s="6">
        <f>'2018 Field of Dreamers - 2018 -'!C44</f>
        <v>50</v>
      </c>
      <c r="D128" s="6">
        <f>'2018 Field of Dreamers - 2018 -'!D44</f>
        <v>35</v>
      </c>
      <c r="E128" s="356">
        <f>'2018 Field of Dreamers - 2018 -'!E44</f>
        <v>0.7</v>
      </c>
      <c r="F128" s="6">
        <f>'2018 Field of Dreamers - 2018 -'!F44</f>
        <v>16</v>
      </c>
      <c r="G128" s="6">
        <f>'2018 Field of Dreamers - 2018 -'!G44</f>
        <v>7</v>
      </c>
      <c r="H128" s="6">
        <f>'2018 Field of Dreamers - 2018 -'!H44</f>
        <v>4</v>
      </c>
      <c r="I128" s="6">
        <f>'2018 Field of Dreamers - 2018 -'!I44</f>
        <v>8</v>
      </c>
      <c r="J128" s="6">
        <f>'2018 Field of Dreamers - 2018 -'!J44</f>
        <v>41</v>
      </c>
      <c r="K128" s="6">
        <f>'2018 Field of Dreamers - 2018 -'!K44</f>
        <v>28</v>
      </c>
      <c r="L128" s="357">
        <f>'2018 Field of Dreamers - 2018 -'!L44</f>
        <v>0.91425714285714277</v>
      </c>
      <c r="M128" s="8">
        <f>'2018 Field of Dreamers - 2018 -'!M44</f>
        <v>1.6142571428571428</v>
      </c>
    </row>
    <row r="129" spans="1:13" ht="15" customHeight="1" x14ac:dyDescent="0.15">
      <c r="A129" s="24" t="s">
        <v>38</v>
      </c>
      <c r="B129" s="6">
        <v>2019</v>
      </c>
      <c r="C129" s="6">
        <f>'2019 Field of Dreamers - 2019 -'!C72</f>
        <v>44</v>
      </c>
      <c r="D129" s="6">
        <f>'2019 Field of Dreamers - 2019 -'!D72</f>
        <v>33</v>
      </c>
      <c r="E129" s="354">
        <f>'2019 Field of Dreamers - 2019 -'!E72</f>
        <v>0.75</v>
      </c>
      <c r="F129" s="6">
        <f>'2019 Field of Dreamers - 2019 -'!F72</f>
        <v>14</v>
      </c>
      <c r="G129" s="6">
        <f>'2019 Field of Dreamers - 2019 -'!G72</f>
        <v>9</v>
      </c>
      <c r="H129" s="6">
        <f>'2019 Field of Dreamers - 2019 -'!H72</f>
        <v>4</v>
      </c>
      <c r="I129" s="6">
        <f>'2019 Field of Dreamers - 2019 -'!I72</f>
        <v>6</v>
      </c>
      <c r="J129" s="6">
        <f>'2019 Field of Dreamers - 2019 -'!J72</f>
        <v>34</v>
      </c>
      <c r="K129" s="6">
        <f>'2019 Field of Dreamers - 2019 -'!K72</f>
        <v>23</v>
      </c>
      <c r="L129" s="355">
        <f>'2019 Field of Dreamers - 2019 -'!L72</f>
        <v>0.9292424242424242</v>
      </c>
      <c r="M129" s="10">
        <f>'2019 Field of Dreamers - 2019 -'!M72</f>
        <v>1.6792424242424242</v>
      </c>
    </row>
    <row r="130" spans="1:13" ht="15" customHeight="1" x14ac:dyDescent="0.15">
      <c r="A130" s="24" t="s">
        <v>58</v>
      </c>
      <c r="B130" s="6">
        <v>2012</v>
      </c>
      <c r="C130" s="6">
        <v>5</v>
      </c>
      <c r="D130" s="6">
        <v>4</v>
      </c>
      <c r="E130" s="30">
        <f>D130/C130</f>
        <v>0.8</v>
      </c>
      <c r="F130" s="31">
        <v>3</v>
      </c>
      <c r="G130" s="6">
        <v>1</v>
      </c>
      <c r="H130" s="6">
        <v>0</v>
      </c>
      <c r="I130" s="6">
        <v>0</v>
      </c>
      <c r="J130" s="6">
        <v>2</v>
      </c>
      <c r="K130" s="6">
        <v>0</v>
      </c>
      <c r="L130" s="9">
        <f>(G130*1.33+H130*1.67+I130*2)/D130</f>
        <v>0.33250000000000002</v>
      </c>
      <c r="M130" s="10">
        <f>L130+E130</f>
        <v>1.1325000000000001</v>
      </c>
    </row>
    <row r="131" spans="1:13" ht="15" customHeight="1" x14ac:dyDescent="0.15">
      <c r="A131" s="24" t="s">
        <v>58</v>
      </c>
      <c r="B131" s="6">
        <v>2019</v>
      </c>
      <c r="C131" s="6">
        <f>'2019 Field of Dreamers - 2019 -'!C51</f>
        <v>78</v>
      </c>
      <c r="D131" s="6">
        <f>'2019 Field of Dreamers - 2019 -'!D51</f>
        <v>49</v>
      </c>
      <c r="E131" s="352">
        <f>'2019 Field of Dreamers - 2019 -'!E51</f>
        <v>0.62820512820512819</v>
      </c>
      <c r="F131" s="6">
        <f>'2019 Field of Dreamers - 2019 -'!F51</f>
        <v>39</v>
      </c>
      <c r="G131" s="6">
        <f>'2019 Field of Dreamers - 2019 -'!G51</f>
        <v>7</v>
      </c>
      <c r="H131" s="6">
        <f>'2019 Field of Dreamers - 2019 -'!H51</f>
        <v>2</v>
      </c>
      <c r="I131" s="6">
        <f>'2019 Field of Dreamers - 2019 -'!I51</f>
        <v>1</v>
      </c>
      <c r="J131" s="6">
        <f>'2019 Field of Dreamers - 2019 -'!J51</f>
        <v>23</v>
      </c>
      <c r="K131" s="6">
        <f>'2019 Field of Dreamers - 2019 -'!K51</f>
        <v>25</v>
      </c>
      <c r="L131" s="363">
        <f>'2019 Field of Dreamers - 2019 -'!L51</f>
        <v>0.29928571428571427</v>
      </c>
      <c r="M131" s="12">
        <f>'2019 Field of Dreamers - 2019 -'!M51</f>
        <v>0.92749084249084246</v>
      </c>
    </row>
    <row r="132" spans="1:13" ht="15" customHeight="1" x14ac:dyDescent="0.15">
      <c r="A132" s="24" t="s">
        <v>114</v>
      </c>
      <c r="B132" s="6">
        <v>2017</v>
      </c>
      <c r="C132" s="6">
        <f>'2017 - 2017 - Field of Dreamers'!C24</f>
        <v>42</v>
      </c>
      <c r="D132" s="6">
        <f>'2017 - 2017 - Field of Dreamers'!D24</f>
        <v>26</v>
      </c>
      <c r="E132" s="6">
        <f>'2017 - 2017 - Field of Dreamers'!E24</f>
        <v>0.61904761904761907</v>
      </c>
      <c r="F132" s="6">
        <f>'2017 - 2017 - Field of Dreamers'!F24</f>
        <v>26</v>
      </c>
      <c r="G132" s="6">
        <f>'2017 - 2017 - Field of Dreamers'!G24</f>
        <v>0</v>
      </c>
      <c r="H132" s="6">
        <f>'2017 - 2017 - Field of Dreamers'!H24</f>
        <v>0</v>
      </c>
      <c r="I132" s="6">
        <f>'2017 - 2017 - Field of Dreamers'!I24</f>
        <v>0</v>
      </c>
      <c r="J132" s="6">
        <f>'2017 - 2017 - Field of Dreamers'!J24</f>
        <v>12</v>
      </c>
      <c r="K132" s="6">
        <f>'2017 - 2017 - Field of Dreamers'!K24</f>
        <v>20</v>
      </c>
      <c r="L132" s="6">
        <f>'2017 - 2017 - Field of Dreamers'!L24</f>
        <v>0</v>
      </c>
      <c r="M132" s="6">
        <f>'2017 - 2017 - Field of Dreamers'!M24</f>
        <v>0.61904761904761907</v>
      </c>
    </row>
    <row r="133" spans="1:13" ht="15" customHeight="1" x14ac:dyDescent="0.15">
      <c r="A133" s="24" t="s">
        <v>114</v>
      </c>
      <c r="B133" s="6">
        <f>'2018 Field of Dreamers - 2018 -'!B7</f>
        <v>2018</v>
      </c>
      <c r="C133" s="6">
        <f>'2018 Field of Dreamers - 2018 -'!C7</f>
        <v>34</v>
      </c>
      <c r="D133" s="6">
        <f>'2018 Field of Dreamers - 2018 -'!D7</f>
        <v>20</v>
      </c>
      <c r="E133" s="356">
        <f>'2018 Field of Dreamers - 2018 -'!E7</f>
        <v>0.58823529411764708</v>
      </c>
      <c r="F133" s="6">
        <f>'2018 Field of Dreamers - 2018 -'!F7</f>
        <v>20</v>
      </c>
      <c r="G133" s="6">
        <f>'2018 Field of Dreamers - 2018 -'!G7</f>
        <v>0</v>
      </c>
      <c r="H133" s="6">
        <f>'2018 Field of Dreamers - 2018 -'!H7</f>
        <v>0</v>
      </c>
      <c r="I133" s="6">
        <f>'2018 Field of Dreamers - 2018 -'!I7</f>
        <v>0</v>
      </c>
      <c r="J133" s="6">
        <f>'2018 Field of Dreamers - 2018 -'!J7</f>
        <v>8</v>
      </c>
      <c r="K133" s="6">
        <f>'2018 Field of Dreamers - 2018 -'!K7</f>
        <v>5</v>
      </c>
      <c r="L133" s="357">
        <f>'2018 Field of Dreamers - 2018 -'!L7</f>
        <v>0</v>
      </c>
      <c r="M133" s="8">
        <f>'2018 Field of Dreamers - 2018 -'!M7</f>
        <v>0.58823529411764708</v>
      </c>
    </row>
    <row r="134" spans="1:13" ht="15" customHeight="1" x14ac:dyDescent="0.15">
      <c r="A134" s="24" t="s">
        <v>85</v>
      </c>
      <c r="B134" s="6">
        <v>2015</v>
      </c>
      <c r="C134" s="6">
        <v>28</v>
      </c>
      <c r="D134" s="6">
        <v>17</v>
      </c>
      <c r="E134" s="30">
        <f>D134/C134</f>
        <v>0.6071428571428571</v>
      </c>
      <c r="F134" s="6">
        <v>8</v>
      </c>
      <c r="G134" s="6">
        <v>4</v>
      </c>
      <c r="H134" s="6">
        <v>2</v>
      </c>
      <c r="I134" s="6">
        <v>3</v>
      </c>
      <c r="J134" s="6">
        <v>11</v>
      </c>
      <c r="K134" s="6">
        <v>11</v>
      </c>
      <c r="L134" s="9">
        <f>(G134*1.33+H134*1.67+I134*2)/D134</f>
        <v>0.86235294117647054</v>
      </c>
      <c r="M134" s="10">
        <f>L134+E134</f>
        <v>1.4694957983193278</v>
      </c>
    </row>
    <row r="135" spans="1:13" ht="15" customHeight="1" x14ac:dyDescent="0.15">
      <c r="A135" s="24" t="s">
        <v>85</v>
      </c>
      <c r="B135" s="6">
        <v>2016</v>
      </c>
      <c r="C135" s="6">
        <v>51</v>
      </c>
      <c r="D135" s="6">
        <v>42</v>
      </c>
      <c r="E135" s="32">
        <f>D135/C135</f>
        <v>0.82352941176470584</v>
      </c>
      <c r="F135" s="6">
        <v>17</v>
      </c>
      <c r="G135" s="6">
        <v>7</v>
      </c>
      <c r="H135" s="6">
        <v>5</v>
      </c>
      <c r="I135" s="6">
        <v>13</v>
      </c>
      <c r="J135" s="6">
        <v>43</v>
      </c>
      <c r="K135" s="6">
        <v>31</v>
      </c>
      <c r="L135" s="11">
        <f>(G135*1.33+H135*1.67+I135*2)/D135</f>
        <v>1.0395238095238095</v>
      </c>
      <c r="M135" s="12">
        <f>L135+E135</f>
        <v>1.8630532212885154</v>
      </c>
    </row>
    <row r="136" spans="1:13" ht="15" customHeight="1" x14ac:dyDescent="0.15">
      <c r="A136" s="24" t="s">
        <v>85</v>
      </c>
      <c r="B136" s="6">
        <v>2017</v>
      </c>
      <c r="C136" s="6">
        <f>'2017 - 2017 - Field of Dreamers'!C25</f>
        <v>22</v>
      </c>
      <c r="D136" s="6">
        <f>'2017 - 2017 - Field of Dreamers'!D25</f>
        <v>12</v>
      </c>
      <c r="E136" s="6">
        <f>'2017 - 2017 - Field of Dreamers'!E25</f>
        <v>0.54545454545454541</v>
      </c>
      <c r="F136" s="6">
        <f>'2017 - 2017 - Field of Dreamers'!F25</f>
        <v>12</v>
      </c>
      <c r="G136" s="6">
        <f>'2017 - 2017 - Field of Dreamers'!G25</f>
        <v>0</v>
      </c>
      <c r="H136" s="6">
        <f>'2017 - 2017 - Field of Dreamers'!H25</f>
        <v>0</v>
      </c>
      <c r="I136" s="6">
        <f>'2017 - 2017 - Field of Dreamers'!I25</f>
        <v>0</v>
      </c>
      <c r="J136" s="6">
        <f>'2017 - 2017 - Field of Dreamers'!J25</f>
        <v>5</v>
      </c>
      <c r="K136" s="6">
        <f>'2017 - 2017 - Field of Dreamers'!K25</f>
        <v>11</v>
      </c>
      <c r="L136" s="6">
        <f>'2017 - 2017 - Field of Dreamers'!L25</f>
        <v>0</v>
      </c>
      <c r="M136" s="6">
        <f>'2017 - 2017 - Field of Dreamers'!M25</f>
        <v>0.54545454545454541</v>
      </c>
    </row>
    <row r="137" spans="1:13" ht="15" customHeight="1" x14ac:dyDescent="0.15">
      <c r="A137" s="24" t="s">
        <v>85</v>
      </c>
      <c r="B137" s="6">
        <f>'2018 Field of Dreamers - 2018 -'!B46</f>
        <v>2018</v>
      </c>
      <c r="C137" s="6">
        <f>'2018 Field of Dreamers - 2018 -'!C46</f>
        <v>40</v>
      </c>
      <c r="D137" s="6">
        <f>'2018 Field of Dreamers - 2018 -'!D46</f>
        <v>23</v>
      </c>
      <c r="E137" s="6">
        <f>'2018 Field of Dreamers - 2018 -'!E46</f>
        <v>0.57499999999999996</v>
      </c>
      <c r="F137" s="6">
        <f>'2018 Field of Dreamers - 2018 -'!F46</f>
        <v>14</v>
      </c>
      <c r="G137" s="6">
        <f>'2018 Field of Dreamers - 2018 -'!G46</f>
        <v>8</v>
      </c>
      <c r="H137" s="6">
        <f>'2018 Field of Dreamers - 2018 -'!H46</f>
        <v>1</v>
      </c>
      <c r="I137" s="6">
        <f>'2018 Field of Dreamers - 2018 -'!I46</f>
        <v>0</v>
      </c>
      <c r="J137" s="6">
        <f>'2018 Field of Dreamers - 2018 -'!J46</f>
        <v>16</v>
      </c>
      <c r="K137" s="6">
        <f>'2018 Field of Dreamers - 2018 -'!K46</f>
        <v>18</v>
      </c>
      <c r="L137" s="6">
        <f>'2018 Field of Dreamers - 2018 -'!L46</f>
        <v>0.53613043478260869</v>
      </c>
      <c r="M137" s="6">
        <f>'2018 Field of Dreamers - 2018 -'!M46</f>
        <v>1.1111304347826088</v>
      </c>
    </row>
    <row r="138" spans="1:13" ht="15" customHeight="1" x14ac:dyDescent="0.15">
      <c r="A138" s="24" t="s">
        <v>85</v>
      </c>
      <c r="B138" s="6">
        <v>2019</v>
      </c>
      <c r="C138" s="6">
        <f>'2019 Field of Dreamers - 2019 -'!C38</f>
        <v>63</v>
      </c>
      <c r="D138" s="6">
        <f>'2019 Field of Dreamers - 2019 -'!D38</f>
        <v>48</v>
      </c>
      <c r="E138" s="6">
        <f>'2019 Field of Dreamers - 2019 -'!E38</f>
        <v>0.76190476190476186</v>
      </c>
      <c r="F138" s="6">
        <f>'2019 Field of Dreamers - 2019 -'!F38</f>
        <v>30</v>
      </c>
      <c r="G138" s="6">
        <f>'2019 Field of Dreamers - 2019 -'!G38</f>
        <v>10</v>
      </c>
      <c r="H138" s="6">
        <f>'2019 Field of Dreamers - 2019 -'!H38</f>
        <v>5</v>
      </c>
      <c r="I138" s="6">
        <f>'2019 Field of Dreamers - 2019 -'!I38</f>
        <v>3</v>
      </c>
      <c r="J138" s="6">
        <f>'2019 Field of Dreamers - 2019 -'!J38</f>
        <v>34</v>
      </c>
      <c r="K138" s="6">
        <f>'2019 Field of Dreamers - 2019 -'!K38</f>
        <v>32</v>
      </c>
      <c r="L138" s="6">
        <f>'2019 Field of Dreamers - 2019 -'!L38</f>
        <v>0.57635416666666661</v>
      </c>
      <c r="M138" s="6">
        <f>'2019 Field of Dreamers - 2019 -'!M38</f>
        <v>1.3382589285714284</v>
      </c>
    </row>
    <row r="139" spans="1:13" ht="15" customHeight="1" x14ac:dyDescent="0.15">
      <c r="A139" s="24" t="s">
        <v>121</v>
      </c>
      <c r="B139" s="6">
        <v>2017</v>
      </c>
      <c r="C139" s="6">
        <f>'2017 - 2017 - Field of Dreamers'!C26</f>
        <v>43</v>
      </c>
      <c r="D139" s="6">
        <f>'2017 - 2017 - Field of Dreamers'!D26</f>
        <v>34</v>
      </c>
      <c r="E139" s="6">
        <f>'2017 - 2017 - Field of Dreamers'!E26</f>
        <v>0.79069767441860461</v>
      </c>
      <c r="F139" s="6">
        <f>'2017 - 2017 - Field of Dreamers'!F26</f>
        <v>16</v>
      </c>
      <c r="G139" s="6">
        <f>'2017 - 2017 - Field of Dreamers'!G26</f>
        <v>9</v>
      </c>
      <c r="H139" s="6">
        <f>'2017 - 2017 - Field of Dreamers'!H26</f>
        <v>3</v>
      </c>
      <c r="I139" s="6">
        <f>'2017 - 2017 - Field of Dreamers'!I26</f>
        <v>5</v>
      </c>
      <c r="J139" s="6">
        <f>'2017 - 2017 - Field of Dreamers'!J26</f>
        <v>30</v>
      </c>
      <c r="K139" s="6">
        <f>'2017 - 2017 - Field of Dreamers'!K26</f>
        <v>24</v>
      </c>
      <c r="L139" s="6">
        <f>'2017 - 2017 - Field of Dreamers'!L26</f>
        <v>0.79405882352941182</v>
      </c>
      <c r="M139" s="6">
        <f>'2017 - 2017 - Field of Dreamers'!M26</f>
        <v>1.5847564979480164</v>
      </c>
    </row>
    <row r="140" spans="1:13" ht="15" customHeight="1" x14ac:dyDescent="0.15">
      <c r="A140" s="25" t="s">
        <v>121</v>
      </c>
      <c r="B140" s="6">
        <f>'2018 Field of Dreamers - 2018 -'!B51</f>
        <v>2018</v>
      </c>
      <c r="C140" s="6">
        <f>'2018 Field of Dreamers - 2018 -'!C51</f>
        <v>30</v>
      </c>
      <c r="D140" s="6">
        <f>'2018 Field of Dreamers - 2018 -'!D51</f>
        <v>18</v>
      </c>
      <c r="E140" s="357">
        <f>'2018 Field of Dreamers - 2018 -'!E51</f>
        <v>0.6</v>
      </c>
      <c r="F140" s="8">
        <f>'2018 Field of Dreamers - 2018 -'!F51</f>
        <v>17</v>
      </c>
      <c r="G140" s="6">
        <f>'2018 Field of Dreamers - 2018 -'!G51</f>
        <v>1</v>
      </c>
      <c r="H140" s="6">
        <f>'2018 Field of Dreamers - 2018 -'!H51</f>
        <v>0</v>
      </c>
      <c r="I140" s="6">
        <f>'2018 Field of Dreamers - 2018 -'!I51</f>
        <v>0</v>
      </c>
      <c r="J140" s="6">
        <f>'2018 Field of Dreamers - 2018 -'!J51</f>
        <v>7</v>
      </c>
      <c r="K140" s="6">
        <f>'2018 Field of Dreamers - 2018 -'!K51</f>
        <v>6</v>
      </c>
      <c r="L140" s="357">
        <f>'2018 Field of Dreamers - 2018 -'!L51</f>
        <v>7.4055555555555555E-2</v>
      </c>
      <c r="M140" s="8">
        <f>'2018 Field of Dreamers - 2018 -'!M51</f>
        <v>0.67405555555555552</v>
      </c>
    </row>
    <row r="141" spans="1:13" ht="15" customHeight="1" x14ac:dyDescent="0.15">
      <c r="A141" s="25" t="s">
        <v>121</v>
      </c>
      <c r="B141" s="6">
        <v>2019</v>
      </c>
      <c r="C141" s="6">
        <f>'2019 Field of Dreamers - 2019 -'!C26</f>
        <v>25</v>
      </c>
      <c r="D141" s="6">
        <f>'2019 Field of Dreamers - 2019 -'!D26</f>
        <v>19</v>
      </c>
      <c r="E141" s="355">
        <f>'2019 Field of Dreamers - 2019 -'!E26</f>
        <v>0.76</v>
      </c>
      <c r="F141" s="10">
        <f>'2019 Field of Dreamers - 2019 -'!F26</f>
        <v>18</v>
      </c>
      <c r="G141" s="6">
        <f>'2019 Field of Dreamers - 2019 -'!G26</f>
        <v>1</v>
      </c>
      <c r="H141" s="6">
        <f>'2019 Field of Dreamers - 2019 -'!H26</f>
        <v>0</v>
      </c>
      <c r="I141" s="6">
        <f>'2019 Field of Dreamers - 2019 -'!I26</f>
        <v>0</v>
      </c>
      <c r="J141" s="6">
        <f>'2019 Field of Dreamers - 2019 -'!J26</f>
        <v>14</v>
      </c>
      <c r="K141" s="6">
        <f>'2019 Field of Dreamers - 2019 -'!K26</f>
        <v>11</v>
      </c>
      <c r="L141" s="355">
        <f>'2019 Field of Dreamers - 2019 -'!L26</f>
        <v>7.01578947368421E-2</v>
      </c>
      <c r="M141" s="10">
        <f>'2019 Field of Dreamers - 2019 -'!M26</f>
        <v>0.83015789473684209</v>
      </c>
    </row>
    <row r="142" spans="1:13" ht="15" customHeight="1" x14ac:dyDescent="0.15">
      <c r="A142" s="25" t="s">
        <v>20</v>
      </c>
      <c r="B142" s="6">
        <v>2007</v>
      </c>
      <c r="C142" s="6">
        <v>10</v>
      </c>
      <c r="D142" s="6">
        <v>6</v>
      </c>
      <c r="E142" s="11">
        <f>D142/C142</f>
        <v>0.6</v>
      </c>
      <c r="F142" s="12">
        <v>4</v>
      </c>
      <c r="G142" s="6">
        <v>2</v>
      </c>
      <c r="H142" s="6">
        <v>0</v>
      </c>
      <c r="I142" s="6">
        <v>0</v>
      </c>
      <c r="J142" s="6">
        <v>2</v>
      </c>
      <c r="K142" s="6">
        <v>4</v>
      </c>
      <c r="L142" s="11">
        <f>(G142*1.33+H142*1.67+I142*2)/D142</f>
        <v>0.44333333333333336</v>
      </c>
      <c r="M142" s="12">
        <f>L142+E142</f>
        <v>1.0433333333333334</v>
      </c>
    </row>
    <row r="143" spans="1:13" ht="15" customHeight="1" x14ac:dyDescent="0.15">
      <c r="A143" s="24" t="s">
        <v>112</v>
      </c>
      <c r="B143" s="6">
        <v>2017</v>
      </c>
      <c r="C143" s="6">
        <f>'2017 - 2017 - Field of Dreamers'!C27</f>
        <v>64</v>
      </c>
      <c r="D143" s="6">
        <f>'2017 - 2017 - Field of Dreamers'!D27</f>
        <v>35</v>
      </c>
      <c r="E143" s="6">
        <f>'2017 - 2017 - Field of Dreamers'!E27</f>
        <v>0.546875</v>
      </c>
      <c r="F143" s="6">
        <f>'2017 - 2017 - Field of Dreamers'!F27</f>
        <v>34</v>
      </c>
      <c r="G143" s="6">
        <f>'2017 - 2017 - Field of Dreamers'!G27</f>
        <v>1</v>
      </c>
      <c r="H143" s="6">
        <f>'2017 - 2017 - Field of Dreamers'!H27</f>
        <v>0</v>
      </c>
      <c r="I143" s="6">
        <f>'2017 - 2017 - Field of Dreamers'!I27</f>
        <v>0</v>
      </c>
      <c r="J143" s="6">
        <f>'2017 - 2017 - Field of Dreamers'!J27</f>
        <v>7</v>
      </c>
      <c r="K143" s="6">
        <f>'2017 - 2017 - Field of Dreamers'!K27</f>
        <v>24</v>
      </c>
      <c r="L143" s="6">
        <f>'2017 - 2017 - Field of Dreamers'!L27</f>
        <v>0</v>
      </c>
      <c r="M143" s="6">
        <f>'2017 - 2017 - Field of Dreamers'!M27</f>
        <v>0.546875</v>
      </c>
    </row>
    <row r="144" spans="1:13" ht="15" customHeight="1" x14ac:dyDescent="0.15">
      <c r="A144" s="24" t="s">
        <v>112</v>
      </c>
      <c r="B144" s="6">
        <f>'2018 Field of Dreamers - 2018 -'!B53</f>
        <v>2018</v>
      </c>
      <c r="C144" s="6">
        <f>'2018 Field of Dreamers - 2018 -'!C53</f>
        <v>47</v>
      </c>
      <c r="D144" s="6">
        <f>'2018 Field of Dreamers - 2018 -'!D53</f>
        <v>29</v>
      </c>
      <c r="E144" s="356">
        <f>'2018 Field of Dreamers - 2018 -'!E53</f>
        <v>0.61702127659574468</v>
      </c>
      <c r="F144" s="356">
        <f>'2018 Field of Dreamers - 2018 -'!F53</f>
        <v>28</v>
      </c>
      <c r="G144" s="6">
        <f>'2018 Field of Dreamers - 2018 -'!G53</f>
        <v>1</v>
      </c>
      <c r="H144" s="6">
        <f>'2018 Field of Dreamers - 2018 -'!H53</f>
        <v>0</v>
      </c>
      <c r="I144" s="6">
        <f>'2018 Field of Dreamers - 2018 -'!I53</f>
        <v>0</v>
      </c>
      <c r="J144" s="6">
        <f>'2018 Field of Dreamers - 2018 -'!J53</f>
        <v>15</v>
      </c>
      <c r="K144" s="6">
        <f>'2018 Field of Dreamers - 2018 -'!K53</f>
        <v>14</v>
      </c>
      <c r="L144" s="357">
        <f>'2018 Field of Dreamers - 2018 -'!L53</f>
        <v>4.596551724137931E-2</v>
      </c>
      <c r="M144" s="8">
        <f>'2018 Field of Dreamers - 2018 -'!M53</f>
        <v>0.662986793837124</v>
      </c>
    </row>
    <row r="145" spans="1:13" ht="15" customHeight="1" x14ac:dyDescent="0.15">
      <c r="A145" s="25" t="s">
        <v>39</v>
      </c>
      <c r="B145" s="6">
        <v>2008</v>
      </c>
      <c r="C145" s="6">
        <v>15</v>
      </c>
      <c r="D145" s="6">
        <v>8</v>
      </c>
      <c r="E145" s="9">
        <f t="shared" ref="E145:E150" si="15">D145/C145</f>
        <v>0.53333333333333333</v>
      </c>
      <c r="F145" s="10">
        <v>7</v>
      </c>
      <c r="G145" s="6">
        <v>1</v>
      </c>
      <c r="H145" s="6">
        <v>0</v>
      </c>
      <c r="I145" s="6">
        <v>0</v>
      </c>
      <c r="J145" s="6">
        <v>3</v>
      </c>
      <c r="K145" s="6">
        <v>3</v>
      </c>
      <c r="L145" s="9">
        <f t="shared" ref="L145:L150" si="16">(G145*1.33+H145*1.67+I145*2)/D145</f>
        <v>0.16625000000000001</v>
      </c>
      <c r="M145" s="10">
        <f t="shared" ref="M145:M150" si="17">L145+E145</f>
        <v>0.69958333333333333</v>
      </c>
    </row>
    <row r="146" spans="1:13" ht="15" customHeight="1" x14ac:dyDescent="0.15">
      <c r="A146" s="24" t="s">
        <v>39</v>
      </c>
      <c r="B146" s="6">
        <v>2009</v>
      </c>
      <c r="C146" s="6">
        <v>34</v>
      </c>
      <c r="D146" s="6">
        <v>15</v>
      </c>
      <c r="E146" s="30">
        <f t="shared" si="15"/>
        <v>0.44117647058823528</v>
      </c>
      <c r="F146" s="360">
        <v>12</v>
      </c>
      <c r="G146" s="6">
        <v>3</v>
      </c>
      <c r="H146" s="6">
        <v>0</v>
      </c>
      <c r="I146" s="6">
        <v>0</v>
      </c>
      <c r="J146" s="6">
        <v>7</v>
      </c>
      <c r="K146" s="6">
        <v>7</v>
      </c>
      <c r="L146" s="9">
        <f t="shared" si="16"/>
        <v>0.26600000000000001</v>
      </c>
      <c r="M146" s="10">
        <f t="shared" si="17"/>
        <v>0.7071764705882353</v>
      </c>
    </row>
    <row r="147" spans="1:13" ht="15" customHeight="1" x14ac:dyDescent="0.15">
      <c r="A147" s="24" t="s">
        <v>39</v>
      </c>
      <c r="B147" s="6">
        <v>2010</v>
      </c>
      <c r="C147" s="6">
        <v>7</v>
      </c>
      <c r="D147" s="6">
        <v>5</v>
      </c>
      <c r="E147" s="30">
        <f t="shared" si="15"/>
        <v>0.7142857142857143</v>
      </c>
      <c r="F147" s="362">
        <v>5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9">
        <f t="shared" si="16"/>
        <v>0</v>
      </c>
      <c r="M147" s="10">
        <f t="shared" si="17"/>
        <v>0.7142857142857143</v>
      </c>
    </row>
    <row r="148" spans="1:13" ht="15" customHeight="1" x14ac:dyDescent="0.15">
      <c r="A148" s="25" t="s">
        <v>28</v>
      </c>
      <c r="B148" s="6">
        <v>2007</v>
      </c>
      <c r="C148" s="6">
        <v>7</v>
      </c>
      <c r="D148" s="6">
        <v>5</v>
      </c>
      <c r="E148" s="9">
        <f t="shared" si="15"/>
        <v>0.7142857142857143</v>
      </c>
      <c r="F148" s="10">
        <v>5</v>
      </c>
      <c r="G148" s="6">
        <v>0</v>
      </c>
      <c r="H148" s="6">
        <v>0</v>
      </c>
      <c r="I148" s="6">
        <v>0</v>
      </c>
      <c r="J148" s="6">
        <v>2</v>
      </c>
      <c r="K148" s="6">
        <v>3</v>
      </c>
      <c r="L148" s="9">
        <f t="shared" si="16"/>
        <v>0</v>
      </c>
      <c r="M148" s="10">
        <f t="shared" si="17"/>
        <v>0.7142857142857143</v>
      </c>
    </row>
    <row r="149" spans="1:13" ht="15" customHeight="1" x14ac:dyDescent="0.15">
      <c r="A149" s="25" t="s">
        <v>23</v>
      </c>
      <c r="B149" s="6">
        <v>2007</v>
      </c>
      <c r="C149" s="6">
        <v>47</v>
      </c>
      <c r="D149" s="6">
        <v>29</v>
      </c>
      <c r="E149" s="9">
        <f t="shared" si="15"/>
        <v>0.61702127659574468</v>
      </c>
      <c r="F149" s="10">
        <v>25</v>
      </c>
      <c r="G149" s="6">
        <v>4</v>
      </c>
      <c r="H149" s="6">
        <v>0</v>
      </c>
      <c r="I149" s="6">
        <v>0</v>
      </c>
      <c r="J149" s="6">
        <v>9</v>
      </c>
      <c r="K149" s="6">
        <v>19</v>
      </c>
      <c r="L149" s="9">
        <f t="shared" si="16"/>
        <v>0.18344827586206897</v>
      </c>
      <c r="M149" s="10">
        <f t="shared" si="17"/>
        <v>0.80046955245781359</v>
      </c>
    </row>
    <row r="150" spans="1:13" ht="15" customHeight="1" x14ac:dyDescent="0.15">
      <c r="A150" s="24" t="s">
        <v>23</v>
      </c>
      <c r="B150" s="6">
        <v>2008</v>
      </c>
      <c r="C150" s="6">
        <v>17</v>
      </c>
      <c r="D150" s="6">
        <v>11</v>
      </c>
      <c r="E150" s="11">
        <f t="shared" si="15"/>
        <v>0.6470588235294118</v>
      </c>
      <c r="F150" s="12">
        <v>11</v>
      </c>
      <c r="G150" s="6">
        <v>0</v>
      </c>
      <c r="H150" s="6">
        <v>0</v>
      </c>
      <c r="I150" s="6">
        <v>0</v>
      </c>
      <c r="J150" s="6">
        <v>3</v>
      </c>
      <c r="K150" s="6">
        <v>3</v>
      </c>
      <c r="L150" s="11">
        <f t="shared" si="16"/>
        <v>0</v>
      </c>
      <c r="M150" s="12">
        <f t="shared" si="17"/>
        <v>0.6470588235294118</v>
      </c>
    </row>
    <row r="151" spans="1:13" ht="15" customHeight="1" x14ac:dyDescent="0.15">
      <c r="A151" s="24" t="s">
        <v>146</v>
      </c>
      <c r="B151" s="6">
        <v>2017</v>
      </c>
      <c r="C151" s="6">
        <f>'2017 Field of Dreamers - 2017 -'!C69</f>
        <v>8</v>
      </c>
      <c r="D151" s="6">
        <f>'2017 Field of Dreamers - 2017 -'!D69</f>
        <v>3</v>
      </c>
      <c r="E151" s="6">
        <f>'2017 Field of Dreamers - 2017 -'!E69</f>
        <v>0.375</v>
      </c>
      <c r="F151" s="6">
        <f>'2017 Field of Dreamers - 2017 -'!F69</f>
        <v>3</v>
      </c>
      <c r="G151" s="6">
        <f>'2017 Field of Dreamers - 2017 -'!G69</f>
        <v>0</v>
      </c>
      <c r="H151" s="6">
        <f>'2017 Field of Dreamers - 2017 -'!H69</f>
        <v>0</v>
      </c>
      <c r="I151" s="6">
        <f>'2017 Field of Dreamers - 2017 -'!I69</f>
        <v>0</v>
      </c>
      <c r="J151" s="6">
        <f>'2017 Field of Dreamers - 2017 -'!J69</f>
        <v>2</v>
      </c>
      <c r="K151" s="6">
        <f>'2017 Field of Dreamers - 2017 -'!K69</f>
        <v>2</v>
      </c>
      <c r="L151" s="6">
        <f>'2017 Field of Dreamers - 2017 -'!L69</f>
        <v>0</v>
      </c>
      <c r="M151" s="6">
        <f>'2017 Field of Dreamers - 2017 -'!M69</f>
        <v>0.375</v>
      </c>
    </row>
    <row r="152" spans="1:13" ht="15" customHeight="1" x14ac:dyDescent="0.15">
      <c r="A152" s="24" t="s">
        <v>146</v>
      </c>
      <c r="B152" s="6">
        <v>2019</v>
      </c>
      <c r="C152" s="6">
        <f>'2019 Field of Dreamers - 2019 -'!C67</f>
        <v>41</v>
      </c>
      <c r="D152" s="6">
        <f>'2019 Field of Dreamers - 2019 -'!D67</f>
        <v>17</v>
      </c>
      <c r="E152" s="6">
        <f>'2019 Field of Dreamers - 2019 -'!E67</f>
        <v>0.41463414634146339</v>
      </c>
      <c r="F152" s="6">
        <f>'2019 Field of Dreamers - 2019 -'!F67</f>
        <v>17</v>
      </c>
      <c r="G152" s="6">
        <f>'2019 Field of Dreamers - 2019 -'!G67</f>
        <v>0</v>
      </c>
      <c r="H152" s="6">
        <f>'2019 Field of Dreamers - 2019 -'!H67</f>
        <v>0</v>
      </c>
      <c r="I152" s="6">
        <f>'2019 Field of Dreamers - 2019 -'!I67</f>
        <v>0</v>
      </c>
      <c r="J152" s="6">
        <f>'2019 Field of Dreamers - 2019 -'!J67</f>
        <v>9</v>
      </c>
      <c r="K152" s="6">
        <f>'2019 Field of Dreamers - 2019 -'!K67</f>
        <v>10</v>
      </c>
      <c r="L152" s="6">
        <f>'2019 Field of Dreamers - 2019 -'!L67</f>
        <v>0</v>
      </c>
      <c r="M152" s="6">
        <f>'2019 Field of Dreamers - 2019 -'!M67</f>
        <v>0.41463414634146339</v>
      </c>
    </row>
    <row r="153" spans="1:13" ht="15" customHeight="1" x14ac:dyDescent="0.15">
      <c r="A153" s="24" t="s">
        <v>74</v>
      </c>
      <c r="B153" s="6">
        <v>2014</v>
      </c>
      <c r="C153" s="6">
        <v>23</v>
      </c>
      <c r="D153" s="6">
        <v>16</v>
      </c>
      <c r="E153" s="29">
        <f>D153/C153</f>
        <v>0.69565217391304346</v>
      </c>
      <c r="F153" s="31">
        <v>16</v>
      </c>
      <c r="G153" s="6">
        <v>0</v>
      </c>
      <c r="H153" s="6">
        <v>0</v>
      </c>
      <c r="I153" s="6">
        <v>0</v>
      </c>
      <c r="J153" s="6">
        <v>4</v>
      </c>
      <c r="K153" s="6">
        <v>4</v>
      </c>
      <c r="L153" s="7">
        <f>(G153*1.33+H153*1.67+I153*2)/D153</f>
        <v>0</v>
      </c>
      <c r="M153" s="8">
        <f>L153+E153</f>
        <v>0.69565217391304346</v>
      </c>
    </row>
    <row r="154" spans="1:13" ht="15" customHeight="1" x14ac:dyDescent="0.15">
      <c r="A154" s="24" t="s">
        <v>74</v>
      </c>
      <c r="B154" s="6">
        <v>2015</v>
      </c>
      <c r="C154" s="6">
        <f>'2015 - 2015'!B11</f>
        <v>31</v>
      </c>
      <c r="D154" s="6">
        <f>'2015 - 2015'!C11</f>
        <v>17</v>
      </c>
      <c r="E154" s="354">
        <f>'2015 - 2015'!D11</f>
        <v>0.54838709677419351</v>
      </c>
      <c r="F154" s="6">
        <f>'2015 - 2015'!E11</f>
        <v>17</v>
      </c>
      <c r="G154" s="6">
        <f>'2015 - 2015'!F11</f>
        <v>0</v>
      </c>
      <c r="H154" s="6">
        <f>'2015 - 2015'!G11</f>
        <v>0</v>
      </c>
      <c r="I154" s="6">
        <f>'2015 - 2015'!H11</f>
        <v>0</v>
      </c>
      <c r="J154" s="6">
        <f>'2015 - 2015'!I11</f>
        <v>6</v>
      </c>
      <c r="K154" s="6">
        <f>'2015 - 2015'!J11</f>
        <v>3</v>
      </c>
      <c r="L154" s="9">
        <f>(G154*1.33+H154*1.67+I154*2)/D154</f>
        <v>0</v>
      </c>
      <c r="M154" s="10">
        <f>L154+E154</f>
        <v>0.54838709677419351</v>
      </c>
    </row>
    <row r="155" spans="1:13" ht="15" customHeight="1" x14ac:dyDescent="0.15">
      <c r="A155" s="24" t="s">
        <v>74</v>
      </c>
      <c r="B155" s="6">
        <v>2016</v>
      </c>
      <c r="C155" s="6">
        <v>34</v>
      </c>
      <c r="D155" s="6">
        <v>16</v>
      </c>
      <c r="E155" s="32">
        <f>D155/C155</f>
        <v>0.47058823529411764</v>
      </c>
      <c r="F155" s="6">
        <v>14</v>
      </c>
      <c r="G155" s="6">
        <v>2</v>
      </c>
      <c r="H155" s="6">
        <v>0</v>
      </c>
      <c r="I155" s="6">
        <v>0</v>
      </c>
      <c r="J155" s="6">
        <v>7</v>
      </c>
      <c r="K155" s="6">
        <v>8</v>
      </c>
      <c r="L155" s="11">
        <f>(G155*1.33+H155*1.67+I155*2)/D155</f>
        <v>0.16625000000000001</v>
      </c>
      <c r="M155" s="12">
        <f>L155+E155</f>
        <v>0.63683823529411765</v>
      </c>
    </row>
    <row r="156" spans="1:13" ht="15" customHeight="1" x14ac:dyDescent="0.15">
      <c r="A156" s="24" t="s">
        <v>74</v>
      </c>
      <c r="B156" s="6">
        <v>2017</v>
      </c>
      <c r="C156" s="6">
        <f>'2017 - 2017 - Field of Dreamers'!C28</f>
        <v>56</v>
      </c>
      <c r="D156" s="6">
        <f>'2017 - 2017 - Field of Dreamers'!D28</f>
        <v>48</v>
      </c>
      <c r="E156" s="6">
        <f>'2017 - 2017 - Field of Dreamers'!E28</f>
        <v>0.8571428571428571</v>
      </c>
      <c r="F156" s="6">
        <f>'2017 - 2017 - Field of Dreamers'!F28</f>
        <v>46</v>
      </c>
      <c r="G156" s="6">
        <f>'2017 - 2017 - Field of Dreamers'!G28</f>
        <v>2</v>
      </c>
      <c r="H156" s="6">
        <f>'2017 - 2017 - Field of Dreamers'!H28</f>
        <v>0</v>
      </c>
      <c r="I156" s="6">
        <f>'2017 - 2017 - Field of Dreamers'!I28</f>
        <v>0</v>
      </c>
      <c r="J156" s="6">
        <f>'2017 - 2017 - Field of Dreamers'!J28</f>
        <v>15</v>
      </c>
      <c r="K156" s="6">
        <f>'2017 - 2017 - Field of Dreamers'!K28</f>
        <v>28</v>
      </c>
      <c r="L156" s="6">
        <f>'2017 - 2017 - Field of Dreamers'!L28</f>
        <v>5.5541666666666663E-2</v>
      </c>
      <c r="M156" s="6">
        <f>'2017 - 2017 - Field of Dreamers'!M28</f>
        <v>0.91268452380952381</v>
      </c>
    </row>
    <row r="157" spans="1:13" ht="15" customHeight="1" x14ac:dyDescent="0.15">
      <c r="A157" s="24" t="s">
        <v>74</v>
      </c>
      <c r="B157" s="6">
        <f>'2018 Field of Dreamers - 2018 -'!B28</f>
        <v>2018</v>
      </c>
      <c r="C157" s="6">
        <f>'2018 Field of Dreamers - 2018 -'!C28</f>
        <v>38</v>
      </c>
      <c r="D157" s="6">
        <f>'2018 Field of Dreamers - 2018 -'!D28</f>
        <v>19</v>
      </c>
      <c r="E157" s="357">
        <f>'2018 Field of Dreamers - 2018 -'!E28</f>
        <v>0.5</v>
      </c>
      <c r="F157" s="8">
        <f>'2018 Field of Dreamers - 2018 -'!F28</f>
        <v>19</v>
      </c>
      <c r="G157" s="6">
        <f>'2018 Field of Dreamers - 2018 -'!G28</f>
        <v>0</v>
      </c>
      <c r="H157" s="6">
        <f>'2018 Field of Dreamers - 2018 -'!H28</f>
        <v>0</v>
      </c>
      <c r="I157" s="6">
        <f>'2018 Field of Dreamers - 2018 -'!I28</f>
        <v>0</v>
      </c>
      <c r="J157" s="6">
        <f>'2018 Field of Dreamers - 2018 -'!J28</f>
        <v>3</v>
      </c>
      <c r="K157" s="6">
        <f>'2018 Field of Dreamers - 2018 -'!K28</f>
        <v>14</v>
      </c>
      <c r="L157" s="357">
        <f>'2018 Field of Dreamers - 2018 -'!L28</f>
        <v>0</v>
      </c>
      <c r="M157" s="8">
        <f>'2018 Field of Dreamers - 2018 -'!M28</f>
        <v>0.5</v>
      </c>
    </row>
    <row r="158" spans="1:13" ht="15" customHeight="1" x14ac:dyDescent="0.15">
      <c r="A158" s="24" t="s">
        <v>74</v>
      </c>
      <c r="B158" s="6">
        <v>2019</v>
      </c>
      <c r="C158" s="6">
        <f>'2019 Field of Dreamers - 2019 -'!C37</f>
        <v>44</v>
      </c>
      <c r="D158" s="6">
        <f>'2019 Field of Dreamers - 2019 -'!D37</f>
        <v>23</v>
      </c>
      <c r="E158" s="355">
        <f>'2019 Field of Dreamers - 2019 -'!E37</f>
        <v>0.52272727272727271</v>
      </c>
      <c r="F158" s="10">
        <f>'2019 Field of Dreamers - 2019 -'!F37</f>
        <v>23</v>
      </c>
      <c r="G158" s="6">
        <f>'2019 Field of Dreamers - 2019 -'!G37</f>
        <v>0</v>
      </c>
      <c r="H158" s="6">
        <f>'2019 Field of Dreamers - 2019 -'!H37</f>
        <v>0</v>
      </c>
      <c r="I158" s="6">
        <f>'2019 Field of Dreamers - 2019 -'!I37</f>
        <v>0</v>
      </c>
      <c r="J158" s="6">
        <f>'2019 Field of Dreamers - 2019 -'!J37</f>
        <v>12</v>
      </c>
      <c r="K158" s="6">
        <f>'2019 Field of Dreamers - 2019 -'!K37</f>
        <v>12</v>
      </c>
      <c r="L158" s="355">
        <f>'2019 Field of Dreamers - 2019 -'!L37</f>
        <v>0</v>
      </c>
      <c r="M158" s="10">
        <f>'2019 Field of Dreamers - 2019 -'!M37</f>
        <v>0.52272727272727271</v>
      </c>
    </row>
    <row r="159" spans="1:13" ht="15" customHeight="1" x14ac:dyDescent="0.15">
      <c r="A159" s="24" t="s">
        <v>41</v>
      </c>
      <c r="B159" s="6">
        <v>2008</v>
      </c>
      <c r="C159" s="6">
        <v>14</v>
      </c>
      <c r="D159" s="6">
        <v>4</v>
      </c>
      <c r="E159" s="9">
        <f>D159/C159</f>
        <v>0.2857142857142857</v>
      </c>
      <c r="F159" s="10">
        <v>4</v>
      </c>
      <c r="G159" s="6">
        <v>0</v>
      </c>
      <c r="H159" s="6">
        <v>0</v>
      </c>
      <c r="I159" s="6">
        <v>0</v>
      </c>
      <c r="J159" s="6">
        <v>2</v>
      </c>
      <c r="K159" s="6">
        <v>2</v>
      </c>
      <c r="L159" s="9">
        <f>(G159*1.33+H159*1.67+I159*2)/D159</f>
        <v>0</v>
      </c>
      <c r="M159" s="10">
        <f>L159+E159</f>
        <v>0.2857142857142857</v>
      </c>
    </row>
    <row r="160" spans="1:13" ht="15" customHeight="1" x14ac:dyDescent="0.15">
      <c r="A160" s="24" t="s">
        <v>96</v>
      </c>
      <c r="B160" s="6">
        <v>2016</v>
      </c>
      <c r="C160" s="6">
        <v>5</v>
      </c>
      <c r="D160" s="6">
        <v>0</v>
      </c>
      <c r="E160" s="32">
        <f>D160/C160</f>
        <v>0</v>
      </c>
      <c r="F160" s="360">
        <v>0</v>
      </c>
      <c r="G160" s="6">
        <v>0</v>
      </c>
      <c r="H160" s="6">
        <v>0</v>
      </c>
      <c r="I160" s="6">
        <v>0</v>
      </c>
      <c r="J160" s="6">
        <v>1</v>
      </c>
      <c r="K160" s="6">
        <v>0</v>
      </c>
      <c r="L160" s="358" t="e">
        <f>(G160*1.33+H160*1.67+I160*2)/D160</f>
        <v>#DIV/0!</v>
      </c>
      <c r="M160" s="359" t="e">
        <f>L160+E160</f>
        <v>#DIV/0!</v>
      </c>
    </row>
    <row r="161" spans="1:13" ht="15" customHeight="1" x14ac:dyDescent="0.15">
      <c r="A161" s="24" t="s">
        <v>96</v>
      </c>
      <c r="B161" s="6">
        <v>2017</v>
      </c>
      <c r="C161" s="6">
        <f>'2017 - 2017 - Field of Dreamers'!C29</f>
        <v>76</v>
      </c>
      <c r="D161" s="6">
        <f>'2017 - 2017 - Field of Dreamers'!D29</f>
        <v>39</v>
      </c>
      <c r="E161" s="6">
        <f>'2017 - 2017 - Field of Dreamers'!E29</f>
        <v>0.51315789473684215</v>
      </c>
      <c r="F161" s="6">
        <f>'2017 - 2017 - Field of Dreamers'!F29</f>
        <v>37</v>
      </c>
      <c r="G161" s="6">
        <f>'2017 - 2017 - Field of Dreamers'!G29</f>
        <v>2</v>
      </c>
      <c r="H161" s="6">
        <f>'2017 - 2017 - Field of Dreamers'!H29</f>
        <v>0</v>
      </c>
      <c r="I161" s="6">
        <f>'2017 - 2017 - Field of Dreamers'!I29</f>
        <v>0</v>
      </c>
      <c r="J161" s="6">
        <f>'2017 - 2017 - Field of Dreamers'!J29</f>
        <v>16</v>
      </c>
      <c r="K161" s="6">
        <f>'2017 - 2017 - Field of Dreamers'!K29</f>
        <v>22</v>
      </c>
      <c r="L161" s="6">
        <f>'2017 - 2017 - Field of Dreamers'!L29</f>
        <v>6.8358974358974353E-2</v>
      </c>
      <c r="M161" s="6">
        <f>'2017 - 2017 - Field of Dreamers'!M29</f>
        <v>0.58151686909581646</v>
      </c>
    </row>
    <row r="162" spans="1:13" ht="15" customHeight="1" x14ac:dyDescent="0.15">
      <c r="A162" s="24" t="s">
        <v>96</v>
      </c>
      <c r="B162" s="6">
        <f>'2018 Field of Dreamers - 2018 -'!B54</f>
        <v>2018</v>
      </c>
      <c r="C162" s="6">
        <f>'2018 Field of Dreamers - 2018 -'!C54</f>
        <v>32</v>
      </c>
      <c r="D162" s="6">
        <f>'2018 Field of Dreamers - 2018 -'!D54</f>
        <v>17</v>
      </c>
      <c r="E162" s="6">
        <f>'2018 Field of Dreamers - 2018 -'!E54</f>
        <v>0.53125</v>
      </c>
      <c r="F162" s="6">
        <f>'2018 Field of Dreamers - 2018 -'!F54</f>
        <v>17</v>
      </c>
      <c r="G162" s="6">
        <f>'2018 Field of Dreamers - 2018 -'!G54</f>
        <v>0</v>
      </c>
      <c r="H162" s="6">
        <f>'2018 Field of Dreamers - 2018 -'!H54</f>
        <v>0</v>
      </c>
      <c r="I162" s="6">
        <f>'2018 Field of Dreamers - 2018 -'!I54</f>
        <v>0</v>
      </c>
      <c r="J162" s="6">
        <f>'2018 Field of Dreamers - 2018 -'!J54</f>
        <v>7</v>
      </c>
      <c r="K162" s="6">
        <f>'2018 Field of Dreamers - 2018 -'!K54</f>
        <v>4</v>
      </c>
      <c r="L162" s="6">
        <f>'2018 Field of Dreamers - 2018 -'!L54</f>
        <v>0</v>
      </c>
      <c r="M162" s="6">
        <f>'2018 Field of Dreamers - 2018 -'!M54</f>
        <v>0.53125</v>
      </c>
    </row>
    <row r="163" spans="1:13" ht="15" customHeight="1" x14ac:dyDescent="0.15">
      <c r="A163" s="24" t="s">
        <v>96</v>
      </c>
      <c r="B163" s="6">
        <v>2019</v>
      </c>
      <c r="C163" s="6">
        <f>'2019 Field of Dreamers - 2019 -'!C43</f>
        <v>24</v>
      </c>
      <c r="D163" s="6">
        <f>'2019 Field of Dreamers - 2019 -'!D43</f>
        <v>18</v>
      </c>
      <c r="E163" s="6">
        <f>'2019 Field of Dreamers - 2019 -'!E43</f>
        <v>0.75</v>
      </c>
      <c r="F163" s="6">
        <f>'2019 Field of Dreamers - 2019 -'!F43</f>
        <v>18</v>
      </c>
      <c r="G163" s="6">
        <f>'2019 Field of Dreamers - 2019 -'!G43</f>
        <v>0</v>
      </c>
      <c r="H163" s="6">
        <f>'2019 Field of Dreamers - 2019 -'!H43</f>
        <v>0</v>
      </c>
      <c r="I163" s="6">
        <f>'2019 Field of Dreamers - 2019 -'!I43</f>
        <v>0</v>
      </c>
      <c r="J163" s="6">
        <f>'2019 Field of Dreamers - 2019 -'!J43</f>
        <v>4</v>
      </c>
      <c r="K163" s="6">
        <f>'2019 Field of Dreamers - 2019 -'!K43</f>
        <v>9</v>
      </c>
      <c r="L163" s="6">
        <f>'2019 Field of Dreamers - 2019 -'!L43</f>
        <v>0</v>
      </c>
      <c r="M163" s="6">
        <f>'2019 Field of Dreamers - 2019 -'!M43</f>
        <v>0.75</v>
      </c>
    </row>
    <row r="164" spans="1:13" ht="15" customHeight="1" x14ac:dyDescent="0.15">
      <c r="A164" s="24" t="s">
        <v>113</v>
      </c>
      <c r="B164" s="6">
        <v>2017</v>
      </c>
      <c r="C164" s="6">
        <f>'2017 - 2017 - Field of Dreamers'!C30</f>
        <v>57</v>
      </c>
      <c r="D164" s="6">
        <f>'2017 - 2017 - Field of Dreamers'!D30</f>
        <v>34</v>
      </c>
      <c r="E164" s="6">
        <f>'2017 - 2017 - Field of Dreamers'!E30</f>
        <v>0.59649122807017541</v>
      </c>
      <c r="F164" s="6">
        <f>'2017 - 2017 - Field of Dreamers'!F30</f>
        <v>26</v>
      </c>
      <c r="G164" s="6">
        <f>'2017 - 2017 - Field of Dreamers'!G30</f>
        <v>6</v>
      </c>
      <c r="H164" s="6">
        <f>'2017 - 2017 - Field of Dreamers'!H30</f>
        <v>2</v>
      </c>
      <c r="I164" s="6">
        <f>'2017 - 2017 - Field of Dreamers'!I30</f>
        <v>0</v>
      </c>
      <c r="J164" s="6">
        <f>'2017 - 2017 - Field of Dreamers'!J30</f>
        <v>11</v>
      </c>
      <c r="K164" s="6">
        <f>'2017 - 2017 - Field of Dreamers'!K30</f>
        <v>23</v>
      </c>
      <c r="L164" s="6">
        <f>'2017 - 2017 - Field of Dreamers'!L30</f>
        <v>0.3332941176470588</v>
      </c>
      <c r="M164" s="6">
        <f>'2017 - 2017 - Field of Dreamers'!M30</f>
        <v>0.92978534571723426</v>
      </c>
    </row>
    <row r="165" spans="1:13" ht="15" customHeight="1" x14ac:dyDescent="0.15">
      <c r="A165" s="24" t="s">
        <v>113</v>
      </c>
      <c r="B165" s="6">
        <v>2019</v>
      </c>
      <c r="C165" s="6">
        <f>'2019 Field of Dreamers - 2019 -'!C39</f>
        <v>14</v>
      </c>
      <c r="D165" s="6">
        <f>'2019 Field of Dreamers - 2019 -'!D39</f>
        <v>11</v>
      </c>
      <c r="E165" s="6">
        <f>'2019 Field of Dreamers - 2019 -'!E39</f>
        <v>0.7857142857142857</v>
      </c>
      <c r="F165" s="6">
        <f>'2019 Field of Dreamers - 2019 -'!F39</f>
        <v>9</v>
      </c>
      <c r="G165" s="6">
        <f>'2019 Field of Dreamers - 2019 -'!G39</f>
        <v>1</v>
      </c>
      <c r="H165" s="6">
        <f>'2019 Field of Dreamers - 2019 -'!H39</f>
        <v>0</v>
      </c>
      <c r="I165" s="6">
        <f>'2019 Field of Dreamers - 2019 -'!I39</f>
        <v>1</v>
      </c>
      <c r="J165" s="6">
        <f>'2019 Field of Dreamers - 2019 -'!J39</f>
        <v>10</v>
      </c>
      <c r="K165" s="6">
        <f>'2019 Field of Dreamers - 2019 -'!K39</f>
        <v>5</v>
      </c>
      <c r="L165" s="6">
        <f>'2019 Field of Dreamers - 2019 -'!L39</f>
        <v>0.30299999999999999</v>
      </c>
      <c r="M165" s="6">
        <f>'2019 Field of Dreamers - 2019 -'!M39</f>
        <v>1.0887142857142857</v>
      </c>
    </row>
    <row r="166" spans="1:13" ht="15" customHeight="1" x14ac:dyDescent="0.15">
      <c r="A166" s="24" t="s">
        <v>128</v>
      </c>
      <c r="B166" s="6">
        <v>2017</v>
      </c>
      <c r="C166" s="6">
        <f>'2017 - 2017 - Field of Dreamers'!C31</f>
        <v>47</v>
      </c>
      <c r="D166" s="6">
        <f>'2017 - 2017 - Field of Dreamers'!D31</f>
        <v>26</v>
      </c>
      <c r="E166" s="6">
        <f>'2017 - 2017 - Field of Dreamers'!E31</f>
        <v>0.55319148936170215</v>
      </c>
      <c r="F166" s="6">
        <f>'2017 - 2017 - Field of Dreamers'!F31</f>
        <v>25</v>
      </c>
      <c r="G166" s="6">
        <f>'2017 - 2017 - Field of Dreamers'!G31</f>
        <v>1</v>
      </c>
      <c r="H166" s="6">
        <f>'2017 - 2017 - Field of Dreamers'!H31</f>
        <v>0</v>
      </c>
      <c r="I166" s="6">
        <f>'2017 - 2017 - Field of Dreamers'!I31</f>
        <v>0</v>
      </c>
      <c r="J166" s="6">
        <f>'2017 - 2017 - Field of Dreamers'!J31</f>
        <v>18</v>
      </c>
      <c r="K166" s="6">
        <f>'2017 - 2017 - Field of Dreamers'!K31</f>
        <v>15</v>
      </c>
      <c r="L166" s="6">
        <f>'2017 - 2017 - Field of Dreamers'!L31</f>
        <v>5.1269230769230768E-2</v>
      </c>
      <c r="M166" s="6">
        <f>'2017 - 2017 - Field of Dreamers'!M31</f>
        <v>0.60446072013093288</v>
      </c>
    </row>
    <row r="167" spans="1:13" ht="15" customHeight="1" x14ac:dyDescent="0.15">
      <c r="A167" s="24" t="s">
        <v>51</v>
      </c>
      <c r="B167" s="6">
        <v>2011</v>
      </c>
      <c r="C167" s="6">
        <v>39</v>
      </c>
      <c r="D167" s="6">
        <v>19</v>
      </c>
      <c r="E167" s="29">
        <f>D167/C167</f>
        <v>0.48717948717948717</v>
      </c>
      <c r="F167" s="31">
        <v>15</v>
      </c>
      <c r="G167" s="6">
        <v>4</v>
      </c>
      <c r="H167" s="6">
        <v>0</v>
      </c>
      <c r="I167" s="6">
        <v>0</v>
      </c>
      <c r="J167" s="6">
        <v>9</v>
      </c>
      <c r="K167" s="6">
        <v>11</v>
      </c>
      <c r="L167" s="7">
        <f>(G167*1.33+H167*1.67+I167*2)/D167</f>
        <v>0.28000000000000003</v>
      </c>
      <c r="M167" s="8">
        <f>L167+E167</f>
        <v>0.76717948717948725</v>
      </c>
    </row>
    <row r="168" spans="1:13" ht="15" customHeight="1" x14ac:dyDescent="0.15">
      <c r="A168" s="24" t="s">
        <v>75</v>
      </c>
      <c r="B168" s="6">
        <v>2013</v>
      </c>
      <c r="C168" s="6">
        <v>28</v>
      </c>
      <c r="D168" s="6">
        <v>15</v>
      </c>
      <c r="E168" s="30">
        <f>D168/C168</f>
        <v>0.5357142857142857</v>
      </c>
      <c r="F168" s="31">
        <v>15</v>
      </c>
      <c r="G168" s="6">
        <v>0</v>
      </c>
      <c r="H168" s="6">
        <v>0</v>
      </c>
      <c r="I168" s="6">
        <v>0</v>
      </c>
      <c r="J168" s="6">
        <v>7</v>
      </c>
      <c r="K168" s="6">
        <v>11</v>
      </c>
      <c r="L168" s="9">
        <f>(G168*1.33+H168*1.67+I168*2)/D168</f>
        <v>0</v>
      </c>
      <c r="M168" s="10">
        <f>L168+E168</f>
        <v>0.5357142857142857</v>
      </c>
    </row>
    <row r="169" spans="1:13" ht="15" customHeight="1" x14ac:dyDescent="0.15">
      <c r="A169" s="24" t="s">
        <v>75</v>
      </c>
      <c r="B169" s="6">
        <v>2014</v>
      </c>
      <c r="C169" s="6">
        <v>40</v>
      </c>
      <c r="D169" s="6">
        <v>22</v>
      </c>
      <c r="E169" s="30">
        <f>D169/C169</f>
        <v>0.55000000000000004</v>
      </c>
      <c r="F169" s="31">
        <v>19</v>
      </c>
      <c r="G169" s="6">
        <v>2</v>
      </c>
      <c r="H169" s="6">
        <v>1</v>
      </c>
      <c r="I169" s="6">
        <v>0</v>
      </c>
      <c r="J169" s="6">
        <v>5</v>
      </c>
      <c r="K169" s="6">
        <v>7</v>
      </c>
      <c r="L169" s="9">
        <f>(G169*1.33+H169*1.67+I169*2)/D169</f>
        <v>0.19681818181818181</v>
      </c>
      <c r="M169" s="10">
        <f>L169+E169</f>
        <v>0.74681818181818183</v>
      </c>
    </row>
    <row r="170" spans="1:13" ht="15" customHeight="1" x14ac:dyDescent="0.15">
      <c r="A170" s="24" t="s">
        <v>75</v>
      </c>
      <c r="B170" s="6">
        <v>2015</v>
      </c>
      <c r="C170" s="6">
        <v>55</v>
      </c>
      <c r="D170" s="6">
        <v>32</v>
      </c>
      <c r="E170" s="30">
        <f>D170/C170</f>
        <v>0.58181818181818179</v>
      </c>
      <c r="F170" s="31">
        <v>22</v>
      </c>
      <c r="G170" s="6">
        <v>8</v>
      </c>
      <c r="H170" s="6">
        <v>2</v>
      </c>
      <c r="I170" s="6">
        <v>0</v>
      </c>
      <c r="J170" s="6">
        <v>15</v>
      </c>
      <c r="K170" s="6">
        <v>20</v>
      </c>
      <c r="L170" s="9">
        <f>(G170*1.33+H170*1.67+I170*2)/D170</f>
        <v>0.43687500000000001</v>
      </c>
      <c r="M170" s="10">
        <f>L170+E170</f>
        <v>1.0186931818181817</v>
      </c>
    </row>
    <row r="171" spans="1:13" ht="15" customHeight="1" x14ac:dyDescent="0.15">
      <c r="A171" s="24" t="s">
        <v>75</v>
      </c>
      <c r="B171" s="6">
        <v>2016</v>
      </c>
      <c r="C171" s="6">
        <v>38</v>
      </c>
      <c r="D171" s="6">
        <v>19</v>
      </c>
      <c r="E171" s="32">
        <f>D171/C171</f>
        <v>0.5</v>
      </c>
      <c r="F171" s="31">
        <v>16</v>
      </c>
      <c r="G171" s="6">
        <v>2</v>
      </c>
      <c r="H171" s="6">
        <v>0</v>
      </c>
      <c r="I171" s="6">
        <v>1</v>
      </c>
      <c r="J171" s="6">
        <v>13</v>
      </c>
      <c r="K171" s="6">
        <v>11</v>
      </c>
      <c r="L171" s="11">
        <f>(G171*1.33+H171*1.67+I171*2)/D171</f>
        <v>0.24526315789473685</v>
      </c>
      <c r="M171" s="12">
        <f>L171+E171</f>
        <v>0.74526315789473685</v>
      </c>
    </row>
    <row r="172" spans="1:13" ht="15" customHeight="1" x14ac:dyDescent="0.15">
      <c r="A172" s="24" t="s">
        <v>75</v>
      </c>
      <c r="B172" s="6">
        <v>2017</v>
      </c>
      <c r="C172" s="6">
        <f>'2017 - 2017 - Field of Dreamers'!C32</f>
        <v>71</v>
      </c>
      <c r="D172" s="6">
        <f>'2017 - 2017 - Field of Dreamers'!D32</f>
        <v>37</v>
      </c>
      <c r="E172" s="6">
        <f>'2017 - 2017 - Field of Dreamers'!E32</f>
        <v>0.52112676056338025</v>
      </c>
      <c r="F172" s="6">
        <f>'2017 - 2017 - Field of Dreamers'!F32</f>
        <v>34</v>
      </c>
      <c r="G172" s="6">
        <f>'2017 - 2017 - Field of Dreamers'!G32</f>
        <v>2</v>
      </c>
      <c r="H172" s="6">
        <f>'2017 - 2017 - Field of Dreamers'!H32</f>
        <v>0</v>
      </c>
      <c r="I172" s="6">
        <f>'2017 - 2017 - Field of Dreamers'!I32</f>
        <v>1</v>
      </c>
      <c r="J172" s="6">
        <f>'2017 - 2017 - Field of Dreamers'!J32</f>
        <v>29</v>
      </c>
      <c r="K172" s="6">
        <f>'2017 - 2017 - Field of Dreamers'!K32</f>
        <v>15</v>
      </c>
      <c r="L172" s="6">
        <f>'2017 - 2017 - Field of Dreamers'!L32</f>
        <v>0.12610810810810813</v>
      </c>
      <c r="M172" s="6">
        <f>'2017 - 2017 - Field of Dreamers'!M32</f>
        <v>0.64723486867148838</v>
      </c>
    </row>
    <row r="173" spans="1:13" ht="15" customHeight="1" x14ac:dyDescent="0.15">
      <c r="A173" s="24" t="s">
        <v>75</v>
      </c>
      <c r="B173" s="6">
        <f>'2018 Field of Dreamers - 2018 -'!B42</f>
        <v>2018</v>
      </c>
      <c r="C173" s="6">
        <f>'2018 Field of Dreamers - 2018 -'!C42</f>
        <v>39</v>
      </c>
      <c r="D173" s="6">
        <f>'2018 Field of Dreamers - 2018 -'!D42</f>
        <v>28</v>
      </c>
      <c r="E173" s="357">
        <f>'2018 Field of Dreamers - 2018 -'!E42</f>
        <v>0.71794871794871795</v>
      </c>
      <c r="F173" s="8">
        <f>'2018 Field of Dreamers - 2018 -'!F42</f>
        <v>24</v>
      </c>
      <c r="G173" s="6">
        <f>'2018 Field of Dreamers - 2018 -'!G42</f>
        <v>1</v>
      </c>
      <c r="H173" s="6">
        <f>'2018 Field of Dreamers - 2018 -'!H42</f>
        <v>1</v>
      </c>
      <c r="I173" s="6">
        <f>'2018 Field of Dreamers - 2018 -'!I42</f>
        <v>2</v>
      </c>
      <c r="J173" s="6">
        <f>'2018 Field of Dreamers - 2018 -'!J42</f>
        <v>13</v>
      </c>
      <c r="K173" s="6">
        <f>'2018 Field of Dreamers - 2018 -'!K42</f>
        <v>16</v>
      </c>
      <c r="L173" s="357">
        <f>'2018 Field of Dreamers - 2018 -'!L42</f>
        <v>0.25</v>
      </c>
      <c r="M173" s="8">
        <f>'2018 Field of Dreamers - 2018 -'!M42</f>
        <v>0.96794871794871795</v>
      </c>
    </row>
    <row r="174" spans="1:13" ht="15" customHeight="1" x14ac:dyDescent="0.15">
      <c r="A174" s="24" t="s">
        <v>75</v>
      </c>
      <c r="B174" s="6">
        <v>2019</v>
      </c>
      <c r="C174" s="6">
        <f>'2019 Field of Dreamers - 2019 -'!C28</f>
        <v>55</v>
      </c>
      <c r="D174" s="6">
        <f>'2019 Field of Dreamers - 2019 -'!D28</f>
        <v>40</v>
      </c>
      <c r="E174" s="355">
        <f>'2019 Field of Dreamers - 2019 -'!E28</f>
        <v>0.72727272727272729</v>
      </c>
      <c r="F174" s="10">
        <f>'2019 Field of Dreamers - 2019 -'!F28</f>
        <v>36</v>
      </c>
      <c r="G174" s="6">
        <f>'2019 Field of Dreamers - 2019 -'!G28</f>
        <v>3</v>
      </c>
      <c r="H174" s="6">
        <f>'2019 Field of Dreamers - 2019 -'!H28</f>
        <v>1</v>
      </c>
      <c r="I174" s="6">
        <f>'2019 Field of Dreamers - 2019 -'!I28</f>
        <v>0</v>
      </c>
      <c r="J174" s="6">
        <f>'2019 Field of Dreamers - 2019 -'!J28</f>
        <v>17</v>
      </c>
      <c r="K174" s="6">
        <f>'2019 Field of Dreamers - 2019 -'!K28</f>
        <v>19</v>
      </c>
      <c r="L174" s="355">
        <f>'2019 Field of Dreamers - 2019 -'!L28</f>
        <v>0.14165</v>
      </c>
      <c r="M174" s="10">
        <f>'2019 Field of Dreamers - 2019 -'!M28</f>
        <v>0.86892272727272735</v>
      </c>
    </row>
    <row r="175" spans="1:13" ht="15" customHeight="1" x14ac:dyDescent="0.15">
      <c r="A175" s="24" t="s">
        <v>42</v>
      </c>
      <c r="B175" s="6">
        <v>2008</v>
      </c>
      <c r="C175" s="6">
        <v>5</v>
      </c>
      <c r="D175" s="6">
        <v>0</v>
      </c>
      <c r="E175" s="9">
        <f>D175/C175</f>
        <v>0</v>
      </c>
      <c r="F175" s="10">
        <v>0</v>
      </c>
      <c r="G175" s="6">
        <v>0</v>
      </c>
      <c r="H175" s="6">
        <v>0</v>
      </c>
      <c r="I175" s="6">
        <v>0</v>
      </c>
      <c r="J175" s="6">
        <v>1</v>
      </c>
      <c r="K175" s="6">
        <v>0</v>
      </c>
      <c r="L175" s="26" t="e">
        <f>(G175*1.33+H175*1.67+I175*2)/D175</f>
        <v>#DIV/0!</v>
      </c>
      <c r="M175" s="27" t="e">
        <f>L175+E175</f>
        <v>#DIV/0!</v>
      </c>
    </row>
    <row r="176" spans="1:13" ht="15" customHeight="1" x14ac:dyDescent="0.15">
      <c r="A176" s="25" t="s">
        <v>35</v>
      </c>
      <c r="B176" s="6">
        <v>2007</v>
      </c>
      <c r="C176" s="14">
        <v>3</v>
      </c>
      <c r="D176" s="14">
        <v>1</v>
      </c>
      <c r="E176" s="11">
        <f>D176/C176</f>
        <v>0.33333333333333331</v>
      </c>
      <c r="F176" s="364">
        <v>1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1">
        <f>(G176*1.33+H176*1.67+I176*2)/D176</f>
        <v>0</v>
      </c>
      <c r="M176" s="12">
        <f>L176+E176</f>
        <v>0.33333333333333331</v>
      </c>
    </row>
    <row r="177" spans="1:13" ht="15" customHeight="1" x14ac:dyDescent="0.15">
      <c r="A177" s="24" t="s">
        <v>135</v>
      </c>
      <c r="B177" s="6">
        <v>2017</v>
      </c>
      <c r="C177" s="6">
        <f>'2017 - 2017 - Field of Dreamers'!C59</f>
        <v>4</v>
      </c>
      <c r="D177" s="6">
        <f>'2017 - 2017 - Field of Dreamers'!D59</f>
        <v>2</v>
      </c>
      <c r="E177" s="6">
        <f>'2017 - 2017 - Field of Dreamers'!E59</f>
        <v>0.5</v>
      </c>
      <c r="F177" s="6">
        <f>'2017 - 2017 - Field of Dreamers'!F59</f>
        <v>2</v>
      </c>
      <c r="G177" s="6">
        <f>'2017 - 2017 - Field of Dreamers'!G59</f>
        <v>0</v>
      </c>
      <c r="H177" s="6">
        <f>'2017 - 2017 - Field of Dreamers'!H59</f>
        <v>0</v>
      </c>
      <c r="I177" s="6">
        <f>'2017 - 2017 - Field of Dreamers'!I59</f>
        <v>0</v>
      </c>
      <c r="J177" s="6">
        <f>'2017 - 2017 - Field of Dreamers'!J59</f>
        <v>1</v>
      </c>
      <c r="K177" s="6">
        <f>'2017 - 2017 - Field of Dreamers'!K59</f>
        <v>1</v>
      </c>
      <c r="L177" s="6">
        <f>'2017 - 2017 - Field of Dreamers'!L59</f>
        <v>0</v>
      </c>
      <c r="M177" s="6">
        <f>'2017 - 2017 - Field of Dreamers'!M59</f>
        <v>0.5</v>
      </c>
    </row>
    <row r="178" spans="1:13" ht="15" customHeight="1" x14ac:dyDescent="0.15">
      <c r="A178" s="24" t="s">
        <v>109</v>
      </c>
      <c r="B178" s="6">
        <v>2017</v>
      </c>
      <c r="C178" s="6">
        <f>'2017 - 2017 - Field of Dreamers'!C33</f>
        <v>73</v>
      </c>
      <c r="D178" s="6">
        <f>'2017 - 2017 - Field of Dreamers'!D33</f>
        <v>37</v>
      </c>
      <c r="E178" s="6">
        <f>'2017 - 2017 - Field of Dreamers'!E33</f>
        <v>0.50684931506849318</v>
      </c>
      <c r="F178" s="6">
        <f>'2017 - 2017 - Field of Dreamers'!F33</f>
        <v>37</v>
      </c>
      <c r="G178" s="6">
        <f>'2017 - 2017 - Field of Dreamers'!G33</f>
        <v>0</v>
      </c>
      <c r="H178" s="6">
        <f>'2017 - 2017 - Field of Dreamers'!H33</f>
        <v>0</v>
      </c>
      <c r="I178" s="6">
        <f>'2017 - 2017 - Field of Dreamers'!I33</f>
        <v>0</v>
      </c>
      <c r="J178" s="6">
        <f>'2017 - 2017 - Field of Dreamers'!J33</f>
        <v>16</v>
      </c>
      <c r="K178" s="6">
        <f>'2017 - 2017 - Field of Dreamers'!K33</f>
        <v>20</v>
      </c>
      <c r="L178" s="6">
        <f>'2017 - 2017 - Field of Dreamers'!L33</f>
        <v>0</v>
      </c>
      <c r="M178" s="6">
        <f>'2017 - 2017 - Field of Dreamers'!M33</f>
        <v>0.50684931506849318</v>
      </c>
    </row>
    <row r="179" spans="1:13" ht="15" customHeight="1" x14ac:dyDescent="0.15">
      <c r="A179" s="24" t="s">
        <v>142</v>
      </c>
      <c r="B179" s="6">
        <v>2017</v>
      </c>
      <c r="C179" s="6">
        <f>'2017 Field of Dreamers - 2017 -'!C43</f>
        <v>12</v>
      </c>
      <c r="D179" s="6">
        <f>'2017 Field of Dreamers - 2017 -'!D43</f>
        <v>8</v>
      </c>
      <c r="E179" s="6">
        <f>'2017 Field of Dreamers - 2017 -'!E43</f>
        <v>0.66666666666666663</v>
      </c>
      <c r="F179" s="6">
        <f>'2017 Field of Dreamers - 2017 -'!F43</f>
        <v>8</v>
      </c>
      <c r="G179" s="6">
        <f>'2017 Field of Dreamers - 2017 -'!G43</f>
        <v>0</v>
      </c>
      <c r="H179" s="6">
        <f>'2017 Field of Dreamers - 2017 -'!H43</f>
        <v>0</v>
      </c>
      <c r="I179" s="6">
        <f>'2017 Field of Dreamers - 2017 -'!I43</f>
        <v>0</v>
      </c>
      <c r="J179" s="6">
        <f>'2017 Field of Dreamers - 2017 -'!J43</f>
        <v>3</v>
      </c>
      <c r="K179" s="6">
        <f>'2017 Field of Dreamers - 2017 -'!K43</f>
        <v>1</v>
      </c>
      <c r="L179" s="6">
        <f>'2017 Field of Dreamers - 2017 -'!L43</f>
        <v>0</v>
      </c>
      <c r="M179" s="6">
        <f>'2017 Field of Dreamers - 2017 -'!M43</f>
        <v>0.66666666666666663</v>
      </c>
    </row>
    <row r="180" spans="1:13" ht="15" customHeight="1" x14ac:dyDescent="0.15">
      <c r="A180" s="24" t="s">
        <v>142</v>
      </c>
      <c r="B180" s="6">
        <f>'2018 Field of Dreamers - 2018 -'!B4</f>
        <v>2018</v>
      </c>
      <c r="C180" s="6">
        <f>'2018 Field of Dreamers - 2018 -'!C4</f>
        <v>22</v>
      </c>
      <c r="D180" s="6">
        <f>'2018 Field of Dreamers - 2018 -'!D4</f>
        <v>13</v>
      </c>
      <c r="E180" s="6">
        <f>'2018 Field of Dreamers - 2018 -'!E4</f>
        <v>0.59090909090909094</v>
      </c>
      <c r="F180" s="6">
        <f>'2018 Field of Dreamers - 2018 -'!F4</f>
        <v>12</v>
      </c>
      <c r="G180" s="6">
        <f>'2018 Field of Dreamers - 2018 -'!G4</f>
        <v>1</v>
      </c>
      <c r="H180" s="6">
        <f>'2018 Field of Dreamers - 2018 -'!H4</f>
        <v>0</v>
      </c>
      <c r="I180" s="6">
        <f>'2018 Field of Dreamers - 2018 -'!I4</f>
        <v>0</v>
      </c>
      <c r="J180" s="6">
        <f>'2018 Field of Dreamers - 2018 -'!J4</f>
        <v>4</v>
      </c>
      <c r="K180" s="6">
        <f>'2018 Field of Dreamers - 2018 -'!K4</f>
        <v>12</v>
      </c>
      <c r="L180" s="6">
        <f>'2018 Field of Dreamers - 2018 -'!L4</f>
        <v>0.10253846153846154</v>
      </c>
      <c r="M180" s="6">
        <f>'2018 Field of Dreamers - 2018 -'!M4</f>
        <v>0.69344755244755252</v>
      </c>
    </row>
    <row r="181" spans="1:13" ht="15" customHeight="1" x14ac:dyDescent="0.15">
      <c r="A181" s="24" t="s">
        <v>86</v>
      </c>
      <c r="B181" s="6">
        <v>2014</v>
      </c>
      <c r="C181" s="6">
        <v>11</v>
      </c>
      <c r="D181" s="6">
        <v>5</v>
      </c>
      <c r="E181" s="29">
        <f>D181/C181</f>
        <v>0.45454545454545453</v>
      </c>
      <c r="F181" s="6">
        <v>5</v>
      </c>
      <c r="G181" s="6">
        <v>0</v>
      </c>
      <c r="H181" s="6">
        <v>0</v>
      </c>
      <c r="I181" s="6">
        <v>0</v>
      </c>
      <c r="J181" s="6">
        <v>0</v>
      </c>
      <c r="K181" s="6">
        <v>3</v>
      </c>
      <c r="L181" s="7">
        <f>(G181*1.33+H181*1.67+I181*2)/D181</f>
        <v>0</v>
      </c>
      <c r="M181" s="8">
        <f>L181+E181</f>
        <v>0.45454545454545453</v>
      </c>
    </row>
    <row r="182" spans="1:13" ht="15" customHeight="1" x14ac:dyDescent="0.15">
      <c r="A182" s="24" t="s">
        <v>86</v>
      </c>
      <c r="B182" s="6">
        <v>2015</v>
      </c>
      <c r="C182" s="6">
        <v>11</v>
      </c>
      <c r="D182" s="6">
        <v>3</v>
      </c>
      <c r="E182" s="30">
        <f>D182/C182</f>
        <v>0.27272727272727271</v>
      </c>
      <c r="F182" s="6">
        <v>3</v>
      </c>
      <c r="G182" s="6">
        <v>0</v>
      </c>
      <c r="H182" s="6">
        <v>0</v>
      </c>
      <c r="I182" s="6">
        <v>0</v>
      </c>
      <c r="J182" s="6">
        <v>2</v>
      </c>
      <c r="K182" s="6">
        <v>1</v>
      </c>
      <c r="L182" s="9">
        <f>(G182*1.33+H182*1.67+I182*2)/D182</f>
        <v>0</v>
      </c>
      <c r="M182" s="10">
        <f>L182+E182</f>
        <v>0.27272727272727271</v>
      </c>
    </row>
    <row r="183" spans="1:13" ht="15" customHeight="1" x14ac:dyDescent="0.15">
      <c r="A183" s="24" t="s">
        <v>86</v>
      </c>
      <c r="B183" s="6">
        <v>2016</v>
      </c>
      <c r="C183" s="6">
        <v>39</v>
      </c>
      <c r="D183" s="6">
        <v>18</v>
      </c>
      <c r="E183" s="32">
        <f>D183/C183</f>
        <v>0.46153846153846156</v>
      </c>
      <c r="F183" s="6">
        <v>17</v>
      </c>
      <c r="G183" s="6">
        <v>1</v>
      </c>
      <c r="H183" s="6">
        <v>0</v>
      </c>
      <c r="I183" s="6">
        <v>0</v>
      </c>
      <c r="J183" s="6">
        <v>6</v>
      </c>
      <c r="K183" s="6">
        <v>10</v>
      </c>
      <c r="L183" s="11">
        <f>(G183*1.33+H183*1.67+I183*2)/D183</f>
        <v>7.3888888888888893E-2</v>
      </c>
      <c r="M183" s="12">
        <f>L183+E183</f>
        <v>0.53542735042735046</v>
      </c>
    </row>
    <row r="184" spans="1:13" ht="15" customHeight="1" x14ac:dyDescent="0.15">
      <c r="A184" s="24" t="s">
        <v>86</v>
      </c>
      <c r="B184" s="6">
        <v>2017</v>
      </c>
      <c r="C184" s="6">
        <f>'2017 - 2017 - Field of Dreamers'!C34</f>
        <v>63</v>
      </c>
      <c r="D184" s="6">
        <f>'2017 - 2017 - Field of Dreamers'!D34</f>
        <v>34</v>
      </c>
      <c r="E184" s="6">
        <f>'2017 - 2017 - Field of Dreamers'!E34</f>
        <v>0.53968253968253965</v>
      </c>
      <c r="F184" s="6">
        <f>'2017 - 2017 - Field of Dreamers'!F34</f>
        <v>32</v>
      </c>
      <c r="G184" s="6">
        <f>'2017 - 2017 - Field of Dreamers'!G34</f>
        <v>2</v>
      </c>
      <c r="H184" s="6">
        <f>'2017 - 2017 - Field of Dreamers'!H34</f>
        <v>0</v>
      </c>
      <c r="I184" s="6">
        <f>'2017 - 2017 - Field of Dreamers'!I34</f>
        <v>0</v>
      </c>
      <c r="J184" s="6">
        <f>'2017 - 2017 - Field of Dreamers'!J34</f>
        <v>18</v>
      </c>
      <c r="K184" s="6">
        <f>'2017 - 2017 - Field of Dreamers'!K34</f>
        <v>16</v>
      </c>
      <c r="L184" s="6">
        <f>'2017 - 2017 - Field of Dreamers'!L34</f>
        <v>7.8411764705882347E-2</v>
      </c>
      <c r="M184" s="6">
        <f>'2017 - 2017 - Field of Dreamers'!M34</f>
        <v>0.61809430438842194</v>
      </c>
    </row>
    <row r="185" spans="1:13" ht="15" customHeight="1" x14ac:dyDescent="0.15">
      <c r="A185" s="24" t="s">
        <v>86</v>
      </c>
      <c r="B185" s="6">
        <f>'2018 Field of Dreamers - 2018 -'!B23</f>
        <v>2018</v>
      </c>
      <c r="C185" s="6">
        <f>'2018 Field of Dreamers - 2018 -'!C23</f>
        <v>41</v>
      </c>
      <c r="D185" s="6">
        <f>'2018 Field of Dreamers - 2018 -'!D23</f>
        <v>26</v>
      </c>
      <c r="E185" s="6">
        <f>'2018 Field of Dreamers - 2018 -'!E23</f>
        <v>0.63414634146341464</v>
      </c>
      <c r="F185" s="6">
        <f>'2018 Field of Dreamers - 2018 -'!F23</f>
        <v>26</v>
      </c>
      <c r="G185" s="6">
        <f>'2018 Field of Dreamers - 2018 -'!G23</f>
        <v>0</v>
      </c>
      <c r="H185" s="6">
        <f>'2018 Field of Dreamers - 2018 -'!H23</f>
        <v>0</v>
      </c>
      <c r="I185" s="6">
        <f>'2018 Field of Dreamers - 2018 -'!I23</f>
        <v>0</v>
      </c>
      <c r="J185" s="6">
        <f>'2018 Field of Dreamers - 2018 -'!J23</f>
        <v>13</v>
      </c>
      <c r="K185" s="6">
        <f>'2018 Field of Dreamers - 2018 -'!K23</f>
        <v>7</v>
      </c>
      <c r="L185" s="6">
        <f>'2018 Field of Dreamers - 2018 -'!L23</f>
        <v>0</v>
      </c>
      <c r="M185" s="6">
        <f>'2018 Field of Dreamers - 2018 -'!M23</f>
        <v>0.63414634146341464</v>
      </c>
    </row>
    <row r="186" spans="1:13" ht="15" customHeight="1" x14ac:dyDescent="0.15">
      <c r="A186" s="24" t="s">
        <v>117</v>
      </c>
      <c r="B186" s="6">
        <v>2017</v>
      </c>
      <c r="C186" s="6">
        <f>'2017 - 2017 - Field of Dreamers'!C35</f>
        <v>35</v>
      </c>
      <c r="D186" s="6">
        <f>'2017 - 2017 - Field of Dreamers'!D35</f>
        <v>18</v>
      </c>
      <c r="E186" s="6">
        <f>'2017 - 2017 - Field of Dreamers'!E35</f>
        <v>0.51428571428571423</v>
      </c>
      <c r="F186" s="6">
        <f>'2017 - 2017 - Field of Dreamers'!F35</f>
        <v>18</v>
      </c>
      <c r="G186" s="6">
        <f>'2017 - 2017 - Field of Dreamers'!G35</f>
        <v>0</v>
      </c>
      <c r="H186" s="6">
        <f>'2017 - 2017 - Field of Dreamers'!H35</f>
        <v>0</v>
      </c>
      <c r="I186" s="6">
        <f>'2017 - 2017 - Field of Dreamers'!I35</f>
        <v>0</v>
      </c>
      <c r="J186" s="6">
        <f>'2017 - 2017 - Field of Dreamers'!J35</f>
        <v>6</v>
      </c>
      <c r="K186" s="6">
        <f>'2017 - 2017 - Field of Dreamers'!K35</f>
        <v>9</v>
      </c>
      <c r="L186" s="6">
        <f>'2017 - 2017 - Field of Dreamers'!L35</f>
        <v>0</v>
      </c>
      <c r="M186" s="6">
        <f>'2017 - 2017 - Field of Dreamers'!M35</f>
        <v>0.51428571428571423</v>
      </c>
    </row>
    <row r="187" spans="1:13" ht="15" customHeight="1" x14ac:dyDescent="0.15">
      <c r="A187" s="25" t="s">
        <v>32</v>
      </c>
      <c r="B187" s="6">
        <v>2007</v>
      </c>
      <c r="C187" s="6">
        <v>7</v>
      </c>
      <c r="D187" s="6">
        <v>4</v>
      </c>
      <c r="E187" s="361">
        <f>D187/C187</f>
        <v>0.5714285714285714</v>
      </c>
      <c r="F187" s="41">
        <v>4</v>
      </c>
      <c r="G187" s="6">
        <v>0</v>
      </c>
      <c r="H187" s="6">
        <v>0</v>
      </c>
      <c r="I187" s="6">
        <v>0</v>
      </c>
      <c r="J187" s="6">
        <v>1</v>
      </c>
      <c r="K187" s="6">
        <v>2</v>
      </c>
      <c r="L187" s="361">
        <f>(G187*1.33+H187*1.67+I187*2)/D187</f>
        <v>0</v>
      </c>
      <c r="M187" s="41">
        <f>L187+E187</f>
        <v>0.5714285714285714</v>
      </c>
    </row>
    <row r="188" spans="1:13" ht="15" customHeight="1" x14ac:dyDescent="0.15">
      <c r="A188" s="24" t="s">
        <v>150</v>
      </c>
      <c r="B188" s="6">
        <v>2017</v>
      </c>
      <c r="C188" s="6">
        <f>'2017 Field of Dreamers - 2017 -'!C74</f>
        <v>4</v>
      </c>
      <c r="D188" s="6">
        <f>'2017 Field of Dreamers - 2017 -'!D74</f>
        <v>4</v>
      </c>
      <c r="E188" s="6">
        <f>'2017 Field of Dreamers - 2017 -'!E74</f>
        <v>1</v>
      </c>
      <c r="F188" s="6">
        <f>'2017 Field of Dreamers - 2017 -'!F74</f>
        <v>1</v>
      </c>
      <c r="G188" s="6">
        <f>'2017 Field of Dreamers - 2017 -'!G74</f>
        <v>1</v>
      </c>
      <c r="H188" s="6">
        <f>'2017 Field of Dreamers - 2017 -'!H74</f>
        <v>2</v>
      </c>
      <c r="I188" s="6">
        <f>'2017 Field of Dreamers - 2017 -'!I74</f>
        <v>0</v>
      </c>
      <c r="J188" s="6">
        <f>'2017 Field of Dreamers - 2017 -'!J74</f>
        <v>5</v>
      </c>
      <c r="K188" s="6">
        <f>'2017 Field of Dreamers - 2017 -'!K74</f>
        <v>2</v>
      </c>
      <c r="L188" s="6">
        <f>'2017 Field of Dreamers - 2017 -'!L74</f>
        <v>1.16675</v>
      </c>
      <c r="M188" s="6">
        <f>'2017 Field of Dreamers - 2017 -'!M74</f>
        <v>2.16675</v>
      </c>
    </row>
    <row r="189" spans="1:13" ht="15" customHeight="1" x14ac:dyDescent="0.15">
      <c r="A189" s="24" t="s">
        <v>94</v>
      </c>
      <c r="B189" s="6">
        <v>2016</v>
      </c>
      <c r="C189" s="6">
        <v>5</v>
      </c>
      <c r="D189" s="6">
        <v>3</v>
      </c>
      <c r="E189" s="46">
        <f>D189/C189</f>
        <v>0.6</v>
      </c>
      <c r="F189" s="31">
        <v>3</v>
      </c>
      <c r="G189" s="6">
        <v>0</v>
      </c>
      <c r="H189" s="6">
        <v>0</v>
      </c>
      <c r="I189" s="6">
        <v>0</v>
      </c>
      <c r="J189" s="6">
        <v>0</v>
      </c>
      <c r="K189" s="6">
        <v>1</v>
      </c>
      <c r="L189" s="361">
        <f>(G189*1.33+H189*1.67+I189*2)/D189</f>
        <v>0</v>
      </c>
      <c r="M189" s="41">
        <f>L189+E189</f>
        <v>0.6</v>
      </c>
    </row>
    <row r="190" spans="1:13" ht="15" customHeight="1" x14ac:dyDescent="0.15">
      <c r="A190" s="24" t="s">
        <v>94</v>
      </c>
      <c r="B190" s="6">
        <v>2017</v>
      </c>
      <c r="C190" s="6">
        <f>'2017 Field of Dreamers - 2017 -'!C70</f>
        <v>21</v>
      </c>
      <c r="D190" s="6">
        <f>'2017 Field of Dreamers - 2017 -'!D70</f>
        <v>10</v>
      </c>
      <c r="E190" s="6">
        <f>'2017 Field of Dreamers - 2017 -'!E70</f>
        <v>0.47619047619047616</v>
      </c>
      <c r="F190" s="6">
        <f>'2017 Field of Dreamers - 2017 -'!F70</f>
        <v>9</v>
      </c>
      <c r="G190" s="6">
        <f>'2017 Field of Dreamers - 2017 -'!G70</f>
        <v>1</v>
      </c>
      <c r="H190" s="6">
        <f>'2017 Field of Dreamers - 2017 -'!H70</f>
        <v>0</v>
      </c>
      <c r="I190" s="6">
        <f>'2017 Field of Dreamers - 2017 -'!I70</f>
        <v>0</v>
      </c>
      <c r="J190" s="6">
        <f>'2017 Field of Dreamers - 2017 -'!J70</f>
        <v>2</v>
      </c>
      <c r="K190" s="6">
        <f>'2017 Field of Dreamers - 2017 -'!K70</f>
        <v>5</v>
      </c>
      <c r="L190" s="6">
        <f>'2017 Field of Dreamers - 2017 -'!L70</f>
        <v>0.1333</v>
      </c>
      <c r="M190" s="6">
        <f>'2017 Field of Dreamers - 2017 -'!M70</f>
        <v>0.60949047619047614</v>
      </c>
    </row>
    <row r="191" spans="1:13" ht="15" customHeight="1" x14ac:dyDescent="0.15">
      <c r="A191" s="25" t="s">
        <v>19</v>
      </c>
      <c r="B191" s="6">
        <v>2007</v>
      </c>
      <c r="C191" s="6">
        <v>53</v>
      </c>
      <c r="D191" s="6">
        <v>34</v>
      </c>
      <c r="E191" s="7">
        <f t="shared" ref="E191:E197" si="18">D191/C191</f>
        <v>0.64150943396226412</v>
      </c>
      <c r="F191" s="8">
        <v>24</v>
      </c>
      <c r="G191" s="6">
        <v>8</v>
      </c>
      <c r="H191" s="6">
        <v>2</v>
      </c>
      <c r="I191" s="6">
        <v>0</v>
      </c>
      <c r="J191" s="6">
        <v>16</v>
      </c>
      <c r="K191" s="6">
        <v>20</v>
      </c>
      <c r="L191" s="7">
        <f t="shared" ref="L191:L197" si="19">(G191*1.33+H191*1.67+I191*2)/D191</f>
        <v>0.41117647058823531</v>
      </c>
      <c r="M191" s="8">
        <f t="shared" ref="M191:M197" si="20">L191+E191</f>
        <v>1.0526859045504995</v>
      </c>
    </row>
    <row r="192" spans="1:13" ht="15" customHeight="1" x14ac:dyDescent="0.15">
      <c r="A192" s="24" t="s">
        <v>19</v>
      </c>
      <c r="B192" s="6">
        <v>2008</v>
      </c>
      <c r="C192" s="6">
        <v>13</v>
      </c>
      <c r="D192" s="6">
        <v>9</v>
      </c>
      <c r="E192" s="9">
        <f t="shared" si="18"/>
        <v>0.69230769230769229</v>
      </c>
      <c r="F192" s="10">
        <v>8</v>
      </c>
      <c r="G192" s="6">
        <v>0</v>
      </c>
      <c r="H192" s="6">
        <v>1</v>
      </c>
      <c r="I192" s="6">
        <v>0</v>
      </c>
      <c r="J192" s="6">
        <v>0</v>
      </c>
      <c r="K192" s="6">
        <v>6</v>
      </c>
      <c r="L192" s="9">
        <f t="shared" si="19"/>
        <v>0.18555555555555556</v>
      </c>
      <c r="M192" s="10">
        <f t="shared" si="20"/>
        <v>0.87786324786324788</v>
      </c>
    </row>
    <row r="193" spans="1:13" ht="15" customHeight="1" x14ac:dyDescent="0.15">
      <c r="A193" s="24" t="s">
        <v>56</v>
      </c>
      <c r="B193" s="6">
        <v>2011</v>
      </c>
      <c r="C193" s="6">
        <v>4</v>
      </c>
      <c r="D193" s="6">
        <v>0</v>
      </c>
      <c r="E193" s="30">
        <f t="shared" si="18"/>
        <v>0</v>
      </c>
      <c r="F193" s="360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26" t="e">
        <f t="shared" si="19"/>
        <v>#DIV/0!</v>
      </c>
      <c r="M193" s="27" t="e">
        <f t="shared" si="20"/>
        <v>#DIV/0!</v>
      </c>
    </row>
    <row r="194" spans="1:13" ht="15" customHeight="1" x14ac:dyDescent="0.15">
      <c r="A194" s="24" t="s">
        <v>47</v>
      </c>
      <c r="B194" s="6">
        <v>2009</v>
      </c>
      <c r="C194" s="6">
        <v>25</v>
      </c>
      <c r="D194" s="6">
        <v>6</v>
      </c>
      <c r="E194" s="30">
        <f t="shared" si="18"/>
        <v>0.24</v>
      </c>
      <c r="F194" s="31">
        <v>6</v>
      </c>
      <c r="G194" s="6">
        <v>0</v>
      </c>
      <c r="H194" s="6">
        <v>0</v>
      </c>
      <c r="I194" s="6">
        <v>0</v>
      </c>
      <c r="J194" s="6">
        <v>4</v>
      </c>
      <c r="K194" s="6">
        <v>4</v>
      </c>
      <c r="L194" s="9">
        <f t="shared" si="19"/>
        <v>0</v>
      </c>
      <c r="M194" s="10">
        <f t="shared" si="20"/>
        <v>0.24</v>
      </c>
    </row>
    <row r="195" spans="1:13" ht="15" customHeight="1" x14ac:dyDescent="0.15">
      <c r="A195" s="24" t="s">
        <v>47</v>
      </c>
      <c r="B195" s="6">
        <v>2010</v>
      </c>
      <c r="C195" s="6">
        <v>3</v>
      </c>
      <c r="D195" s="6">
        <v>2</v>
      </c>
      <c r="E195" s="30">
        <f t="shared" si="18"/>
        <v>0.66666666666666663</v>
      </c>
      <c r="F195" s="31">
        <v>2</v>
      </c>
      <c r="G195" s="6">
        <v>0</v>
      </c>
      <c r="H195" s="6">
        <v>0</v>
      </c>
      <c r="I195" s="6">
        <v>0</v>
      </c>
      <c r="J195" s="6">
        <v>1</v>
      </c>
      <c r="K195" s="6">
        <v>1</v>
      </c>
      <c r="L195" s="9">
        <f t="shared" si="19"/>
        <v>0</v>
      </c>
      <c r="M195" s="10">
        <f t="shared" si="20"/>
        <v>0.66666666666666663</v>
      </c>
    </row>
    <row r="196" spans="1:13" ht="15" customHeight="1" x14ac:dyDescent="0.15">
      <c r="A196" s="24" t="s">
        <v>47</v>
      </c>
      <c r="B196" s="6">
        <v>2012</v>
      </c>
      <c r="C196" s="6">
        <v>8</v>
      </c>
      <c r="D196" s="6">
        <v>2</v>
      </c>
      <c r="E196" s="30">
        <f t="shared" si="18"/>
        <v>0.25</v>
      </c>
      <c r="F196" s="31">
        <v>0</v>
      </c>
      <c r="G196" s="6">
        <v>2</v>
      </c>
      <c r="H196" s="6">
        <v>0</v>
      </c>
      <c r="I196" s="6">
        <v>0</v>
      </c>
      <c r="J196" s="6">
        <v>1</v>
      </c>
      <c r="K196" s="6">
        <v>0</v>
      </c>
      <c r="L196" s="9">
        <f t="shared" si="19"/>
        <v>1.33</v>
      </c>
      <c r="M196" s="10">
        <f t="shared" si="20"/>
        <v>1.58</v>
      </c>
    </row>
    <row r="197" spans="1:13" ht="15" customHeight="1" x14ac:dyDescent="0.15">
      <c r="A197" s="24" t="s">
        <v>47</v>
      </c>
      <c r="B197" s="6">
        <v>2016</v>
      </c>
      <c r="C197" s="6">
        <v>8</v>
      </c>
      <c r="D197" s="6">
        <v>3</v>
      </c>
      <c r="E197" s="32">
        <f t="shared" si="18"/>
        <v>0.375</v>
      </c>
      <c r="F197" s="31">
        <v>3</v>
      </c>
      <c r="G197" s="6">
        <v>0</v>
      </c>
      <c r="H197" s="6">
        <v>0</v>
      </c>
      <c r="I197" s="6">
        <v>0</v>
      </c>
      <c r="J197" s="6">
        <v>1</v>
      </c>
      <c r="K197" s="6">
        <v>1</v>
      </c>
      <c r="L197" s="11">
        <f t="shared" si="19"/>
        <v>0</v>
      </c>
      <c r="M197" s="12">
        <f t="shared" si="20"/>
        <v>0.375</v>
      </c>
    </row>
    <row r="198" spans="1:13" ht="15" customHeight="1" x14ac:dyDescent="0.15">
      <c r="A198" s="24" t="s">
        <v>47</v>
      </c>
      <c r="B198" s="6">
        <v>2017</v>
      </c>
      <c r="C198" s="6">
        <f>'2017 - 2017 - Field of Dreamers'!C37</f>
        <v>53</v>
      </c>
      <c r="D198" s="6">
        <f>'2017 - 2017 - Field of Dreamers'!D37</f>
        <v>26</v>
      </c>
      <c r="E198" s="6">
        <f>'2017 - 2017 - Field of Dreamers'!E37</f>
        <v>0.49056603773584906</v>
      </c>
      <c r="F198" s="6">
        <f>'2017 - 2017 - Field of Dreamers'!F37</f>
        <v>25</v>
      </c>
      <c r="G198" s="6">
        <f>'2017 - 2017 - Field of Dreamers'!G37</f>
        <v>1</v>
      </c>
      <c r="H198" s="6">
        <f>'2017 - 2017 - Field of Dreamers'!H37</f>
        <v>0</v>
      </c>
      <c r="I198" s="6">
        <f>'2017 - 2017 - Field of Dreamers'!I37</f>
        <v>0</v>
      </c>
      <c r="J198" s="6">
        <f>'2017 - 2017 - Field of Dreamers'!J37</f>
        <v>12</v>
      </c>
      <c r="K198" s="6">
        <f>'2017 - 2017 - Field of Dreamers'!K37</f>
        <v>17</v>
      </c>
      <c r="L198" s="6">
        <f>'2017 - 2017 - Field of Dreamers'!L37</f>
        <v>5.1269230769230768E-2</v>
      </c>
      <c r="M198" s="6">
        <f>'2017 - 2017 - Field of Dreamers'!M37</f>
        <v>0.54183526850507979</v>
      </c>
    </row>
    <row r="199" spans="1:13" ht="15" customHeight="1" x14ac:dyDescent="0.15">
      <c r="A199" s="24" t="s">
        <v>47</v>
      </c>
      <c r="B199" s="6">
        <f>'2018 Field of Dreamers - 2018 -'!B11</f>
        <v>2018</v>
      </c>
      <c r="C199" s="6">
        <f>'2018 Field of Dreamers - 2018 -'!C11</f>
        <v>30</v>
      </c>
      <c r="D199" s="6">
        <f>'2018 Field of Dreamers - 2018 -'!D11</f>
        <v>23</v>
      </c>
      <c r="E199" s="356">
        <f>'2018 Field of Dreamers - 2018 -'!E11</f>
        <v>0.76666666666666672</v>
      </c>
      <c r="F199" s="6">
        <f>'2018 Field of Dreamers - 2018 -'!F11</f>
        <v>16</v>
      </c>
      <c r="G199" s="6">
        <f>'2018 Field of Dreamers - 2018 -'!G11</f>
        <v>4</v>
      </c>
      <c r="H199" s="6">
        <f>'2018 Field of Dreamers - 2018 -'!H11</f>
        <v>2</v>
      </c>
      <c r="I199" s="6">
        <f>'2018 Field of Dreamers - 2018 -'!I11</f>
        <v>1</v>
      </c>
      <c r="J199" s="6">
        <f>'2018 Field of Dreamers - 2018 -'!J11</f>
        <v>15</v>
      </c>
      <c r="K199" s="6">
        <f>'2018 Field of Dreamers - 2018 -'!K11</f>
        <v>12</v>
      </c>
      <c r="L199" s="357">
        <f>'2018 Field of Dreamers - 2018 -'!L11</f>
        <v>0.4637391304347826</v>
      </c>
      <c r="M199" s="8">
        <f>'2018 Field of Dreamers - 2018 -'!M11</f>
        <v>1.2304057971014493</v>
      </c>
    </row>
    <row r="200" spans="1:13" ht="15" customHeight="1" x14ac:dyDescent="0.15">
      <c r="A200" s="24" t="s">
        <v>65</v>
      </c>
      <c r="B200" s="6">
        <v>2013</v>
      </c>
      <c r="C200" s="6">
        <v>24</v>
      </c>
      <c r="D200" s="6">
        <v>16</v>
      </c>
      <c r="E200" s="30">
        <f>D200/C200</f>
        <v>0.66666666666666663</v>
      </c>
      <c r="F200" s="31">
        <v>15</v>
      </c>
      <c r="G200" s="6">
        <v>1</v>
      </c>
      <c r="H200" s="6">
        <v>0</v>
      </c>
      <c r="I200" s="6">
        <v>0</v>
      </c>
      <c r="J200" s="6">
        <v>9</v>
      </c>
      <c r="K200" s="6">
        <v>4</v>
      </c>
      <c r="L200" s="9">
        <f>(G200*1.33+H200*1.67+I200*2)/D200</f>
        <v>8.3125000000000004E-2</v>
      </c>
      <c r="M200" s="10">
        <f>L200+E200</f>
        <v>0.74979166666666663</v>
      </c>
    </row>
    <row r="201" spans="1:13" ht="15" customHeight="1" x14ac:dyDescent="0.15">
      <c r="A201" s="24" t="s">
        <v>65</v>
      </c>
      <c r="B201" s="6">
        <v>2014</v>
      </c>
      <c r="C201" s="6">
        <v>31</v>
      </c>
      <c r="D201" s="6">
        <v>14</v>
      </c>
      <c r="E201" s="30">
        <f>D201/C201</f>
        <v>0.45161290322580644</v>
      </c>
      <c r="F201" s="31">
        <v>10</v>
      </c>
      <c r="G201" s="6">
        <v>4</v>
      </c>
      <c r="H201" s="6">
        <v>0</v>
      </c>
      <c r="I201" s="6">
        <v>0</v>
      </c>
      <c r="J201" s="6">
        <v>8</v>
      </c>
      <c r="K201" s="6">
        <v>4</v>
      </c>
      <c r="L201" s="9">
        <f>(G201*1.33+H201*1.67+I201*2)/D201</f>
        <v>0.38</v>
      </c>
      <c r="M201" s="10">
        <f>L201+E201</f>
        <v>0.83161290322580639</v>
      </c>
    </row>
    <row r="202" spans="1:13" ht="15" customHeight="1" x14ac:dyDescent="0.15">
      <c r="A202" s="24" t="s">
        <v>65</v>
      </c>
      <c r="B202" s="6">
        <v>2016</v>
      </c>
      <c r="C202" s="6">
        <v>15</v>
      </c>
      <c r="D202" s="6">
        <v>12</v>
      </c>
      <c r="E202" s="32">
        <f>D202/C202</f>
        <v>0.8</v>
      </c>
      <c r="F202" s="31">
        <v>12</v>
      </c>
      <c r="G202" s="6">
        <v>0</v>
      </c>
      <c r="H202" s="6">
        <v>0</v>
      </c>
      <c r="I202" s="6">
        <v>0</v>
      </c>
      <c r="J202" s="6">
        <v>4</v>
      </c>
      <c r="K202" s="6">
        <v>6</v>
      </c>
      <c r="L202" s="11">
        <f>(G202*1.33+H202*1.67+I202*2)/D202</f>
        <v>0</v>
      </c>
      <c r="M202" s="12">
        <f>L202+E202</f>
        <v>0.8</v>
      </c>
    </row>
    <row r="203" spans="1:13" ht="15" customHeight="1" x14ac:dyDescent="0.15">
      <c r="A203" s="24" t="s">
        <v>65</v>
      </c>
      <c r="B203" s="6">
        <v>2017</v>
      </c>
      <c r="C203" s="6">
        <f>'2017 - 2017 - Field of Dreamers'!C38</f>
        <v>60</v>
      </c>
      <c r="D203" s="6">
        <f>'2017 - 2017 - Field of Dreamers'!D38</f>
        <v>29</v>
      </c>
      <c r="E203" s="6">
        <f>'2017 - 2017 - Field of Dreamers'!E38</f>
        <v>0.48333333333333334</v>
      </c>
      <c r="F203" s="6">
        <f>'2017 - 2017 - Field of Dreamers'!F38</f>
        <v>28</v>
      </c>
      <c r="G203" s="6">
        <f>'2017 - 2017 - Field of Dreamers'!G38</f>
        <v>1</v>
      </c>
      <c r="H203" s="6">
        <f>'2017 - 2017 - Field of Dreamers'!H38</f>
        <v>0</v>
      </c>
      <c r="I203" s="6">
        <f>'2017 - 2017 - Field of Dreamers'!I38</f>
        <v>0</v>
      </c>
      <c r="J203" s="6">
        <f>'2017 - 2017 - Field of Dreamers'!J38</f>
        <v>19</v>
      </c>
      <c r="K203" s="6">
        <f>'2017 - 2017 - Field of Dreamers'!K38</f>
        <v>18</v>
      </c>
      <c r="L203" s="6">
        <f>'2017 - 2017 - Field of Dreamers'!L38</f>
        <v>4.596551724137931E-2</v>
      </c>
      <c r="M203" s="6">
        <f>'2017 - 2017 - Field of Dreamers'!M38</f>
        <v>0.5292988505747126</v>
      </c>
    </row>
    <row r="204" spans="1:13" ht="15" customHeight="1" x14ac:dyDescent="0.15">
      <c r="A204" s="24" t="s">
        <v>65</v>
      </c>
      <c r="B204" s="6">
        <f>'2018 Field of Dreamers - 2018 -'!B36</f>
        <v>2018</v>
      </c>
      <c r="C204" s="6">
        <f>'2018 Field of Dreamers - 2018 -'!C36</f>
        <v>42</v>
      </c>
      <c r="D204" s="6">
        <f>'2018 Field of Dreamers - 2018 -'!D36</f>
        <v>23</v>
      </c>
      <c r="E204" s="6">
        <f>'2018 Field of Dreamers - 2018 -'!E36</f>
        <v>0.54761904761904767</v>
      </c>
      <c r="F204" s="6">
        <f>'2018 Field of Dreamers - 2018 -'!F36</f>
        <v>21</v>
      </c>
      <c r="G204" s="6">
        <f>'2018 Field of Dreamers - 2018 -'!G36</f>
        <v>2</v>
      </c>
      <c r="H204" s="6">
        <f>'2018 Field of Dreamers - 2018 -'!H36</f>
        <v>0</v>
      </c>
      <c r="I204" s="6">
        <f>'2018 Field of Dreamers - 2018 -'!I36</f>
        <v>0</v>
      </c>
      <c r="J204" s="6">
        <f>'2018 Field of Dreamers - 2018 -'!J36</f>
        <v>12</v>
      </c>
      <c r="K204" s="6">
        <f>'2018 Field of Dreamers - 2018 -'!K36</f>
        <v>13</v>
      </c>
      <c r="L204" s="6">
        <f>'2018 Field of Dreamers - 2018 -'!L36</f>
        <v>0.11591304347826087</v>
      </c>
      <c r="M204" s="6">
        <f>'2018 Field of Dreamers - 2018 -'!M36</f>
        <v>0.6635320910973086</v>
      </c>
    </row>
    <row r="205" spans="1:13" ht="15" customHeight="1" x14ac:dyDescent="0.15">
      <c r="A205" s="24" t="s">
        <v>127</v>
      </c>
      <c r="B205" s="6">
        <v>2017</v>
      </c>
      <c r="C205" s="6">
        <f>'2017 - 2017 - Field of Dreamers'!C39</f>
        <v>63</v>
      </c>
      <c r="D205" s="6">
        <f>'2017 - 2017 - Field of Dreamers'!D39</f>
        <v>37</v>
      </c>
      <c r="E205" s="6">
        <f>'2017 - 2017 - Field of Dreamers'!E39</f>
        <v>0.58730158730158732</v>
      </c>
      <c r="F205" s="6">
        <f>'2017 - 2017 - Field of Dreamers'!F39</f>
        <v>34</v>
      </c>
      <c r="G205" s="6">
        <f>'2017 - 2017 - Field of Dreamers'!G39</f>
        <v>2</v>
      </c>
      <c r="H205" s="6">
        <f>'2017 - 2017 - Field of Dreamers'!H39</f>
        <v>1</v>
      </c>
      <c r="I205" s="6">
        <f>'2017 - 2017 - Field of Dreamers'!I39</f>
        <v>0</v>
      </c>
      <c r="J205" s="6">
        <f>'2017 - 2017 - Field of Dreamers'!J39</f>
        <v>21</v>
      </c>
      <c r="K205" s="6">
        <f>'2017 - 2017 - Field of Dreamers'!K39</f>
        <v>18</v>
      </c>
      <c r="L205" s="6">
        <f>'2017 - 2017 - Field of Dreamers'!L39</f>
        <v>0.11710810810810811</v>
      </c>
      <c r="M205" s="6">
        <f>'2017 - 2017 - Field of Dreamers'!M39</f>
        <v>0.70440969540969545</v>
      </c>
    </row>
    <row r="206" spans="1:13" ht="15" customHeight="1" x14ac:dyDescent="0.15">
      <c r="A206" s="24" t="s">
        <v>127</v>
      </c>
      <c r="B206" s="6">
        <f>'2018 Field of Dreamers - 2018 -'!B43</f>
        <v>2018</v>
      </c>
      <c r="C206" s="6">
        <f>'2018 Field of Dreamers - 2018 -'!C43</f>
        <v>21</v>
      </c>
      <c r="D206" s="6">
        <f>'2018 Field of Dreamers - 2018 -'!D43</f>
        <v>15</v>
      </c>
      <c r="E206" s="6">
        <f>'2018 Field of Dreamers - 2018 -'!E43</f>
        <v>0.7142857142857143</v>
      </c>
      <c r="F206" s="6">
        <f>'2018 Field of Dreamers - 2018 -'!F43</f>
        <v>10</v>
      </c>
      <c r="G206" s="6">
        <f>'2018 Field of Dreamers - 2018 -'!G43</f>
        <v>5</v>
      </c>
      <c r="H206" s="6">
        <f>'2018 Field of Dreamers - 2018 -'!H43</f>
        <v>0</v>
      </c>
      <c r="I206" s="6">
        <f>'2018 Field of Dreamers - 2018 -'!I43</f>
        <v>0</v>
      </c>
      <c r="J206" s="6">
        <f>'2018 Field of Dreamers - 2018 -'!J43</f>
        <v>9</v>
      </c>
      <c r="K206" s="6">
        <f>'2018 Field of Dreamers - 2018 -'!K43</f>
        <v>9</v>
      </c>
      <c r="L206" s="6">
        <f>'2018 Field of Dreamers - 2018 -'!L43</f>
        <v>0.44433333333333336</v>
      </c>
      <c r="M206" s="6">
        <f>'2018 Field of Dreamers - 2018 -'!M43</f>
        <v>1.1586190476190477</v>
      </c>
    </row>
    <row r="207" spans="1:13" ht="15" customHeight="1" x14ac:dyDescent="0.15">
      <c r="A207" s="24" t="s">
        <v>125</v>
      </c>
      <c r="B207" s="6">
        <v>2017</v>
      </c>
      <c r="C207" s="6">
        <f>'2017 - 2017 - Field of Dreamers'!C40</f>
        <v>47</v>
      </c>
      <c r="D207" s="6">
        <f>'2017 - 2017 - Field of Dreamers'!D40</f>
        <v>32</v>
      </c>
      <c r="E207" s="6">
        <f>'2017 - 2017 - Field of Dreamers'!E40</f>
        <v>0.68085106382978722</v>
      </c>
      <c r="F207" s="6">
        <f>'2017 - 2017 - Field of Dreamers'!F40</f>
        <v>20</v>
      </c>
      <c r="G207" s="6">
        <f>'2017 - 2017 - Field of Dreamers'!G40</f>
        <v>7</v>
      </c>
      <c r="H207" s="6">
        <f>'2017 - 2017 - Field of Dreamers'!H40</f>
        <v>2</v>
      </c>
      <c r="I207" s="6">
        <f>'2017 - 2017 - Field of Dreamers'!I40</f>
        <v>3</v>
      </c>
      <c r="J207" s="6">
        <f>'2017 - 2017 - Field of Dreamers'!J40</f>
        <v>14</v>
      </c>
      <c r="K207" s="6">
        <f>'2017 - 2017 - Field of Dreamers'!K40</f>
        <v>18</v>
      </c>
      <c r="L207" s="6">
        <f>'2017 - 2017 - Field of Dreamers'!L40</f>
        <v>0.58328124999999997</v>
      </c>
      <c r="M207" s="6">
        <f>'2017 - 2017 - Field of Dreamers'!M40</f>
        <v>1.2641323138297871</v>
      </c>
    </row>
    <row r="208" spans="1:13" ht="15" customHeight="1" x14ac:dyDescent="0.15">
      <c r="A208" s="24" t="s">
        <v>125</v>
      </c>
      <c r="B208" s="6">
        <f>'2018 Field of Dreamers - 2018 -'!B60</f>
        <v>2018</v>
      </c>
      <c r="C208" s="40">
        <f>'2018 Field of Dreamers - 2018 -'!C60</f>
        <v>38</v>
      </c>
      <c r="D208" s="41">
        <f>'2018 Field of Dreamers - 2018 -'!D60</f>
        <v>27</v>
      </c>
      <c r="E208" s="356">
        <f>'2018 Field of Dreamers - 2018 -'!E60</f>
        <v>0.71052631578947367</v>
      </c>
      <c r="F208" s="40">
        <f>'2018 Field of Dreamers - 2018 -'!F60</f>
        <v>26</v>
      </c>
      <c r="G208" s="43">
        <f>'2018 Field of Dreamers - 2018 -'!G60</f>
        <v>1</v>
      </c>
      <c r="H208" s="43">
        <f>'2018 Field of Dreamers - 2018 -'!H60</f>
        <v>0</v>
      </c>
      <c r="I208" s="43">
        <f>'2018 Field of Dreamers - 2018 -'!I60</f>
        <v>0</v>
      </c>
      <c r="J208" s="43">
        <f>'2018 Field of Dreamers - 2018 -'!J60</f>
        <v>12</v>
      </c>
      <c r="K208" s="41">
        <f>'2018 Field of Dreamers - 2018 -'!K60</f>
        <v>13</v>
      </c>
      <c r="L208" s="357">
        <f>'2018 Field of Dreamers - 2018 -'!L60</f>
        <v>0</v>
      </c>
      <c r="M208" s="8">
        <f>'2018 Field of Dreamers - 2018 -'!M60</f>
        <v>0.71052631578947367</v>
      </c>
    </row>
    <row r="209" spans="1:13" ht="15" customHeight="1" x14ac:dyDescent="0.15">
      <c r="A209" s="24" t="s">
        <v>67</v>
      </c>
      <c r="B209" s="6">
        <v>2013</v>
      </c>
      <c r="C209" s="6">
        <v>17</v>
      </c>
      <c r="D209" s="6">
        <v>9</v>
      </c>
      <c r="E209" s="30">
        <f>D209/C209</f>
        <v>0.52941176470588236</v>
      </c>
      <c r="F209" s="31">
        <v>7</v>
      </c>
      <c r="G209" s="6">
        <v>2</v>
      </c>
      <c r="H209" s="6">
        <v>0</v>
      </c>
      <c r="I209" s="6">
        <v>0</v>
      </c>
      <c r="J209" s="6">
        <v>6</v>
      </c>
      <c r="K209" s="6">
        <v>7</v>
      </c>
      <c r="L209" s="9">
        <f>(G209*1.33+H209*1.67+I209*2)/D209</f>
        <v>0.29555555555555557</v>
      </c>
      <c r="M209" s="10">
        <f>L209+E209</f>
        <v>0.82496732026143793</v>
      </c>
    </row>
    <row r="210" spans="1:13" ht="15" customHeight="1" x14ac:dyDescent="0.15">
      <c r="A210" s="24" t="s">
        <v>67</v>
      </c>
      <c r="B210" s="6">
        <v>2014</v>
      </c>
      <c r="C210" s="6">
        <v>18</v>
      </c>
      <c r="D210" s="6">
        <v>9</v>
      </c>
      <c r="E210" s="30">
        <f>D210/C210</f>
        <v>0.5</v>
      </c>
      <c r="F210" s="31">
        <v>8</v>
      </c>
      <c r="G210" s="6">
        <v>1</v>
      </c>
      <c r="H210" s="6">
        <v>0</v>
      </c>
      <c r="I210" s="6">
        <v>0</v>
      </c>
      <c r="J210" s="6">
        <v>2</v>
      </c>
      <c r="K210" s="6">
        <v>2</v>
      </c>
      <c r="L210" s="9">
        <f>(G210*1.33+H210*1.67+I210*2)/D210</f>
        <v>0.14777777777777779</v>
      </c>
      <c r="M210" s="10">
        <f>L210+E210</f>
        <v>0.64777777777777779</v>
      </c>
    </row>
    <row r="211" spans="1:13" ht="15" customHeight="1" x14ac:dyDescent="0.15">
      <c r="A211" s="24" t="s">
        <v>67</v>
      </c>
      <c r="B211" s="6">
        <v>2015</v>
      </c>
      <c r="C211" s="40">
        <v>18</v>
      </c>
      <c r="D211" s="41">
        <v>10</v>
      </c>
      <c r="E211" s="32">
        <f>D211/C211</f>
        <v>0.55555555555555558</v>
      </c>
      <c r="F211" s="42">
        <v>10</v>
      </c>
      <c r="G211" s="43">
        <v>0</v>
      </c>
      <c r="H211" s="43">
        <v>0</v>
      </c>
      <c r="I211" s="43">
        <v>0</v>
      </c>
      <c r="J211" s="43">
        <v>5</v>
      </c>
      <c r="K211" s="41">
        <v>3</v>
      </c>
      <c r="L211" s="11">
        <f>(G211*1.33+H211*1.67+I211*2)/D211</f>
        <v>0</v>
      </c>
      <c r="M211" s="12">
        <f>L211+E211</f>
        <v>0.55555555555555558</v>
      </c>
    </row>
    <row r="212" spans="1:13" ht="15" customHeight="1" x14ac:dyDescent="0.15">
      <c r="A212" s="24" t="s">
        <v>67</v>
      </c>
      <c r="B212" s="6">
        <v>2017</v>
      </c>
      <c r="C212" s="6">
        <f>'2017 - 2017 - Field of Dreamers'!C41</f>
        <v>56</v>
      </c>
      <c r="D212" s="6">
        <f>'2017 - 2017 - Field of Dreamers'!D41</f>
        <v>35</v>
      </c>
      <c r="E212" s="6">
        <f>'2017 - 2017 - Field of Dreamers'!E41</f>
        <v>0.625</v>
      </c>
      <c r="F212" s="6">
        <f>'2017 - 2017 - Field of Dreamers'!F41</f>
        <v>29</v>
      </c>
      <c r="G212" s="6">
        <f>'2017 - 2017 - Field of Dreamers'!G41</f>
        <v>5</v>
      </c>
      <c r="H212" s="6">
        <f>'2017 - 2017 - Field of Dreamers'!H41</f>
        <v>1</v>
      </c>
      <c r="I212" s="6">
        <f>'2017 - 2017 - Field of Dreamers'!I41</f>
        <v>0</v>
      </c>
      <c r="J212" s="6">
        <f>'2017 - 2017 - Field of Dreamers'!J41</f>
        <v>9</v>
      </c>
      <c r="K212" s="6">
        <f>'2017 - 2017 - Field of Dreamers'!K41</f>
        <v>20</v>
      </c>
      <c r="L212" s="6">
        <f>'2017 - 2017 - Field of Dreamers'!L41</f>
        <v>0.23805714285714288</v>
      </c>
      <c r="M212" s="6">
        <f>'2017 - 2017 - Field of Dreamers'!M41</f>
        <v>0.86305714285714286</v>
      </c>
    </row>
    <row r="213" spans="1:13" ht="15" customHeight="1" x14ac:dyDescent="0.15">
      <c r="A213" s="24" t="s">
        <v>67</v>
      </c>
      <c r="B213" s="6">
        <f>'2018 Field of Dreamers - 2018 -'!B22</f>
        <v>2018</v>
      </c>
      <c r="C213" s="6">
        <f>'2018 Field of Dreamers - 2018 -'!C22</f>
        <v>21</v>
      </c>
      <c r="D213" s="6">
        <f>'2018 Field of Dreamers - 2018 -'!D22</f>
        <v>10</v>
      </c>
      <c r="E213" s="356">
        <f>'2018 Field of Dreamers - 2018 -'!E22</f>
        <v>0.47619047619047616</v>
      </c>
      <c r="F213" s="356">
        <f>'2018 Field of Dreamers - 2018 -'!F22</f>
        <v>9</v>
      </c>
      <c r="G213" s="6">
        <f>'2018 Field of Dreamers - 2018 -'!G22</f>
        <v>1</v>
      </c>
      <c r="H213" s="6">
        <f>'2018 Field of Dreamers - 2018 -'!H22</f>
        <v>0</v>
      </c>
      <c r="I213" s="6">
        <f>'2018 Field of Dreamers - 2018 -'!I22</f>
        <v>0</v>
      </c>
      <c r="J213" s="6">
        <f>'2018 Field of Dreamers - 2018 -'!J22</f>
        <v>6</v>
      </c>
      <c r="K213" s="6">
        <f>'2018 Field of Dreamers - 2018 -'!K22</f>
        <v>8</v>
      </c>
      <c r="L213" s="357">
        <f>'2018 Field of Dreamers - 2018 -'!L22</f>
        <v>0.1333</v>
      </c>
      <c r="M213" s="8">
        <f>'2018 Field of Dreamers - 2018 -'!M22</f>
        <v>0.60949047619047614</v>
      </c>
    </row>
    <row r="214" spans="1:13" ht="15" customHeight="1" x14ac:dyDescent="0.15">
      <c r="A214" s="25" t="s">
        <v>29</v>
      </c>
      <c r="B214" s="6">
        <v>2007</v>
      </c>
      <c r="C214" s="6">
        <v>50</v>
      </c>
      <c r="D214" s="6">
        <v>26</v>
      </c>
      <c r="E214" s="9">
        <f t="shared" ref="E214:E219" si="21">D214/C214</f>
        <v>0.52</v>
      </c>
      <c r="F214" s="10">
        <v>23</v>
      </c>
      <c r="G214" s="6">
        <v>3</v>
      </c>
      <c r="H214" s="6">
        <v>0</v>
      </c>
      <c r="I214" s="6">
        <v>0</v>
      </c>
      <c r="J214" s="6">
        <v>12</v>
      </c>
      <c r="K214" s="6">
        <v>14</v>
      </c>
      <c r="L214" s="9">
        <f t="shared" ref="L214:L219" si="22">(G214*1.33+H214*1.67+I214*2)/D214</f>
        <v>0.15346153846153848</v>
      </c>
      <c r="M214" s="10">
        <f t="shared" ref="M214:M219" si="23">L214+E214</f>
        <v>0.67346153846153856</v>
      </c>
    </row>
    <row r="215" spans="1:13" ht="15" customHeight="1" x14ac:dyDescent="0.15">
      <c r="A215" s="24" t="s">
        <v>29</v>
      </c>
      <c r="B215" s="6">
        <v>2008</v>
      </c>
      <c r="C215" s="6">
        <v>19</v>
      </c>
      <c r="D215" s="6">
        <v>5</v>
      </c>
      <c r="E215" s="9">
        <f t="shared" si="21"/>
        <v>0.26315789473684209</v>
      </c>
      <c r="F215" s="10">
        <v>4</v>
      </c>
      <c r="G215" s="6">
        <v>1</v>
      </c>
      <c r="H215" s="6">
        <v>0</v>
      </c>
      <c r="I215" s="6">
        <v>0</v>
      </c>
      <c r="J215" s="6">
        <v>0</v>
      </c>
      <c r="K215" s="6">
        <v>1</v>
      </c>
      <c r="L215" s="9">
        <f t="shared" si="22"/>
        <v>0.26600000000000001</v>
      </c>
      <c r="M215" s="10">
        <f t="shared" si="23"/>
        <v>0.52915789473684205</v>
      </c>
    </row>
    <row r="216" spans="1:13" ht="15" customHeight="1" x14ac:dyDescent="0.15">
      <c r="A216" s="24" t="s">
        <v>29</v>
      </c>
      <c r="B216" s="6">
        <v>2009</v>
      </c>
      <c r="C216" s="6">
        <v>28</v>
      </c>
      <c r="D216" s="6">
        <v>9</v>
      </c>
      <c r="E216" s="30">
        <f t="shared" si="21"/>
        <v>0.32142857142857145</v>
      </c>
      <c r="F216" s="360">
        <v>6</v>
      </c>
      <c r="G216" s="6">
        <v>3</v>
      </c>
      <c r="H216" s="6">
        <v>0</v>
      </c>
      <c r="I216" s="6">
        <v>0</v>
      </c>
      <c r="J216" s="6">
        <v>5</v>
      </c>
      <c r="K216" s="6">
        <v>5</v>
      </c>
      <c r="L216" s="9">
        <f t="shared" si="22"/>
        <v>0.44333333333333336</v>
      </c>
      <c r="M216" s="10">
        <f t="shared" si="23"/>
        <v>0.76476190476190475</v>
      </c>
    </row>
    <row r="217" spans="1:13" ht="15" customHeight="1" x14ac:dyDescent="0.15">
      <c r="A217" s="24" t="s">
        <v>29</v>
      </c>
      <c r="B217" s="6">
        <v>2010</v>
      </c>
      <c r="C217" s="6">
        <v>7</v>
      </c>
      <c r="D217" s="6">
        <v>1</v>
      </c>
      <c r="E217" s="30">
        <f t="shared" si="21"/>
        <v>0.14285714285714285</v>
      </c>
      <c r="F217" s="362">
        <v>0</v>
      </c>
      <c r="G217" s="6">
        <v>1</v>
      </c>
      <c r="H217" s="6">
        <v>0</v>
      </c>
      <c r="I217" s="6">
        <v>0</v>
      </c>
      <c r="J217" s="6">
        <v>1</v>
      </c>
      <c r="K217" s="6">
        <v>0</v>
      </c>
      <c r="L217" s="9">
        <f t="shared" si="22"/>
        <v>1.33</v>
      </c>
      <c r="M217" s="10">
        <f t="shared" si="23"/>
        <v>1.4728571428571429</v>
      </c>
    </row>
    <row r="218" spans="1:13" ht="15" customHeight="1" x14ac:dyDescent="0.15">
      <c r="A218" s="25" t="s">
        <v>22</v>
      </c>
      <c r="B218" s="6">
        <v>2007</v>
      </c>
      <c r="C218" s="6">
        <v>47</v>
      </c>
      <c r="D218" s="6">
        <v>34</v>
      </c>
      <c r="E218" s="9">
        <f t="shared" si="21"/>
        <v>0.72340425531914898</v>
      </c>
      <c r="F218" s="10">
        <v>28</v>
      </c>
      <c r="G218" s="6">
        <v>4</v>
      </c>
      <c r="H218" s="6">
        <v>0</v>
      </c>
      <c r="I218" s="6">
        <v>2</v>
      </c>
      <c r="J218" s="6">
        <v>20</v>
      </c>
      <c r="K218" s="6">
        <v>16</v>
      </c>
      <c r="L218" s="9">
        <f t="shared" si="22"/>
        <v>0.27411764705882352</v>
      </c>
      <c r="M218" s="10">
        <f t="shared" si="23"/>
        <v>0.99752190237797245</v>
      </c>
    </row>
    <row r="219" spans="1:13" ht="15" customHeight="1" x14ac:dyDescent="0.15">
      <c r="A219" s="24" t="s">
        <v>92</v>
      </c>
      <c r="B219" s="6">
        <v>2016</v>
      </c>
      <c r="C219" s="6">
        <v>9</v>
      </c>
      <c r="D219" s="6">
        <v>6</v>
      </c>
      <c r="E219" s="32">
        <f t="shared" si="21"/>
        <v>0.66666666666666663</v>
      </c>
      <c r="F219" s="360">
        <v>2</v>
      </c>
      <c r="G219" s="6">
        <v>3</v>
      </c>
      <c r="H219" s="6">
        <v>0</v>
      </c>
      <c r="I219" s="6">
        <v>1</v>
      </c>
      <c r="J219" s="6">
        <v>6</v>
      </c>
      <c r="K219" s="6">
        <v>4</v>
      </c>
      <c r="L219" s="11">
        <f t="shared" si="22"/>
        <v>0.99833333333333341</v>
      </c>
      <c r="M219" s="12">
        <f t="shared" si="23"/>
        <v>1.665</v>
      </c>
    </row>
    <row r="220" spans="1:13" ht="15" customHeight="1" x14ac:dyDescent="0.15">
      <c r="A220" s="24" t="s">
        <v>92</v>
      </c>
      <c r="B220" s="6">
        <v>2017</v>
      </c>
      <c r="C220" s="6">
        <f>'2017 - 2017 - Field of Dreamers'!C42</f>
        <v>43</v>
      </c>
      <c r="D220" s="6">
        <f>'2017 - 2017 - Field of Dreamers'!D42</f>
        <v>32</v>
      </c>
      <c r="E220" s="6">
        <f>'2017 - 2017 - Field of Dreamers'!E42</f>
        <v>0.7441860465116279</v>
      </c>
      <c r="F220" s="6">
        <f>'2017 - 2017 - Field of Dreamers'!F42</f>
        <v>15</v>
      </c>
      <c r="G220" s="6">
        <f>'2017 - 2017 - Field of Dreamers'!G42</f>
        <v>8</v>
      </c>
      <c r="H220" s="6">
        <f>'2017 - 2017 - Field of Dreamers'!H42</f>
        <v>2</v>
      </c>
      <c r="I220" s="6">
        <f>'2017 - 2017 - Field of Dreamers'!I42</f>
        <v>7</v>
      </c>
      <c r="J220" s="6">
        <f>'2017 - 2017 - Field of Dreamers'!J42</f>
        <v>28</v>
      </c>
      <c r="K220" s="6">
        <f>'2017 - 2017 - Field of Dreamers'!K42</f>
        <v>21</v>
      </c>
      <c r="L220" s="6">
        <f>'2017 - 2017 - Field of Dreamers'!L42</f>
        <v>0.87493749999999992</v>
      </c>
      <c r="M220" s="6">
        <f>'2017 - 2017 - Field of Dreamers'!M42</f>
        <v>1.6191235465116278</v>
      </c>
    </row>
    <row r="221" spans="1:13" ht="15" customHeight="1" x14ac:dyDescent="0.15">
      <c r="A221" s="24" t="s">
        <v>92</v>
      </c>
      <c r="B221" s="6">
        <f>'2018 Field of Dreamers - 2018 -'!B40</f>
        <v>2018</v>
      </c>
      <c r="C221" s="6">
        <f>'2018 Field of Dreamers - 2018 -'!C40</f>
        <v>44</v>
      </c>
      <c r="D221" s="6">
        <f>'2018 Field of Dreamers - 2018 -'!D40</f>
        <v>31</v>
      </c>
      <c r="E221" s="6">
        <f>'2018 Field of Dreamers - 2018 -'!E40</f>
        <v>0.70454545454545459</v>
      </c>
      <c r="F221" s="6">
        <f>'2018 Field of Dreamers - 2018 -'!F40</f>
        <v>26</v>
      </c>
      <c r="G221" s="6">
        <f>'2018 Field of Dreamers - 2018 -'!G40</f>
        <v>4</v>
      </c>
      <c r="H221" s="6">
        <f>'2018 Field of Dreamers - 2018 -'!H40</f>
        <v>0</v>
      </c>
      <c r="I221" s="6">
        <f>'2018 Field of Dreamers - 2018 -'!I40</f>
        <v>1</v>
      </c>
      <c r="J221" s="6">
        <f>'2018 Field of Dreamers - 2018 -'!J40</f>
        <v>17</v>
      </c>
      <c r="K221" s="6">
        <f>'2018 Field of Dreamers - 2018 -'!K40</f>
        <v>20</v>
      </c>
      <c r="L221" s="40">
        <f>'2018 Field of Dreamers - 2018 -'!L40</f>
        <v>0.23651612903225805</v>
      </c>
      <c r="M221" s="41">
        <f>'2018 Field of Dreamers - 2018 -'!M40</f>
        <v>0.94106158357771263</v>
      </c>
    </row>
    <row r="222" spans="1:13" ht="15" customHeight="1" x14ac:dyDescent="0.15">
      <c r="A222" s="24" t="s">
        <v>184</v>
      </c>
      <c r="B222" s="6">
        <f>'2018 Field of Dreamers - 2018 -'!B57</f>
        <v>2018</v>
      </c>
      <c r="C222" s="6">
        <f>'2018 Field of Dreamers - 2018 -'!C57</f>
        <v>50</v>
      </c>
      <c r="D222" s="6">
        <f>'2018 Field of Dreamers - 2018 -'!D57</f>
        <v>33</v>
      </c>
      <c r="E222" s="6">
        <f>'2018 Field of Dreamers - 2018 -'!E57</f>
        <v>0.66</v>
      </c>
      <c r="F222" s="6">
        <f>'2018 Field of Dreamers - 2018 -'!F57</f>
        <v>22</v>
      </c>
      <c r="G222" s="6">
        <f>'2018 Field of Dreamers - 2018 -'!G57</f>
        <v>9</v>
      </c>
      <c r="H222" s="6">
        <f>'2018 Field of Dreamers - 2018 -'!H57</f>
        <v>0</v>
      </c>
      <c r="I222" s="6">
        <f>'2018 Field of Dreamers - 2018 -'!I57</f>
        <v>2</v>
      </c>
      <c r="J222" s="6">
        <f>'2018 Field of Dreamers - 2018 -'!J57</f>
        <v>11</v>
      </c>
      <c r="K222" s="6">
        <f>'2018 Field of Dreamers - 2018 -'!K57</f>
        <v>18</v>
      </c>
      <c r="L222" s="6">
        <f>'2018 Field of Dreamers - 2018 -'!L57</f>
        <v>0.48475757575757578</v>
      </c>
      <c r="M222" s="6">
        <f>'2018 Field of Dreamers - 2018 -'!M57</f>
        <v>1.1447575757575759</v>
      </c>
    </row>
    <row r="223" spans="1:13" ht="15" customHeight="1" x14ac:dyDescent="0.15">
      <c r="A223" s="24" t="s">
        <v>68</v>
      </c>
      <c r="B223" s="6">
        <v>2013</v>
      </c>
      <c r="C223" s="6">
        <v>11</v>
      </c>
      <c r="D223" s="6">
        <v>5</v>
      </c>
      <c r="E223" s="29">
        <f>D223/C223</f>
        <v>0.45454545454545453</v>
      </c>
      <c r="F223" s="31">
        <v>5</v>
      </c>
      <c r="G223" s="6">
        <v>0</v>
      </c>
      <c r="H223" s="6">
        <v>0</v>
      </c>
      <c r="I223" s="6">
        <v>0</v>
      </c>
      <c r="J223" s="6">
        <v>1</v>
      </c>
      <c r="K223" s="6">
        <v>3</v>
      </c>
      <c r="L223" s="7">
        <f>(G223*1.33+H223*1.67+I223*2)/D223</f>
        <v>0</v>
      </c>
      <c r="M223" s="8">
        <f>L223+E223</f>
        <v>0.45454545454545453</v>
      </c>
    </row>
    <row r="224" spans="1:13" ht="15" customHeight="1" x14ac:dyDescent="0.15">
      <c r="A224" s="24" t="s">
        <v>68</v>
      </c>
      <c r="B224" s="6">
        <v>2014</v>
      </c>
      <c r="C224" s="6">
        <v>37</v>
      </c>
      <c r="D224" s="6">
        <v>27</v>
      </c>
      <c r="E224" s="30">
        <f>D224/C224</f>
        <v>0.72972972972972971</v>
      </c>
      <c r="F224" s="31">
        <v>25</v>
      </c>
      <c r="G224" s="6">
        <v>2</v>
      </c>
      <c r="H224" s="6">
        <v>0</v>
      </c>
      <c r="I224" s="6">
        <v>0</v>
      </c>
      <c r="J224" s="6">
        <v>4</v>
      </c>
      <c r="K224" s="6">
        <v>11</v>
      </c>
      <c r="L224" s="9">
        <f>(G224*1.33+H224*1.67+I224*2)/D224</f>
        <v>9.8518518518518519E-2</v>
      </c>
      <c r="M224" s="10">
        <f>L224+E224</f>
        <v>0.82824824824824828</v>
      </c>
    </row>
    <row r="225" spans="1:13" ht="15" customHeight="1" x14ac:dyDescent="0.15">
      <c r="A225" s="24" t="s">
        <v>68</v>
      </c>
      <c r="B225" s="6">
        <v>2015</v>
      </c>
      <c r="C225" s="6">
        <v>15</v>
      </c>
      <c r="D225" s="6">
        <v>9</v>
      </c>
      <c r="E225" s="30">
        <f>D225/C225</f>
        <v>0.6</v>
      </c>
      <c r="F225" s="31">
        <v>8</v>
      </c>
      <c r="G225" s="6">
        <v>1</v>
      </c>
      <c r="H225" s="6">
        <v>0</v>
      </c>
      <c r="I225" s="6">
        <v>0</v>
      </c>
      <c r="J225" s="6">
        <v>5</v>
      </c>
      <c r="K225" s="6">
        <v>5</v>
      </c>
      <c r="L225" s="9">
        <f>(G225*1.33+H225*1.67+I225*2)/D225</f>
        <v>0.14777777777777779</v>
      </c>
      <c r="M225" s="10">
        <f>L225+E225</f>
        <v>0.74777777777777776</v>
      </c>
    </row>
    <row r="226" spans="1:13" ht="15" customHeight="1" x14ac:dyDescent="0.15">
      <c r="A226" s="24" t="s">
        <v>68</v>
      </c>
      <c r="B226" s="6">
        <v>2016</v>
      </c>
      <c r="C226" s="6">
        <v>42</v>
      </c>
      <c r="D226" s="6">
        <v>28</v>
      </c>
      <c r="E226" s="32">
        <f>D226/C226</f>
        <v>0.66666666666666663</v>
      </c>
      <c r="F226" s="31">
        <v>24</v>
      </c>
      <c r="G226" s="6">
        <v>4</v>
      </c>
      <c r="H226" s="6">
        <v>0</v>
      </c>
      <c r="I226" s="6">
        <v>0</v>
      </c>
      <c r="J226" s="6">
        <v>6</v>
      </c>
      <c r="K226" s="6">
        <v>20</v>
      </c>
      <c r="L226" s="11">
        <f>(G226*1.33+H226*1.67+I226*2)/D226</f>
        <v>0.19</v>
      </c>
      <c r="M226" s="12">
        <f>L226+E226</f>
        <v>0.85666666666666669</v>
      </c>
    </row>
    <row r="227" spans="1:13" ht="15" customHeight="1" x14ac:dyDescent="0.15">
      <c r="A227" s="24" t="s">
        <v>68</v>
      </c>
      <c r="B227" s="6">
        <v>2017</v>
      </c>
      <c r="C227" s="6">
        <f>'2017 - 2017 - Field of Dreamers'!C43</f>
        <v>57</v>
      </c>
      <c r="D227" s="6">
        <f>'2017 - 2017 - Field of Dreamers'!D43</f>
        <v>43</v>
      </c>
      <c r="E227" s="6">
        <f>'2017 - 2017 - Field of Dreamers'!E43</f>
        <v>0.75438596491228072</v>
      </c>
      <c r="F227" s="6">
        <f>'2017 - 2017 - Field of Dreamers'!F43</f>
        <v>31</v>
      </c>
      <c r="G227" s="6">
        <f>'2017 - 2017 - Field of Dreamers'!G43</f>
        <v>10</v>
      </c>
      <c r="H227" s="6">
        <f>'2017 - 2017 - Field of Dreamers'!H43</f>
        <v>1</v>
      </c>
      <c r="I227" s="6">
        <f>'2017 - 2017 - Field of Dreamers'!I43</f>
        <v>1</v>
      </c>
      <c r="J227" s="6">
        <f>'2017 - 2017 - Field of Dreamers'!J43</f>
        <v>18</v>
      </c>
      <c r="K227" s="6">
        <f>'2017 - 2017 - Field of Dreamers'!K43</f>
        <v>24</v>
      </c>
      <c r="L227" s="6">
        <f>'2017 - 2017 - Field of Dreamers'!L43</f>
        <v>0.39527906976744187</v>
      </c>
      <c r="M227" s="6">
        <f>'2017 - 2017 - Field of Dreamers'!M43</f>
        <v>1.1496650346797226</v>
      </c>
    </row>
    <row r="228" spans="1:13" ht="15" customHeight="1" x14ac:dyDescent="0.15">
      <c r="A228" s="24" t="s">
        <v>68</v>
      </c>
      <c r="B228" s="6">
        <f>'2018 Field of Dreamers - 2018 -'!B15</f>
        <v>2018</v>
      </c>
      <c r="C228" s="6">
        <f>'2018 Field of Dreamers - 2018 -'!C15</f>
        <v>60</v>
      </c>
      <c r="D228" s="6">
        <f>'2018 Field of Dreamers - 2018 -'!D15</f>
        <v>37</v>
      </c>
      <c r="E228" s="6">
        <f>'2018 Field of Dreamers - 2018 -'!E15</f>
        <v>0.6166666666666667</v>
      </c>
      <c r="F228" s="6">
        <f>'2018 Field of Dreamers - 2018 -'!F15</f>
        <v>31</v>
      </c>
      <c r="G228" s="6">
        <f>'2018 Field of Dreamers - 2018 -'!G15</f>
        <v>5</v>
      </c>
      <c r="H228" s="6">
        <f>'2018 Field of Dreamers - 2018 -'!H15</f>
        <v>0</v>
      </c>
      <c r="I228" s="6">
        <f>'2018 Field of Dreamers - 2018 -'!I15</f>
        <v>1</v>
      </c>
      <c r="J228" s="6">
        <f>'2018 Field of Dreamers - 2018 -'!J15</f>
        <v>15</v>
      </c>
      <c r="K228" s="6">
        <f>'2018 Field of Dreamers - 2018 -'!K15</f>
        <v>20</v>
      </c>
      <c r="L228" s="6">
        <f>'2018 Field of Dreamers - 2018 -'!L15</f>
        <v>0.23418918918918916</v>
      </c>
      <c r="M228" s="6">
        <f>'2018 Field of Dreamers - 2018 -'!M15</f>
        <v>0.85085585585585588</v>
      </c>
    </row>
    <row r="229" spans="1:13" ht="15" customHeight="1" x14ac:dyDescent="0.15">
      <c r="A229" s="24" t="s">
        <v>179</v>
      </c>
      <c r="B229" s="6">
        <v>2017</v>
      </c>
      <c r="C229" s="6">
        <f>'2017 - 2017 - Field of Dreamers'!C44</f>
        <v>53</v>
      </c>
      <c r="D229" s="6">
        <f>'2017 - 2017 - Field of Dreamers'!D44</f>
        <v>28</v>
      </c>
      <c r="E229" s="6">
        <f>'2017 - 2017 - Field of Dreamers'!E44</f>
        <v>0.52830188679245282</v>
      </c>
      <c r="F229" s="6">
        <f>'2017 - 2017 - Field of Dreamers'!F44</f>
        <v>24</v>
      </c>
      <c r="G229" s="6">
        <f>'2017 - 2017 - Field of Dreamers'!G44</f>
        <v>4</v>
      </c>
      <c r="H229" s="6">
        <f>'2017 - 2017 - Field of Dreamers'!H44</f>
        <v>0</v>
      </c>
      <c r="I229" s="6">
        <f>'2017 - 2017 - Field of Dreamers'!I44</f>
        <v>0</v>
      </c>
      <c r="J229" s="6">
        <f>'2017 - 2017 - Field of Dreamers'!J44</f>
        <v>12</v>
      </c>
      <c r="K229" s="6">
        <f>'2017 - 2017 - Field of Dreamers'!K44</f>
        <v>12</v>
      </c>
      <c r="L229" s="6">
        <f>'2017 - 2017 - Field of Dreamers'!L44</f>
        <v>0.19042857142857142</v>
      </c>
      <c r="M229" s="6">
        <f>'2017 - 2017 - Field of Dreamers'!M44</f>
        <v>0.71873045822102422</v>
      </c>
    </row>
    <row r="230" spans="1:13" ht="15" customHeight="1" x14ac:dyDescent="0.15">
      <c r="A230" s="24" t="s">
        <v>179</v>
      </c>
      <c r="B230" s="6">
        <f>'2018 Field of Dreamers - 2018 -'!B39</f>
        <v>2018</v>
      </c>
      <c r="C230" s="6">
        <f>'2018 Field of Dreamers - 2018 -'!C39</f>
        <v>46</v>
      </c>
      <c r="D230" s="6">
        <f>'2018 Field of Dreamers - 2018 -'!D39</f>
        <v>22</v>
      </c>
      <c r="E230" s="356">
        <f>'2018 Field of Dreamers - 2018 -'!E39</f>
        <v>0.47826086956521741</v>
      </c>
      <c r="F230" s="6">
        <f>'2018 Field of Dreamers - 2018 -'!F39</f>
        <v>22</v>
      </c>
      <c r="G230" s="6">
        <f>'2018 Field of Dreamers - 2018 -'!G39</f>
        <v>0</v>
      </c>
      <c r="H230" s="6">
        <f>'2018 Field of Dreamers - 2018 -'!H39</f>
        <v>0</v>
      </c>
      <c r="I230" s="6">
        <f>'2018 Field of Dreamers - 2018 -'!I39</f>
        <v>0</v>
      </c>
      <c r="J230" s="6">
        <f>'2018 Field of Dreamers - 2018 -'!J39</f>
        <v>8</v>
      </c>
      <c r="K230" s="6">
        <f>'2018 Field of Dreamers - 2018 -'!K39</f>
        <v>11</v>
      </c>
      <c r="L230" s="357">
        <f>'2018 Field of Dreamers - 2018 -'!L39</f>
        <v>0</v>
      </c>
      <c r="M230" s="8">
        <f>'2018 Field of Dreamers - 2018 -'!M39</f>
        <v>0.47826086956521741</v>
      </c>
    </row>
    <row r="231" spans="1:13" ht="15" customHeight="1" x14ac:dyDescent="0.15">
      <c r="A231" s="24" t="s">
        <v>80</v>
      </c>
      <c r="B231" s="6">
        <v>2014</v>
      </c>
      <c r="C231" s="6">
        <v>4</v>
      </c>
      <c r="D231" s="6">
        <v>1</v>
      </c>
      <c r="E231" s="30">
        <f>D231/C231</f>
        <v>0.25</v>
      </c>
      <c r="F231" s="6">
        <v>1</v>
      </c>
      <c r="G231" s="6">
        <v>0</v>
      </c>
      <c r="H231" s="6">
        <v>0</v>
      </c>
      <c r="I231" s="6">
        <v>0</v>
      </c>
      <c r="J231" s="6">
        <v>1</v>
      </c>
      <c r="K231" s="6">
        <v>1</v>
      </c>
      <c r="L231" s="9">
        <f>(G231*1.33+H231*1.67+I231*2)/D231</f>
        <v>0</v>
      </c>
      <c r="M231" s="10">
        <f>L231+E231</f>
        <v>0.25</v>
      </c>
    </row>
    <row r="232" spans="1:13" ht="15" customHeight="1" x14ac:dyDescent="0.15">
      <c r="A232" s="24" t="s">
        <v>80</v>
      </c>
      <c r="B232" s="6">
        <v>2015</v>
      </c>
      <c r="C232" s="6">
        <v>16</v>
      </c>
      <c r="D232" s="6">
        <v>9</v>
      </c>
      <c r="E232" s="30">
        <f>D232/C232</f>
        <v>0.5625</v>
      </c>
      <c r="F232" s="31">
        <v>8</v>
      </c>
      <c r="G232" s="6">
        <v>1</v>
      </c>
      <c r="H232" s="6">
        <v>0</v>
      </c>
      <c r="I232" s="6">
        <v>0</v>
      </c>
      <c r="J232" s="6">
        <v>6</v>
      </c>
      <c r="K232" s="6">
        <v>5</v>
      </c>
      <c r="L232" s="9">
        <f>(G232*1.33+H232*1.67+I232*2)/D232</f>
        <v>0.14777777777777779</v>
      </c>
      <c r="M232" s="10">
        <f>L232+E232</f>
        <v>0.71027777777777779</v>
      </c>
    </row>
    <row r="233" spans="1:13" ht="15" customHeight="1" x14ac:dyDescent="0.15">
      <c r="A233" s="24" t="s">
        <v>80</v>
      </c>
      <c r="B233" s="6">
        <v>2016</v>
      </c>
      <c r="C233" s="6">
        <v>30</v>
      </c>
      <c r="D233" s="6">
        <v>10</v>
      </c>
      <c r="E233" s="32">
        <f>D233/C233</f>
        <v>0.33333333333333331</v>
      </c>
      <c r="F233" s="31">
        <v>10</v>
      </c>
      <c r="G233" s="6">
        <v>0</v>
      </c>
      <c r="H233" s="6">
        <v>0</v>
      </c>
      <c r="I233" s="6">
        <v>0</v>
      </c>
      <c r="J233" s="6">
        <v>12</v>
      </c>
      <c r="K233" s="6">
        <v>3</v>
      </c>
      <c r="L233" s="11">
        <f>(G233*1.33+H233*1.67+I233*2)/D233</f>
        <v>0</v>
      </c>
      <c r="M233" s="12">
        <f>L233+E233</f>
        <v>0.33333333333333331</v>
      </c>
    </row>
    <row r="234" spans="1:13" ht="15" customHeight="1" x14ac:dyDescent="0.15">
      <c r="A234" s="24" t="s">
        <v>80</v>
      </c>
      <c r="B234" s="6">
        <v>2017</v>
      </c>
      <c r="C234" s="6">
        <f>'2017 - 2017 - Field of Dreamers'!C45</f>
        <v>46</v>
      </c>
      <c r="D234" s="6">
        <f>'2017 - 2017 - Field of Dreamers'!D45</f>
        <v>27</v>
      </c>
      <c r="E234" s="6">
        <f>'2017 - 2017 - Field of Dreamers'!E45</f>
        <v>0.58695652173913049</v>
      </c>
      <c r="F234" s="6">
        <f>'2017 - 2017 - Field of Dreamers'!F45</f>
        <v>27</v>
      </c>
      <c r="G234" s="6">
        <f>'2017 - 2017 - Field of Dreamers'!G45</f>
        <v>0</v>
      </c>
      <c r="H234" s="6">
        <f>'2017 - 2017 - Field of Dreamers'!H45</f>
        <v>0</v>
      </c>
      <c r="I234" s="6">
        <f>'2017 - 2017 - Field of Dreamers'!I45</f>
        <v>0</v>
      </c>
      <c r="J234" s="6">
        <f>'2017 - 2017 - Field of Dreamers'!J45</f>
        <v>15</v>
      </c>
      <c r="K234" s="6">
        <f>'2017 - 2017 - Field of Dreamers'!K45</f>
        <v>6</v>
      </c>
      <c r="L234" s="6">
        <f>'2017 - 2017 - Field of Dreamers'!L45</f>
        <v>0</v>
      </c>
      <c r="M234" s="6">
        <f>'2017 - 2017 - Field of Dreamers'!M45</f>
        <v>0.58695652173913049</v>
      </c>
    </row>
    <row r="235" spans="1:13" ht="15" customHeight="1" x14ac:dyDescent="0.15">
      <c r="A235" s="24" t="s">
        <v>64</v>
      </c>
      <c r="B235" s="6">
        <v>2013</v>
      </c>
      <c r="C235" s="6">
        <v>12</v>
      </c>
      <c r="D235" s="6">
        <v>8</v>
      </c>
      <c r="E235" s="29">
        <f>D235/C235</f>
        <v>0.66666666666666663</v>
      </c>
      <c r="F235" s="31">
        <v>6</v>
      </c>
      <c r="G235" s="6">
        <v>0</v>
      </c>
      <c r="H235" s="6">
        <v>2</v>
      </c>
      <c r="I235" s="6">
        <v>0</v>
      </c>
      <c r="J235" s="6">
        <v>2</v>
      </c>
      <c r="K235" s="6">
        <v>1</v>
      </c>
      <c r="L235" s="7">
        <f>(G235*1.33+H235*1.67+I235*2)/D235</f>
        <v>0.41749999999999998</v>
      </c>
      <c r="M235" s="8">
        <f>L235+E235</f>
        <v>1.0841666666666665</v>
      </c>
    </row>
    <row r="236" spans="1:13" ht="15" customHeight="1" x14ac:dyDescent="0.15">
      <c r="A236" s="24" t="s">
        <v>64</v>
      </c>
      <c r="B236" s="6">
        <v>2015</v>
      </c>
      <c r="C236" s="6">
        <v>8</v>
      </c>
      <c r="D236" s="6">
        <v>5</v>
      </c>
      <c r="E236" s="32">
        <f>D236/C236</f>
        <v>0.625</v>
      </c>
      <c r="F236" s="31">
        <v>3</v>
      </c>
      <c r="G236" s="6">
        <v>1</v>
      </c>
      <c r="H236" s="6">
        <v>0</v>
      </c>
      <c r="I236" s="6">
        <v>1</v>
      </c>
      <c r="J236" s="6">
        <v>2</v>
      </c>
      <c r="K236" s="6">
        <v>1</v>
      </c>
      <c r="L236" s="11">
        <f>(G236*1.33+H236*1.67+I236*2)/D236</f>
        <v>0.66600000000000004</v>
      </c>
      <c r="M236" s="12">
        <f>L236+E236</f>
        <v>1.2909999999999999</v>
      </c>
    </row>
    <row r="237" spans="1:13" ht="15" customHeight="1" x14ac:dyDescent="0.15">
      <c r="A237" s="24" t="s">
        <v>64</v>
      </c>
      <c r="B237" s="6">
        <v>2015</v>
      </c>
      <c r="C237" s="6">
        <f>'2016 - 2016'!B27</f>
        <v>5</v>
      </c>
      <c r="D237" s="6">
        <f>'2016 - 2016'!C27</f>
        <v>2</v>
      </c>
      <c r="E237" s="6">
        <f>'2016 - 2016'!D27</f>
        <v>0.4</v>
      </c>
      <c r="F237" s="6">
        <f>'2016 - 2016'!E27</f>
        <v>2</v>
      </c>
      <c r="G237" s="6">
        <f>'2016 - 2016'!F27</f>
        <v>0</v>
      </c>
      <c r="H237" s="6">
        <f>'2016 - 2016'!G27</f>
        <v>0</v>
      </c>
      <c r="I237" s="6">
        <f>'2016 - 2016'!H27</f>
        <v>0</v>
      </c>
      <c r="J237" s="6">
        <f>'2016 - 2016'!I27</f>
        <v>2</v>
      </c>
      <c r="K237" s="6">
        <f>'2016 - 2016'!J27</f>
        <v>0</v>
      </c>
      <c r="L237" s="6">
        <f>'2016 - 2016'!K27</f>
        <v>0</v>
      </c>
      <c r="M237" s="6">
        <f>'2016 - 2016'!L27</f>
        <v>0.4</v>
      </c>
    </row>
    <row r="238" spans="1:13" ht="15" customHeight="1" x14ac:dyDescent="0.15">
      <c r="A238" s="24" t="s">
        <v>64</v>
      </c>
      <c r="B238" s="6">
        <v>2017</v>
      </c>
      <c r="C238" s="6">
        <f>'2017 - 2017 - Field of Dreamers'!C46</f>
        <v>69</v>
      </c>
      <c r="D238" s="6">
        <f>'2017 - 2017 - Field of Dreamers'!D46</f>
        <v>49</v>
      </c>
      <c r="E238" s="6">
        <f>'2017 - 2017 - Field of Dreamers'!E46</f>
        <v>0.71014492753623193</v>
      </c>
      <c r="F238" s="6">
        <f>'2017 - 2017 - Field of Dreamers'!F46</f>
        <v>38</v>
      </c>
      <c r="G238" s="6">
        <f>'2017 - 2017 - Field of Dreamers'!G46</f>
        <v>5</v>
      </c>
      <c r="H238" s="6">
        <f>'2017 - 2017 - Field of Dreamers'!H46</f>
        <v>3</v>
      </c>
      <c r="I238" s="6">
        <f>'2017 - 2017 - Field of Dreamers'!I46</f>
        <v>3</v>
      </c>
      <c r="J238" s="6">
        <f>'2017 - 2017 - Field of Dreamers'!J46</f>
        <v>38</v>
      </c>
      <c r="K238" s="6">
        <f>'2017 - 2017 - Field of Dreamers'!K46</f>
        <v>26</v>
      </c>
      <c r="L238" s="6">
        <f>'2017 - 2017 - Field of Dreamers'!L46</f>
        <v>0.36053061224489796</v>
      </c>
      <c r="M238" s="6">
        <f>'2017 - 2017 - Field of Dreamers'!M46</f>
        <v>1.0706755397811298</v>
      </c>
    </row>
    <row r="239" spans="1:13" ht="15" customHeight="1" x14ac:dyDescent="0.15">
      <c r="A239" s="24" t="s">
        <v>64</v>
      </c>
      <c r="B239" s="6">
        <f>'2018 Field of Dreamers - 2018 -'!B58</f>
        <v>2018</v>
      </c>
      <c r="C239" s="6">
        <f>'2018 Field of Dreamers - 2018 -'!C58</f>
        <v>35</v>
      </c>
      <c r="D239" s="6">
        <f>'2018 Field of Dreamers - 2018 -'!D58</f>
        <v>28</v>
      </c>
      <c r="E239" s="6">
        <f>'2018 Field of Dreamers - 2018 -'!E58</f>
        <v>0.8</v>
      </c>
      <c r="F239" s="6">
        <f>'2018 Field of Dreamers - 2018 -'!F58</f>
        <v>15</v>
      </c>
      <c r="G239" s="6">
        <f>'2018 Field of Dreamers - 2018 -'!G58</f>
        <v>6</v>
      </c>
      <c r="H239" s="6">
        <f>'2018 Field of Dreamers - 2018 -'!H58</f>
        <v>5</v>
      </c>
      <c r="I239" s="6">
        <f>'2018 Field of Dreamers - 2018 -'!I58</f>
        <v>2</v>
      </c>
      <c r="J239" s="6">
        <f>'2018 Field of Dreamers - 2018 -'!J58</f>
        <v>19</v>
      </c>
      <c r="K239" s="6">
        <f>'2018 Field of Dreamers - 2018 -'!K58</f>
        <v>16</v>
      </c>
      <c r="L239" s="6">
        <f>'2018 Field of Dreamers - 2018 -'!L58</f>
        <v>0.72617857142857134</v>
      </c>
      <c r="M239" s="6">
        <f>'2018 Field of Dreamers - 2018 -'!M58</f>
        <v>1.5261785714285714</v>
      </c>
    </row>
    <row r="240" spans="1:13" ht="15" customHeight="1" x14ac:dyDescent="0.15">
      <c r="A240" s="24" t="s">
        <v>120</v>
      </c>
      <c r="B240" s="6">
        <v>2017</v>
      </c>
      <c r="C240" s="6">
        <f>'2017 Field of Dreamers - 2017 -'!C41</f>
        <v>35</v>
      </c>
      <c r="D240" s="6">
        <f>'2017 Field of Dreamers - 2017 -'!D41</f>
        <v>18</v>
      </c>
      <c r="E240" s="6">
        <f>'2017 Field of Dreamers - 2017 -'!E41</f>
        <v>0.51428571428571423</v>
      </c>
      <c r="F240" s="6">
        <f>'2017 Field of Dreamers - 2017 -'!F41</f>
        <v>18</v>
      </c>
      <c r="G240" s="6">
        <f>'2017 Field of Dreamers - 2017 -'!G41</f>
        <v>0</v>
      </c>
      <c r="H240" s="6">
        <f>'2017 Field of Dreamers - 2017 -'!H41</f>
        <v>0</v>
      </c>
      <c r="I240" s="6">
        <f>'2017 Field of Dreamers - 2017 -'!I41</f>
        <v>0</v>
      </c>
      <c r="J240" s="6">
        <f>'2017 Field of Dreamers - 2017 -'!J41</f>
        <v>6</v>
      </c>
      <c r="K240" s="6">
        <f>'2017 Field of Dreamers - 2017 -'!K41</f>
        <v>9</v>
      </c>
      <c r="L240" s="6">
        <f>'2017 Field of Dreamers - 2017 -'!L41</f>
        <v>0</v>
      </c>
      <c r="M240" s="6">
        <f>'2017 Field of Dreamers - 2017 -'!M41</f>
        <v>0.51428571428571423</v>
      </c>
    </row>
    <row r="241" spans="1:13" ht="15" customHeight="1" x14ac:dyDescent="0.15">
      <c r="A241" s="24" t="s">
        <v>120</v>
      </c>
      <c r="B241" s="6">
        <f>'2018 Field of Dreamers - 2018 -'!B8</f>
        <v>2018</v>
      </c>
      <c r="C241" s="6">
        <f>'2018 Field of Dreamers - 2018 -'!C8</f>
        <v>14</v>
      </c>
      <c r="D241" s="6">
        <f>'2018 Field of Dreamers - 2018 -'!D8</f>
        <v>9</v>
      </c>
      <c r="E241" s="356">
        <f>'2018 Field of Dreamers - 2018 -'!E8</f>
        <v>0.6428571428571429</v>
      </c>
      <c r="F241" s="6">
        <f>'2018 Field of Dreamers - 2018 -'!F8</f>
        <v>9</v>
      </c>
      <c r="G241" s="6">
        <f>'2018 Field of Dreamers - 2018 -'!G8</f>
        <v>0</v>
      </c>
      <c r="H241" s="6">
        <f>'2018 Field of Dreamers - 2018 -'!H8</f>
        <v>0</v>
      </c>
      <c r="I241" s="6">
        <f>'2018 Field of Dreamers - 2018 -'!I8</f>
        <v>0</v>
      </c>
      <c r="J241" s="6">
        <f>'2018 Field of Dreamers - 2018 -'!J8</f>
        <v>4</v>
      </c>
      <c r="K241" s="6">
        <f>'2018 Field of Dreamers - 2018 -'!K8</f>
        <v>3</v>
      </c>
      <c r="L241" s="357">
        <f>'2018 Field of Dreamers - 2018 -'!L8</f>
        <v>0</v>
      </c>
      <c r="M241" s="8">
        <f>'2018 Field of Dreamers - 2018 -'!M8</f>
        <v>0.6428571428571429</v>
      </c>
    </row>
    <row r="242" spans="1:13" ht="15" customHeight="1" x14ac:dyDescent="0.15">
      <c r="A242" s="24" t="s">
        <v>87</v>
      </c>
      <c r="B242" s="6">
        <v>2015</v>
      </c>
      <c r="C242" s="6">
        <v>23</v>
      </c>
      <c r="D242" s="6">
        <v>16</v>
      </c>
      <c r="E242" s="30">
        <f>D242/C242</f>
        <v>0.69565217391304346</v>
      </c>
      <c r="F242" s="6">
        <v>16</v>
      </c>
      <c r="G242" s="6">
        <v>0</v>
      </c>
      <c r="H242" s="6">
        <v>0</v>
      </c>
      <c r="I242" s="6">
        <v>0</v>
      </c>
      <c r="J242" s="6">
        <v>12</v>
      </c>
      <c r="K242" s="6">
        <v>7</v>
      </c>
      <c r="L242" s="9">
        <f>(G242*1.33+H242*1.67+I242*2)/D242</f>
        <v>0</v>
      </c>
      <c r="M242" s="10">
        <f>L242+E242</f>
        <v>0.69565217391304346</v>
      </c>
    </row>
    <row r="243" spans="1:13" ht="15" customHeight="1" x14ac:dyDescent="0.15">
      <c r="A243" s="24" t="s">
        <v>87</v>
      </c>
      <c r="B243" s="6">
        <v>2016</v>
      </c>
      <c r="C243" s="6">
        <v>28</v>
      </c>
      <c r="D243" s="6">
        <v>14</v>
      </c>
      <c r="E243" s="32">
        <f>D243/C243</f>
        <v>0.5</v>
      </c>
      <c r="F243" s="6">
        <v>14</v>
      </c>
      <c r="G243" s="6">
        <v>0</v>
      </c>
      <c r="H243" s="6">
        <v>0</v>
      </c>
      <c r="I243" s="6">
        <v>0</v>
      </c>
      <c r="J243" s="6">
        <v>8</v>
      </c>
      <c r="K243" s="6">
        <v>10</v>
      </c>
      <c r="L243" s="11">
        <f>(G243*1.33+H243*1.67+I243*2)/D243</f>
        <v>0</v>
      </c>
      <c r="M243" s="12">
        <f>L243+E243</f>
        <v>0.5</v>
      </c>
    </row>
    <row r="244" spans="1:13" ht="15" customHeight="1" x14ac:dyDescent="0.15">
      <c r="A244" s="24" t="s">
        <v>87</v>
      </c>
      <c r="B244" s="6">
        <v>2017</v>
      </c>
      <c r="C244" s="6">
        <f>'2017 - 2017 - Field of Dreamers'!C48</f>
        <v>40</v>
      </c>
      <c r="D244" s="6">
        <f>'2017 - 2017 - Field of Dreamers'!D48</f>
        <v>27</v>
      </c>
      <c r="E244" s="6">
        <f>'2017 - 2017 - Field of Dreamers'!E48</f>
        <v>0.67500000000000004</v>
      </c>
      <c r="F244" s="6">
        <f>'2017 - 2017 - Field of Dreamers'!F48</f>
        <v>27</v>
      </c>
      <c r="G244" s="6">
        <f>'2017 - 2017 - Field of Dreamers'!G48</f>
        <v>0</v>
      </c>
      <c r="H244" s="6">
        <f>'2017 - 2017 - Field of Dreamers'!H48</f>
        <v>0</v>
      </c>
      <c r="I244" s="6">
        <f>'2017 - 2017 - Field of Dreamers'!I48</f>
        <v>0</v>
      </c>
      <c r="J244" s="6">
        <f>'2017 - 2017 - Field of Dreamers'!J48</f>
        <v>8</v>
      </c>
      <c r="K244" s="6">
        <f>'2017 - 2017 - Field of Dreamers'!K48</f>
        <v>16</v>
      </c>
      <c r="L244" s="6">
        <f>'2017 - 2017 - Field of Dreamers'!L48</f>
        <v>0</v>
      </c>
      <c r="M244" s="6">
        <f>'2017 - 2017 - Field of Dreamers'!M48</f>
        <v>0.67500000000000004</v>
      </c>
    </row>
    <row r="245" spans="1:13" ht="15" customHeight="1" x14ac:dyDescent="0.15">
      <c r="A245" s="24" t="s">
        <v>87</v>
      </c>
      <c r="B245" s="6">
        <f>'2018 Field of Dreamers - 2018 -'!B41</f>
        <v>2018</v>
      </c>
      <c r="C245" s="6">
        <f>'2018 Field of Dreamers - 2018 -'!C41</f>
        <v>50</v>
      </c>
      <c r="D245" s="6">
        <f>'2018 Field of Dreamers - 2018 -'!D41</f>
        <v>33</v>
      </c>
      <c r="E245" s="356">
        <f>'2018 Field of Dreamers - 2018 -'!E41</f>
        <v>0.66</v>
      </c>
      <c r="F245" s="356">
        <f>'2018 Field of Dreamers - 2018 -'!F41</f>
        <v>33</v>
      </c>
      <c r="G245" s="6">
        <f>'2018 Field of Dreamers - 2018 -'!G41</f>
        <v>0</v>
      </c>
      <c r="H245" s="6">
        <f>'2018 Field of Dreamers - 2018 -'!H41</f>
        <v>0</v>
      </c>
      <c r="I245" s="6">
        <f>'2018 Field of Dreamers - 2018 -'!I41</f>
        <v>0</v>
      </c>
      <c r="J245" s="6">
        <f>'2018 Field of Dreamers - 2018 -'!J41</f>
        <v>11</v>
      </c>
      <c r="K245" s="6">
        <f>'2018 Field of Dreamers - 2018 -'!K41</f>
        <v>12</v>
      </c>
      <c r="L245" s="357">
        <f>'2018 Field of Dreamers - 2018 -'!L41</f>
        <v>0</v>
      </c>
      <c r="M245" s="8">
        <f>'2018 Field of Dreamers - 2018 -'!M41</f>
        <v>0.66</v>
      </c>
    </row>
    <row r="246" spans="1:13" ht="15" customHeight="1" x14ac:dyDescent="0.15">
      <c r="A246" s="24" t="s">
        <v>122</v>
      </c>
      <c r="B246" s="6">
        <v>2008</v>
      </c>
      <c r="C246" s="6">
        <v>13</v>
      </c>
      <c r="D246" s="6">
        <v>4</v>
      </c>
      <c r="E246" s="9">
        <f>D246/C246</f>
        <v>0.30769230769230771</v>
      </c>
      <c r="F246" s="10">
        <v>4</v>
      </c>
      <c r="G246" s="6">
        <v>0</v>
      </c>
      <c r="H246" s="6">
        <v>0</v>
      </c>
      <c r="I246" s="6">
        <v>0</v>
      </c>
      <c r="J246" s="6">
        <v>2</v>
      </c>
      <c r="K246" s="6">
        <v>2</v>
      </c>
      <c r="L246" s="9">
        <f>(G246*1.33+H246*1.67+I246*2)/D246</f>
        <v>0</v>
      </c>
      <c r="M246" s="10">
        <f>L246+E246</f>
        <v>0.30769230769230771</v>
      </c>
    </row>
    <row r="247" spans="1:13" ht="15" customHeight="1" x14ac:dyDescent="0.15">
      <c r="A247" s="24" t="s">
        <v>122</v>
      </c>
      <c r="B247" s="6">
        <v>2009</v>
      </c>
      <c r="C247" s="6">
        <v>21</v>
      </c>
      <c r="D247" s="6">
        <v>9</v>
      </c>
      <c r="E247" s="30">
        <f>D247/C247</f>
        <v>0.42857142857142855</v>
      </c>
      <c r="F247" s="360">
        <v>9</v>
      </c>
      <c r="G247" s="6">
        <v>0</v>
      </c>
      <c r="H247" s="6">
        <v>0</v>
      </c>
      <c r="I247" s="6">
        <v>0</v>
      </c>
      <c r="J247" s="6">
        <v>2</v>
      </c>
      <c r="K247" s="6">
        <v>6</v>
      </c>
      <c r="L247" s="9">
        <f>(G247*1.33+H247*1.67+I247*2)/D247</f>
        <v>0</v>
      </c>
      <c r="M247" s="10">
        <f>L247+E247</f>
        <v>0.42857142857142855</v>
      </c>
    </row>
    <row r="248" spans="1:13" ht="15" customHeight="1" x14ac:dyDescent="0.15">
      <c r="A248" s="24" t="s">
        <v>122</v>
      </c>
      <c r="B248" s="6">
        <v>2010</v>
      </c>
      <c r="C248" s="6">
        <v>5</v>
      </c>
      <c r="D248" s="6">
        <v>1</v>
      </c>
      <c r="E248" s="30">
        <f>D248/C248</f>
        <v>0.2</v>
      </c>
      <c r="F248" s="31">
        <v>1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9">
        <f>(G248*1.33+H248*1.67+I248*2)/D248</f>
        <v>0</v>
      </c>
      <c r="M248" s="10">
        <f>L248+E248</f>
        <v>0.2</v>
      </c>
    </row>
    <row r="249" spans="1:13" ht="15" customHeight="1" x14ac:dyDescent="0.15">
      <c r="A249" s="24" t="s">
        <v>122</v>
      </c>
      <c r="B249" s="6">
        <v>2011</v>
      </c>
      <c r="C249" s="6">
        <v>8</v>
      </c>
      <c r="D249" s="6">
        <v>2</v>
      </c>
      <c r="E249" s="30">
        <f>D249/C249</f>
        <v>0.25</v>
      </c>
      <c r="F249" s="31">
        <v>2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9">
        <f>(G249*1.33+H249*1.67+I249*2)/D249</f>
        <v>0</v>
      </c>
      <c r="M249" s="10">
        <f>L249+E249</f>
        <v>0.25</v>
      </c>
    </row>
    <row r="250" spans="1:13" ht="15" customHeight="1" x14ac:dyDescent="0.15">
      <c r="A250" s="24" t="s">
        <v>122</v>
      </c>
      <c r="B250" s="6">
        <v>2016</v>
      </c>
      <c r="C250" s="6">
        <v>4</v>
      </c>
      <c r="D250" s="6">
        <v>1</v>
      </c>
      <c r="E250" s="32">
        <f>D250/C250</f>
        <v>0.25</v>
      </c>
      <c r="F250" s="31">
        <v>1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11">
        <f>(G250*1.33+H250*1.67+I250*2)/D250</f>
        <v>0</v>
      </c>
      <c r="M250" s="12">
        <f>L250+E250</f>
        <v>0.25</v>
      </c>
    </row>
    <row r="251" spans="1:13" ht="15" customHeight="1" x14ac:dyDescent="0.15">
      <c r="A251" s="24" t="s">
        <v>122</v>
      </c>
      <c r="B251" s="6">
        <v>2017</v>
      </c>
      <c r="C251" s="6">
        <f>'2017 - 2017 - Field of Dreamers'!C49</f>
        <v>22</v>
      </c>
      <c r="D251" s="6">
        <f>'2017 - 2017 - Field of Dreamers'!D49</f>
        <v>18</v>
      </c>
      <c r="E251" s="6">
        <f>'2017 - 2017 - Field of Dreamers'!E49</f>
        <v>0.81818181818181823</v>
      </c>
      <c r="F251" s="6">
        <f>'2017 - 2017 - Field of Dreamers'!F49</f>
        <v>15</v>
      </c>
      <c r="G251" s="6">
        <f>'2017 - 2017 - Field of Dreamers'!G49</f>
        <v>2</v>
      </c>
      <c r="H251" s="6">
        <f>'2017 - 2017 - Field of Dreamers'!H49</f>
        <v>0</v>
      </c>
      <c r="I251" s="6">
        <f>'2017 - 2017 - Field of Dreamers'!I49</f>
        <v>1</v>
      </c>
      <c r="J251" s="6">
        <f>'2017 - 2017 - Field of Dreamers'!J49</f>
        <v>9</v>
      </c>
      <c r="K251" s="6">
        <f>'2017 - 2017 - Field of Dreamers'!K49</f>
        <v>8</v>
      </c>
      <c r="L251" s="6">
        <f>'2017 - 2017 - Field of Dreamers'!L49</f>
        <v>0.25922222222222224</v>
      </c>
      <c r="M251" s="6">
        <f>'2017 - 2017 - Field of Dreamers'!M49</f>
        <v>1.0774040404040406</v>
      </c>
    </row>
    <row r="252" spans="1:13" ht="15" customHeight="1" x14ac:dyDescent="0.15">
      <c r="A252" s="206" t="s">
        <v>122</v>
      </c>
      <c r="B252" s="207">
        <f>'2018 Field of Dreamers - 2018 -'!B20</f>
        <v>2018</v>
      </c>
      <c r="C252" s="43">
        <f>'2018 Field of Dreamers - 2018 -'!C20</f>
        <v>26</v>
      </c>
      <c r="D252" s="43">
        <f>'2018 Field of Dreamers - 2018 -'!D20</f>
        <v>15</v>
      </c>
      <c r="E252" s="122">
        <f>'2018 Field of Dreamers - 2018 -'!E20</f>
        <v>0.57692307692307687</v>
      </c>
      <c r="F252" s="122">
        <f>'2018 Field of Dreamers - 2018 -'!F20</f>
        <v>15</v>
      </c>
      <c r="G252" s="43">
        <f>'2018 Field of Dreamers - 2018 -'!G20</f>
        <v>0</v>
      </c>
      <c r="H252" s="43">
        <f>'2018 Field of Dreamers - 2018 -'!H20</f>
        <v>0</v>
      </c>
      <c r="I252" s="43">
        <f>'2018 Field of Dreamers - 2018 -'!I20</f>
        <v>0</v>
      </c>
      <c r="J252" s="43">
        <f>'2018 Field of Dreamers - 2018 -'!J20</f>
        <v>10</v>
      </c>
      <c r="K252" s="43">
        <f>'2018 Field of Dreamers - 2018 -'!K20</f>
        <v>9</v>
      </c>
      <c r="L252" s="122">
        <f>'2018 Field of Dreamers - 2018 -'!L20</f>
        <v>0</v>
      </c>
      <c r="M252" s="122">
        <f>'2018 Field of Dreamers - 2018 -'!M20</f>
        <v>0.57692307692307687</v>
      </c>
    </row>
    <row r="253" spans="1:13" ht="15" customHeight="1" x14ac:dyDescent="0.15">
      <c r="A253" s="25" t="s">
        <v>21</v>
      </c>
      <c r="B253" s="6">
        <v>2007</v>
      </c>
      <c r="C253" s="6">
        <v>31</v>
      </c>
      <c r="D253" s="6">
        <v>20</v>
      </c>
      <c r="E253" s="9">
        <f t="shared" ref="E253:E262" si="24">D253/C253</f>
        <v>0.64516129032258063</v>
      </c>
      <c r="F253" s="10">
        <v>15</v>
      </c>
      <c r="G253" s="6">
        <v>3</v>
      </c>
      <c r="H253" s="6">
        <v>2</v>
      </c>
      <c r="I253" s="6">
        <v>0</v>
      </c>
      <c r="J253" s="6">
        <v>11</v>
      </c>
      <c r="K253" s="6">
        <v>11</v>
      </c>
      <c r="L253" s="9">
        <f t="shared" ref="L253:L262" si="25">(G253*1.33+H253*1.67+I253*2)/D253</f>
        <v>0.36649999999999999</v>
      </c>
      <c r="M253" s="10">
        <f t="shared" ref="M253:M262" si="26">L253+E253</f>
        <v>1.0116612903225806</v>
      </c>
    </row>
    <row r="254" spans="1:13" ht="15" customHeight="1" x14ac:dyDescent="0.15">
      <c r="A254" s="24" t="s">
        <v>21</v>
      </c>
      <c r="B254" s="6">
        <v>2008</v>
      </c>
      <c r="C254" s="6">
        <v>10</v>
      </c>
      <c r="D254" s="6">
        <v>7</v>
      </c>
      <c r="E254" s="9">
        <f t="shared" si="24"/>
        <v>0.7</v>
      </c>
      <c r="F254" s="10">
        <v>4</v>
      </c>
      <c r="G254" s="6">
        <v>1</v>
      </c>
      <c r="H254" s="6">
        <v>2</v>
      </c>
      <c r="I254" s="6">
        <v>0</v>
      </c>
      <c r="J254" s="6">
        <v>6</v>
      </c>
      <c r="K254" s="6">
        <v>3</v>
      </c>
      <c r="L254" s="9">
        <f t="shared" si="25"/>
        <v>0.66714285714285715</v>
      </c>
      <c r="M254" s="10">
        <f t="shared" si="26"/>
        <v>1.367142857142857</v>
      </c>
    </row>
    <row r="255" spans="1:13" ht="15" customHeight="1" x14ac:dyDescent="0.15">
      <c r="A255" s="24" t="s">
        <v>21</v>
      </c>
      <c r="B255" s="6">
        <v>2009</v>
      </c>
      <c r="C255" s="6">
        <v>24</v>
      </c>
      <c r="D255" s="6">
        <v>16</v>
      </c>
      <c r="E255" s="30">
        <f t="shared" si="24"/>
        <v>0.66666666666666663</v>
      </c>
      <c r="F255" s="360">
        <v>12</v>
      </c>
      <c r="G255" s="6">
        <v>4</v>
      </c>
      <c r="H255" s="6">
        <v>0</v>
      </c>
      <c r="I255" s="6">
        <v>0</v>
      </c>
      <c r="J255" s="6">
        <v>8</v>
      </c>
      <c r="K255" s="6">
        <v>8</v>
      </c>
      <c r="L255" s="9">
        <f t="shared" si="25"/>
        <v>0.33250000000000002</v>
      </c>
      <c r="M255" s="10">
        <f t="shared" si="26"/>
        <v>0.99916666666666665</v>
      </c>
    </row>
    <row r="256" spans="1:13" ht="15" customHeight="1" x14ac:dyDescent="0.15">
      <c r="A256" s="24" t="s">
        <v>21</v>
      </c>
      <c r="B256" s="6">
        <v>2010</v>
      </c>
      <c r="C256" s="6">
        <v>6</v>
      </c>
      <c r="D256" s="6">
        <v>6</v>
      </c>
      <c r="E256" s="30">
        <f t="shared" si="24"/>
        <v>1</v>
      </c>
      <c r="F256" s="31">
        <v>6</v>
      </c>
      <c r="G256" s="6">
        <v>0</v>
      </c>
      <c r="H256" s="6">
        <v>0</v>
      </c>
      <c r="I256" s="6">
        <v>0</v>
      </c>
      <c r="J256" s="6">
        <v>3</v>
      </c>
      <c r="K256" s="6">
        <v>1</v>
      </c>
      <c r="L256" s="9">
        <f t="shared" si="25"/>
        <v>0</v>
      </c>
      <c r="M256" s="10">
        <f t="shared" si="26"/>
        <v>1</v>
      </c>
    </row>
    <row r="257" spans="1:13" ht="15" customHeight="1" x14ac:dyDescent="0.15">
      <c r="A257" s="24" t="s">
        <v>21</v>
      </c>
      <c r="B257" s="6">
        <v>2011</v>
      </c>
      <c r="C257" s="6">
        <v>27</v>
      </c>
      <c r="D257" s="6">
        <v>17</v>
      </c>
      <c r="E257" s="30">
        <f t="shared" si="24"/>
        <v>0.62962962962962965</v>
      </c>
      <c r="F257" s="31">
        <v>12</v>
      </c>
      <c r="G257" s="6">
        <v>4</v>
      </c>
      <c r="H257" s="6">
        <v>1</v>
      </c>
      <c r="I257" s="6">
        <v>0</v>
      </c>
      <c r="J257" s="6">
        <v>11</v>
      </c>
      <c r="K257" s="6">
        <v>9</v>
      </c>
      <c r="L257" s="9">
        <f t="shared" si="25"/>
        <v>0.41117647058823531</v>
      </c>
      <c r="M257" s="10">
        <f t="shared" si="26"/>
        <v>1.040806100217865</v>
      </c>
    </row>
    <row r="258" spans="1:13" ht="15" customHeight="1" x14ac:dyDescent="0.15">
      <c r="A258" s="24" t="s">
        <v>21</v>
      </c>
      <c r="B258" s="6">
        <v>2012</v>
      </c>
      <c r="C258" s="6">
        <v>19</v>
      </c>
      <c r="D258" s="6">
        <v>15</v>
      </c>
      <c r="E258" s="30">
        <f t="shared" si="24"/>
        <v>0.78947368421052633</v>
      </c>
      <c r="F258" s="31">
        <v>12</v>
      </c>
      <c r="G258" s="6">
        <v>3</v>
      </c>
      <c r="H258" s="6">
        <v>0</v>
      </c>
      <c r="I258" s="6">
        <v>0</v>
      </c>
      <c r="J258" s="6">
        <v>5</v>
      </c>
      <c r="K258" s="6">
        <v>7</v>
      </c>
      <c r="L258" s="9">
        <f t="shared" si="25"/>
        <v>0.26600000000000001</v>
      </c>
      <c r="M258" s="10">
        <f t="shared" si="26"/>
        <v>1.0554736842105263</v>
      </c>
    </row>
    <row r="259" spans="1:13" ht="15" customHeight="1" x14ac:dyDescent="0.15">
      <c r="A259" s="24" t="s">
        <v>21</v>
      </c>
      <c r="B259" s="6">
        <v>2013</v>
      </c>
      <c r="C259" s="6">
        <v>20</v>
      </c>
      <c r="D259" s="6">
        <v>15</v>
      </c>
      <c r="E259" s="30">
        <f t="shared" si="24"/>
        <v>0.75</v>
      </c>
      <c r="F259" s="31">
        <v>10</v>
      </c>
      <c r="G259" s="6">
        <v>4</v>
      </c>
      <c r="H259" s="6">
        <v>1</v>
      </c>
      <c r="I259" s="6">
        <v>0</v>
      </c>
      <c r="J259" s="6">
        <v>7</v>
      </c>
      <c r="K259" s="6">
        <v>8</v>
      </c>
      <c r="L259" s="9">
        <f t="shared" si="25"/>
        <v>0.46600000000000003</v>
      </c>
      <c r="M259" s="10">
        <f t="shared" si="26"/>
        <v>1.216</v>
      </c>
    </row>
    <row r="260" spans="1:13" ht="15" customHeight="1" x14ac:dyDescent="0.15">
      <c r="A260" s="24" t="s">
        <v>21</v>
      </c>
      <c r="B260" s="6">
        <v>2014</v>
      </c>
      <c r="C260" s="6">
        <v>42</v>
      </c>
      <c r="D260" s="6">
        <v>27</v>
      </c>
      <c r="E260" s="30">
        <f t="shared" si="24"/>
        <v>0.6428571428571429</v>
      </c>
      <c r="F260" s="31">
        <v>19</v>
      </c>
      <c r="G260" s="6">
        <v>5</v>
      </c>
      <c r="H260" s="6">
        <v>1</v>
      </c>
      <c r="I260" s="6">
        <v>3</v>
      </c>
      <c r="J260" s="6">
        <v>20</v>
      </c>
      <c r="K260" s="6">
        <v>12</v>
      </c>
      <c r="L260" s="9">
        <f t="shared" si="25"/>
        <v>0.53037037037037038</v>
      </c>
      <c r="M260" s="10">
        <f t="shared" si="26"/>
        <v>1.1732275132275132</v>
      </c>
    </row>
    <row r="261" spans="1:13" ht="15" customHeight="1" x14ac:dyDescent="0.15">
      <c r="A261" s="24" t="s">
        <v>21</v>
      </c>
      <c r="B261" s="6">
        <v>2015</v>
      </c>
      <c r="C261" s="6">
        <v>44</v>
      </c>
      <c r="D261" s="6">
        <v>30</v>
      </c>
      <c r="E261" s="30">
        <f t="shared" si="24"/>
        <v>0.68181818181818177</v>
      </c>
      <c r="F261" s="31">
        <v>15</v>
      </c>
      <c r="G261" s="6">
        <v>7</v>
      </c>
      <c r="H261" s="6">
        <v>2</v>
      </c>
      <c r="I261" s="6">
        <v>6</v>
      </c>
      <c r="J261" s="6">
        <v>29</v>
      </c>
      <c r="K261" s="6">
        <v>20</v>
      </c>
      <c r="L261" s="9">
        <f t="shared" si="25"/>
        <v>0.82166666666666666</v>
      </c>
      <c r="M261" s="10">
        <f t="shared" si="26"/>
        <v>1.5034848484848484</v>
      </c>
    </row>
    <row r="262" spans="1:13" ht="15" customHeight="1" x14ac:dyDescent="0.15">
      <c r="A262" s="24" t="s">
        <v>21</v>
      </c>
      <c r="B262" s="6">
        <v>2016</v>
      </c>
      <c r="C262" s="6">
        <v>29</v>
      </c>
      <c r="D262" s="6">
        <v>19</v>
      </c>
      <c r="E262" s="32">
        <f t="shared" si="24"/>
        <v>0.65517241379310343</v>
      </c>
      <c r="F262" s="31">
        <v>9</v>
      </c>
      <c r="G262" s="6">
        <v>5</v>
      </c>
      <c r="H262" s="6">
        <v>3</v>
      </c>
      <c r="I262" s="6">
        <v>2</v>
      </c>
      <c r="J262" s="6">
        <v>17</v>
      </c>
      <c r="K262" s="6">
        <v>11</v>
      </c>
      <c r="L262" s="11">
        <f t="shared" si="25"/>
        <v>0.8242105263157895</v>
      </c>
      <c r="M262" s="12">
        <f t="shared" si="26"/>
        <v>1.4793829401088929</v>
      </c>
    </row>
    <row r="263" spans="1:13" ht="15" customHeight="1" x14ac:dyDescent="0.15">
      <c r="A263" s="24" t="s">
        <v>21</v>
      </c>
      <c r="B263" s="6">
        <v>2017</v>
      </c>
      <c r="C263" s="6">
        <f>'2017 - 2017 - Field of Dreamers'!C50</f>
        <v>5</v>
      </c>
      <c r="D263" s="6">
        <f>'2017 - 2017 - Field of Dreamers'!D50</f>
        <v>4</v>
      </c>
      <c r="E263" s="6">
        <f>'2017 - 2017 - Field of Dreamers'!E50</f>
        <v>0.8</v>
      </c>
      <c r="F263" s="6">
        <f>'2017 - 2017 - Field of Dreamers'!F50</f>
        <v>3</v>
      </c>
      <c r="G263" s="6">
        <f>'2017 - 2017 - Field of Dreamers'!G50</f>
        <v>1</v>
      </c>
      <c r="H263" s="6">
        <f>'2017 - 2017 - Field of Dreamers'!H50</f>
        <v>0</v>
      </c>
      <c r="I263" s="6">
        <f>'2017 - 2017 - Field of Dreamers'!I50</f>
        <v>0</v>
      </c>
      <c r="J263" s="6">
        <f>'2017 - 2017 - Field of Dreamers'!J50</f>
        <v>4</v>
      </c>
      <c r="K263" s="6">
        <f>'2017 - 2017 - Field of Dreamers'!K50</f>
        <v>3</v>
      </c>
      <c r="L263" s="6">
        <f>'2017 - 2017 - Field of Dreamers'!L50</f>
        <v>0.33324999999999999</v>
      </c>
      <c r="M263" s="6">
        <f>'2017 - 2017 - Field of Dreamers'!M50</f>
        <v>1.1332500000000001</v>
      </c>
    </row>
    <row r="264" spans="1:13" ht="15" customHeight="1" x14ac:dyDescent="0.15">
      <c r="A264" s="24" t="s">
        <v>21</v>
      </c>
      <c r="B264" s="6">
        <f>'2018 Field of Dreamers - 2018 -'!B10</f>
        <v>2018</v>
      </c>
      <c r="C264" s="6">
        <f>'2018 Field of Dreamers - 2018 -'!C10</f>
        <v>48</v>
      </c>
      <c r="D264" s="6">
        <f>'2018 Field of Dreamers - 2018 -'!D10</f>
        <v>35</v>
      </c>
      <c r="E264" s="356">
        <f>'2018 Field of Dreamers - 2018 -'!E10</f>
        <v>0.72916666666666663</v>
      </c>
      <c r="F264" s="6">
        <f>'2018 Field of Dreamers - 2018 -'!F10</f>
        <v>23</v>
      </c>
      <c r="G264" s="6">
        <f>'2018 Field of Dreamers - 2018 -'!G10</f>
        <v>9</v>
      </c>
      <c r="H264" s="6">
        <f>'2018 Field of Dreamers - 2018 -'!H10</f>
        <v>2</v>
      </c>
      <c r="I264" s="6">
        <f>'2018 Field of Dreamers - 2018 -'!I10</f>
        <v>1</v>
      </c>
      <c r="J264" s="6">
        <f>'2018 Field of Dreamers - 2018 -'!J10</f>
        <v>29</v>
      </c>
      <c r="K264" s="6">
        <f>'2018 Field of Dreamers - 2018 -'!K10</f>
        <v>31</v>
      </c>
      <c r="L264" s="357">
        <f>'2018 Field of Dreamers - 2018 -'!L10</f>
        <v>0.49517142857142854</v>
      </c>
      <c r="M264" s="8">
        <f>'2018 Field of Dreamers - 2018 -'!M10</f>
        <v>1.2243380952380951</v>
      </c>
    </row>
    <row r="265" spans="1:13" ht="15" customHeight="1" x14ac:dyDescent="0.15">
      <c r="A265" s="24" t="s">
        <v>97</v>
      </c>
      <c r="B265" s="6">
        <v>2016</v>
      </c>
      <c r="C265" s="6">
        <v>4</v>
      </c>
      <c r="D265" s="6">
        <v>4</v>
      </c>
      <c r="E265" s="30">
        <f>D265/C265</f>
        <v>1</v>
      </c>
      <c r="F265" s="362">
        <v>1</v>
      </c>
      <c r="G265" s="6">
        <v>3</v>
      </c>
      <c r="H265" s="6">
        <v>0</v>
      </c>
      <c r="I265" s="6">
        <v>0</v>
      </c>
      <c r="J265" s="6">
        <v>1</v>
      </c>
      <c r="K265" s="6">
        <v>2</v>
      </c>
      <c r="L265" s="9">
        <f>(G265*1.33+H265*1.67+I265*2)/D265</f>
        <v>0.99750000000000005</v>
      </c>
      <c r="M265" s="10">
        <f>L265+E265</f>
        <v>1.9975000000000001</v>
      </c>
    </row>
    <row r="266" spans="1:13" ht="15" customHeight="1" x14ac:dyDescent="0.15">
      <c r="A266" s="25" t="s">
        <v>34</v>
      </c>
      <c r="B266" s="6">
        <v>2007</v>
      </c>
      <c r="C266" s="14">
        <v>30</v>
      </c>
      <c r="D266" s="14">
        <v>10</v>
      </c>
      <c r="E266" s="11">
        <f>D266/C266</f>
        <v>0.33333333333333331</v>
      </c>
      <c r="F266" s="364">
        <v>10</v>
      </c>
      <c r="G266" s="14">
        <v>0</v>
      </c>
      <c r="H266" s="14">
        <v>0</v>
      </c>
      <c r="I266" s="14">
        <v>0</v>
      </c>
      <c r="J266" s="14">
        <v>4</v>
      </c>
      <c r="K266" s="14">
        <v>4</v>
      </c>
      <c r="L266" s="11">
        <f>(G266*1.33+H266*1.67+I266*2)/D266</f>
        <v>0</v>
      </c>
      <c r="M266" s="12">
        <f>L266+E266</f>
        <v>0.33333333333333331</v>
      </c>
    </row>
    <row r="267" spans="1:13" ht="15" customHeight="1" x14ac:dyDescent="0.15">
      <c r="A267" s="24" t="s">
        <v>173</v>
      </c>
      <c r="B267" s="6">
        <f>'2018 Field of Dreamers - 2018 -'!B19</f>
        <v>2018</v>
      </c>
      <c r="C267" s="6">
        <f>'2018 Field of Dreamers - 2018 -'!C19</f>
        <v>30</v>
      </c>
      <c r="D267" s="6">
        <f>'2018 Field of Dreamers - 2018 -'!D19</f>
        <v>13</v>
      </c>
      <c r="E267" s="6">
        <f>'2018 Field of Dreamers - 2018 -'!E19</f>
        <v>0.43333333333333335</v>
      </c>
      <c r="F267" s="6">
        <f>'2018 Field of Dreamers - 2018 -'!F19</f>
        <v>12</v>
      </c>
      <c r="G267" s="6">
        <f>'2018 Field of Dreamers - 2018 -'!G19</f>
        <v>1</v>
      </c>
      <c r="H267" s="6">
        <f>'2018 Field of Dreamers - 2018 -'!H19</f>
        <v>0</v>
      </c>
      <c r="I267" s="6">
        <f>'2018 Field of Dreamers - 2018 -'!I19</f>
        <v>0</v>
      </c>
      <c r="J267" s="6">
        <f>'2018 Field of Dreamers - 2018 -'!J19</f>
        <v>4</v>
      </c>
      <c r="K267" s="6">
        <f>'2018 Field of Dreamers - 2018 -'!K19</f>
        <v>6</v>
      </c>
      <c r="L267" s="6">
        <f>'2018 Field of Dreamers - 2018 -'!L19</f>
        <v>0.10253846153846154</v>
      </c>
      <c r="M267" s="6">
        <f>'2018 Field of Dreamers - 2018 -'!M19</f>
        <v>0.53587179487179493</v>
      </c>
    </row>
    <row r="268" spans="1:13" ht="15" customHeight="1" x14ac:dyDescent="0.15">
      <c r="A268" s="24" t="s">
        <v>69</v>
      </c>
      <c r="B268" s="6">
        <v>2013</v>
      </c>
      <c r="C268" s="6">
        <v>19</v>
      </c>
      <c r="D268" s="6">
        <v>7</v>
      </c>
      <c r="E268" s="29">
        <f>D268/C268</f>
        <v>0.36842105263157893</v>
      </c>
      <c r="F268" s="31">
        <v>7</v>
      </c>
      <c r="G268" s="6">
        <v>0</v>
      </c>
      <c r="H268" s="6">
        <v>0</v>
      </c>
      <c r="I268" s="6">
        <v>0</v>
      </c>
      <c r="J268" s="6">
        <v>3</v>
      </c>
      <c r="K268" s="6">
        <v>3</v>
      </c>
      <c r="L268" s="7">
        <f>(G268*1.33+H268*1.67+I268*2)/D268</f>
        <v>0</v>
      </c>
      <c r="M268" s="8">
        <f>L268+E268</f>
        <v>0.36842105263157893</v>
      </c>
    </row>
    <row r="269" spans="1:13" ht="15" customHeight="1" x14ac:dyDescent="0.15">
      <c r="A269" s="24" t="s">
        <v>69</v>
      </c>
      <c r="B269" s="6">
        <v>2014</v>
      </c>
      <c r="C269" s="6">
        <v>19</v>
      </c>
      <c r="D269" s="6">
        <v>10</v>
      </c>
      <c r="E269" s="30">
        <f>D269/C269</f>
        <v>0.52631578947368418</v>
      </c>
      <c r="F269" s="31">
        <v>10</v>
      </c>
      <c r="G269" s="6">
        <v>0</v>
      </c>
      <c r="H269" s="6">
        <v>0</v>
      </c>
      <c r="I269" s="6">
        <v>0</v>
      </c>
      <c r="J269" s="6">
        <v>2</v>
      </c>
      <c r="K269" s="6">
        <v>4</v>
      </c>
      <c r="L269" s="9">
        <f>(G269*1.33+H269*1.67+I269*2)/D269</f>
        <v>0</v>
      </c>
      <c r="M269" s="10">
        <f>L269+E269</f>
        <v>0.52631578947368418</v>
      </c>
    </row>
    <row r="270" spans="1:13" ht="15" customHeight="1" x14ac:dyDescent="0.15">
      <c r="A270" s="24" t="s">
        <v>69</v>
      </c>
      <c r="B270" s="6">
        <v>2016</v>
      </c>
      <c r="C270" s="6">
        <v>16</v>
      </c>
      <c r="D270" s="6">
        <v>11</v>
      </c>
      <c r="E270" s="30">
        <f>D270/C270</f>
        <v>0.6875</v>
      </c>
      <c r="F270" s="362">
        <v>11</v>
      </c>
      <c r="G270" s="6">
        <v>0</v>
      </c>
      <c r="H270" s="6">
        <v>0</v>
      </c>
      <c r="I270" s="6">
        <v>0</v>
      </c>
      <c r="J270" s="6">
        <v>5</v>
      </c>
      <c r="K270" s="6">
        <v>5</v>
      </c>
      <c r="L270" s="9">
        <f>(G270*1.33+H270*1.67+I270*2)/D270</f>
        <v>0</v>
      </c>
      <c r="M270" s="10">
        <f>L270+E270</f>
        <v>0.6875</v>
      </c>
    </row>
    <row r="271" spans="1:13" ht="15" customHeight="1" x14ac:dyDescent="0.15">
      <c r="A271" s="25" t="s">
        <v>24</v>
      </c>
      <c r="B271" s="6">
        <v>2007</v>
      </c>
      <c r="C271" s="6">
        <v>5</v>
      </c>
      <c r="D271" s="6">
        <v>4</v>
      </c>
      <c r="E271" s="11">
        <f>D271/C271</f>
        <v>0.8</v>
      </c>
      <c r="F271" s="12">
        <v>4</v>
      </c>
      <c r="G271" s="6">
        <v>0</v>
      </c>
      <c r="H271" s="6">
        <v>0</v>
      </c>
      <c r="I271" s="6">
        <v>0</v>
      </c>
      <c r="J271" s="6">
        <v>1</v>
      </c>
      <c r="K271" s="6">
        <v>2</v>
      </c>
      <c r="L271" s="11">
        <f>(G271*1.33+H271*1.67+I271*2)/D271</f>
        <v>0</v>
      </c>
      <c r="M271" s="12">
        <f>L271+E271</f>
        <v>0.8</v>
      </c>
    </row>
    <row r="272" spans="1:13" ht="15" customHeight="1" x14ac:dyDescent="0.15">
      <c r="A272" s="24" t="s">
        <v>130</v>
      </c>
      <c r="B272" s="6">
        <v>2017</v>
      </c>
      <c r="C272" s="6">
        <f>'2017 - 2017 - Field of Dreamers'!C51</f>
        <v>53</v>
      </c>
      <c r="D272" s="6">
        <f>'2017 - 2017 - Field of Dreamers'!D51</f>
        <v>45</v>
      </c>
      <c r="E272" s="6">
        <f>'2017 - 2017 - Field of Dreamers'!E51</f>
        <v>0.84905660377358494</v>
      </c>
      <c r="F272" s="6">
        <f>'2017 - 2017 - Field of Dreamers'!F51</f>
        <v>21</v>
      </c>
      <c r="G272" s="6">
        <f>'2017 - 2017 - Field of Dreamers'!G51</f>
        <v>18</v>
      </c>
      <c r="H272" s="6">
        <f>'2017 - 2017 - Field of Dreamers'!H51</f>
        <v>4</v>
      </c>
      <c r="I272" s="6">
        <f>'2017 - 2017 - Field of Dreamers'!I51</f>
        <v>2</v>
      </c>
      <c r="J272" s="6">
        <f>'2017 - 2017 - Field of Dreamers'!J51</f>
        <v>30</v>
      </c>
      <c r="K272" s="6">
        <f>'2017 - 2017 - Field of Dreamers'!K51</f>
        <v>27</v>
      </c>
      <c r="L272" s="6">
        <f>'2017 - 2017 - Field of Dreamers'!L51</f>
        <v>0.77026666666666666</v>
      </c>
      <c r="M272" s="6">
        <f>'2017 - 2017 - Field of Dreamers'!M51</f>
        <v>1.6193232704402516</v>
      </c>
    </row>
    <row r="273" spans="1:13" ht="15" customHeight="1" x14ac:dyDescent="0.15">
      <c r="A273" s="25" t="s">
        <v>36</v>
      </c>
      <c r="B273" s="6">
        <v>2007</v>
      </c>
      <c r="C273" s="14">
        <v>2</v>
      </c>
      <c r="D273" s="14">
        <v>0</v>
      </c>
      <c r="E273" s="361">
        <f>D273/C273</f>
        <v>0</v>
      </c>
      <c r="F273" s="365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69" t="e">
        <f>(G273*1.33+H273*1.67+I273*2)/D273</f>
        <v>#DIV/0!</v>
      </c>
      <c r="M273" s="366" t="e">
        <f>L273+E273</f>
        <v>#DIV/0!</v>
      </c>
    </row>
    <row r="274" spans="1:13" ht="15" customHeight="1" x14ac:dyDescent="0.15">
      <c r="A274" s="24" t="str">
        <f>'2018 Field of Dreamers - 2018 -'!$A18</f>
        <v>Sarah Weinberger</v>
      </c>
      <c r="B274" s="6">
        <f>'2018 Field of Dreamers - 2018 -'!B18</f>
        <v>2018</v>
      </c>
      <c r="C274" s="6">
        <f>'2018 Field of Dreamers - 2018 -'!C18</f>
        <v>36</v>
      </c>
      <c r="D274" s="6">
        <f>'2018 Field of Dreamers - 2018 -'!D18</f>
        <v>15</v>
      </c>
      <c r="E274" s="6">
        <f>'2018 Field of Dreamers - 2018 -'!E18</f>
        <v>0.41666666666666669</v>
      </c>
      <c r="F274" s="6">
        <f>'2018 Field of Dreamers - 2018 -'!F18</f>
        <v>15</v>
      </c>
      <c r="G274" s="6">
        <f>'2018 Field of Dreamers - 2018 -'!G18</f>
        <v>0</v>
      </c>
      <c r="H274" s="6">
        <f>'2018 Field of Dreamers - 2018 -'!H18</f>
        <v>0</v>
      </c>
      <c r="I274" s="6">
        <f>'2018 Field of Dreamers - 2018 -'!I18</f>
        <v>0</v>
      </c>
      <c r="J274" s="6">
        <f>'2018 Field of Dreamers - 2018 -'!J18</f>
        <v>6</v>
      </c>
      <c r="K274" s="6">
        <f>'2018 Field of Dreamers - 2018 -'!K18</f>
        <v>9</v>
      </c>
      <c r="L274" s="6">
        <f>'2018 Field of Dreamers - 2018 -'!L18</f>
        <v>0</v>
      </c>
      <c r="M274" s="6">
        <f>'2018 Field of Dreamers - 2018 -'!M18</f>
        <v>0.41666666666666669</v>
      </c>
    </row>
    <row r="275" spans="1:13" ht="15" customHeight="1" x14ac:dyDescent="0.15">
      <c r="A275" s="24" t="s">
        <v>145</v>
      </c>
      <c r="B275" s="6">
        <v>2017</v>
      </c>
      <c r="C275" s="6">
        <f>'2017 Field of Dreamers - 2017 -'!C68</f>
        <v>5</v>
      </c>
      <c r="D275" s="6">
        <f>'2017 Field of Dreamers - 2017 -'!D68</f>
        <v>2</v>
      </c>
      <c r="E275" s="6">
        <f>'2017 Field of Dreamers - 2017 -'!E68</f>
        <v>0.4</v>
      </c>
      <c r="F275" s="6">
        <f>'2017 Field of Dreamers - 2017 -'!F68</f>
        <v>2</v>
      </c>
      <c r="G275" s="6">
        <f>'2017 Field of Dreamers - 2017 -'!G68</f>
        <v>0</v>
      </c>
      <c r="H275" s="6">
        <f>'2017 Field of Dreamers - 2017 -'!H68</f>
        <v>0</v>
      </c>
      <c r="I275" s="6">
        <f>'2017 Field of Dreamers - 2017 -'!I68</f>
        <v>0</v>
      </c>
      <c r="J275" s="6">
        <f>'2017 Field of Dreamers - 2017 -'!J68</f>
        <v>1</v>
      </c>
      <c r="K275" s="6">
        <f>'2017 Field of Dreamers - 2017 -'!K68</f>
        <v>1</v>
      </c>
      <c r="L275" s="6">
        <f>'2017 Field of Dreamers - 2017 -'!L68</f>
        <v>0</v>
      </c>
      <c r="M275" s="6">
        <f>'2017 Field of Dreamers - 2017 -'!M68</f>
        <v>0.4</v>
      </c>
    </row>
    <row r="276" spans="1:13" ht="15" customHeight="1" x14ac:dyDescent="0.15">
      <c r="A276" s="24" t="s">
        <v>46</v>
      </c>
      <c r="B276" s="6">
        <v>2009</v>
      </c>
      <c r="C276" s="6">
        <v>11</v>
      </c>
      <c r="D276" s="6">
        <v>3</v>
      </c>
      <c r="E276" s="29">
        <f>D276/C276</f>
        <v>0.27272727272727271</v>
      </c>
      <c r="F276" s="31">
        <v>3</v>
      </c>
      <c r="G276" s="6">
        <v>0</v>
      </c>
      <c r="H276" s="6">
        <v>0</v>
      </c>
      <c r="I276" s="6">
        <v>0</v>
      </c>
      <c r="J276" s="6">
        <v>2</v>
      </c>
      <c r="K276" s="6">
        <v>0</v>
      </c>
      <c r="L276" s="7">
        <f>(G276*1.33+H276*1.67+I276*2)/D276</f>
        <v>0</v>
      </c>
      <c r="M276" s="8">
        <f>L276+E276</f>
        <v>0.27272727272727271</v>
      </c>
    </row>
    <row r="277" spans="1:13" ht="15" customHeight="1" x14ac:dyDescent="0.15">
      <c r="A277" s="24" t="s">
        <v>46</v>
      </c>
      <c r="B277" s="6">
        <v>2011</v>
      </c>
      <c r="C277" s="6">
        <v>30</v>
      </c>
      <c r="D277" s="6">
        <v>14</v>
      </c>
      <c r="E277" s="30">
        <f>D277/C277</f>
        <v>0.46666666666666667</v>
      </c>
      <c r="F277" s="31">
        <v>11</v>
      </c>
      <c r="G277" s="6">
        <v>3</v>
      </c>
      <c r="H277" s="6">
        <v>0</v>
      </c>
      <c r="I277" s="6">
        <v>0</v>
      </c>
      <c r="J277" s="6">
        <v>6</v>
      </c>
      <c r="K277" s="6">
        <v>6</v>
      </c>
      <c r="L277" s="9">
        <f>(G277*1.33+H277*1.67+I277*2)/D277</f>
        <v>0.28500000000000003</v>
      </c>
      <c r="M277" s="10">
        <f>L277+E277</f>
        <v>0.75166666666666671</v>
      </c>
    </row>
    <row r="278" spans="1:13" ht="15" customHeight="1" x14ac:dyDescent="0.15">
      <c r="A278" s="24" t="s">
        <v>46</v>
      </c>
      <c r="B278" s="6">
        <v>2012</v>
      </c>
      <c r="C278" s="6">
        <v>7</v>
      </c>
      <c r="D278" s="6">
        <v>3</v>
      </c>
      <c r="E278" s="30">
        <f>D278/C278</f>
        <v>0.42857142857142855</v>
      </c>
      <c r="F278" s="31">
        <v>2</v>
      </c>
      <c r="G278" s="6">
        <v>1</v>
      </c>
      <c r="H278" s="6">
        <v>0</v>
      </c>
      <c r="I278" s="6">
        <v>0</v>
      </c>
      <c r="J278" s="6">
        <v>1</v>
      </c>
      <c r="K278" s="6">
        <v>2</v>
      </c>
      <c r="L278" s="9">
        <f>(G278*1.33+H278*1.67+I278*2)/D278</f>
        <v>0.44333333333333336</v>
      </c>
      <c r="M278" s="10">
        <f>L278+E278</f>
        <v>0.87190476190476196</v>
      </c>
    </row>
    <row r="279" spans="1:13" ht="15" customHeight="1" x14ac:dyDescent="0.15">
      <c r="A279" s="24" t="s">
        <v>46</v>
      </c>
      <c r="B279" s="6">
        <v>2013</v>
      </c>
      <c r="C279" s="6">
        <v>11</v>
      </c>
      <c r="D279" s="6">
        <v>4</v>
      </c>
      <c r="E279" s="30">
        <f>D279/C279</f>
        <v>0.36363636363636365</v>
      </c>
      <c r="F279" s="31">
        <v>4</v>
      </c>
      <c r="G279" s="6">
        <v>0</v>
      </c>
      <c r="H279" s="6">
        <v>0</v>
      </c>
      <c r="I279" s="6">
        <v>0</v>
      </c>
      <c r="J279" s="6">
        <v>4</v>
      </c>
      <c r="K279" s="6">
        <v>1</v>
      </c>
      <c r="L279" s="9">
        <f>(G279*1.33+H279*1.67+I279*2)/D279</f>
        <v>0</v>
      </c>
      <c r="M279" s="10">
        <f>L279+E279</f>
        <v>0.36363636363636365</v>
      </c>
    </row>
    <row r="280" spans="1:13" ht="15" customHeight="1" x14ac:dyDescent="0.15">
      <c r="A280" s="24" t="s">
        <v>46</v>
      </c>
      <c r="B280" s="6">
        <v>2014</v>
      </c>
      <c r="C280" s="6">
        <v>6</v>
      </c>
      <c r="D280" s="6">
        <v>4</v>
      </c>
      <c r="E280" s="32">
        <f>D280/C280</f>
        <v>0.66666666666666663</v>
      </c>
      <c r="F280" s="31">
        <v>4</v>
      </c>
      <c r="G280" s="6">
        <v>0</v>
      </c>
      <c r="H280" s="6">
        <v>0</v>
      </c>
      <c r="I280" s="6">
        <v>0</v>
      </c>
      <c r="J280" s="6">
        <v>0</v>
      </c>
      <c r="K280" s="6">
        <v>1</v>
      </c>
      <c r="L280" s="11">
        <f>(G280*1.33+H280*1.67+I280*2)/D280</f>
        <v>0</v>
      </c>
      <c r="M280" s="12">
        <f>L280+E280</f>
        <v>0.66666666666666663</v>
      </c>
    </row>
    <row r="281" spans="1:13" ht="15" customHeight="1" x14ac:dyDescent="0.15">
      <c r="A281" s="24" t="s">
        <v>126</v>
      </c>
      <c r="B281" s="6">
        <v>2017</v>
      </c>
      <c r="C281" s="6">
        <f>'2017 - 2017 - Field of Dreamers'!C52</f>
        <v>66</v>
      </c>
      <c r="D281" s="6">
        <f>'2017 - 2017 - Field of Dreamers'!D52</f>
        <v>42</v>
      </c>
      <c r="E281" s="6">
        <f>'2017 - 2017 - Field of Dreamers'!E52</f>
        <v>0.63636363636363635</v>
      </c>
      <c r="F281" s="6">
        <f>'2017 - 2017 - Field of Dreamers'!F52</f>
        <v>37</v>
      </c>
      <c r="G281" s="6">
        <f>'2017 - 2017 - Field of Dreamers'!G52</f>
        <v>4</v>
      </c>
      <c r="H281" s="6">
        <f>'2017 - 2017 - Field of Dreamers'!H52</f>
        <v>0</v>
      </c>
      <c r="I281" s="6">
        <f>'2017 - 2017 - Field of Dreamers'!I52</f>
        <v>1</v>
      </c>
      <c r="J281" s="6">
        <f>'2017 - 2017 - Field of Dreamers'!J52</f>
        <v>15</v>
      </c>
      <c r="K281" s="6">
        <f>'2017 - 2017 - Field of Dreamers'!K52</f>
        <v>20</v>
      </c>
      <c r="L281" s="6">
        <f>'2017 - 2017 - Field of Dreamers'!L52</f>
        <v>0.17457142857142857</v>
      </c>
      <c r="M281" s="6">
        <f>'2017 - 2017 - Field of Dreamers'!M52</f>
        <v>0.81093506493506495</v>
      </c>
    </row>
    <row r="282" spans="1:13" ht="15" customHeight="1" x14ac:dyDescent="0.15">
      <c r="A282" s="24" t="s">
        <v>126</v>
      </c>
      <c r="B282" s="6">
        <f>'2018 Field of Dreamers - 2018 -'!B50</f>
        <v>2018</v>
      </c>
      <c r="C282" s="6">
        <f>'2018 Field of Dreamers - 2018 -'!C50</f>
        <v>33</v>
      </c>
      <c r="D282" s="6">
        <f>'2018 Field of Dreamers - 2018 -'!D50</f>
        <v>22</v>
      </c>
      <c r="E282" s="356">
        <f>'2018 Field of Dreamers - 2018 -'!E50</f>
        <v>0.66666666666666663</v>
      </c>
      <c r="F282" s="6">
        <f>'2018 Field of Dreamers - 2018 -'!F50</f>
        <v>21</v>
      </c>
      <c r="G282" s="6">
        <f>'2018 Field of Dreamers - 2018 -'!G50</f>
        <v>1</v>
      </c>
      <c r="H282" s="6">
        <f>'2018 Field of Dreamers - 2018 -'!H50</f>
        <v>0</v>
      </c>
      <c r="I282" s="6">
        <f>'2018 Field of Dreamers - 2018 -'!I50</f>
        <v>0</v>
      </c>
      <c r="J282" s="6">
        <f>'2018 Field of Dreamers - 2018 -'!J50</f>
        <v>8</v>
      </c>
      <c r="K282" s="6">
        <f>'2018 Field of Dreamers - 2018 -'!K50</f>
        <v>8</v>
      </c>
      <c r="L282" s="357">
        <f>'2018 Field of Dreamers - 2018 -'!L50</f>
        <v>6.0590909090909091E-2</v>
      </c>
      <c r="M282" s="8">
        <f>'2018 Field of Dreamers - 2018 -'!M50</f>
        <v>0.72725757575757577</v>
      </c>
    </row>
    <row r="283" spans="1:13" ht="15" customHeight="1" x14ac:dyDescent="0.15">
      <c r="A283" s="24" t="s">
        <v>93</v>
      </c>
      <c r="B283" s="6">
        <v>2016</v>
      </c>
      <c r="C283" s="6">
        <v>9</v>
      </c>
      <c r="D283" s="6">
        <v>6</v>
      </c>
      <c r="E283" s="30">
        <f>D283/C283</f>
        <v>0.66666666666666663</v>
      </c>
      <c r="F283" s="31">
        <v>4</v>
      </c>
      <c r="G283" s="6">
        <v>2</v>
      </c>
      <c r="H283" s="6">
        <v>0</v>
      </c>
      <c r="I283" s="6">
        <v>0</v>
      </c>
      <c r="J283" s="6">
        <v>5</v>
      </c>
      <c r="K283" s="6">
        <v>5</v>
      </c>
      <c r="L283" s="9">
        <f>(G283*1.33+H283*1.67+I283*2)/D283</f>
        <v>0.44333333333333336</v>
      </c>
      <c r="M283" s="10">
        <f>L283+E283</f>
        <v>1.1099999999999999</v>
      </c>
    </row>
    <row r="284" spans="1:13" ht="15" customHeight="1" x14ac:dyDescent="0.15">
      <c r="A284" s="24" t="s">
        <v>91</v>
      </c>
      <c r="B284" s="6">
        <v>2016</v>
      </c>
      <c r="C284" s="6">
        <v>9</v>
      </c>
      <c r="D284" s="6">
        <v>5</v>
      </c>
      <c r="E284" s="30">
        <f>D284/C284</f>
        <v>0.55555555555555558</v>
      </c>
      <c r="F284" s="31">
        <v>2</v>
      </c>
      <c r="G284" s="6">
        <v>0</v>
      </c>
      <c r="H284" s="6">
        <v>0</v>
      </c>
      <c r="I284" s="6">
        <v>3</v>
      </c>
      <c r="J284" s="6">
        <v>5</v>
      </c>
      <c r="K284" s="6">
        <v>6</v>
      </c>
      <c r="L284" s="9">
        <f>(G284*1.33+H284*1.67+I284*2)/D284</f>
        <v>1.2</v>
      </c>
      <c r="M284" s="10">
        <f>L284+E284</f>
        <v>1.7555555555555555</v>
      </c>
    </row>
    <row r="285" spans="1:13" ht="15" customHeight="1" x14ac:dyDescent="0.15">
      <c r="A285" s="24" t="s">
        <v>99</v>
      </c>
      <c r="B285" s="6">
        <v>2016</v>
      </c>
      <c r="C285" s="6">
        <v>4</v>
      </c>
      <c r="D285" s="6">
        <v>2</v>
      </c>
      <c r="E285" s="32">
        <f>D285/C285</f>
        <v>0.5</v>
      </c>
      <c r="F285" s="31">
        <v>2</v>
      </c>
      <c r="G285" s="6">
        <v>0</v>
      </c>
      <c r="H285" s="6">
        <v>0</v>
      </c>
      <c r="I285" s="6">
        <v>0</v>
      </c>
      <c r="J285" s="6">
        <v>1</v>
      </c>
      <c r="K285" s="6">
        <v>2</v>
      </c>
      <c r="L285" s="11">
        <f>(G285*1.33+H285*1.67+I285*2)/D285</f>
        <v>0</v>
      </c>
      <c r="M285" s="12">
        <f>L285+E285</f>
        <v>0.5</v>
      </c>
    </row>
    <row r="286" spans="1:13" ht="15" customHeight="1" x14ac:dyDescent="0.15">
      <c r="A286" s="24" t="s">
        <v>99</v>
      </c>
      <c r="B286" s="6">
        <v>2017</v>
      </c>
      <c r="C286" s="6">
        <f>'2017 Field of Dreamers - 2017 -'!C25</f>
        <v>57</v>
      </c>
      <c r="D286" s="6">
        <f>'2017 Field of Dreamers - 2017 -'!D25</f>
        <v>43</v>
      </c>
      <c r="E286" s="6">
        <f>'2017 Field of Dreamers - 2017 -'!E25</f>
        <v>0.75438596491228072</v>
      </c>
      <c r="F286" s="6">
        <f>'2017 Field of Dreamers - 2017 -'!F25</f>
        <v>31</v>
      </c>
      <c r="G286" s="6">
        <f>'2017 Field of Dreamers - 2017 -'!G25</f>
        <v>10</v>
      </c>
      <c r="H286" s="6">
        <f>'2017 Field of Dreamers - 2017 -'!H25</f>
        <v>1</v>
      </c>
      <c r="I286" s="6">
        <f>'2017 Field of Dreamers - 2017 -'!I25</f>
        <v>1</v>
      </c>
      <c r="J286" s="6">
        <f>'2017 Field of Dreamers - 2017 -'!J25</f>
        <v>18</v>
      </c>
      <c r="K286" s="6">
        <f>'2017 Field of Dreamers - 2017 -'!K25</f>
        <v>24</v>
      </c>
      <c r="L286" s="6">
        <f>'2017 Field of Dreamers - 2017 -'!L25</f>
        <v>0.39527906976744187</v>
      </c>
      <c r="M286" s="6">
        <f>'2017 Field of Dreamers - 2017 -'!M25</f>
        <v>1.1496650346797226</v>
      </c>
    </row>
    <row r="287" spans="1:13" ht="15" customHeight="1" x14ac:dyDescent="0.15">
      <c r="A287" s="24" t="s">
        <v>99</v>
      </c>
      <c r="B287" s="6">
        <f>'2018 Field of Dreamers - 2018 -'!B56</f>
        <v>2018</v>
      </c>
      <c r="C287" s="6">
        <f>'2018 Field of Dreamers - 2018 -'!C56</f>
        <v>48</v>
      </c>
      <c r="D287" s="6">
        <f>'2018 Field of Dreamers - 2018 -'!D56</f>
        <v>33</v>
      </c>
      <c r="E287" s="6">
        <f>'2018 Field of Dreamers - 2018 -'!E56</f>
        <v>0.6875</v>
      </c>
      <c r="F287" s="6">
        <f>'2018 Field of Dreamers - 2018 -'!F56</f>
        <v>19</v>
      </c>
      <c r="G287" s="6">
        <f>'2018 Field of Dreamers - 2018 -'!G56</f>
        <v>8</v>
      </c>
      <c r="H287" s="6">
        <f>'2018 Field of Dreamers - 2018 -'!H56</f>
        <v>4</v>
      </c>
      <c r="I287" s="6">
        <f>'2018 Field of Dreamers - 2018 -'!I56</f>
        <v>2</v>
      </c>
      <c r="J287" s="6">
        <f>'2018 Field of Dreamers - 2018 -'!J56</f>
        <v>18</v>
      </c>
      <c r="K287" s="6">
        <f>'2018 Field of Dreamers - 2018 -'!K56</f>
        <v>16</v>
      </c>
      <c r="L287" s="40">
        <f>'2018 Field of Dreamers - 2018 -'!L56</f>
        <v>0.64642424242424246</v>
      </c>
      <c r="M287" s="41">
        <f>'2018 Field of Dreamers - 2018 -'!M56</f>
        <v>1.3339242424242426</v>
      </c>
    </row>
    <row r="288" spans="1:13" ht="15" customHeight="1" x14ac:dyDescent="0.15">
      <c r="A288" s="24" t="s">
        <v>182</v>
      </c>
      <c r="B288" s="6">
        <f>'2018 Field of Dreamers - 2018 -'!B49</f>
        <v>2018</v>
      </c>
      <c r="C288" s="6">
        <f>'2018 Field of Dreamers - 2018 -'!C49</f>
        <v>12</v>
      </c>
      <c r="D288" s="6">
        <f>'2018 Field of Dreamers - 2018 -'!D49</f>
        <v>8</v>
      </c>
      <c r="E288" s="6">
        <f>'2018 Field of Dreamers - 2018 -'!E49</f>
        <v>0.66666666666666663</v>
      </c>
      <c r="F288" s="6">
        <f>'2018 Field of Dreamers - 2018 -'!F49</f>
        <v>8</v>
      </c>
      <c r="G288" s="6">
        <f>'2018 Field of Dreamers - 2018 -'!G49</f>
        <v>0</v>
      </c>
      <c r="H288" s="6">
        <f>'2018 Field of Dreamers - 2018 -'!H49</f>
        <v>0</v>
      </c>
      <c r="I288" s="6">
        <f>'2018 Field of Dreamers - 2018 -'!I49</f>
        <v>0</v>
      </c>
      <c r="J288" s="6">
        <f>'2018 Field of Dreamers - 2018 -'!J49</f>
        <v>1</v>
      </c>
      <c r="K288" s="6">
        <f>'2018 Field of Dreamers - 2018 -'!K49</f>
        <v>5</v>
      </c>
      <c r="L288" s="6">
        <f>'2018 Field of Dreamers - 2018 -'!L49</f>
        <v>0</v>
      </c>
      <c r="M288" s="6">
        <f>'2018 Field of Dreamers - 2018 -'!M49</f>
        <v>0.66666666666666663</v>
      </c>
    </row>
    <row r="289" spans="1:13" ht="15" customHeight="1" x14ac:dyDescent="0.15">
      <c r="A289" s="24" t="s">
        <v>177</v>
      </c>
      <c r="B289" s="6">
        <f>'2018 Field of Dreamers - 2018 -'!B35</f>
        <v>2018</v>
      </c>
      <c r="C289" s="6">
        <f>'2018 Field of Dreamers - 2018 -'!C35</f>
        <v>37</v>
      </c>
      <c r="D289" s="6">
        <f>'2018 Field of Dreamers - 2018 -'!D35</f>
        <v>24</v>
      </c>
      <c r="E289" s="6">
        <f>'2018 Field of Dreamers - 2018 -'!E35</f>
        <v>0.64864864864864868</v>
      </c>
      <c r="F289" s="6">
        <f>'2018 Field of Dreamers - 2018 -'!F35</f>
        <v>22</v>
      </c>
      <c r="G289" s="6">
        <f>'2018 Field of Dreamers - 2018 -'!G35</f>
        <v>2</v>
      </c>
      <c r="H289" s="6">
        <f>'2018 Field of Dreamers - 2018 -'!H35</f>
        <v>0</v>
      </c>
      <c r="I289" s="6">
        <f>'2018 Field of Dreamers - 2018 -'!I35</f>
        <v>0</v>
      </c>
      <c r="J289" s="6">
        <f>'2018 Field of Dreamers - 2018 -'!J35</f>
        <v>17</v>
      </c>
      <c r="K289" s="6">
        <f>'2018 Field of Dreamers - 2018 -'!K35</f>
        <v>15</v>
      </c>
      <c r="L289" s="6">
        <f>'2018 Field of Dreamers - 2018 -'!L35</f>
        <v>0.11108333333333333</v>
      </c>
      <c r="M289" s="6">
        <f>'2018 Field of Dreamers - 2018 -'!M35</f>
        <v>0.759731981981982</v>
      </c>
    </row>
    <row r="290" spans="1:13" ht="15" customHeight="1" x14ac:dyDescent="0.15">
      <c r="A290" s="24" t="s">
        <v>73</v>
      </c>
      <c r="B290" s="6">
        <v>2011</v>
      </c>
      <c r="C290" s="6">
        <v>3</v>
      </c>
      <c r="D290" s="6">
        <v>1</v>
      </c>
      <c r="E290" s="29">
        <f>D290/C290</f>
        <v>0.33333333333333331</v>
      </c>
      <c r="F290" s="6">
        <v>1</v>
      </c>
      <c r="G290" s="6">
        <v>0</v>
      </c>
      <c r="H290" s="6">
        <v>0</v>
      </c>
      <c r="I290" s="6">
        <v>0</v>
      </c>
      <c r="J290" s="6">
        <v>2</v>
      </c>
      <c r="K290" s="6">
        <v>1</v>
      </c>
      <c r="L290" s="7">
        <f>(G290*1.33+H290*1.67+I290*2)/D290</f>
        <v>0</v>
      </c>
      <c r="M290" s="8">
        <f>L290+E290</f>
        <v>0.33333333333333331</v>
      </c>
    </row>
    <row r="291" spans="1:13" ht="15" customHeight="1" x14ac:dyDescent="0.15">
      <c r="A291" s="24" t="s">
        <v>73</v>
      </c>
      <c r="B291" s="6">
        <v>2012</v>
      </c>
      <c r="C291" s="6">
        <v>15</v>
      </c>
      <c r="D291" s="6">
        <v>6</v>
      </c>
      <c r="E291" s="30">
        <f>D291/C291</f>
        <v>0.4</v>
      </c>
      <c r="F291" s="6">
        <v>4</v>
      </c>
      <c r="G291" s="6">
        <v>1</v>
      </c>
      <c r="H291" s="6">
        <v>1</v>
      </c>
      <c r="I291" s="6">
        <v>0</v>
      </c>
      <c r="J291" s="6">
        <v>3</v>
      </c>
      <c r="K291" s="6">
        <v>5</v>
      </c>
      <c r="L291" s="9">
        <f>(G291*1.33+H291*1.67+I291*2)/D291</f>
        <v>0.5</v>
      </c>
      <c r="M291" s="10">
        <f>L291+E291</f>
        <v>0.9</v>
      </c>
    </row>
    <row r="292" spans="1:13" ht="15" customHeight="1" x14ac:dyDescent="0.15">
      <c r="A292" s="24" t="s">
        <v>73</v>
      </c>
      <c r="B292" s="6">
        <v>2014</v>
      </c>
      <c r="C292" s="6">
        <v>18</v>
      </c>
      <c r="D292" s="6">
        <v>11</v>
      </c>
      <c r="E292" s="30">
        <f>D292/C292</f>
        <v>0.61111111111111116</v>
      </c>
      <c r="F292" s="31">
        <v>9</v>
      </c>
      <c r="G292" s="6">
        <v>1</v>
      </c>
      <c r="H292" s="6">
        <v>0</v>
      </c>
      <c r="I292" s="6">
        <v>1</v>
      </c>
      <c r="J292" s="6">
        <v>5</v>
      </c>
      <c r="K292" s="6">
        <v>6</v>
      </c>
      <c r="L292" s="9">
        <f>(G292*1.33+H292*1.67+I292*2)/D292</f>
        <v>0.30272727272727273</v>
      </c>
      <c r="M292" s="10">
        <f>L292+E292</f>
        <v>0.91383838383838389</v>
      </c>
    </row>
    <row r="293" spans="1:13" ht="15" customHeight="1" x14ac:dyDescent="0.15">
      <c r="A293" s="24" t="s">
        <v>73</v>
      </c>
      <c r="B293" s="6">
        <v>2015</v>
      </c>
      <c r="C293" s="6">
        <v>26</v>
      </c>
      <c r="D293" s="6">
        <v>19</v>
      </c>
      <c r="E293" s="30">
        <f>D293/C293</f>
        <v>0.73076923076923073</v>
      </c>
      <c r="F293" s="6">
        <v>12</v>
      </c>
      <c r="G293" s="6">
        <v>6</v>
      </c>
      <c r="H293" s="6">
        <v>1</v>
      </c>
      <c r="I293" s="6">
        <v>0</v>
      </c>
      <c r="J293" s="6">
        <v>10</v>
      </c>
      <c r="K293" s="6">
        <v>12</v>
      </c>
      <c r="L293" s="9">
        <f>(G293*1.33+H293*1.67+I293*2)/D293</f>
        <v>0.50789473684210529</v>
      </c>
      <c r="M293" s="10">
        <f>L293+E293</f>
        <v>1.238663967611336</v>
      </c>
    </row>
    <row r="294" spans="1:13" ht="15" customHeight="1" x14ac:dyDescent="0.15">
      <c r="A294" s="24" t="s">
        <v>73</v>
      </c>
      <c r="B294" s="6">
        <v>2016</v>
      </c>
      <c r="C294" s="6">
        <v>10</v>
      </c>
      <c r="D294" s="6">
        <v>6</v>
      </c>
      <c r="E294" s="32">
        <f>D294/C294</f>
        <v>0.6</v>
      </c>
      <c r="F294" s="31">
        <v>3</v>
      </c>
      <c r="G294" s="6">
        <v>2</v>
      </c>
      <c r="H294" s="6">
        <v>0</v>
      </c>
      <c r="I294" s="6">
        <v>1</v>
      </c>
      <c r="J294" s="6">
        <v>8</v>
      </c>
      <c r="K294" s="6">
        <v>4</v>
      </c>
      <c r="L294" s="11">
        <f>(G294*1.33+H294*1.67+I294*2)/D294</f>
        <v>0.77666666666666673</v>
      </c>
      <c r="M294" s="12">
        <f>L294+E294</f>
        <v>1.3766666666666667</v>
      </c>
    </row>
    <row r="295" spans="1:13" ht="15" customHeight="1" x14ac:dyDescent="0.15">
      <c r="A295" s="24" t="s">
        <v>73</v>
      </c>
      <c r="B295" s="6">
        <v>2017</v>
      </c>
      <c r="C295" s="6">
        <f>'2017 - 2017 - Field of Dreamers'!C54</f>
        <v>14</v>
      </c>
      <c r="D295" s="6">
        <f>'2017 - 2017 - Field of Dreamers'!D54</f>
        <v>9</v>
      </c>
      <c r="E295" s="6">
        <f>'2017 - 2017 - Field of Dreamers'!E54</f>
        <v>0.6428571428571429</v>
      </c>
      <c r="F295" s="6">
        <f>'2017 - 2017 - Field of Dreamers'!F54</f>
        <v>8</v>
      </c>
      <c r="G295" s="6">
        <f>'2017 - 2017 - Field of Dreamers'!G54</f>
        <v>1</v>
      </c>
      <c r="H295" s="6">
        <f>'2017 - 2017 - Field of Dreamers'!H54</f>
        <v>0</v>
      </c>
      <c r="I295" s="6">
        <f>'2017 - 2017 - Field of Dreamers'!I54</f>
        <v>0</v>
      </c>
      <c r="J295" s="6">
        <f>'2017 - 2017 - Field of Dreamers'!J54</f>
        <v>3</v>
      </c>
      <c r="K295" s="6">
        <f>'2017 - 2017 - Field of Dreamers'!K54</f>
        <v>7</v>
      </c>
      <c r="L295" s="6">
        <f>'2017 - 2017 - Field of Dreamers'!L54</f>
        <v>0.14811111111111111</v>
      </c>
      <c r="M295" s="6">
        <f>'2017 - 2017 - Field of Dreamers'!M54</f>
        <v>0.79096825396825399</v>
      </c>
    </row>
    <row r="296" spans="1:13" ht="15" customHeight="1" x14ac:dyDescent="0.15">
      <c r="A296" s="24" t="s">
        <v>73</v>
      </c>
      <c r="B296" s="6">
        <f>'2018 Field of Dreamers - 2018 -'!B29</f>
        <v>2018</v>
      </c>
      <c r="C296" s="6">
        <f>'2018 Field of Dreamers - 2018 -'!C29</f>
        <v>53</v>
      </c>
      <c r="D296" s="6">
        <f>'2018 Field of Dreamers - 2018 -'!D29</f>
        <v>38</v>
      </c>
      <c r="E296" s="6">
        <f>'2018 Field of Dreamers - 2018 -'!E29</f>
        <v>0.71698113207547165</v>
      </c>
      <c r="F296" s="6">
        <f>'2018 Field of Dreamers - 2018 -'!F29</f>
        <v>22</v>
      </c>
      <c r="G296" s="6">
        <f>'2018 Field of Dreamers - 2018 -'!G29</f>
        <v>10</v>
      </c>
      <c r="H296" s="6">
        <f>'2018 Field of Dreamers - 2018 -'!H29</f>
        <v>3</v>
      </c>
      <c r="I296" s="6">
        <f>'2018 Field of Dreamers - 2018 -'!I29</f>
        <v>3</v>
      </c>
      <c r="J296" s="6">
        <f>'2018 Field of Dreamers - 2018 -'!J29</f>
        <v>22</v>
      </c>
      <c r="K296" s="6">
        <f>'2018 Field of Dreamers - 2018 -'!K29</f>
        <v>25</v>
      </c>
      <c r="L296" s="6">
        <f>'2018 Field of Dreamers - 2018 -'!L29</f>
        <v>0.64028947368421052</v>
      </c>
      <c r="M296" s="6">
        <f>'2018 Field of Dreamers - 2018 -'!M29</f>
        <v>1.3572706057596822</v>
      </c>
    </row>
    <row r="297" spans="1:13" ht="15" customHeight="1" x14ac:dyDescent="0.15">
      <c r="A297" s="24" t="s">
        <v>129</v>
      </c>
      <c r="B297" s="6">
        <v>2016</v>
      </c>
      <c r="C297" s="6">
        <v>4</v>
      </c>
      <c r="D297" s="6">
        <v>2</v>
      </c>
      <c r="E297" s="46">
        <f>D297/C297</f>
        <v>0.5</v>
      </c>
      <c r="F297" s="31">
        <v>2</v>
      </c>
      <c r="G297" s="6">
        <v>0</v>
      </c>
      <c r="H297" s="6">
        <v>0</v>
      </c>
      <c r="I297" s="6">
        <v>0</v>
      </c>
      <c r="J297" s="6">
        <v>0</v>
      </c>
      <c r="K297" s="6">
        <v>2</v>
      </c>
      <c r="L297" s="361">
        <f>(G297*1.33+H297*1.67+I297*2)/D297</f>
        <v>0</v>
      </c>
      <c r="M297" s="41">
        <f>L297+E297</f>
        <v>0.5</v>
      </c>
    </row>
    <row r="298" spans="1:13" ht="15" customHeight="1" x14ac:dyDescent="0.15">
      <c r="A298" s="24" t="s">
        <v>129</v>
      </c>
      <c r="B298" s="6">
        <v>2017</v>
      </c>
      <c r="C298" s="6">
        <f>'2017 - 2017 - Field of Dreamers'!C55</f>
        <v>41</v>
      </c>
      <c r="D298" s="6">
        <f>'2017 - 2017 - Field of Dreamers'!D55</f>
        <v>26</v>
      </c>
      <c r="E298" s="6">
        <f>'2017 - 2017 - Field of Dreamers'!E55</f>
        <v>0.63414634146341464</v>
      </c>
      <c r="F298" s="6">
        <f>'2017 - 2017 - Field of Dreamers'!F55</f>
        <v>25</v>
      </c>
      <c r="G298" s="6">
        <f>'2017 - 2017 - Field of Dreamers'!G55</f>
        <v>1</v>
      </c>
      <c r="H298" s="6">
        <f>'2017 - 2017 - Field of Dreamers'!H55</f>
        <v>0</v>
      </c>
      <c r="I298" s="6">
        <f>'2017 - 2017 - Field of Dreamers'!I55</f>
        <v>0</v>
      </c>
      <c r="J298" s="6">
        <f>'2017 - 2017 - Field of Dreamers'!J55</f>
        <v>9</v>
      </c>
      <c r="K298" s="6">
        <f>'2017 - 2017 - Field of Dreamers'!K55</f>
        <v>13</v>
      </c>
      <c r="L298" s="6">
        <f>'2017 - 2017 - Field of Dreamers'!L55</f>
        <v>0</v>
      </c>
      <c r="M298" s="6">
        <f>'2017 - 2017 - Field of Dreamers'!M55</f>
        <v>0.63414634146341464</v>
      </c>
    </row>
    <row r="299" spans="1:13" ht="15" customHeight="1" x14ac:dyDescent="0.15">
      <c r="A299" s="24" t="s">
        <v>129</v>
      </c>
      <c r="B299" s="6">
        <f>'2018 Field of Dreamers - 2018 -'!B25</f>
        <v>2018</v>
      </c>
      <c r="C299" s="6">
        <f>'2018 Field of Dreamers - 2018 -'!C25</f>
        <v>47</v>
      </c>
      <c r="D299" s="6">
        <f>'2018 Field of Dreamers - 2018 -'!D25</f>
        <v>31</v>
      </c>
      <c r="E299" s="356">
        <f>'2018 Field of Dreamers - 2018 -'!E25</f>
        <v>0.65957446808510634</v>
      </c>
      <c r="F299" s="6">
        <f>'2018 Field of Dreamers - 2018 -'!F25</f>
        <v>30</v>
      </c>
      <c r="G299" s="6">
        <f>'2018 Field of Dreamers - 2018 -'!G25</f>
        <v>1</v>
      </c>
      <c r="H299" s="6">
        <f>'2018 Field of Dreamers - 2018 -'!H25</f>
        <v>0</v>
      </c>
      <c r="I299" s="6">
        <f>'2018 Field of Dreamers - 2018 -'!I25</f>
        <v>0</v>
      </c>
      <c r="J299" s="6">
        <f>'2018 Field of Dreamers - 2018 -'!J25</f>
        <v>6</v>
      </c>
      <c r="K299" s="6">
        <f>'2018 Field of Dreamers - 2018 -'!K25</f>
        <v>18</v>
      </c>
      <c r="L299" s="357">
        <f>'2018 Field of Dreamers - 2018 -'!L25</f>
        <v>4.2999999999999997E-2</v>
      </c>
      <c r="M299" s="8">
        <f>'2018 Field of Dreamers - 2018 -'!M25</f>
        <v>0.70257446808510637</v>
      </c>
    </row>
    <row r="300" spans="1:13" ht="15" customHeight="1" x14ac:dyDescent="0.15">
      <c r="A300" s="25" t="s">
        <v>16</v>
      </c>
      <c r="B300" s="6">
        <v>2007</v>
      </c>
      <c r="C300" s="6">
        <v>45</v>
      </c>
      <c r="D300" s="6">
        <v>33</v>
      </c>
      <c r="E300" s="9">
        <f t="shared" ref="E300:E312" si="27">D300/C300</f>
        <v>0.73333333333333328</v>
      </c>
      <c r="F300" s="8">
        <v>22</v>
      </c>
      <c r="G300" s="6">
        <v>5</v>
      </c>
      <c r="H300" s="6">
        <v>4</v>
      </c>
      <c r="I300" s="6">
        <v>2</v>
      </c>
      <c r="J300" s="6">
        <v>28</v>
      </c>
      <c r="K300" s="6">
        <v>22</v>
      </c>
      <c r="L300" s="9">
        <f t="shared" ref="L300:L312" si="28">(G300*1.33+H300*1.67+I300*2)/D300</f>
        <v>0.52515151515151515</v>
      </c>
      <c r="M300" s="10">
        <f t="shared" ref="M300:M312" si="29">L300+E300</f>
        <v>1.2584848484848483</v>
      </c>
    </row>
    <row r="301" spans="1:13" ht="15" customHeight="1" x14ac:dyDescent="0.15">
      <c r="A301" s="24" t="s">
        <v>16</v>
      </c>
      <c r="B301" s="6">
        <v>2008</v>
      </c>
      <c r="C301" s="6">
        <v>22</v>
      </c>
      <c r="D301" s="6">
        <v>14</v>
      </c>
      <c r="E301" s="9">
        <f t="shared" si="27"/>
        <v>0.63636363636363635</v>
      </c>
      <c r="F301" s="10">
        <v>7</v>
      </c>
      <c r="G301" s="6">
        <v>2</v>
      </c>
      <c r="H301" s="6">
        <v>3</v>
      </c>
      <c r="I301" s="6">
        <v>2</v>
      </c>
      <c r="J301" s="6">
        <v>9</v>
      </c>
      <c r="K301" s="6">
        <v>12</v>
      </c>
      <c r="L301" s="9">
        <f t="shared" si="28"/>
        <v>0.83357142857142852</v>
      </c>
      <c r="M301" s="10">
        <f t="shared" si="29"/>
        <v>1.4699350649350649</v>
      </c>
    </row>
    <row r="302" spans="1:13" ht="15" customHeight="1" x14ac:dyDescent="0.15">
      <c r="A302" s="24" t="s">
        <v>16</v>
      </c>
      <c r="B302" s="6">
        <v>2009</v>
      </c>
      <c r="C302" s="6">
        <v>4</v>
      </c>
      <c r="D302" s="6">
        <v>3</v>
      </c>
      <c r="E302" s="30">
        <f t="shared" si="27"/>
        <v>0.75</v>
      </c>
      <c r="F302" s="360">
        <v>3</v>
      </c>
      <c r="G302" s="6">
        <v>0</v>
      </c>
      <c r="H302" s="6">
        <v>0</v>
      </c>
      <c r="I302" s="6">
        <v>0</v>
      </c>
      <c r="J302" s="6">
        <v>3</v>
      </c>
      <c r="K302" s="6">
        <v>3</v>
      </c>
      <c r="L302" s="9">
        <f t="shared" si="28"/>
        <v>0</v>
      </c>
      <c r="M302" s="10">
        <f t="shared" si="29"/>
        <v>0.75</v>
      </c>
    </row>
    <row r="303" spans="1:13" ht="15" customHeight="1" x14ac:dyDescent="0.15">
      <c r="A303" s="24" t="s">
        <v>16</v>
      </c>
      <c r="B303" s="6">
        <v>2010</v>
      </c>
      <c r="C303" s="6">
        <v>6</v>
      </c>
      <c r="D303" s="6">
        <v>5</v>
      </c>
      <c r="E303" s="30">
        <f t="shared" si="27"/>
        <v>0.83333333333333337</v>
      </c>
      <c r="F303" s="31">
        <v>3</v>
      </c>
      <c r="G303" s="6">
        <v>2</v>
      </c>
      <c r="H303" s="6">
        <v>0</v>
      </c>
      <c r="I303" s="6">
        <v>0</v>
      </c>
      <c r="J303" s="6">
        <v>2</v>
      </c>
      <c r="K303" s="6">
        <v>3</v>
      </c>
      <c r="L303" s="9">
        <f t="shared" si="28"/>
        <v>0.53200000000000003</v>
      </c>
      <c r="M303" s="10">
        <f t="shared" si="29"/>
        <v>1.3653333333333335</v>
      </c>
    </row>
    <row r="304" spans="1:13" ht="15" customHeight="1" x14ac:dyDescent="0.15">
      <c r="A304" s="24" t="s">
        <v>16</v>
      </c>
      <c r="B304" s="6">
        <v>2011</v>
      </c>
      <c r="C304" s="6">
        <v>5</v>
      </c>
      <c r="D304" s="6">
        <v>3</v>
      </c>
      <c r="E304" s="30">
        <f t="shared" si="27"/>
        <v>0.6</v>
      </c>
      <c r="F304" s="6">
        <v>3</v>
      </c>
      <c r="G304" s="6">
        <v>0</v>
      </c>
      <c r="H304" s="6">
        <v>0</v>
      </c>
      <c r="I304" s="6">
        <v>0</v>
      </c>
      <c r="J304" s="6">
        <v>2</v>
      </c>
      <c r="K304" s="6">
        <v>2</v>
      </c>
      <c r="L304" s="9">
        <f t="shared" si="28"/>
        <v>0</v>
      </c>
      <c r="M304" s="10">
        <f t="shared" si="29"/>
        <v>0.6</v>
      </c>
    </row>
    <row r="305" spans="1:13" ht="15" customHeight="1" x14ac:dyDescent="0.15">
      <c r="A305" s="24" t="s">
        <v>16</v>
      </c>
      <c r="B305" s="6">
        <v>2012</v>
      </c>
      <c r="C305" s="6">
        <v>4</v>
      </c>
      <c r="D305" s="6">
        <v>4</v>
      </c>
      <c r="E305" s="30">
        <f t="shared" si="27"/>
        <v>1</v>
      </c>
      <c r="F305" s="6">
        <v>2</v>
      </c>
      <c r="G305" s="6">
        <v>1</v>
      </c>
      <c r="H305" s="6">
        <v>0</v>
      </c>
      <c r="I305" s="6">
        <v>1</v>
      </c>
      <c r="J305" s="6">
        <v>3</v>
      </c>
      <c r="K305" s="6">
        <v>2</v>
      </c>
      <c r="L305" s="9">
        <f t="shared" si="28"/>
        <v>0.83250000000000002</v>
      </c>
      <c r="M305" s="10">
        <f t="shared" si="29"/>
        <v>1.8325</v>
      </c>
    </row>
    <row r="306" spans="1:13" ht="15" customHeight="1" x14ac:dyDescent="0.15">
      <c r="A306" s="24" t="s">
        <v>16</v>
      </c>
      <c r="B306" s="6">
        <v>2014</v>
      </c>
      <c r="C306" s="6">
        <v>3</v>
      </c>
      <c r="D306" s="6">
        <v>1</v>
      </c>
      <c r="E306" s="30">
        <f t="shared" si="27"/>
        <v>0.33333333333333331</v>
      </c>
      <c r="F306" s="31">
        <v>0</v>
      </c>
      <c r="G306" s="6">
        <v>0</v>
      </c>
      <c r="H306" s="6">
        <v>1</v>
      </c>
      <c r="I306" s="6">
        <v>0</v>
      </c>
      <c r="J306" s="6">
        <v>1</v>
      </c>
      <c r="K306" s="6">
        <v>1</v>
      </c>
      <c r="L306" s="9">
        <f t="shared" si="28"/>
        <v>1.67</v>
      </c>
      <c r="M306" s="10">
        <f t="shared" si="29"/>
        <v>2.0033333333333334</v>
      </c>
    </row>
    <row r="307" spans="1:13" ht="15" customHeight="1" x14ac:dyDescent="0.15">
      <c r="A307" s="24" t="s">
        <v>16</v>
      </c>
      <c r="B307" s="6">
        <v>2015</v>
      </c>
      <c r="C307" s="6">
        <v>4</v>
      </c>
      <c r="D307" s="6">
        <v>2</v>
      </c>
      <c r="E307" s="30">
        <f t="shared" si="27"/>
        <v>0.5</v>
      </c>
      <c r="F307" s="31">
        <v>1</v>
      </c>
      <c r="G307" s="6">
        <v>1</v>
      </c>
      <c r="H307" s="6">
        <v>0</v>
      </c>
      <c r="I307" s="6">
        <v>0</v>
      </c>
      <c r="J307" s="6">
        <v>1</v>
      </c>
      <c r="K307" s="6">
        <v>2</v>
      </c>
      <c r="L307" s="9">
        <f t="shared" si="28"/>
        <v>0.66500000000000004</v>
      </c>
      <c r="M307" s="10">
        <f t="shared" si="29"/>
        <v>1.165</v>
      </c>
    </row>
    <row r="308" spans="1:13" ht="15" customHeight="1" x14ac:dyDescent="0.15">
      <c r="A308" s="24" t="s">
        <v>77</v>
      </c>
      <c r="B308" s="6">
        <v>2014</v>
      </c>
      <c r="C308" s="6">
        <v>8</v>
      </c>
      <c r="D308" s="6">
        <v>4</v>
      </c>
      <c r="E308" s="30">
        <f t="shared" si="27"/>
        <v>0.5</v>
      </c>
      <c r="F308" s="6">
        <v>4</v>
      </c>
      <c r="G308" s="6">
        <v>0</v>
      </c>
      <c r="H308" s="6">
        <v>0</v>
      </c>
      <c r="I308" s="6">
        <v>0</v>
      </c>
      <c r="J308" s="6">
        <v>3</v>
      </c>
      <c r="K308" s="6">
        <v>0</v>
      </c>
      <c r="L308" s="9">
        <f t="shared" si="28"/>
        <v>0</v>
      </c>
      <c r="M308" s="10">
        <f t="shared" si="29"/>
        <v>0.5</v>
      </c>
    </row>
    <row r="309" spans="1:13" ht="15" customHeight="1" x14ac:dyDescent="0.15">
      <c r="A309" s="24" t="s">
        <v>44</v>
      </c>
      <c r="B309" s="6">
        <v>2009</v>
      </c>
      <c r="C309" s="6">
        <v>24</v>
      </c>
      <c r="D309" s="6">
        <v>17</v>
      </c>
      <c r="E309" s="30">
        <f t="shared" si="27"/>
        <v>0.70833333333333337</v>
      </c>
      <c r="F309" s="31">
        <v>12</v>
      </c>
      <c r="G309" s="6">
        <v>4</v>
      </c>
      <c r="H309" s="6">
        <v>1</v>
      </c>
      <c r="I309" s="6">
        <v>0</v>
      </c>
      <c r="J309" s="6">
        <v>6</v>
      </c>
      <c r="K309" s="6">
        <v>9</v>
      </c>
      <c r="L309" s="9">
        <f t="shared" si="28"/>
        <v>0.41117647058823531</v>
      </c>
      <c r="M309" s="10">
        <f t="shared" si="29"/>
        <v>1.1195098039215687</v>
      </c>
    </row>
    <row r="310" spans="1:13" ht="15" customHeight="1" x14ac:dyDescent="0.15">
      <c r="A310" s="24" t="s">
        <v>44</v>
      </c>
      <c r="B310" s="6">
        <v>2010</v>
      </c>
      <c r="C310" s="6">
        <v>6</v>
      </c>
      <c r="D310" s="6">
        <v>3</v>
      </c>
      <c r="E310" s="30">
        <f t="shared" si="27"/>
        <v>0.5</v>
      </c>
      <c r="F310" s="31">
        <v>3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9">
        <f t="shared" si="28"/>
        <v>0</v>
      </c>
      <c r="M310" s="10">
        <f t="shared" si="29"/>
        <v>0.5</v>
      </c>
    </row>
    <row r="311" spans="1:13" ht="15" customHeight="1" x14ac:dyDescent="0.15">
      <c r="A311" s="24" t="s">
        <v>44</v>
      </c>
      <c r="B311" s="6">
        <v>2011</v>
      </c>
      <c r="C311" s="6">
        <v>22</v>
      </c>
      <c r="D311" s="6">
        <v>14</v>
      </c>
      <c r="E311" s="30">
        <f t="shared" si="27"/>
        <v>0.63636363636363635</v>
      </c>
      <c r="F311" s="31">
        <v>14</v>
      </c>
      <c r="G311" s="6">
        <v>0</v>
      </c>
      <c r="H311" s="6">
        <v>0</v>
      </c>
      <c r="I311" s="6">
        <v>0</v>
      </c>
      <c r="J311" s="6">
        <v>7</v>
      </c>
      <c r="K311" s="6">
        <v>4</v>
      </c>
      <c r="L311" s="9">
        <f t="shared" si="28"/>
        <v>0</v>
      </c>
      <c r="M311" s="10">
        <f t="shared" si="29"/>
        <v>0.63636363636363635</v>
      </c>
    </row>
    <row r="312" spans="1:13" ht="15" customHeight="1" x14ac:dyDescent="0.15">
      <c r="A312" s="24" t="s">
        <v>44</v>
      </c>
      <c r="B312" s="6">
        <v>2012</v>
      </c>
      <c r="C312" s="6">
        <v>17</v>
      </c>
      <c r="D312" s="6">
        <v>10</v>
      </c>
      <c r="E312" s="32">
        <f t="shared" si="27"/>
        <v>0.58823529411764708</v>
      </c>
      <c r="F312" s="31">
        <v>6</v>
      </c>
      <c r="G312" s="6">
        <v>4</v>
      </c>
      <c r="H312" s="6">
        <v>0</v>
      </c>
      <c r="I312" s="6">
        <v>0</v>
      </c>
      <c r="J312" s="6">
        <v>4</v>
      </c>
      <c r="K312" s="6">
        <v>5</v>
      </c>
      <c r="L312" s="11">
        <f t="shared" si="28"/>
        <v>0.53200000000000003</v>
      </c>
      <c r="M312" s="12">
        <f t="shared" si="29"/>
        <v>1.1202352941176472</v>
      </c>
    </row>
    <row r="313" spans="1:13" ht="15" customHeight="1" x14ac:dyDescent="0.15">
      <c r="A313" s="24" t="s">
        <v>133</v>
      </c>
      <c r="B313" s="6">
        <v>2017</v>
      </c>
      <c r="C313" s="6">
        <f>'2017 - 2017 - Field of Dreamers'!C56</f>
        <v>4</v>
      </c>
      <c r="D313" s="6">
        <f>'2017 - 2017 - Field of Dreamers'!D56</f>
        <v>3</v>
      </c>
      <c r="E313" s="6">
        <f>'2017 - 2017 - Field of Dreamers'!E56</f>
        <v>0.75</v>
      </c>
      <c r="F313" s="6">
        <f>'2017 - 2017 - Field of Dreamers'!F56</f>
        <v>2</v>
      </c>
      <c r="G313" s="6">
        <f>'2017 - 2017 - Field of Dreamers'!G56</f>
        <v>1</v>
      </c>
      <c r="H313" s="6">
        <f>'2017 - 2017 - Field of Dreamers'!H56</f>
        <v>0</v>
      </c>
      <c r="I313" s="6">
        <f>'2017 - 2017 - Field of Dreamers'!I56</f>
        <v>0</v>
      </c>
      <c r="J313" s="6">
        <f>'2017 - 2017 - Field of Dreamers'!J56</f>
        <v>0</v>
      </c>
      <c r="K313" s="6">
        <f>'2017 - 2017 - Field of Dreamers'!K56</f>
        <v>0</v>
      </c>
      <c r="L313" s="6">
        <f>'2017 - 2017 - Field of Dreamers'!L56</f>
        <v>0.4443333333333333</v>
      </c>
      <c r="M313" s="6">
        <f>'2017 - 2017 - Field of Dreamers'!M56</f>
        <v>1.1943333333333332</v>
      </c>
    </row>
    <row r="314" spans="1:13" ht="15" customHeight="1" x14ac:dyDescent="0.15">
      <c r="A314" s="24" t="s">
        <v>133</v>
      </c>
      <c r="B314" s="6">
        <f>'2018 Field of Dreamers - 2018 -'!B24</f>
        <v>2018</v>
      </c>
      <c r="C314" s="6">
        <f>'2018 Field of Dreamers - 2018 -'!C24</f>
        <v>4</v>
      </c>
      <c r="D314" s="6">
        <f>'2018 Field of Dreamers - 2018 -'!D24</f>
        <v>1</v>
      </c>
      <c r="E314" s="6">
        <f>'2018 Field of Dreamers - 2018 -'!E24</f>
        <v>0.25</v>
      </c>
      <c r="F314" s="6">
        <f>'2018 Field of Dreamers - 2018 -'!F24</f>
        <v>1</v>
      </c>
      <c r="G314" s="6">
        <f>'2018 Field of Dreamers - 2018 -'!G24</f>
        <v>0</v>
      </c>
      <c r="H314" s="6">
        <f>'2018 Field of Dreamers - 2018 -'!H24</f>
        <v>0</v>
      </c>
      <c r="I314" s="6">
        <f>'2018 Field of Dreamers - 2018 -'!I24</f>
        <v>0</v>
      </c>
      <c r="J314" s="6">
        <f>'2018 Field of Dreamers - 2018 -'!J24</f>
        <v>0</v>
      </c>
      <c r="K314" s="6">
        <f>'2018 Field of Dreamers - 2018 -'!K24</f>
        <v>0</v>
      </c>
      <c r="L314" s="6">
        <f>'2018 Field of Dreamers - 2018 -'!L24</f>
        <v>0</v>
      </c>
      <c r="M314" s="6">
        <f>'2018 Field of Dreamers - 2018 -'!M24</f>
        <v>0.25</v>
      </c>
    </row>
    <row r="315" spans="1:13" ht="15" customHeight="1" x14ac:dyDescent="0.15">
      <c r="A315" s="24" t="s">
        <v>116</v>
      </c>
      <c r="B315" s="6">
        <v>2017</v>
      </c>
      <c r="C315" s="6">
        <f>'2017 - 2017 - Field of Dreamers'!C57</f>
        <v>4</v>
      </c>
      <c r="D315" s="6">
        <f>'2017 - 2017 - Field of Dreamers'!D57</f>
        <v>4</v>
      </c>
      <c r="E315" s="6">
        <f>'2017 - 2017 - Field of Dreamers'!E57</f>
        <v>1</v>
      </c>
      <c r="F315" s="6">
        <f>'2017 - 2017 - Field of Dreamers'!F57</f>
        <v>4</v>
      </c>
      <c r="G315" s="6">
        <f>'2017 - 2017 - Field of Dreamers'!G57</f>
        <v>0</v>
      </c>
      <c r="H315" s="6">
        <f>'2017 - 2017 - Field of Dreamers'!H57</f>
        <v>0</v>
      </c>
      <c r="I315" s="6">
        <f>'2017 - 2017 - Field of Dreamers'!I57</f>
        <v>0</v>
      </c>
      <c r="J315" s="6">
        <f>'2017 - 2017 - Field of Dreamers'!J57</f>
        <v>0</v>
      </c>
      <c r="K315" s="6">
        <f>'2017 - 2017 - Field of Dreamers'!K57</f>
        <v>0</v>
      </c>
      <c r="L315" s="6">
        <f>'2017 - 2017 - Field of Dreamers'!L57</f>
        <v>0</v>
      </c>
      <c r="M315" s="6">
        <f>'2017 - 2017 - Field of Dreamers'!M57</f>
        <v>1</v>
      </c>
    </row>
    <row r="316" spans="1:13" ht="15" customHeight="1" x14ac:dyDescent="0.15">
      <c r="A316" s="24" t="s">
        <v>116</v>
      </c>
      <c r="B316" s="6">
        <f>'2018 Field of Dreamers - 2018 -'!B27</f>
        <v>2018</v>
      </c>
      <c r="C316" s="6">
        <f>'2018 Field of Dreamers - 2018 -'!C27</f>
        <v>30</v>
      </c>
      <c r="D316" s="6">
        <f>'2018 Field of Dreamers - 2018 -'!D27</f>
        <v>22</v>
      </c>
      <c r="E316" s="6">
        <f>'2018 Field of Dreamers - 2018 -'!E27</f>
        <v>0.73333333333333328</v>
      </c>
      <c r="F316" s="6">
        <f>'2018 Field of Dreamers - 2018 -'!F27</f>
        <v>15</v>
      </c>
      <c r="G316" s="6">
        <f>'2018 Field of Dreamers - 2018 -'!G27</f>
        <v>4</v>
      </c>
      <c r="H316" s="6">
        <f>'2018 Field of Dreamers - 2018 -'!H27</f>
        <v>2</v>
      </c>
      <c r="I316" s="6">
        <f>'2018 Field of Dreamers - 2018 -'!I27</f>
        <v>1</v>
      </c>
      <c r="J316" s="6">
        <f>'2018 Field of Dreamers - 2018 -'!J27</f>
        <v>16</v>
      </c>
      <c r="K316" s="6">
        <f>'2018 Field of Dreamers - 2018 -'!K27</f>
        <v>8</v>
      </c>
      <c r="L316" s="6">
        <f>'2018 Field of Dreamers - 2018 -'!L27</f>
        <v>0.48481818181818181</v>
      </c>
      <c r="M316" s="6">
        <f>'2018 Field of Dreamers - 2018 -'!M27</f>
        <v>1.218151515151515</v>
      </c>
    </row>
    <row r="317" spans="1:13" ht="15" customHeight="1" x14ac:dyDescent="0.15">
      <c r="A317" s="24" t="s">
        <v>258</v>
      </c>
      <c r="B317" s="6">
        <v>2017</v>
      </c>
      <c r="C317" s="6">
        <f>'2017 - 2017 - Field of Dreamers'!C60</f>
        <v>3</v>
      </c>
      <c r="D317" s="6">
        <f>'2017 - 2017 - Field of Dreamers'!D60</f>
        <v>2</v>
      </c>
      <c r="E317" s="6">
        <f>'2017 - 2017 - Field of Dreamers'!E60</f>
        <v>0.66666666666666663</v>
      </c>
      <c r="F317" s="6">
        <f>'2017 - 2017 - Field of Dreamers'!F60</f>
        <v>2</v>
      </c>
      <c r="G317" s="6">
        <f>'2017 - 2017 - Field of Dreamers'!G60</f>
        <v>0</v>
      </c>
      <c r="H317" s="6">
        <f>'2017 - 2017 - Field of Dreamers'!H60</f>
        <v>0</v>
      </c>
      <c r="I317" s="6">
        <f>'2017 - 2017 - Field of Dreamers'!I60</f>
        <v>0</v>
      </c>
      <c r="J317" s="6">
        <f>'2017 - 2017 - Field of Dreamers'!J60</f>
        <v>1</v>
      </c>
      <c r="K317" s="6">
        <f>'2017 - 2017 - Field of Dreamers'!K60</f>
        <v>1</v>
      </c>
      <c r="L317" s="6">
        <f>'2017 - 2017 - Field of Dreamers'!L60</f>
        <v>0</v>
      </c>
      <c r="M317" s="6">
        <f>'2017 - 2017 - Field of Dreamers'!M60</f>
        <v>0.66666666666666663</v>
      </c>
    </row>
    <row r="318" spans="1:13" ht="15" customHeight="1" x14ac:dyDescent="0.15">
      <c r="A318" s="24" t="s">
        <v>49</v>
      </c>
      <c r="B318" s="6">
        <v>2010</v>
      </c>
      <c r="C318" s="6">
        <v>3</v>
      </c>
      <c r="D318" s="6">
        <v>0</v>
      </c>
      <c r="E318" s="29">
        <f>D318/C318</f>
        <v>0</v>
      </c>
      <c r="F318" s="31">
        <v>0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367" t="e">
        <f>(G318*1.33+H318*1.67+I318*2)/D318</f>
        <v>#DIV/0!</v>
      </c>
      <c r="M318" s="368" t="e">
        <f>L318+E318</f>
        <v>#DIV/0!</v>
      </c>
    </row>
    <row r="319" spans="1:13" ht="15" customHeight="1" x14ac:dyDescent="0.15">
      <c r="A319" s="24" t="s">
        <v>53</v>
      </c>
      <c r="B319" s="6">
        <v>2011</v>
      </c>
      <c r="C319" s="6">
        <v>24</v>
      </c>
      <c r="D319" s="6">
        <v>11</v>
      </c>
      <c r="E319" s="30">
        <f>D319/C319</f>
        <v>0.45833333333333331</v>
      </c>
      <c r="F319" s="31">
        <v>9</v>
      </c>
      <c r="G319" s="6">
        <v>2</v>
      </c>
      <c r="H319" s="6">
        <v>0</v>
      </c>
      <c r="I319" s="6">
        <v>0</v>
      </c>
      <c r="J319" s="6">
        <v>3</v>
      </c>
      <c r="K319" s="6">
        <v>6</v>
      </c>
      <c r="L319" s="9">
        <f>(G319*1.33+H319*1.67+I319*2)/D319</f>
        <v>0.24181818181818182</v>
      </c>
      <c r="M319" s="10">
        <f>L319+E319</f>
        <v>0.70015151515151519</v>
      </c>
    </row>
    <row r="320" spans="1:13" ht="15" customHeight="1" x14ac:dyDescent="0.15">
      <c r="A320" s="24" t="s">
        <v>53</v>
      </c>
      <c r="B320" s="6">
        <v>2012</v>
      </c>
      <c r="C320" s="6">
        <v>14</v>
      </c>
      <c r="D320" s="6">
        <v>8</v>
      </c>
      <c r="E320" s="32">
        <f>D320/C320</f>
        <v>0.5714285714285714</v>
      </c>
      <c r="F320" s="31">
        <v>6</v>
      </c>
      <c r="G320" s="6">
        <v>2</v>
      </c>
      <c r="H320" s="6">
        <v>0</v>
      </c>
      <c r="I320" s="6">
        <v>0</v>
      </c>
      <c r="J320" s="6">
        <v>3</v>
      </c>
      <c r="K320" s="6">
        <v>4</v>
      </c>
      <c r="L320" s="11">
        <f>(G320*1.33+H320*1.67+I320*2)/D320</f>
        <v>0.33250000000000002</v>
      </c>
      <c r="M320" s="12">
        <f>L320+E320</f>
        <v>0.90392857142857141</v>
      </c>
    </row>
    <row r="321" spans="1:13" ht="15" customHeight="1" x14ac:dyDescent="0.15">
      <c r="A321" s="24" t="s">
        <v>53</v>
      </c>
      <c r="B321" s="6">
        <v>2017</v>
      </c>
      <c r="C321" s="6">
        <f>'2017 - 2017 - Field of Dreamers'!C58</f>
        <v>9</v>
      </c>
      <c r="D321" s="6">
        <f>'2017 - 2017 - Field of Dreamers'!D58</f>
        <v>0</v>
      </c>
      <c r="E321" s="6">
        <f>'2017 - 2017 - Field of Dreamers'!E58</f>
        <v>0</v>
      </c>
      <c r="F321" s="6">
        <f>'2017 - 2017 - Field of Dreamers'!F58</f>
        <v>0</v>
      </c>
      <c r="G321" s="6">
        <f>'2017 - 2017 - Field of Dreamers'!G58</f>
        <v>0</v>
      </c>
      <c r="H321" s="6">
        <f>'2017 - 2017 - Field of Dreamers'!H58</f>
        <v>0</v>
      </c>
      <c r="I321" s="6">
        <f>'2017 - 2017 - Field of Dreamers'!I58</f>
        <v>0</v>
      </c>
      <c r="J321" s="6">
        <f>'2017 - 2017 - Field of Dreamers'!J58</f>
        <v>2</v>
      </c>
      <c r="K321" s="6">
        <f>'2017 - 2017 - Field of Dreamers'!K58</f>
        <v>1</v>
      </c>
      <c r="L321" s="47" t="e">
        <f>'2017 - 2017 - Field of Dreamers'!L58</f>
        <v>#DIV/0!</v>
      </c>
      <c r="M321" s="47" t="e">
        <f>'2017 - 2017 - Field of Dreamers'!M58</f>
        <v>#DIV/0!</v>
      </c>
    </row>
    <row r="322" spans="1:13" ht="15" customHeight="1" x14ac:dyDescent="0.15">
      <c r="A322" s="24" t="s">
        <v>53</v>
      </c>
      <c r="B322" s="6">
        <f>'2018 Field of Dreamers - 2018 -'!B38</f>
        <v>2018</v>
      </c>
      <c r="C322" s="6">
        <f>'2018 Field of Dreamers - 2018 -'!C38</f>
        <v>57</v>
      </c>
      <c r="D322" s="6">
        <f>'2018 Field of Dreamers - 2018 -'!D38</f>
        <v>42</v>
      </c>
      <c r="E322" s="6">
        <f>'2018 Field of Dreamers - 2018 -'!E38</f>
        <v>0.73684210526315785</v>
      </c>
      <c r="F322" s="6">
        <f>'2018 Field of Dreamers - 2018 -'!F38</f>
        <v>36</v>
      </c>
      <c r="G322" s="6">
        <f>'2018 Field of Dreamers - 2018 -'!G38</f>
        <v>4</v>
      </c>
      <c r="H322" s="6">
        <f>'2018 Field of Dreamers - 2018 -'!H38</f>
        <v>1</v>
      </c>
      <c r="I322" s="6">
        <f>'2018 Field of Dreamers - 2018 -'!I38</f>
        <v>1</v>
      </c>
      <c r="J322" s="6">
        <f>'2018 Field of Dreamers - 2018 -'!J38</f>
        <v>22</v>
      </c>
      <c r="K322" s="6">
        <f>'2018 Field of Dreamers - 2018 -'!K38</f>
        <v>24</v>
      </c>
      <c r="L322" s="6">
        <f>'2018 Field of Dreamers - 2018 -'!L38</f>
        <v>0.21426190476190474</v>
      </c>
      <c r="M322" s="6">
        <f>'2018 Field of Dreamers - 2018 -'!M38</f>
        <v>0.95110401002506262</v>
      </c>
    </row>
  </sheetData>
  <mergeCells count="1">
    <mergeCell ref="A1:M1"/>
  </mergeCells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V62"/>
  <sheetViews>
    <sheetView showGridLines="0" tabSelected="1" workbookViewId="0">
      <pane xSplit="1" ySplit="2" topLeftCell="B3" activePane="bottomRight" state="frozen"/>
      <selection pane="topRight"/>
      <selection pane="bottomLeft"/>
      <selection pane="bottomRight" activeCell="P26" sqref="P26"/>
    </sheetView>
  </sheetViews>
  <sheetFormatPr baseColWidth="10" defaultColWidth="16.33203125" defaultRowHeight="14.25" customHeight="1" x14ac:dyDescent="0.15"/>
  <cols>
    <col min="1" max="1" width="19.33203125" style="45" customWidth="1"/>
    <col min="2" max="3" width="12.6640625" style="45" customWidth="1"/>
    <col min="4" max="4" width="7" style="45" customWidth="1"/>
    <col min="5" max="5" width="5.83203125" style="45" customWidth="1"/>
    <col min="6" max="6" width="6.83203125" style="45" customWidth="1"/>
    <col min="7" max="7" width="6" style="45" customWidth="1"/>
    <col min="8" max="8" width="5.1640625" style="45" customWidth="1"/>
    <col min="9" max="9" width="7.1640625" style="45" customWidth="1"/>
    <col min="10" max="10" width="5.83203125" style="45" customWidth="1"/>
    <col min="11" max="11" width="7.6640625" style="45" customWidth="1"/>
    <col min="12" max="12" width="8.83203125" style="388" customWidth="1"/>
    <col min="13" max="13" width="8.1640625" style="388" customWidth="1"/>
    <col min="14" max="256" width="16.33203125" style="45" customWidth="1"/>
  </cols>
  <sheetData>
    <row r="1" spans="1:13" ht="16" customHeight="1" x14ac:dyDescent="0.15">
      <c r="A1" s="369" t="s">
        <v>105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</row>
    <row r="2" spans="1:13" ht="14.75" customHeight="1" x14ac:dyDescent="0.15">
      <c r="A2" s="2" t="s">
        <v>1</v>
      </c>
      <c r="B2" s="3" t="s">
        <v>106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89" t="s">
        <v>11</v>
      </c>
      <c r="M2" s="390" t="s">
        <v>12</v>
      </c>
    </row>
    <row r="3" spans="1:13" ht="15" customHeight="1" x14ac:dyDescent="0.15">
      <c r="A3" s="24" t="s">
        <v>17</v>
      </c>
      <c r="B3" s="6">
        <v>2017</v>
      </c>
      <c r="C3" s="6">
        <f>'2017 Field of Dreamers - 2017 -'!C12</f>
        <v>77</v>
      </c>
      <c r="D3" s="6">
        <f>'2017 Field of Dreamers - 2017 -'!D12</f>
        <v>58</v>
      </c>
      <c r="E3" s="6">
        <f>'2017 Field of Dreamers - 2017 -'!E12</f>
        <v>0.75324675324675328</v>
      </c>
      <c r="F3" s="6">
        <f>'2017 Field of Dreamers - 2017 -'!F12</f>
        <v>15</v>
      </c>
      <c r="G3" s="6">
        <f>'2017 Field of Dreamers - 2017 -'!G12</f>
        <v>24</v>
      </c>
      <c r="H3" s="6">
        <f>'2017 Field of Dreamers - 2017 -'!H12</f>
        <v>8</v>
      </c>
      <c r="I3" s="6">
        <f>'2017 Field of Dreamers - 2017 -'!I12</f>
        <v>11</v>
      </c>
      <c r="J3" s="6">
        <f>'2017 Field of Dreamers - 2017 -'!J12</f>
        <v>71</v>
      </c>
      <c r="K3" s="6">
        <f>'2017 Field of Dreamers - 2017 -'!K12</f>
        <v>42</v>
      </c>
      <c r="L3" s="46">
        <f>'2017 Field of Dreamers - 2017 -'!L12</f>
        <v>1.1608275862068966</v>
      </c>
      <c r="M3" s="46">
        <f>'2017 Field of Dreamers - 2017 -'!M12</f>
        <v>1.9140743394536499</v>
      </c>
    </row>
    <row r="4" spans="1:13" ht="15" customHeight="1" x14ac:dyDescent="0.15">
      <c r="A4" s="24" t="s">
        <v>107</v>
      </c>
      <c r="B4" s="6">
        <v>2017</v>
      </c>
      <c r="C4" s="6">
        <f>'2017 Field of Dreamers - 2017 -'!C23</f>
        <v>58</v>
      </c>
      <c r="D4" s="6">
        <f>'2017 Field of Dreamers - 2017 -'!D23</f>
        <v>50</v>
      </c>
      <c r="E4" s="6">
        <f>'2017 Field of Dreamers - 2017 -'!E23</f>
        <v>0.86206896551724133</v>
      </c>
      <c r="F4" s="6">
        <f>'2017 Field of Dreamers - 2017 -'!F23</f>
        <v>25</v>
      </c>
      <c r="G4" s="6">
        <f>'2017 Field of Dreamers - 2017 -'!G23</f>
        <v>14</v>
      </c>
      <c r="H4" s="6">
        <f>'2017 Field of Dreamers - 2017 -'!H23</f>
        <v>6</v>
      </c>
      <c r="I4" s="6">
        <f>'2017 Field of Dreamers - 2017 -'!I23</f>
        <v>4</v>
      </c>
      <c r="J4" s="6">
        <f>'2017 Field of Dreamers - 2017 -'!J23</f>
        <v>34</v>
      </c>
      <c r="K4" s="6">
        <f>'2017 Field of Dreamers - 2017 -'!K23</f>
        <v>35</v>
      </c>
      <c r="L4" s="46">
        <f>'2017 Field of Dreamers - 2017 -'!L23</f>
        <v>0.73328000000000004</v>
      </c>
      <c r="M4" s="46">
        <f>'2017 Field of Dreamers - 2017 -'!M23</f>
        <v>1.5953489655172413</v>
      </c>
    </row>
    <row r="5" spans="1:13" ht="15" customHeight="1" x14ac:dyDescent="0.15">
      <c r="A5" s="24" t="s">
        <v>21</v>
      </c>
      <c r="B5" s="6">
        <v>2017</v>
      </c>
      <c r="C5" s="6">
        <f>'2017 Field of Dreamers - 2017 -'!C54</f>
        <v>75</v>
      </c>
      <c r="D5" s="6">
        <f>'2017 Field of Dreamers - 2017 -'!D54</f>
        <v>54</v>
      </c>
      <c r="E5" s="6">
        <f>'2017 Field of Dreamers - 2017 -'!E54</f>
        <v>0.72</v>
      </c>
      <c r="F5" s="6">
        <f>'2017 Field of Dreamers - 2017 -'!F54</f>
        <v>22</v>
      </c>
      <c r="G5" s="6">
        <f>'2017 Field of Dreamers - 2017 -'!G54</f>
        <v>23</v>
      </c>
      <c r="H5" s="6">
        <f>'2017 Field of Dreamers - 2017 -'!H54</f>
        <v>3</v>
      </c>
      <c r="I5" s="6">
        <f>'2017 Field of Dreamers - 2017 -'!I54</f>
        <v>6</v>
      </c>
      <c r="J5" s="6">
        <f>'2017 Field of Dreamers - 2017 -'!J54</f>
        <v>46</v>
      </c>
      <c r="K5" s="6">
        <f>'2017 Field of Dreamers - 2017 -'!K54</f>
        <v>37</v>
      </c>
      <c r="L5" s="46">
        <f>'2017 Field of Dreamers - 2017 -'!L54</f>
        <v>0.88259259259259248</v>
      </c>
      <c r="M5" s="46">
        <f>'2017 Field of Dreamers - 2017 -'!M54</f>
        <v>1.6025925925925923</v>
      </c>
    </row>
    <row r="6" spans="1:13" ht="15" customHeight="1" x14ac:dyDescent="0.15">
      <c r="A6" s="24" t="s">
        <v>82</v>
      </c>
      <c r="B6" s="6">
        <v>2017</v>
      </c>
      <c r="C6" s="6">
        <f>'2017 Field of Dreamers - 2017 -'!C35</f>
        <v>60</v>
      </c>
      <c r="D6" s="6">
        <f>'2017 Field of Dreamers - 2017 -'!D35</f>
        <v>37</v>
      </c>
      <c r="E6" s="6">
        <f>'2017 Field of Dreamers - 2017 -'!E35</f>
        <v>0.6166666666666667</v>
      </c>
      <c r="F6" s="6">
        <f>'2017 Field of Dreamers - 2017 -'!F35</f>
        <v>35</v>
      </c>
      <c r="G6" s="6">
        <f>'2017 Field of Dreamers - 2017 -'!G35</f>
        <v>2</v>
      </c>
      <c r="H6" s="6">
        <f>'2017 Field of Dreamers - 2017 -'!H35</f>
        <v>0</v>
      </c>
      <c r="I6" s="6">
        <f>'2017 Field of Dreamers - 2017 -'!I35</f>
        <v>0</v>
      </c>
      <c r="J6" s="6">
        <f>'2017 Field of Dreamers - 2017 -'!J35</f>
        <v>8</v>
      </c>
      <c r="K6" s="6">
        <f>'2017 Field of Dreamers - 2017 -'!K35</f>
        <v>20</v>
      </c>
      <c r="L6" s="46">
        <f>'2017 Field of Dreamers - 2017 -'!L35</f>
        <v>7.2054054054054045E-2</v>
      </c>
      <c r="M6" s="46">
        <f>'2017 Field of Dreamers - 2017 -'!M35</f>
        <v>0.68872072072072077</v>
      </c>
    </row>
    <row r="7" spans="1:13" ht="15" customHeight="1" x14ac:dyDescent="0.15">
      <c r="A7" s="24" t="s">
        <v>85</v>
      </c>
      <c r="B7" s="6">
        <v>2017</v>
      </c>
      <c r="C7" s="6">
        <f>'2017 Field of Dreamers - 2017 -'!C20</f>
        <v>80</v>
      </c>
      <c r="D7" s="6">
        <f>'2017 Field of Dreamers - 2017 -'!D20</f>
        <v>59</v>
      </c>
      <c r="E7" s="6">
        <f>'2017 Field of Dreamers - 2017 -'!E20</f>
        <v>0.73750000000000004</v>
      </c>
      <c r="F7" s="6">
        <f>'2017 Field of Dreamers - 2017 -'!F20</f>
        <v>18</v>
      </c>
      <c r="G7" s="6">
        <f>'2017 Field of Dreamers - 2017 -'!G20</f>
        <v>21</v>
      </c>
      <c r="H7" s="6">
        <f>'2017 Field of Dreamers - 2017 -'!H20</f>
        <v>7</v>
      </c>
      <c r="I7" s="6">
        <f>'2017 Field of Dreamers - 2017 -'!I20</f>
        <v>13</v>
      </c>
      <c r="J7" s="6">
        <f>'2017 Field of Dreamers - 2017 -'!J20</f>
        <v>63</v>
      </c>
      <c r="K7" s="6">
        <f>'2017 Field of Dreamers - 2017 -'!K20</f>
        <v>39</v>
      </c>
      <c r="L7" s="46">
        <f>'2017 Field of Dreamers - 2017 -'!L20</f>
        <v>1.1129152542372882</v>
      </c>
      <c r="M7" s="46">
        <f>'2017 Field of Dreamers - 2017 -'!M20</f>
        <v>1.8504152542372883</v>
      </c>
    </row>
    <row r="8" spans="1:13" ht="15" customHeight="1" x14ac:dyDescent="0.15">
      <c r="A8" s="24" t="s">
        <v>64</v>
      </c>
      <c r="B8" s="6">
        <v>2017</v>
      </c>
      <c r="C8" s="6">
        <f>'2017 Field of Dreamers - 2017 -'!C7</f>
        <v>67</v>
      </c>
      <c r="D8" s="6">
        <f>'2017 Field of Dreamers - 2017 -'!D7</f>
        <v>51</v>
      </c>
      <c r="E8" s="6">
        <f>'2017 Field of Dreamers - 2017 -'!E7</f>
        <v>0.76119402985074625</v>
      </c>
      <c r="F8" s="6">
        <f>'2017 Field of Dreamers - 2017 -'!F7</f>
        <v>18</v>
      </c>
      <c r="G8" s="6">
        <f>'2017 Field of Dreamers - 2017 -'!G7</f>
        <v>23</v>
      </c>
      <c r="H8" s="6">
        <f>'2017 Field of Dreamers - 2017 -'!H7</f>
        <v>3</v>
      </c>
      <c r="I8" s="6">
        <f>'2017 Field of Dreamers - 2017 -'!I7</f>
        <v>7</v>
      </c>
      <c r="J8" s="6">
        <f>'2017 Field of Dreamers - 2017 -'!J7</f>
        <v>42</v>
      </c>
      <c r="K8" s="6">
        <f>'2017 Field of Dreamers - 2017 -'!K7</f>
        <v>34</v>
      </c>
      <c r="L8" s="46">
        <f>'2017 Field of Dreamers - 2017 -'!L7</f>
        <v>0.97372549019607835</v>
      </c>
      <c r="M8" s="46">
        <f>'2017 Field of Dreamers - 2017 -'!M7</f>
        <v>1.7349195200468246</v>
      </c>
    </row>
    <row r="9" spans="1:13" ht="15" customHeight="1" x14ac:dyDescent="0.15">
      <c r="A9" s="24" t="s">
        <v>38</v>
      </c>
      <c r="B9" s="6">
        <v>2017</v>
      </c>
      <c r="C9" s="6">
        <f>'2017 Field of Dreamers - 2017 -'!C42</f>
        <v>29</v>
      </c>
      <c r="D9" s="6">
        <f>'2017 Field of Dreamers - 2017 -'!D42</f>
        <v>8</v>
      </c>
      <c r="E9" s="6">
        <f>'2017 Field of Dreamers - 2017 -'!E42</f>
        <v>0.27586206896551724</v>
      </c>
      <c r="F9" s="6">
        <f>'2017 Field of Dreamers - 2017 -'!F42</f>
        <v>8</v>
      </c>
      <c r="G9" s="6">
        <f>'2017 Field of Dreamers - 2017 -'!G42</f>
        <v>0</v>
      </c>
      <c r="H9" s="6">
        <f>'2017 Field of Dreamers - 2017 -'!H42</f>
        <v>0</v>
      </c>
      <c r="I9" s="6">
        <f>'2017 Field of Dreamers - 2017 -'!I42</f>
        <v>0</v>
      </c>
      <c r="J9" s="6">
        <f>'2017 Field of Dreamers - 2017 -'!J42</f>
        <v>5</v>
      </c>
      <c r="K9" s="6">
        <f>'2017 Field of Dreamers - 2017 -'!K42</f>
        <v>4</v>
      </c>
      <c r="L9" s="46">
        <f>'2017 Field of Dreamers - 2017 -'!L42</f>
        <v>0</v>
      </c>
      <c r="M9" s="46">
        <f>'2017 Field of Dreamers - 2017 -'!M42</f>
        <v>0.27586206896551724</v>
      </c>
    </row>
    <row r="10" spans="1:13" ht="15" customHeight="1" x14ac:dyDescent="0.15">
      <c r="A10" s="24" t="s">
        <v>90</v>
      </c>
      <c r="B10" s="6">
        <v>2017</v>
      </c>
      <c r="C10" s="6">
        <f>'2017 Field of Dreamers - 2017 -'!C29</f>
        <v>69</v>
      </c>
      <c r="D10" s="6">
        <f>'2017 Field of Dreamers - 2017 -'!D29</f>
        <v>57</v>
      </c>
      <c r="E10" s="6">
        <f>'2017 Field of Dreamers - 2017 -'!E29</f>
        <v>0.82608695652173914</v>
      </c>
      <c r="F10" s="6">
        <f>'2017 Field of Dreamers - 2017 -'!F29</f>
        <v>34</v>
      </c>
      <c r="G10" s="6">
        <f>'2017 Field of Dreamers - 2017 -'!G29</f>
        <v>13</v>
      </c>
      <c r="H10" s="6">
        <f>'2017 Field of Dreamers - 2017 -'!H29</f>
        <v>7</v>
      </c>
      <c r="I10" s="6">
        <f>'2017 Field of Dreamers - 2017 -'!I29</f>
        <v>3</v>
      </c>
      <c r="J10" s="6">
        <f>'2017 Field of Dreamers - 2017 -'!J29</f>
        <v>43</v>
      </c>
      <c r="K10" s="6">
        <f>'2017 Field of Dreamers - 2017 -'!K29</f>
        <v>40</v>
      </c>
      <c r="L10" s="46">
        <f>'2017 Field of Dreamers - 2017 -'!L29</f>
        <v>0.6140000000000001</v>
      </c>
      <c r="M10" s="46">
        <f>'2017 Field of Dreamers - 2017 -'!M29</f>
        <v>1.4400869565217391</v>
      </c>
    </row>
    <row r="11" spans="1:13" ht="15" customHeight="1" x14ac:dyDescent="0.15">
      <c r="A11" s="24" t="s">
        <v>92</v>
      </c>
      <c r="B11" s="6">
        <v>2017</v>
      </c>
      <c r="C11" s="6">
        <f>'2017 Field of Dreamers - 2017 -'!C40</f>
        <v>37</v>
      </c>
      <c r="D11" s="6">
        <f>'2017 Field of Dreamers - 2017 -'!D40</f>
        <v>23</v>
      </c>
      <c r="E11" s="6">
        <f>'2017 Field of Dreamers - 2017 -'!E40</f>
        <v>0.6216216216216216</v>
      </c>
      <c r="F11" s="6">
        <f>'2017 Field of Dreamers - 2017 -'!F40</f>
        <v>23</v>
      </c>
      <c r="G11" s="6">
        <f>'2017 Field of Dreamers - 2017 -'!G40</f>
        <v>0</v>
      </c>
      <c r="H11" s="6">
        <f>'2017 Field of Dreamers - 2017 -'!H40</f>
        <v>0</v>
      </c>
      <c r="I11" s="6">
        <f>'2017 Field of Dreamers - 2017 -'!I40</f>
        <v>0</v>
      </c>
      <c r="J11" s="6">
        <f>'2017 Field of Dreamers - 2017 -'!J40</f>
        <v>9</v>
      </c>
      <c r="K11" s="6">
        <f>'2017 Field of Dreamers - 2017 -'!K40</f>
        <v>12</v>
      </c>
      <c r="L11" s="46">
        <f>'2017 Field of Dreamers - 2017 -'!L40</f>
        <v>0</v>
      </c>
      <c r="M11" s="46">
        <f>'2017 Field of Dreamers - 2017 -'!M40</f>
        <v>0.6216216216216216</v>
      </c>
    </row>
    <row r="12" spans="1:13" ht="15" customHeight="1" x14ac:dyDescent="0.15">
      <c r="A12" s="24" t="s">
        <v>108</v>
      </c>
      <c r="B12" s="6">
        <v>2017</v>
      </c>
      <c r="C12" s="6">
        <f>'2017 Field of Dreamers - 2017 -'!C49</f>
        <v>85</v>
      </c>
      <c r="D12" s="6">
        <f>'2017 Field of Dreamers - 2017 -'!D49</f>
        <v>67</v>
      </c>
      <c r="E12" s="6">
        <f>'2017 Field of Dreamers - 2017 -'!E49</f>
        <v>0.78823529411764703</v>
      </c>
      <c r="F12" s="6">
        <f>'2017 Field of Dreamers - 2017 -'!F49</f>
        <v>27</v>
      </c>
      <c r="G12" s="6">
        <f>'2017 Field of Dreamers - 2017 -'!G49</f>
        <v>21</v>
      </c>
      <c r="H12" s="6">
        <f>'2017 Field of Dreamers - 2017 -'!H49</f>
        <v>12</v>
      </c>
      <c r="I12" s="6">
        <f>'2017 Field of Dreamers - 2017 -'!I49</f>
        <v>7</v>
      </c>
      <c r="J12" s="6">
        <f>'2017 Field of Dreamers - 2017 -'!J49</f>
        <v>73</v>
      </c>
      <c r="K12" s="6">
        <f>'2017 Field of Dreamers - 2017 -'!K49</f>
        <v>42</v>
      </c>
      <c r="L12" s="46">
        <f>'2017 Field of Dreamers - 2017 -'!L49</f>
        <v>0.9253283582089552</v>
      </c>
      <c r="M12" s="46">
        <f>'2017 Field of Dreamers - 2017 -'!M49</f>
        <v>1.7135636523266022</v>
      </c>
    </row>
    <row r="13" spans="1:13" ht="15" customHeight="1" x14ac:dyDescent="0.15">
      <c r="A13" s="24" t="s">
        <v>109</v>
      </c>
      <c r="B13" s="6">
        <v>2017</v>
      </c>
      <c r="C13" s="6">
        <f>'2017 Field of Dreamers - 2017 -'!C47</f>
        <v>64</v>
      </c>
      <c r="D13" s="6">
        <f>'2017 Field of Dreamers - 2017 -'!D47</f>
        <v>44</v>
      </c>
      <c r="E13" s="6">
        <f>'2017 Field of Dreamers - 2017 -'!E47</f>
        <v>0.6875</v>
      </c>
      <c r="F13" s="6">
        <f>'2017 Field of Dreamers - 2017 -'!F47</f>
        <v>33</v>
      </c>
      <c r="G13" s="6">
        <f>'2017 Field of Dreamers - 2017 -'!G47</f>
        <v>10</v>
      </c>
      <c r="H13" s="6">
        <f>'2017 Field of Dreamers - 2017 -'!H47</f>
        <v>0</v>
      </c>
      <c r="I13" s="6">
        <f>'2017 Field of Dreamers - 2017 -'!I47</f>
        <v>1</v>
      </c>
      <c r="J13" s="6">
        <f>'2017 Field of Dreamers - 2017 -'!J47</f>
        <v>33</v>
      </c>
      <c r="K13" s="6">
        <f>'2017 Field of Dreamers - 2017 -'!K47</f>
        <v>26</v>
      </c>
      <c r="L13" s="46">
        <f>'2017 Field of Dreamers - 2017 -'!L47</f>
        <v>0.34840909090909089</v>
      </c>
      <c r="M13" s="46">
        <f>'2017 Field of Dreamers - 2017 -'!M47</f>
        <v>1.0359090909090909</v>
      </c>
    </row>
    <row r="14" spans="1:13" ht="15" customHeight="1" x14ac:dyDescent="0.15">
      <c r="A14" s="24" t="s">
        <v>73</v>
      </c>
      <c r="B14" s="6">
        <v>2017</v>
      </c>
      <c r="C14" s="6">
        <f>'2017 Field of Dreamers - 2017 -'!C45</f>
        <v>55</v>
      </c>
      <c r="D14" s="6">
        <f>'2017 Field of Dreamers - 2017 -'!D45</f>
        <v>39</v>
      </c>
      <c r="E14" s="6">
        <f>'2017 Field of Dreamers - 2017 -'!E45</f>
        <v>0.70909090909090911</v>
      </c>
      <c r="F14" s="6">
        <f>'2017 Field of Dreamers - 2017 -'!F45</f>
        <v>22</v>
      </c>
      <c r="G14" s="6">
        <f>'2017 Field of Dreamers - 2017 -'!G45</f>
        <v>10</v>
      </c>
      <c r="H14" s="6">
        <f>'2017 Field of Dreamers - 2017 -'!H45</f>
        <v>5</v>
      </c>
      <c r="I14" s="6">
        <f>'2017 Field of Dreamers - 2017 -'!I45</f>
        <v>2</v>
      </c>
      <c r="J14" s="6">
        <f>'2017 Field of Dreamers - 2017 -'!J45</f>
        <v>18</v>
      </c>
      <c r="K14" s="6">
        <f>'2017 Field of Dreamers - 2017 -'!K45</f>
        <v>28</v>
      </c>
      <c r="L14" s="46">
        <f>'2017 Field of Dreamers - 2017 -'!L45</f>
        <v>0.658076923076923</v>
      </c>
      <c r="M14" s="46">
        <f>'2017 Field of Dreamers - 2017 -'!M45</f>
        <v>1.3671678321678322</v>
      </c>
    </row>
    <row r="15" spans="1:13" ht="15" customHeight="1" x14ac:dyDescent="0.15">
      <c r="A15" s="24" t="s">
        <v>110</v>
      </c>
      <c r="B15" s="6">
        <v>2017</v>
      </c>
      <c r="C15" s="6">
        <f>'2017 Field of Dreamers - 2017 -'!C46</f>
        <v>57</v>
      </c>
      <c r="D15" s="6">
        <f>'2017 Field of Dreamers - 2017 -'!D46</f>
        <v>34</v>
      </c>
      <c r="E15" s="6">
        <f>'2017 Field of Dreamers - 2017 -'!E46</f>
        <v>0.59649122807017541</v>
      </c>
      <c r="F15" s="6">
        <f>'2017 Field of Dreamers - 2017 -'!F46</f>
        <v>34</v>
      </c>
      <c r="G15" s="6">
        <f>'2017 Field of Dreamers - 2017 -'!G46</f>
        <v>0</v>
      </c>
      <c r="H15" s="6">
        <f>'2017 Field of Dreamers - 2017 -'!H46</f>
        <v>0</v>
      </c>
      <c r="I15" s="6">
        <f>'2017 Field of Dreamers - 2017 -'!I46</f>
        <v>0</v>
      </c>
      <c r="J15" s="6">
        <f>'2017 Field of Dreamers - 2017 -'!J46</f>
        <v>12</v>
      </c>
      <c r="K15" s="6">
        <f>'2017 Field of Dreamers - 2017 -'!K46</f>
        <v>27</v>
      </c>
      <c r="L15" s="46">
        <f>'2017 Field of Dreamers - 2017 -'!L46</f>
        <v>0</v>
      </c>
      <c r="M15" s="46">
        <f>'2017 Field of Dreamers - 2017 -'!M46</f>
        <v>0.59649122807017541</v>
      </c>
    </row>
    <row r="16" spans="1:13" ht="15" customHeight="1" x14ac:dyDescent="0.15">
      <c r="A16" s="24" t="s">
        <v>88</v>
      </c>
      <c r="B16" s="6">
        <v>2017</v>
      </c>
      <c r="C16" s="6">
        <f>'2017 Field of Dreamers - 2017 -'!C5</f>
        <v>63</v>
      </c>
      <c r="D16" s="6">
        <f>'2017 Field of Dreamers - 2017 -'!D5</f>
        <v>40</v>
      </c>
      <c r="E16" s="6">
        <f>'2017 Field of Dreamers - 2017 -'!E5</f>
        <v>0.63492063492063489</v>
      </c>
      <c r="F16" s="6">
        <f>'2017 Field of Dreamers - 2017 -'!F5</f>
        <v>38</v>
      </c>
      <c r="G16" s="6">
        <f>'2017 Field of Dreamers - 2017 -'!G5</f>
        <v>2</v>
      </c>
      <c r="H16" s="6">
        <f>'2017 Field of Dreamers - 2017 -'!H5</f>
        <v>0</v>
      </c>
      <c r="I16" s="6">
        <f>'2017 Field of Dreamers - 2017 -'!I5</f>
        <v>0</v>
      </c>
      <c r="J16" s="6">
        <f>'2017 Field of Dreamers - 2017 -'!J5</f>
        <v>10</v>
      </c>
      <c r="K16" s="6">
        <f>'2017 Field of Dreamers - 2017 -'!K5</f>
        <v>24</v>
      </c>
      <c r="L16" s="46">
        <f>'2017 Field of Dreamers - 2017 -'!L5</f>
        <v>6.6650000000000001E-2</v>
      </c>
      <c r="M16" s="46">
        <f>'2017 Field of Dreamers - 2017 -'!M5</f>
        <v>0.70157063492063487</v>
      </c>
    </row>
    <row r="17" spans="1:13" ht="15" customHeight="1" x14ac:dyDescent="0.15">
      <c r="A17" s="24" t="s">
        <v>111</v>
      </c>
      <c r="B17" s="6">
        <v>2017</v>
      </c>
      <c r="C17" s="6">
        <f>'2017 Field of Dreamers - 2017 -'!C15</f>
        <v>50</v>
      </c>
      <c r="D17" s="6">
        <f>'2017 Field of Dreamers - 2017 -'!D15</f>
        <v>42</v>
      </c>
      <c r="E17" s="6">
        <f>'2017 Field of Dreamers - 2017 -'!E15</f>
        <v>0.84</v>
      </c>
      <c r="F17" s="6">
        <f>'2017 Field of Dreamers - 2017 -'!F15</f>
        <v>13</v>
      </c>
      <c r="G17" s="6">
        <f>'2017 Field of Dreamers - 2017 -'!G15</f>
        <v>17</v>
      </c>
      <c r="H17" s="6">
        <f>'2017 Field of Dreamers - 2017 -'!H15</f>
        <v>4</v>
      </c>
      <c r="I17" s="6">
        <f>'2017 Field of Dreamers - 2017 -'!I15</f>
        <v>8</v>
      </c>
      <c r="J17" s="6">
        <f>'2017 Field of Dreamers - 2017 -'!J15</f>
        <v>38</v>
      </c>
      <c r="K17" s="6">
        <f>'2017 Field of Dreamers - 2017 -'!K15</f>
        <v>30</v>
      </c>
      <c r="L17" s="46">
        <f>'2017 Field of Dreamers - 2017 -'!L15</f>
        <v>1.0792619047619045</v>
      </c>
      <c r="M17" s="46">
        <f>'2017 Field of Dreamers - 2017 -'!M15</f>
        <v>1.9192619047619046</v>
      </c>
    </row>
    <row r="18" spans="1:13" ht="15" customHeight="1" x14ac:dyDescent="0.15">
      <c r="A18" s="24" t="s">
        <v>112</v>
      </c>
      <c r="B18" s="6">
        <v>2017</v>
      </c>
      <c r="C18" s="6">
        <f>'2017 Field of Dreamers - 2017 -'!C9</f>
        <v>64</v>
      </c>
      <c r="D18" s="6">
        <f>'2017 Field of Dreamers - 2017 -'!D9</f>
        <v>37</v>
      </c>
      <c r="E18" s="6">
        <f>'2017 Field of Dreamers - 2017 -'!E9</f>
        <v>0.578125</v>
      </c>
      <c r="F18" s="6">
        <f>'2017 Field of Dreamers - 2017 -'!F9</f>
        <v>36</v>
      </c>
      <c r="G18" s="6">
        <f>'2017 Field of Dreamers - 2017 -'!G9</f>
        <v>1</v>
      </c>
      <c r="H18" s="6">
        <f>'2017 Field of Dreamers - 2017 -'!H9</f>
        <v>0</v>
      </c>
      <c r="I18" s="6">
        <f>'2017 Field of Dreamers - 2017 -'!I9</f>
        <v>0</v>
      </c>
      <c r="J18" s="6">
        <f>'2017 Field of Dreamers - 2017 -'!J9</f>
        <v>18</v>
      </c>
      <c r="K18" s="6">
        <f>'2017 Field of Dreamers - 2017 -'!K9</f>
        <v>18</v>
      </c>
      <c r="L18" s="46">
        <f>'2017 Field of Dreamers - 2017 -'!L9</f>
        <v>3.6027027027027023E-2</v>
      </c>
      <c r="M18" s="46">
        <f>'2017 Field of Dreamers - 2017 -'!M9</f>
        <v>0.61415202702702698</v>
      </c>
    </row>
    <row r="19" spans="1:13" ht="15" customHeight="1" x14ac:dyDescent="0.15">
      <c r="A19" s="24" t="s">
        <v>53</v>
      </c>
      <c r="B19" s="6">
        <v>2017</v>
      </c>
      <c r="C19" s="6">
        <f>'2017 Field of Dreamers - 2017 -'!C6</f>
        <v>75</v>
      </c>
      <c r="D19" s="6">
        <f>'2017 Field of Dreamers - 2017 -'!D6</f>
        <v>53</v>
      </c>
      <c r="E19" s="6">
        <f>'2017 Field of Dreamers - 2017 -'!E6</f>
        <v>0.70666666666666667</v>
      </c>
      <c r="F19" s="6">
        <f>'2017 Field of Dreamers - 2017 -'!F6</f>
        <v>37</v>
      </c>
      <c r="G19" s="6">
        <f>'2017 Field of Dreamers - 2017 -'!G6</f>
        <v>11</v>
      </c>
      <c r="H19" s="6">
        <f>'2017 Field of Dreamers - 2017 -'!H6</f>
        <v>3</v>
      </c>
      <c r="I19" s="6">
        <f>'2017 Field of Dreamers - 2017 -'!I6</f>
        <v>2</v>
      </c>
      <c r="J19" s="6">
        <f>'2017 Field of Dreamers - 2017 -'!J6</f>
        <v>28</v>
      </c>
      <c r="K19" s="6">
        <f>'2017 Field of Dreamers - 2017 -'!K6</f>
        <v>39</v>
      </c>
      <c r="L19" s="46">
        <f>'2017 Field of Dreamers - 2017 -'!L6</f>
        <v>0.4464905660377359</v>
      </c>
      <c r="M19" s="46">
        <f>'2017 Field of Dreamers - 2017 -'!M6</f>
        <v>1.1531572327044026</v>
      </c>
    </row>
    <row r="20" spans="1:13" ht="15" customHeight="1" x14ac:dyDescent="0.15">
      <c r="A20" s="24" t="s">
        <v>65</v>
      </c>
      <c r="B20" s="6">
        <v>2017</v>
      </c>
      <c r="C20" s="6">
        <f>'2017 Field of Dreamers - 2017 -'!C24</f>
        <v>48</v>
      </c>
      <c r="D20" s="6">
        <f>'2017 Field of Dreamers - 2017 -'!D24</f>
        <v>32</v>
      </c>
      <c r="E20" s="6">
        <f>'2017 Field of Dreamers - 2017 -'!E24</f>
        <v>0.66666666666666663</v>
      </c>
      <c r="F20" s="6">
        <f>'2017 Field of Dreamers - 2017 -'!F24</f>
        <v>30</v>
      </c>
      <c r="G20" s="6">
        <f>'2017 Field of Dreamers - 2017 -'!G24</f>
        <v>2</v>
      </c>
      <c r="H20" s="6">
        <f>'2017 Field of Dreamers - 2017 -'!H24</f>
        <v>0</v>
      </c>
      <c r="I20" s="6">
        <f>'2017 Field of Dreamers - 2017 -'!I24</f>
        <v>0</v>
      </c>
      <c r="J20" s="6">
        <f>'2017 Field of Dreamers - 2017 -'!J24</f>
        <v>14</v>
      </c>
      <c r="K20" s="6">
        <f>'2017 Field of Dreamers - 2017 -'!K24</f>
        <v>20</v>
      </c>
      <c r="L20" s="46">
        <f>'2017 Field of Dreamers - 2017 -'!L24</f>
        <v>8.3312499999999998E-2</v>
      </c>
      <c r="M20" s="46">
        <f>'2017 Field of Dreamers - 2017 -'!M24</f>
        <v>0.74997916666666664</v>
      </c>
    </row>
    <row r="21" spans="1:13" ht="15" customHeight="1" x14ac:dyDescent="0.15">
      <c r="A21" s="24" t="s">
        <v>96</v>
      </c>
      <c r="B21" s="6">
        <v>2017</v>
      </c>
      <c r="C21" s="6">
        <f>'2017 Field of Dreamers - 2017 -'!C11</f>
        <v>43</v>
      </c>
      <c r="D21" s="6">
        <f>'2017 Field of Dreamers - 2017 -'!D11</f>
        <v>30</v>
      </c>
      <c r="E21" s="6">
        <f>'2017 Field of Dreamers - 2017 -'!E11</f>
        <v>0.69767441860465118</v>
      </c>
      <c r="F21" s="6">
        <f>'2017 Field of Dreamers - 2017 -'!F11</f>
        <v>28</v>
      </c>
      <c r="G21" s="6">
        <f>'2017 Field of Dreamers - 2017 -'!G11</f>
        <v>2</v>
      </c>
      <c r="H21" s="6">
        <f>'2017 Field of Dreamers - 2017 -'!H11</f>
        <v>0</v>
      </c>
      <c r="I21" s="6">
        <f>'2017 Field of Dreamers - 2017 -'!I11</f>
        <v>0</v>
      </c>
      <c r="J21" s="6">
        <f>'2017 Field of Dreamers - 2017 -'!J11</f>
        <v>20</v>
      </c>
      <c r="K21" s="6">
        <f>'2017 Field of Dreamers - 2017 -'!K11</f>
        <v>21</v>
      </c>
      <c r="L21" s="46">
        <f>'2017 Field of Dreamers - 2017 -'!L11</f>
        <v>8.8866666666666663E-2</v>
      </c>
      <c r="M21" s="46">
        <f>'2017 Field of Dreamers - 2017 -'!M11</f>
        <v>0.78654108527131783</v>
      </c>
    </row>
    <row r="22" spans="1:13" ht="15" customHeight="1" x14ac:dyDescent="0.15">
      <c r="A22" s="24" t="s">
        <v>113</v>
      </c>
      <c r="B22" s="6">
        <v>2017</v>
      </c>
      <c r="C22" s="6">
        <f>'2017 Field of Dreamers - 2017 -'!C10</f>
        <v>29</v>
      </c>
      <c r="D22" s="6">
        <f>'2017 Field of Dreamers - 2017 -'!D10</f>
        <v>24</v>
      </c>
      <c r="E22" s="6">
        <f>'2017 Field of Dreamers - 2017 -'!E10</f>
        <v>0.82758620689655171</v>
      </c>
      <c r="F22" s="6">
        <f>'2017 Field of Dreamers - 2017 -'!F10</f>
        <v>14</v>
      </c>
      <c r="G22" s="6">
        <f>'2017 Field of Dreamers - 2017 -'!G10</f>
        <v>8</v>
      </c>
      <c r="H22" s="6">
        <f>'2017 Field of Dreamers - 2017 -'!H10</f>
        <v>1</v>
      </c>
      <c r="I22" s="6">
        <f>'2017 Field of Dreamers - 2017 -'!I10</f>
        <v>1</v>
      </c>
      <c r="J22" s="6">
        <f>'2017 Field of Dreamers - 2017 -'!J10</f>
        <v>14</v>
      </c>
      <c r="K22" s="6">
        <f>'2017 Field of Dreamers - 2017 -'!K10</f>
        <v>16</v>
      </c>
      <c r="L22" s="46">
        <f>'2017 Field of Dreamers - 2017 -'!L10</f>
        <v>0.59712500000000002</v>
      </c>
      <c r="M22" s="46">
        <f>'2017 Field of Dreamers - 2017 -'!M10</f>
        <v>1.4247112068965517</v>
      </c>
    </row>
    <row r="23" spans="1:13" ht="15" customHeight="1" x14ac:dyDescent="0.15">
      <c r="A23" s="24" t="s">
        <v>114</v>
      </c>
      <c r="B23" s="6">
        <v>2017</v>
      </c>
      <c r="C23" s="6">
        <f>'2017 Field of Dreamers - 2017 -'!C48</f>
        <v>64</v>
      </c>
      <c r="D23" s="6">
        <f>'2017 Field of Dreamers - 2017 -'!D48</f>
        <v>38</v>
      </c>
      <c r="E23" s="6">
        <f>'2017 Field of Dreamers - 2017 -'!E48</f>
        <v>0.59375</v>
      </c>
      <c r="F23" s="6">
        <f>'2017 Field of Dreamers - 2017 -'!F48</f>
        <v>36</v>
      </c>
      <c r="G23" s="6">
        <f>'2017 Field of Dreamers - 2017 -'!G48</f>
        <v>2</v>
      </c>
      <c r="H23" s="6">
        <f>'2017 Field of Dreamers - 2017 -'!H48</f>
        <v>0</v>
      </c>
      <c r="I23" s="6">
        <f>'2017 Field of Dreamers - 2017 -'!I48</f>
        <v>0</v>
      </c>
      <c r="J23" s="6">
        <f>'2017 Field of Dreamers - 2017 -'!J48</f>
        <v>20</v>
      </c>
      <c r="K23" s="6">
        <f>'2017 Field of Dreamers - 2017 -'!K48</f>
        <v>19</v>
      </c>
      <c r="L23" s="46">
        <f>'2017 Field of Dreamers - 2017 -'!L48</f>
        <v>7.01578947368421E-2</v>
      </c>
      <c r="M23" s="46">
        <f>'2017 Field of Dreamers - 2017 -'!M48</f>
        <v>0.66390789473684209</v>
      </c>
    </row>
    <row r="24" spans="1:13" ht="15" customHeight="1" x14ac:dyDescent="0.15">
      <c r="A24" s="24" t="s">
        <v>60</v>
      </c>
      <c r="B24" s="6">
        <v>2017</v>
      </c>
      <c r="C24" s="6">
        <f>'2017 Field of Dreamers - 2017 -'!C4</f>
        <v>42</v>
      </c>
      <c r="D24" s="6">
        <f>'2017 Field of Dreamers - 2017 -'!D4</f>
        <v>26</v>
      </c>
      <c r="E24" s="6">
        <f>'2017 Field of Dreamers - 2017 -'!E4</f>
        <v>0.61904761904761907</v>
      </c>
      <c r="F24" s="6">
        <f>'2017 Field of Dreamers - 2017 -'!F4</f>
        <v>26</v>
      </c>
      <c r="G24" s="6">
        <f>'2017 Field of Dreamers - 2017 -'!G4</f>
        <v>0</v>
      </c>
      <c r="H24" s="6">
        <f>'2017 Field of Dreamers - 2017 -'!H4</f>
        <v>0</v>
      </c>
      <c r="I24" s="6">
        <f>'2017 Field of Dreamers - 2017 -'!I4</f>
        <v>0</v>
      </c>
      <c r="J24" s="6">
        <f>'2017 Field of Dreamers - 2017 -'!J4</f>
        <v>12</v>
      </c>
      <c r="K24" s="6">
        <f>'2017 Field of Dreamers - 2017 -'!K4</f>
        <v>20</v>
      </c>
      <c r="L24" s="46">
        <f>'2017 Field of Dreamers - 2017 -'!L4</f>
        <v>0</v>
      </c>
      <c r="M24" s="46">
        <f>'2017 Field of Dreamers - 2017 -'!M4</f>
        <v>0.61904761904761907</v>
      </c>
    </row>
    <row r="25" spans="1:13" ht="15" customHeight="1" x14ac:dyDescent="0.15">
      <c r="A25" s="24" t="s">
        <v>115</v>
      </c>
      <c r="B25" s="6">
        <v>2017</v>
      </c>
      <c r="C25" s="6">
        <f>'2017 Field of Dreamers - 2017 -'!C56</f>
        <v>22</v>
      </c>
      <c r="D25" s="6">
        <f>'2017 Field of Dreamers - 2017 -'!D56</f>
        <v>12</v>
      </c>
      <c r="E25" s="6">
        <f>'2017 Field of Dreamers - 2017 -'!E56</f>
        <v>0.54545454545454541</v>
      </c>
      <c r="F25" s="6">
        <f>'2017 Field of Dreamers - 2017 -'!F56</f>
        <v>12</v>
      </c>
      <c r="G25" s="6">
        <f>'2017 Field of Dreamers - 2017 -'!G56</f>
        <v>0</v>
      </c>
      <c r="H25" s="6">
        <f>'2017 Field of Dreamers - 2017 -'!H56</f>
        <v>0</v>
      </c>
      <c r="I25" s="6">
        <f>'2017 Field of Dreamers - 2017 -'!I56</f>
        <v>0</v>
      </c>
      <c r="J25" s="6">
        <f>'2017 Field of Dreamers - 2017 -'!J56</f>
        <v>5</v>
      </c>
      <c r="K25" s="6">
        <f>'2017 Field of Dreamers - 2017 -'!K56</f>
        <v>11</v>
      </c>
      <c r="L25" s="46">
        <f>'2017 Field of Dreamers - 2017 -'!L56</f>
        <v>0</v>
      </c>
      <c r="M25" s="46">
        <f>'2017 Field of Dreamers - 2017 -'!M56</f>
        <v>0.54545454545454541</v>
      </c>
    </row>
    <row r="26" spans="1:13" ht="15" customHeight="1" x14ac:dyDescent="0.15">
      <c r="A26" s="24" t="s">
        <v>116</v>
      </c>
      <c r="B26" s="6">
        <v>2017</v>
      </c>
      <c r="C26" s="6">
        <f>'2017 Field of Dreamers - 2017 -'!C17</f>
        <v>43</v>
      </c>
      <c r="D26" s="6">
        <f>'2017 Field of Dreamers - 2017 -'!D17</f>
        <v>34</v>
      </c>
      <c r="E26" s="6">
        <f>'2017 Field of Dreamers - 2017 -'!E17</f>
        <v>0.79069767441860461</v>
      </c>
      <c r="F26" s="6">
        <f>'2017 Field of Dreamers - 2017 -'!F17</f>
        <v>16</v>
      </c>
      <c r="G26" s="6">
        <f>'2017 Field of Dreamers - 2017 -'!G17</f>
        <v>9</v>
      </c>
      <c r="H26" s="6">
        <f>'2017 Field of Dreamers - 2017 -'!H17</f>
        <v>3</v>
      </c>
      <c r="I26" s="6">
        <f>'2017 Field of Dreamers - 2017 -'!I17</f>
        <v>5</v>
      </c>
      <c r="J26" s="6">
        <f>'2017 Field of Dreamers - 2017 -'!J17</f>
        <v>30</v>
      </c>
      <c r="K26" s="6">
        <f>'2017 Field of Dreamers - 2017 -'!K17</f>
        <v>24</v>
      </c>
      <c r="L26" s="46">
        <f>'2017 Field of Dreamers - 2017 -'!L17</f>
        <v>0.79405882352941182</v>
      </c>
      <c r="M26" s="46">
        <f>'2017 Field of Dreamers - 2017 -'!M17</f>
        <v>1.5847564979480164</v>
      </c>
    </row>
    <row r="27" spans="1:13" ht="15" customHeight="1" x14ac:dyDescent="0.15">
      <c r="A27" s="24" t="s">
        <v>75</v>
      </c>
      <c r="B27" s="6">
        <v>2017</v>
      </c>
      <c r="C27" s="6">
        <f>'2017 Field of Dreamers - 2017 -'!C33</f>
        <v>64</v>
      </c>
      <c r="D27" s="6">
        <f>'2017 Field of Dreamers - 2017 -'!D33</f>
        <v>35</v>
      </c>
      <c r="E27" s="6">
        <f>'2017 Field of Dreamers - 2017 -'!E33</f>
        <v>0.546875</v>
      </c>
      <c r="F27" s="6">
        <f>'2017 Field of Dreamers - 2017 -'!F33</f>
        <v>34</v>
      </c>
      <c r="G27" s="6">
        <f>'2017 Field of Dreamers - 2017 -'!G33</f>
        <v>1</v>
      </c>
      <c r="H27" s="6">
        <f>'2017 Field of Dreamers - 2017 -'!H33</f>
        <v>0</v>
      </c>
      <c r="I27" s="6">
        <f>'2017 Field of Dreamers - 2017 -'!I33</f>
        <v>0</v>
      </c>
      <c r="J27" s="6">
        <f>'2017 Field of Dreamers - 2017 -'!J33</f>
        <v>7</v>
      </c>
      <c r="K27" s="6">
        <f>'2017 Field of Dreamers - 2017 -'!K33</f>
        <v>24</v>
      </c>
      <c r="L27" s="46">
        <f>'2017 Field of Dreamers - 2017 -'!L33</f>
        <v>0</v>
      </c>
      <c r="M27" s="46">
        <f>'2017 Field of Dreamers - 2017 -'!M33</f>
        <v>0.546875</v>
      </c>
    </row>
    <row r="28" spans="1:13" ht="15" customHeight="1" x14ac:dyDescent="0.15">
      <c r="A28" s="24" t="s">
        <v>84</v>
      </c>
      <c r="B28" s="6">
        <v>2017</v>
      </c>
      <c r="C28" s="6">
        <f>'2017 Field of Dreamers - 2017 -'!C51</f>
        <v>56</v>
      </c>
      <c r="D28" s="6">
        <f>'2017 Field of Dreamers - 2017 -'!D51</f>
        <v>48</v>
      </c>
      <c r="E28" s="6">
        <f>'2017 Field of Dreamers - 2017 -'!E51</f>
        <v>0.8571428571428571</v>
      </c>
      <c r="F28" s="6">
        <f>'2017 Field of Dreamers - 2017 -'!F51</f>
        <v>46</v>
      </c>
      <c r="G28" s="6">
        <f>'2017 Field of Dreamers - 2017 -'!G51</f>
        <v>2</v>
      </c>
      <c r="H28" s="6">
        <f>'2017 Field of Dreamers - 2017 -'!H51</f>
        <v>0</v>
      </c>
      <c r="I28" s="6">
        <f>'2017 Field of Dreamers - 2017 -'!I51</f>
        <v>0</v>
      </c>
      <c r="J28" s="6">
        <f>'2017 Field of Dreamers - 2017 -'!J51</f>
        <v>15</v>
      </c>
      <c r="K28" s="6">
        <f>'2017 Field of Dreamers - 2017 -'!K51</f>
        <v>28</v>
      </c>
      <c r="L28" s="46">
        <f>'2017 Field of Dreamers - 2017 -'!L51</f>
        <v>5.5541666666666663E-2</v>
      </c>
      <c r="M28" s="46">
        <f>'2017 Field of Dreamers - 2017 -'!M51</f>
        <v>0.91268452380952381</v>
      </c>
    </row>
    <row r="29" spans="1:13" ht="15" customHeight="1" x14ac:dyDescent="0.15">
      <c r="A29" s="24" t="s">
        <v>86</v>
      </c>
      <c r="B29" s="6">
        <v>2017</v>
      </c>
      <c r="C29" s="6">
        <f>'2017 Field of Dreamers - 2017 -'!C19</f>
        <v>76</v>
      </c>
      <c r="D29" s="6">
        <f>'2017 Field of Dreamers - 2017 -'!D19</f>
        <v>39</v>
      </c>
      <c r="E29" s="6">
        <f>'2017 Field of Dreamers - 2017 -'!E19</f>
        <v>0.51315789473684215</v>
      </c>
      <c r="F29" s="6">
        <f>'2017 Field of Dreamers - 2017 -'!F19</f>
        <v>37</v>
      </c>
      <c r="G29" s="6">
        <f>'2017 Field of Dreamers - 2017 -'!G19</f>
        <v>2</v>
      </c>
      <c r="H29" s="6">
        <f>'2017 Field of Dreamers - 2017 -'!H19</f>
        <v>0</v>
      </c>
      <c r="I29" s="6">
        <f>'2017 Field of Dreamers - 2017 -'!I19</f>
        <v>0</v>
      </c>
      <c r="J29" s="6">
        <f>'2017 Field of Dreamers - 2017 -'!J19</f>
        <v>16</v>
      </c>
      <c r="K29" s="6">
        <f>'2017 Field of Dreamers - 2017 -'!K19</f>
        <v>22</v>
      </c>
      <c r="L29" s="46">
        <f>'2017 Field of Dreamers - 2017 -'!L19</f>
        <v>6.8358974358974353E-2</v>
      </c>
      <c r="M29" s="46">
        <f>'2017 Field of Dreamers - 2017 -'!M19</f>
        <v>0.58151686909581646</v>
      </c>
    </row>
    <row r="30" spans="1:13" ht="15" customHeight="1" x14ac:dyDescent="0.15">
      <c r="A30" s="24" t="s">
        <v>117</v>
      </c>
      <c r="B30" s="6">
        <v>2017</v>
      </c>
      <c r="C30" s="6">
        <f>'2017 Field of Dreamers - 2017 -'!C36</f>
        <v>57</v>
      </c>
      <c r="D30" s="6">
        <f>'2017 Field of Dreamers - 2017 -'!D36</f>
        <v>34</v>
      </c>
      <c r="E30" s="6">
        <f>'2017 Field of Dreamers - 2017 -'!E36</f>
        <v>0.59649122807017541</v>
      </c>
      <c r="F30" s="6">
        <f>'2017 Field of Dreamers - 2017 -'!F36</f>
        <v>26</v>
      </c>
      <c r="G30" s="6">
        <f>'2017 Field of Dreamers - 2017 -'!G36</f>
        <v>6</v>
      </c>
      <c r="H30" s="6">
        <f>'2017 Field of Dreamers - 2017 -'!H36</f>
        <v>2</v>
      </c>
      <c r="I30" s="6">
        <f>'2017 Field of Dreamers - 2017 -'!I36</f>
        <v>0</v>
      </c>
      <c r="J30" s="6">
        <f>'2017 Field of Dreamers - 2017 -'!J36</f>
        <v>11</v>
      </c>
      <c r="K30" s="6">
        <f>'2017 Field of Dreamers - 2017 -'!K36</f>
        <v>23</v>
      </c>
      <c r="L30" s="46">
        <f>'2017 Field of Dreamers - 2017 -'!L36</f>
        <v>0.3332941176470588</v>
      </c>
      <c r="M30" s="46">
        <f>'2017 Field of Dreamers - 2017 -'!M36</f>
        <v>0.92978534571723426</v>
      </c>
    </row>
    <row r="31" spans="1:13" ht="15" customHeight="1" x14ac:dyDescent="0.15">
      <c r="A31" s="24" t="s">
        <v>74</v>
      </c>
      <c r="B31" s="6">
        <v>2017</v>
      </c>
      <c r="C31" s="6">
        <f>'2017 Field of Dreamers - 2017 -'!C26</f>
        <v>47</v>
      </c>
      <c r="D31" s="6">
        <f>'2017 Field of Dreamers - 2017 -'!D26</f>
        <v>26</v>
      </c>
      <c r="E31" s="6">
        <f>'2017 Field of Dreamers - 2017 -'!E26</f>
        <v>0.55319148936170215</v>
      </c>
      <c r="F31" s="6">
        <f>'2017 Field of Dreamers - 2017 -'!F26</f>
        <v>25</v>
      </c>
      <c r="G31" s="6">
        <f>'2017 Field of Dreamers - 2017 -'!G26</f>
        <v>1</v>
      </c>
      <c r="H31" s="6">
        <f>'2017 Field of Dreamers - 2017 -'!H26</f>
        <v>0</v>
      </c>
      <c r="I31" s="6">
        <f>'2017 Field of Dreamers - 2017 -'!I26</f>
        <v>0</v>
      </c>
      <c r="J31" s="6">
        <f>'2017 Field of Dreamers - 2017 -'!J26</f>
        <v>18</v>
      </c>
      <c r="K31" s="6">
        <f>'2017 Field of Dreamers - 2017 -'!K26</f>
        <v>15</v>
      </c>
      <c r="L31" s="46">
        <f>'2017 Field of Dreamers - 2017 -'!L26</f>
        <v>5.1269230769230768E-2</v>
      </c>
      <c r="M31" s="46">
        <f>'2017 Field of Dreamers - 2017 -'!M26</f>
        <v>0.60446072013093288</v>
      </c>
    </row>
    <row r="32" spans="1:13" ht="15" customHeight="1" x14ac:dyDescent="0.15">
      <c r="A32" s="24" t="s">
        <v>118</v>
      </c>
      <c r="B32" s="6">
        <v>2017</v>
      </c>
      <c r="C32" s="6">
        <f>'2017 Field of Dreamers - 2017 -'!C22</f>
        <v>71</v>
      </c>
      <c r="D32" s="6">
        <f>'2017 Field of Dreamers - 2017 -'!D22</f>
        <v>37</v>
      </c>
      <c r="E32" s="6">
        <f>'2017 Field of Dreamers - 2017 -'!E22</f>
        <v>0.52112676056338025</v>
      </c>
      <c r="F32" s="6">
        <f>'2017 Field of Dreamers - 2017 -'!F22</f>
        <v>34</v>
      </c>
      <c r="G32" s="6">
        <f>'2017 Field of Dreamers - 2017 -'!G22</f>
        <v>2</v>
      </c>
      <c r="H32" s="6">
        <f>'2017 Field of Dreamers - 2017 -'!H22</f>
        <v>0</v>
      </c>
      <c r="I32" s="6">
        <f>'2017 Field of Dreamers - 2017 -'!I22</f>
        <v>1</v>
      </c>
      <c r="J32" s="6">
        <f>'2017 Field of Dreamers - 2017 -'!J22</f>
        <v>29</v>
      </c>
      <c r="K32" s="6">
        <f>'2017 Field of Dreamers - 2017 -'!K22</f>
        <v>15</v>
      </c>
      <c r="L32" s="46">
        <f>'2017 Field of Dreamers - 2017 -'!L22</f>
        <v>0.12610810810810813</v>
      </c>
      <c r="M32" s="46">
        <f>'2017 Field of Dreamers - 2017 -'!M22</f>
        <v>0.64723486867148838</v>
      </c>
    </row>
    <row r="33" spans="1:13" ht="15" customHeight="1" x14ac:dyDescent="0.15">
      <c r="A33" s="24" t="s">
        <v>119</v>
      </c>
      <c r="B33" s="6">
        <v>2017</v>
      </c>
      <c r="C33" s="6">
        <f>'2017 Field of Dreamers - 2017 -'!C27</f>
        <v>73</v>
      </c>
      <c r="D33" s="6">
        <f>'2017 Field of Dreamers - 2017 -'!D27</f>
        <v>37</v>
      </c>
      <c r="E33" s="6">
        <f>'2017 Field of Dreamers - 2017 -'!E27</f>
        <v>0.50684931506849318</v>
      </c>
      <c r="F33" s="6">
        <f>'2017 Field of Dreamers - 2017 -'!F27</f>
        <v>37</v>
      </c>
      <c r="G33" s="6">
        <f>'2017 Field of Dreamers - 2017 -'!G27</f>
        <v>0</v>
      </c>
      <c r="H33" s="6">
        <f>'2017 Field of Dreamers - 2017 -'!H27</f>
        <v>0</v>
      </c>
      <c r="I33" s="6">
        <f>'2017 Field of Dreamers - 2017 -'!I27</f>
        <v>0</v>
      </c>
      <c r="J33" s="6">
        <f>'2017 Field of Dreamers - 2017 -'!J27</f>
        <v>16</v>
      </c>
      <c r="K33" s="6">
        <f>'2017 Field of Dreamers - 2017 -'!K27</f>
        <v>20</v>
      </c>
      <c r="L33" s="46">
        <f>'2017 Field of Dreamers - 2017 -'!L27</f>
        <v>0</v>
      </c>
      <c r="M33" s="46">
        <f>'2017 Field of Dreamers - 2017 -'!M27</f>
        <v>0.50684931506849318</v>
      </c>
    </row>
    <row r="34" spans="1:13" ht="15" customHeight="1" x14ac:dyDescent="0.15">
      <c r="A34" s="24" t="s">
        <v>87</v>
      </c>
      <c r="B34" s="6">
        <v>2017</v>
      </c>
      <c r="C34" s="6">
        <f>'2017 Field of Dreamers - 2017 -'!C34</f>
        <v>63</v>
      </c>
      <c r="D34" s="6">
        <f>'2017 Field of Dreamers - 2017 -'!D34</f>
        <v>34</v>
      </c>
      <c r="E34" s="6">
        <f>'2017 Field of Dreamers - 2017 -'!E34</f>
        <v>0.53968253968253965</v>
      </c>
      <c r="F34" s="6">
        <f>'2017 Field of Dreamers - 2017 -'!F34</f>
        <v>32</v>
      </c>
      <c r="G34" s="6">
        <f>'2017 Field of Dreamers - 2017 -'!G34</f>
        <v>2</v>
      </c>
      <c r="H34" s="6">
        <f>'2017 Field of Dreamers - 2017 -'!H34</f>
        <v>0</v>
      </c>
      <c r="I34" s="6">
        <f>'2017 Field of Dreamers - 2017 -'!I34</f>
        <v>0</v>
      </c>
      <c r="J34" s="6">
        <f>'2017 Field of Dreamers - 2017 -'!J34</f>
        <v>18</v>
      </c>
      <c r="K34" s="6">
        <f>'2017 Field of Dreamers - 2017 -'!K34</f>
        <v>16</v>
      </c>
      <c r="L34" s="46">
        <f>'2017 Field of Dreamers - 2017 -'!L34</f>
        <v>7.8411764705882347E-2</v>
      </c>
      <c r="M34" s="46">
        <f>'2017 Field of Dreamers - 2017 -'!M34</f>
        <v>0.61809430438842194</v>
      </c>
    </row>
    <row r="35" spans="1:13" ht="15" customHeight="1" x14ac:dyDescent="0.15">
      <c r="A35" s="24" t="s">
        <v>120</v>
      </c>
      <c r="B35" s="6">
        <v>2017</v>
      </c>
      <c r="C35" s="6">
        <f>'2017 Field of Dreamers - 2017 -'!C41</f>
        <v>35</v>
      </c>
      <c r="D35" s="6">
        <f>'2017 Field of Dreamers - 2017 -'!D41</f>
        <v>18</v>
      </c>
      <c r="E35" s="6">
        <f>'2017 Field of Dreamers - 2017 -'!E41</f>
        <v>0.51428571428571423</v>
      </c>
      <c r="F35" s="6">
        <f>'2017 Field of Dreamers - 2017 -'!F41</f>
        <v>18</v>
      </c>
      <c r="G35" s="6">
        <f>'2017 Field of Dreamers - 2017 -'!G41</f>
        <v>0</v>
      </c>
      <c r="H35" s="6">
        <f>'2017 Field of Dreamers - 2017 -'!H41</f>
        <v>0</v>
      </c>
      <c r="I35" s="6">
        <f>'2017 Field of Dreamers - 2017 -'!I41</f>
        <v>0</v>
      </c>
      <c r="J35" s="6">
        <f>'2017 Field of Dreamers - 2017 -'!J41</f>
        <v>6</v>
      </c>
      <c r="K35" s="6">
        <f>'2017 Field of Dreamers - 2017 -'!K41</f>
        <v>9</v>
      </c>
      <c r="L35" s="46">
        <f>'2017 Field of Dreamers - 2017 -'!L41</f>
        <v>0</v>
      </c>
      <c r="M35" s="46">
        <f>'2017 Field of Dreamers - 2017 -'!M41</f>
        <v>0.51428571428571423</v>
      </c>
    </row>
    <row r="36" spans="1:13" ht="15" customHeight="1" x14ac:dyDescent="0.15">
      <c r="A36" s="24" t="s">
        <v>121</v>
      </c>
      <c r="B36" s="6">
        <v>2017</v>
      </c>
      <c r="C36" s="6">
        <f>'2017 Field of Dreamers - 2017 -'!C28</f>
        <v>63</v>
      </c>
      <c r="D36" s="6">
        <f>'2017 Field of Dreamers - 2017 -'!D28</f>
        <v>40</v>
      </c>
      <c r="E36" s="6">
        <f>'2017 Field of Dreamers - 2017 -'!E28</f>
        <v>0.63492063492063489</v>
      </c>
      <c r="F36" s="6">
        <f>'2017 Field of Dreamers - 2017 -'!F28</f>
        <v>39</v>
      </c>
      <c r="G36" s="6">
        <f>'2017 Field of Dreamers - 2017 -'!G28</f>
        <v>1</v>
      </c>
      <c r="H36" s="6">
        <f>'2017 Field of Dreamers - 2017 -'!H28</f>
        <v>0</v>
      </c>
      <c r="I36" s="6">
        <f>'2017 Field of Dreamers - 2017 -'!I28</f>
        <v>0</v>
      </c>
      <c r="J36" s="6">
        <f>'2017 Field of Dreamers - 2017 -'!J28</f>
        <v>17</v>
      </c>
      <c r="K36" s="6">
        <f>'2017 Field of Dreamers - 2017 -'!K28</f>
        <v>18</v>
      </c>
      <c r="L36" s="46">
        <f>'2017 Field of Dreamers - 2017 -'!L28</f>
        <v>3.3325E-2</v>
      </c>
      <c r="M36" s="46">
        <f>'2017 Field of Dreamers - 2017 -'!M28</f>
        <v>0.66824563492063493</v>
      </c>
    </row>
    <row r="37" spans="1:13" ht="15" customHeight="1" x14ac:dyDescent="0.15">
      <c r="A37" s="24" t="s">
        <v>122</v>
      </c>
      <c r="B37" s="6">
        <v>2017</v>
      </c>
      <c r="C37" s="6">
        <f>'2017 Field of Dreamers - 2017 -'!C8</f>
        <v>53</v>
      </c>
      <c r="D37" s="6">
        <f>'2017 Field of Dreamers - 2017 -'!D8</f>
        <v>26</v>
      </c>
      <c r="E37" s="6">
        <f>'2017 Field of Dreamers - 2017 -'!E8</f>
        <v>0.49056603773584906</v>
      </c>
      <c r="F37" s="6">
        <f>'2017 Field of Dreamers - 2017 -'!F8</f>
        <v>25</v>
      </c>
      <c r="G37" s="6">
        <f>'2017 Field of Dreamers - 2017 -'!G8</f>
        <v>1</v>
      </c>
      <c r="H37" s="6">
        <f>'2017 Field of Dreamers - 2017 -'!H8</f>
        <v>0</v>
      </c>
      <c r="I37" s="6">
        <f>'2017 Field of Dreamers - 2017 -'!I8</f>
        <v>0</v>
      </c>
      <c r="J37" s="6">
        <f>'2017 Field of Dreamers - 2017 -'!J8</f>
        <v>12</v>
      </c>
      <c r="K37" s="6">
        <f>'2017 Field of Dreamers - 2017 -'!K8</f>
        <v>17</v>
      </c>
      <c r="L37" s="46">
        <f>'2017 Field of Dreamers - 2017 -'!L8</f>
        <v>5.1269230769230768E-2</v>
      </c>
      <c r="M37" s="46">
        <f>'2017 Field of Dreamers - 2017 -'!M8</f>
        <v>0.54183526850507979</v>
      </c>
    </row>
    <row r="38" spans="1:13" ht="15" customHeight="1" x14ac:dyDescent="0.15">
      <c r="A38" s="24" t="s">
        <v>123</v>
      </c>
      <c r="B38" s="6">
        <v>2017</v>
      </c>
      <c r="C38" s="6">
        <f>'2017 Field of Dreamers - 2017 -'!C50</f>
        <v>60</v>
      </c>
      <c r="D38" s="6">
        <f>'2017 Field of Dreamers - 2017 -'!D50</f>
        <v>29</v>
      </c>
      <c r="E38" s="6">
        <f>'2017 Field of Dreamers - 2017 -'!E50</f>
        <v>0.48333333333333334</v>
      </c>
      <c r="F38" s="6">
        <f>'2017 Field of Dreamers - 2017 -'!F50</f>
        <v>28</v>
      </c>
      <c r="G38" s="6">
        <f>'2017 Field of Dreamers - 2017 -'!G50</f>
        <v>1</v>
      </c>
      <c r="H38" s="6">
        <f>'2017 Field of Dreamers - 2017 -'!H50</f>
        <v>0</v>
      </c>
      <c r="I38" s="6">
        <f>'2017 Field of Dreamers - 2017 -'!I50</f>
        <v>0</v>
      </c>
      <c r="J38" s="6">
        <f>'2017 Field of Dreamers - 2017 -'!J50</f>
        <v>19</v>
      </c>
      <c r="K38" s="6">
        <f>'2017 Field of Dreamers - 2017 -'!K50</f>
        <v>18</v>
      </c>
      <c r="L38" s="46">
        <f>'2017 Field of Dreamers - 2017 -'!L50</f>
        <v>4.596551724137931E-2</v>
      </c>
      <c r="M38" s="46">
        <f>'2017 Field of Dreamers - 2017 -'!M50</f>
        <v>0.5292988505747126</v>
      </c>
    </row>
    <row r="39" spans="1:13" ht="15" customHeight="1" x14ac:dyDescent="0.15">
      <c r="A39" s="24" t="s">
        <v>79</v>
      </c>
      <c r="B39" s="6">
        <v>2017</v>
      </c>
      <c r="C39" s="6">
        <f>'2017 Field of Dreamers - 2017 -'!C14</f>
        <v>63</v>
      </c>
      <c r="D39" s="6">
        <f>'2017 Field of Dreamers - 2017 -'!D14</f>
        <v>37</v>
      </c>
      <c r="E39" s="6">
        <f>'2017 Field of Dreamers - 2017 -'!E14</f>
        <v>0.58730158730158732</v>
      </c>
      <c r="F39" s="6">
        <f>'2017 Field of Dreamers - 2017 -'!F14</f>
        <v>34</v>
      </c>
      <c r="G39" s="6">
        <f>'2017 Field of Dreamers - 2017 -'!G14</f>
        <v>2</v>
      </c>
      <c r="H39" s="6">
        <f>'2017 Field of Dreamers - 2017 -'!H14</f>
        <v>1</v>
      </c>
      <c r="I39" s="6">
        <f>'2017 Field of Dreamers - 2017 -'!I14</f>
        <v>0</v>
      </c>
      <c r="J39" s="6">
        <f>'2017 Field of Dreamers - 2017 -'!J14</f>
        <v>21</v>
      </c>
      <c r="K39" s="6">
        <f>'2017 Field of Dreamers - 2017 -'!K14</f>
        <v>18</v>
      </c>
      <c r="L39" s="46">
        <f>'2017 Field of Dreamers - 2017 -'!L14</f>
        <v>0.11710810810810811</v>
      </c>
      <c r="M39" s="46">
        <f>'2017 Field of Dreamers - 2017 -'!M14</f>
        <v>0.70440969540969545</v>
      </c>
    </row>
    <row r="40" spans="1:13" ht="15" customHeight="1" x14ac:dyDescent="0.15">
      <c r="A40" s="24" t="s">
        <v>47</v>
      </c>
      <c r="B40" s="6">
        <v>2017</v>
      </c>
      <c r="C40" s="6">
        <f>'2017 Field of Dreamers - 2017 -'!C13</f>
        <v>47</v>
      </c>
      <c r="D40" s="6">
        <f>'2017 Field of Dreamers - 2017 -'!D13</f>
        <v>32</v>
      </c>
      <c r="E40" s="6">
        <f>'2017 Field of Dreamers - 2017 -'!E13</f>
        <v>0.68085106382978722</v>
      </c>
      <c r="F40" s="6">
        <f>'2017 Field of Dreamers - 2017 -'!F13</f>
        <v>20</v>
      </c>
      <c r="G40" s="6">
        <f>'2017 Field of Dreamers - 2017 -'!G13</f>
        <v>7</v>
      </c>
      <c r="H40" s="6">
        <f>'2017 Field of Dreamers - 2017 -'!H13</f>
        <v>2</v>
      </c>
      <c r="I40" s="6">
        <f>'2017 Field of Dreamers - 2017 -'!I13</f>
        <v>3</v>
      </c>
      <c r="J40" s="6">
        <f>'2017 Field of Dreamers - 2017 -'!J13</f>
        <v>14</v>
      </c>
      <c r="K40" s="6">
        <f>'2017 Field of Dreamers - 2017 -'!K13</f>
        <v>18</v>
      </c>
      <c r="L40" s="46">
        <f>'2017 Field of Dreamers - 2017 -'!L13</f>
        <v>0.58328124999999997</v>
      </c>
      <c r="M40" s="46">
        <f>'2017 Field of Dreamers - 2017 -'!M13</f>
        <v>1.2641323138297871</v>
      </c>
    </row>
    <row r="41" spans="1:13" ht="15" customHeight="1" x14ac:dyDescent="0.15">
      <c r="A41" s="24" t="s">
        <v>83</v>
      </c>
      <c r="B41" s="6">
        <v>2017</v>
      </c>
      <c r="C41" s="6">
        <f>'2017 Field of Dreamers - 2017 -'!C52</f>
        <v>56</v>
      </c>
      <c r="D41" s="6">
        <f>'2017 Field of Dreamers - 2017 -'!D52</f>
        <v>35</v>
      </c>
      <c r="E41" s="6">
        <f>'2017 Field of Dreamers - 2017 -'!E52</f>
        <v>0.625</v>
      </c>
      <c r="F41" s="6">
        <f>'2017 Field of Dreamers - 2017 -'!F52</f>
        <v>29</v>
      </c>
      <c r="G41" s="6">
        <f>'2017 Field of Dreamers - 2017 -'!G52</f>
        <v>5</v>
      </c>
      <c r="H41" s="6">
        <f>'2017 Field of Dreamers - 2017 -'!H52</f>
        <v>1</v>
      </c>
      <c r="I41" s="6">
        <f>'2017 Field of Dreamers - 2017 -'!I52</f>
        <v>0</v>
      </c>
      <c r="J41" s="6">
        <f>'2017 Field of Dreamers - 2017 -'!J52</f>
        <v>9</v>
      </c>
      <c r="K41" s="6">
        <f>'2017 Field of Dreamers - 2017 -'!K52</f>
        <v>20</v>
      </c>
      <c r="L41" s="46">
        <f>'2017 Field of Dreamers - 2017 -'!L52</f>
        <v>0.23805714285714288</v>
      </c>
      <c r="M41" s="46">
        <f>'2017 Field of Dreamers - 2017 -'!M52</f>
        <v>0.86305714285714286</v>
      </c>
    </row>
    <row r="42" spans="1:13" ht="15" customHeight="1" x14ac:dyDescent="0.15">
      <c r="A42" s="24" t="s">
        <v>124</v>
      </c>
      <c r="B42" s="6">
        <v>2017</v>
      </c>
      <c r="C42" s="6">
        <f>'2017 Field of Dreamers - 2017 -'!C39</f>
        <v>43</v>
      </c>
      <c r="D42" s="6">
        <f>'2017 Field of Dreamers - 2017 -'!D39</f>
        <v>32</v>
      </c>
      <c r="E42" s="6">
        <f>'2017 Field of Dreamers - 2017 -'!E39</f>
        <v>0.7441860465116279</v>
      </c>
      <c r="F42" s="6">
        <f>'2017 Field of Dreamers - 2017 -'!F39</f>
        <v>15</v>
      </c>
      <c r="G42" s="6">
        <f>'2017 Field of Dreamers - 2017 -'!G39</f>
        <v>8</v>
      </c>
      <c r="H42" s="6">
        <f>'2017 Field of Dreamers - 2017 -'!H39</f>
        <v>2</v>
      </c>
      <c r="I42" s="6">
        <f>'2017 Field of Dreamers - 2017 -'!I39</f>
        <v>7</v>
      </c>
      <c r="J42" s="6">
        <f>'2017 Field of Dreamers - 2017 -'!J39</f>
        <v>28</v>
      </c>
      <c r="K42" s="6">
        <f>'2017 Field of Dreamers - 2017 -'!K39</f>
        <v>21</v>
      </c>
      <c r="L42" s="46">
        <f>'2017 Field of Dreamers - 2017 -'!L39</f>
        <v>0.87493749999999992</v>
      </c>
      <c r="M42" s="46">
        <f>'2017 Field of Dreamers - 2017 -'!M39</f>
        <v>1.6191235465116278</v>
      </c>
    </row>
    <row r="43" spans="1:13" ht="15" customHeight="1" x14ac:dyDescent="0.15">
      <c r="A43" s="24" t="s">
        <v>99</v>
      </c>
      <c r="B43" s="6">
        <v>2017</v>
      </c>
      <c r="C43" s="6">
        <f>'2017 Field of Dreamers - 2017 -'!C25</f>
        <v>57</v>
      </c>
      <c r="D43" s="6">
        <f>'2017 Field of Dreamers - 2017 -'!D25</f>
        <v>43</v>
      </c>
      <c r="E43" s="6">
        <f>'2017 Field of Dreamers - 2017 -'!E25</f>
        <v>0.75438596491228072</v>
      </c>
      <c r="F43" s="6">
        <f>'2017 Field of Dreamers - 2017 -'!F25</f>
        <v>31</v>
      </c>
      <c r="G43" s="6">
        <f>'2017 Field of Dreamers - 2017 -'!G25</f>
        <v>10</v>
      </c>
      <c r="H43" s="6">
        <f>'2017 Field of Dreamers - 2017 -'!H25</f>
        <v>1</v>
      </c>
      <c r="I43" s="6">
        <f>'2017 Field of Dreamers - 2017 -'!I25</f>
        <v>1</v>
      </c>
      <c r="J43" s="6">
        <f>'2017 Field of Dreamers - 2017 -'!J25</f>
        <v>18</v>
      </c>
      <c r="K43" s="6">
        <f>'2017 Field of Dreamers - 2017 -'!K25</f>
        <v>24</v>
      </c>
      <c r="L43" s="46">
        <f>'2017 Field of Dreamers - 2017 -'!L25</f>
        <v>0.39527906976744187</v>
      </c>
      <c r="M43" s="46">
        <f>L43+E43</f>
        <v>1.1496650346797226</v>
      </c>
    </row>
    <row r="44" spans="1:13" ht="15" customHeight="1" x14ac:dyDescent="0.15">
      <c r="A44" s="24" t="s">
        <v>125</v>
      </c>
      <c r="B44" s="6">
        <v>2017</v>
      </c>
      <c r="C44" s="6">
        <f>'2017 Field of Dreamers - 2017 -'!C38</f>
        <v>53</v>
      </c>
      <c r="D44" s="6">
        <f>'2017 Field of Dreamers - 2017 -'!D38</f>
        <v>28</v>
      </c>
      <c r="E44" s="6">
        <f>'2017 Field of Dreamers - 2017 -'!E38</f>
        <v>0.52830188679245282</v>
      </c>
      <c r="F44" s="6">
        <f>'2017 Field of Dreamers - 2017 -'!F38</f>
        <v>24</v>
      </c>
      <c r="G44" s="6">
        <f>'2017 Field of Dreamers - 2017 -'!G38</f>
        <v>4</v>
      </c>
      <c r="H44" s="6">
        <f>'2017 Field of Dreamers - 2017 -'!H38</f>
        <v>0</v>
      </c>
      <c r="I44" s="6">
        <f>'2017 Field of Dreamers - 2017 -'!I38</f>
        <v>0</v>
      </c>
      <c r="J44" s="6">
        <f>'2017 Field of Dreamers - 2017 -'!J38</f>
        <v>12</v>
      </c>
      <c r="K44" s="6">
        <f>'2017 Field of Dreamers - 2017 -'!K38</f>
        <v>12</v>
      </c>
      <c r="L44" s="46">
        <f>'2017 Field of Dreamers - 2017 -'!L38</f>
        <v>0.19042857142857142</v>
      </c>
      <c r="M44" s="46">
        <f>'2017 Field of Dreamers - 2017 -'!M38</f>
        <v>0.71873045822102422</v>
      </c>
    </row>
    <row r="45" spans="1:13" ht="15" customHeight="1" x14ac:dyDescent="0.15">
      <c r="A45" s="24" t="s">
        <v>67</v>
      </c>
      <c r="B45" s="6">
        <v>2017</v>
      </c>
      <c r="C45" s="6">
        <f>'2017 Field of Dreamers - 2017 -'!C55</f>
        <v>46</v>
      </c>
      <c r="D45" s="6">
        <f>'2017 Field of Dreamers - 2017 -'!D55</f>
        <v>27</v>
      </c>
      <c r="E45" s="6">
        <f>'2017 Field of Dreamers - 2017 -'!E55</f>
        <v>0.58695652173913049</v>
      </c>
      <c r="F45" s="6">
        <f>'2017 Field of Dreamers - 2017 -'!F55</f>
        <v>27</v>
      </c>
      <c r="G45" s="6">
        <f>'2017 Field of Dreamers - 2017 -'!G55</f>
        <v>0</v>
      </c>
      <c r="H45" s="6">
        <f>'2017 Field of Dreamers - 2017 -'!H55</f>
        <v>0</v>
      </c>
      <c r="I45" s="6">
        <f>'2017 Field of Dreamers - 2017 -'!I55</f>
        <v>0</v>
      </c>
      <c r="J45" s="6">
        <f>'2017 Field of Dreamers - 2017 -'!J55</f>
        <v>15</v>
      </c>
      <c r="K45" s="6">
        <f>'2017 Field of Dreamers - 2017 -'!K55</f>
        <v>6</v>
      </c>
      <c r="L45" s="46">
        <f>(G45*1.333+H45*1.667+I45*2)/D45</f>
        <v>0</v>
      </c>
      <c r="M45" s="46">
        <f>L45+E45</f>
        <v>0.58695652173913049</v>
      </c>
    </row>
    <row r="46" spans="1:13" ht="15" customHeight="1" x14ac:dyDescent="0.15">
      <c r="A46" s="24" t="s">
        <v>68</v>
      </c>
      <c r="B46" s="6">
        <v>2017</v>
      </c>
      <c r="C46" s="6">
        <f>'2017 Field of Dreamers - 2017 -'!C31</f>
        <v>69</v>
      </c>
      <c r="D46" s="6">
        <f>'2017 Field of Dreamers - 2017 -'!D31</f>
        <v>49</v>
      </c>
      <c r="E46" s="6">
        <f>'2017 Field of Dreamers - 2017 -'!E31</f>
        <v>0.71014492753623193</v>
      </c>
      <c r="F46" s="6">
        <f>'2017 Field of Dreamers - 2017 -'!F31</f>
        <v>38</v>
      </c>
      <c r="G46" s="6">
        <f>'2017 Field of Dreamers - 2017 -'!G31</f>
        <v>5</v>
      </c>
      <c r="H46" s="6">
        <f>'2017 Field of Dreamers - 2017 -'!H31</f>
        <v>3</v>
      </c>
      <c r="I46" s="6">
        <f>'2017 Field of Dreamers - 2017 -'!I31</f>
        <v>3</v>
      </c>
      <c r="J46" s="6">
        <f>'2017 Field of Dreamers - 2017 -'!J31</f>
        <v>38</v>
      </c>
      <c r="K46" s="6">
        <f>'2017 Field of Dreamers - 2017 -'!K31</f>
        <v>26</v>
      </c>
      <c r="L46" s="46">
        <f>'2017 Field of Dreamers - 2017 -'!L31</f>
        <v>0.36053061224489796</v>
      </c>
      <c r="M46" s="46">
        <f>'2017 Field of Dreamers - 2017 -'!M31</f>
        <v>1.0706755397811298</v>
      </c>
    </row>
    <row r="47" spans="1:13" ht="15" customHeight="1" x14ac:dyDescent="0.15">
      <c r="A47" s="24" t="s">
        <v>80</v>
      </c>
      <c r="B47" s="6">
        <v>2017</v>
      </c>
      <c r="C47" s="6">
        <f>'2017 Field of Dreamers - 2017 -'!C57</f>
        <v>30</v>
      </c>
      <c r="D47" s="6">
        <f>'2017 Field of Dreamers - 2017 -'!D57</f>
        <v>17</v>
      </c>
      <c r="E47" s="6">
        <f>'2017 Field of Dreamers - 2017 -'!E57</f>
        <v>0.56666666666666665</v>
      </c>
      <c r="F47" s="6">
        <f>'2017 Field of Dreamers - 2017 -'!F57</f>
        <v>15</v>
      </c>
      <c r="G47" s="6">
        <f>'2017 Field of Dreamers - 2017 -'!G57</f>
        <v>2</v>
      </c>
      <c r="H47" s="6">
        <f>'2017 Field of Dreamers - 2017 -'!H57</f>
        <v>0</v>
      </c>
      <c r="I47" s="6">
        <f>'2017 Field of Dreamers - 2017 -'!I57</f>
        <v>0</v>
      </c>
      <c r="J47" s="6">
        <f>'2017 Field of Dreamers - 2017 -'!J57</f>
        <v>7</v>
      </c>
      <c r="K47" s="6">
        <f>'2017 Field of Dreamers - 2017 -'!K57</f>
        <v>7</v>
      </c>
      <c r="L47" s="46">
        <f>'2017 Field of Dreamers - 2017 -'!L57</f>
        <v>0</v>
      </c>
      <c r="M47" s="46">
        <f>'2017 Field of Dreamers - 2017 -'!M57</f>
        <v>0.56666666666666665</v>
      </c>
    </row>
    <row r="48" spans="1:13" ht="15" customHeight="1" x14ac:dyDescent="0.15">
      <c r="A48" s="24" t="s">
        <v>126</v>
      </c>
      <c r="B48" s="6">
        <v>2017</v>
      </c>
      <c r="C48" s="6">
        <f>'2017 Field of Dreamers - 2017 -'!C21</f>
        <v>40</v>
      </c>
      <c r="D48" s="6">
        <f>'2017 Field of Dreamers - 2017 -'!D21</f>
        <v>27</v>
      </c>
      <c r="E48" s="6">
        <f>'2017 Field of Dreamers - 2017 -'!E21</f>
        <v>0.67500000000000004</v>
      </c>
      <c r="F48" s="6">
        <f>'2017 Field of Dreamers - 2017 -'!F21</f>
        <v>27</v>
      </c>
      <c r="G48" s="6">
        <f>'2017 Field of Dreamers - 2017 -'!G21</f>
        <v>0</v>
      </c>
      <c r="H48" s="6">
        <f>'2017 Field of Dreamers - 2017 -'!H21</f>
        <v>0</v>
      </c>
      <c r="I48" s="6">
        <f>'2017 Field of Dreamers - 2017 -'!I21</f>
        <v>0</v>
      </c>
      <c r="J48" s="6">
        <f>'2017 Field of Dreamers - 2017 -'!J21</f>
        <v>8</v>
      </c>
      <c r="K48" s="6">
        <f>'2017 Field of Dreamers - 2017 -'!K21</f>
        <v>16</v>
      </c>
      <c r="L48" s="46">
        <f>'2017 Field of Dreamers - 2017 -'!L21</f>
        <v>0</v>
      </c>
      <c r="M48" s="46">
        <f>'2017 Field of Dreamers - 2017 -'!M21</f>
        <v>0.67500000000000004</v>
      </c>
    </row>
    <row r="49" spans="1:13" ht="15" customHeight="1" x14ac:dyDescent="0.15">
      <c r="A49" s="24" t="s">
        <v>127</v>
      </c>
      <c r="B49" s="6">
        <v>2017</v>
      </c>
      <c r="C49" s="6">
        <f>'2017 Field of Dreamers - 2017 -'!C18</f>
        <v>22</v>
      </c>
      <c r="D49" s="6">
        <f>'2017 Field of Dreamers - 2017 -'!D18</f>
        <v>18</v>
      </c>
      <c r="E49" s="6">
        <f>'2017 Field of Dreamers - 2017 -'!E18</f>
        <v>0.81818181818181823</v>
      </c>
      <c r="F49" s="6">
        <f>'2017 Field of Dreamers - 2017 -'!F18</f>
        <v>15</v>
      </c>
      <c r="G49" s="6">
        <f>'2017 Field of Dreamers - 2017 -'!G18</f>
        <v>2</v>
      </c>
      <c r="H49" s="6">
        <f>'2017 Field of Dreamers - 2017 -'!H18</f>
        <v>0</v>
      </c>
      <c r="I49" s="6">
        <f>'2017 Field of Dreamers - 2017 -'!I18</f>
        <v>1</v>
      </c>
      <c r="J49" s="6">
        <f>'2017 Field of Dreamers - 2017 -'!J18</f>
        <v>9</v>
      </c>
      <c r="K49" s="6">
        <f>'2017 Field of Dreamers - 2017 -'!K18</f>
        <v>8</v>
      </c>
      <c r="L49" s="46">
        <f>'2017 Field of Dreamers - 2017 -'!L18</f>
        <v>0.25922222222222224</v>
      </c>
      <c r="M49" s="46">
        <f>'2017 Field of Dreamers - 2017 -'!M18</f>
        <v>1.0774040404040406</v>
      </c>
    </row>
    <row r="50" spans="1:13" ht="15" customHeight="1" x14ac:dyDescent="0.15">
      <c r="A50" s="24" t="s">
        <v>61</v>
      </c>
      <c r="B50" s="6">
        <v>2017</v>
      </c>
      <c r="C50" s="6">
        <f>'2017 Field of Dreamers - 2017 -'!C63</f>
        <v>5</v>
      </c>
      <c r="D50" s="6">
        <f>'2017 Field of Dreamers - 2017 -'!D63</f>
        <v>4</v>
      </c>
      <c r="E50" s="6">
        <f>'2017 Field of Dreamers - 2017 -'!E63</f>
        <v>0.8</v>
      </c>
      <c r="F50" s="6">
        <f>'2017 Field of Dreamers - 2017 -'!F63</f>
        <v>3</v>
      </c>
      <c r="G50" s="6">
        <f>'2017 Field of Dreamers - 2017 -'!G63</f>
        <v>1</v>
      </c>
      <c r="H50" s="6">
        <f>'2017 Field of Dreamers - 2017 -'!H63</f>
        <v>0</v>
      </c>
      <c r="I50" s="6">
        <f>'2017 Field of Dreamers - 2017 -'!I63</f>
        <v>0</v>
      </c>
      <c r="J50" s="6">
        <f>'2017 Field of Dreamers - 2017 -'!J63</f>
        <v>4</v>
      </c>
      <c r="K50" s="6">
        <f>'2017 Field of Dreamers - 2017 -'!K63</f>
        <v>3</v>
      </c>
      <c r="L50" s="46">
        <f>'2017 Field of Dreamers - 2017 -'!L63</f>
        <v>0.33324999999999999</v>
      </c>
      <c r="M50" s="46">
        <f>'2017 Field of Dreamers - 2017 -'!M63</f>
        <v>1.1332500000000001</v>
      </c>
    </row>
    <row r="51" spans="1:13" ht="15" customHeight="1" x14ac:dyDescent="0.15">
      <c r="A51" s="24" t="s">
        <v>128</v>
      </c>
      <c r="B51" s="6">
        <v>2017</v>
      </c>
      <c r="C51" s="6">
        <f>'2017 Field of Dreamers - 2017 -'!C37</f>
        <v>53</v>
      </c>
      <c r="D51" s="6">
        <f>'2017 Field of Dreamers - 2017 -'!D37</f>
        <v>45</v>
      </c>
      <c r="E51" s="6">
        <f>'2017 Field of Dreamers - 2017 -'!E37</f>
        <v>0.84905660377358494</v>
      </c>
      <c r="F51" s="6">
        <f>'2017 Field of Dreamers - 2017 -'!F37</f>
        <v>21</v>
      </c>
      <c r="G51" s="6">
        <f>'2017 Field of Dreamers - 2017 -'!G37</f>
        <v>18</v>
      </c>
      <c r="H51" s="6">
        <f>'2017 Field of Dreamers - 2017 -'!H37</f>
        <v>4</v>
      </c>
      <c r="I51" s="6">
        <f>'2017 Field of Dreamers - 2017 -'!I37</f>
        <v>2</v>
      </c>
      <c r="J51" s="6">
        <f>'2017 Field of Dreamers - 2017 -'!J37</f>
        <v>30</v>
      </c>
      <c r="K51" s="6">
        <f>'2017 Field of Dreamers - 2017 -'!K37</f>
        <v>27</v>
      </c>
      <c r="L51" s="46">
        <f>'2017 Field of Dreamers - 2017 -'!L37</f>
        <v>0.77026666666666666</v>
      </c>
      <c r="M51" s="46">
        <f>'2017 Field of Dreamers - 2017 -'!M37</f>
        <v>1.6193232704402516</v>
      </c>
    </row>
    <row r="52" spans="1:13" ht="15" customHeight="1" x14ac:dyDescent="0.15">
      <c r="A52" s="24" t="s">
        <v>129</v>
      </c>
      <c r="B52" s="6">
        <v>2017</v>
      </c>
      <c r="C52" s="6">
        <f>'2017 Field of Dreamers - 2017 -'!C32</f>
        <v>66</v>
      </c>
      <c r="D52" s="6">
        <f>'2017 Field of Dreamers - 2017 -'!D32</f>
        <v>42</v>
      </c>
      <c r="E52" s="6">
        <f>'2017 Field of Dreamers - 2017 -'!E32</f>
        <v>0.63636363636363635</v>
      </c>
      <c r="F52" s="6">
        <f>'2017 Field of Dreamers - 2017 -'!F32</f>
        <v>37</v>
      </c>
      <c r="G52" s="6">
        <f>'2017 Field of Dreamers - 2017 -'!G32</f>
        <v>4</v>
      </c>
      <c r="H52" s="6">
        <f>'2017 Field of Dreamers - 2017 -'!H32</f>
        <v>0</v>
      </c>
      <c r="I52" s="6">
        <f>'2017 Field of Dreamers - 2017 -'!I32</f>
        <v>1</v>
      </c>
      <c r="J52" s="6">
        <f>'2017 Field of Dreamers - 2017 -'!J32</f>
        <v>15</v>
      </c>
      <c r="K52" s="6">
        <f>'2017 Field of Dreamers - 2017 -'!K32</f>
        <v>20</v>
      </c>
      <c r="L52" s="46">
        <f>'2017 Field of Dreamers - 2017 -'!L32</f>
        <v>0.17457142857142857</v>
      </c>
      <c r="M52" s="46">
        <f>'2017 Field of Dreamers - 2017 -'!M32</f>
        <v>0.81093506493506495</v>
      </c>
    </row>
    <row r="53" spans="1:13" ht="15" customHeight="1" x14ac:dyDescent="0.15">
      <c r="A53" s="24" t="s">
        <v>94</v>
      </c>
      <c r="B53" s="6">
        <v>2017</v>
      </c>
      <c r="C53" s="47" t="e">
        <f>#REF!</f>
        <v>#REF!</v>
      </c>
      <c r="D53" s="47" t="e">
        <f>#REF!</f>
        <v>#REF!</v>
      </c>
      <c r="E53" s="47" t="e">
        <f>#REF!</f>
        <v>#REF!</v>
      </c>
      <c r="F53" s="47" t="e">
        <f>#REF!</f>
        <v>#REF!</v>
      </c>
      <c r="G53" s="47" t="e">
        <f>#REF!</f>
        <v>#REF!</v>
      </c>
      <c r="H53" s="47" t="e">
        <f>#REF!</f>
        <v>#REF!</v>
      </c>
      <c r="I53" s="47" t="e">
        <f>#REF!</f>
        <v>#REF!</v>
      </c>
      <c r="J53" s="47" t="e">
        <f>#REF!</f>
        <v>#REF!</v>
      </c>
      <c r="K53" s="47" t="e">
        <f>#REF!</f>
        <v>#REF!</v>
      </c>
      <c r="L53" s="46" t="e">
        <f>#REF!</f>
        <v>#REF!</v>
      </c>
      <c r="M53" s="46" t="e">
        <f>#REF!</f>
        <v>#REF!</v>
      </c>
    </row>
    <row r="54" spans="1:13" ht="15" customHeight="1" x14ac:dyDescent="0.15">
      <c r="A54" s="24" t="s">
        <v>130</v>
      </c>
      <c r="B54" s="6">
        <v>2017</v>
      </c>
      <c r="C54" s="6">
        <f>'2017 Field of Dreamers - 2017 -'!C62</f>
        <v>14</v>
      </c>
      <c r="D54" s="6">
        <f>'2017 Field of Dreamers - 2017 -'!D62</f>
        <v>9</v>
      </c>
      <c r="E54" s="6">
        <f>'2017 Field of Dreamers - 2017 -'!E62</f>
        <v>0.6428571428571429</v>
      </c>
      <c r="F54" s="6">
        <f>'2017 Field of Dreamers - 2017 -'!F62</f>
        <v>8</v>
      </c>
      <c r="G54" s="6">
        <f>'2017 Field of Dreamers - 2017 -'!G62</f>
        <v>1</v>
      </c>
      <c r="H54" s="6">
        <f>'2017 Field of Dreamers - 2017 -'!H62</f>
        <v>0</v>
      </c>
      <c r="I54" s="6">
        <f>'2017 Field of Dreamers - 2017 -'!I62</f>
        <v>0</v>
      </c>
      <c r="J54" s="6">
        <f>'2017 Field of Dreamers - 2017 -'!J62</f>
        <v>3</v>
      </c>
      <c r="K54" s="6">
        <f>'2017 Field of Dreamers - 2017 -'!K62</f>
        <v>7</v>
      </c>
      <c r="L54" s="46">
        <f>'2017 Field of Dreamers - 2017 -'!L62</f>
        <v>0.14811111111111111</v>
      </c>
      <c r="M54" s="46">
        <f>'2017 Field of Dreamers - 2017 -'!M62</f>
        <v>0.79096825396825399</v>
      </c>
    </row>
    <row r="55" spans="1:13" ht="15" customHeight="1" x14ac:dyDescent="0.15">
      <c r="A55" s="24" t="s">
        <v>131</v>
      </c>
      <c r="B55" s="6">
        <v>2017</v>
      </c>
      <c r="C55" s="6">
        <f>'2017 Field of Dreamers - 2017 -'!C53</f>
        <v>41</v>
      </c>
      <c r="D55" s="6">
        <f>'2017 Field of Dreamers - 2017 -'!D53</f>
        <v>26</v>
      </c>
      <c r="E55" s="6">
        <f>'2017 Field of Dreamers - 2017 -'!E53</f>
        <v>0.63414634146341464</v>
      </c>
      <c r="F55" s="6">
        <f>'2017 Field of Dreamers - 2017 -'!F53</f>
        <v>25</v>
      </c>
      <c r="G55" s="6">
        <f>'2017 Field of Dreamers - 2017 -'!G53</f>
        <v>1</v>
      </c>
      <c r="H55" s="6">
        <f>'2017 Field of Dreamers - 2017 -'!H53</f>
        <v>0</v>
      </c>
      <c r="I55" s="6">
        <f>'2017 Field of Dreamers - 2017 -'!I53</f>
        <v>0</v>
      </c>
      <c r="J55" s="6">
        <f>'2017 Field of Dreamers - 2017 -'!J53</f>
        <v>9</v>
      </c>
      <c r="K55" s="6">
        <f>'2017 Field of Dreamers - 2017 -'!K53</f>
        <v>13</v>
      </c>
      <c r="L55" s="46">
        <f>'2017 Field of Dreamers - 2017 -'!L53</f>
        <v>0</v>
      </c>
      <c r="M55" s="46">
        <f>'2017 Field of Dreamers - 2017 -'!M53</f>
        <v>0.63414634146341464</v>
      </c>
    </row>
    <row r="56" spans="1:13" ht="15" customHeight="1" x14ac:dyDescent="0.15">
      <c r="A56" s="24" t="s">
        <v>132</v>
      </c>
      <c r="B56" s="6">
        <v>2017</v>
      </c>
      <c r="C56" s="6">
        <f>'2017 Field of Dreamers - 2017 -'!C59</f>
        <v>4</v>
      </c>
      <c r="D56" s="6">
        <f>'2017 Field of Dreamers - 2017 -'!D59</f>
        <v>3</v>
      </c>
      <c r="E56" s="6">
        <f>'2017 Field of Dreamers - 2017 -'!E59</f>
        <v>0.75</v>
      </c>
      <c r="F56" s="6">
        <f>'2017 Field of Dreamers - 2017 -'!F59</f>
        <v>2</v>
      </c>
      <c r="G56" s="6">
        <f>'2017 Field of Dreamers - 2017 -'!G59</f>
        <v>1</v>
      </c>
      <c r="H56" s="6">
        <f>'2017 Field of Dreamers - 2017 -'!H59</f>
        <v>0</v>
      </c>
      <c r="I56" s="6">
        <f>'2017 Field of Dreamers - 2017 -'!I59</f>
        <v>0</v>
      </c>
      <c r="J56" s="6">
        <f>'2017 Field of Dreamers - 2017 -'!J59</f>
        <v>0</v>
      </c>
      <c r="K56" s="6">
        <f>'2017 Field of Dreamers - 2017 -'!K59</f>
        <v>0</v>
      </c>
      <c r="L56" s="46">
        <f>'2017 Field of Dreamers - 2017 -'!L59</f>
        <v>0.4443333333333333</v>
      </c>
      <c r="M56" s="46">
        <f>'2017 Field of Dreamers - 2017 -'!M59</f>
        <v>1.1943333333333332</v>
      </c>
    </row>
    <row r="57" spans="1:13" ht="15" customHeight="1" x14ac:dyDescent="0.15">
      <c r="A57" s="24" t="s">
        <v>133</v>
      </c>
      <c r="B57" s="6">
        <v>2017</v>
      </c>
      <c r="C57" s="6">
        <f>'2017 Field of Dreamers - 2017 -'!C61</f>
        <v>4</v>
      </c>
      <c r="D57" s="6">
        <f>'2017 Field of Dreamers - 2017 -'!D61</f>
        <v>4</v>
      </c>
      <c r="E57" s="6">
        <f>'2017 Field of Dreamers - 2017 -'!E61</f>
        <v>1</v>
      </c>
      <c r="F57" s="6">
        <f>'2017 Field of Dreamers - 2017 -'!F61</f>
        <v>4</v>
      </c>
      <c r="G57" s="6">
        <f>'2017 Field of Dreamers - 2017 -'!G61</f>
        <v>0</v>
      </c>
      <c r="H57" s="6">
        <f>'2017 Field of Dreamers - 2017 -'!H61</f>
        <v>0</v>
      </c>
      <c r="I57" s="6">
        <f>'2017 Field of Dreamers - 2017 -'!I61</f>
        <v>0</v>
      </c>
      <c r="J57" s="6">
        <f>'2017 Field of Dreamers - 2017 -'!J61</f>
        <v>0</v>
      </c>
      <c r="K57" s="6">
        <f>'2017 Field of Dreamers - 2017 -'!K61</f>
        <v>0</v>
      </c>
      <c r="L57" s="46">
        <f>'2017 Field of Dreamers - 2017 -'!L61</f>
        <v>0</v>
      </c>
      <c r="M57" s="46">
        <f>'2017 Field of Dreamers - 2017 -'!M61</f>
        <v>1</v>
      </c>
    </row>
    <row r="58" spans="1:13" ht="15" customHeight="1" x14ac:dyDescent="0.15">
      <c r="A58" s="24" t="s">
        <v>134</v>
      </c>
      <c r="B58" s="6">
        <v>2017</v>
      </c>
      <c r="C58" s="6">
        <f>'2017 Field of Dreamers - 2017 -'!C60</f>
        <v>9</v>
      </c>
      <c r="D58" s="6">
        <f>'2017 Field of Dreamers - 2017 -'!D60</f>
        <v>0</v>
      </c>
      <c r="E58" s="6">
        <f>'2017 Field of Dreamers - 2017 -'!E60</f>
        <v>0</v>
      </c>
      <c r="F58" s="6">
        <f>'2017 Field of Dreamers - 2017 -'!F60</f>
        <v>0</v>
      </c>
      <c r="G58" s="6">
        <f>'2017 Field of Dreamers - 2017 -'!G60</f>
        <v>0</v>
      </c>
      <c r="H58" s="6">
        <f>'2017 Field of Dreamers - 2017 -'!H60</f>
        <v>0</v>
      </c>
      <c r="I58" s="6">
        <f>'2017 Field of Dreamers - 2017 -'!I60</f>
        <v>0</v>
      </c>
      <c r="J58" s="6">
        <f>'2017 Field of Dreamers - 2017 -'!J60</f>
        <v>2</v>
      </c>
      <c r="K58" s="6">
        <f>'2017 Field of Dreamers - 2017 -'!K60</f>
        <v>1</v>
      </c>
      <c r="L58" s="46" t="e">
        <f>'2017 Field of Dreamers - 2017 -'!L60</f>
        <v>#DIV/0!</v>
      </c>
      <c r="M58" s="46" t="e">
        <f>'2017 Field of Dreamers - 2017 -'!M60</f>
        <v>#DIV/0!</v>
      </c>
    </row>
    <row r="59" spans="1:13" ht="15" customHeight="1" x14ac:dyDescent="0.15">
      <c r="A59" s="24" t="s">
        <v>135</v>
      </c>
      <c r="B59" s="6">
        <v>2017</v>
      </c>
      <c r="C59" s="6">
        <f>'2017 Field of Dreamers - 2017 -'!C64</f>
        <v>4</v>
      </c>
      <c r="D59" s="6">
        <f>'2017 Field of Dreamers - 2017 -'!D64</f>
        <v>2</v>
      </c>
      <c r="E59" s="6">
        <f>'2017 Field of Dreamers - 2017 -'!E64</f>
        <v>0.5</v>
      </c>
      <c r="F59" s="6">
        <f>'2017 Field of Dreamers - 2017 -'!F64</f>
        <v>2</v>
      </c>
      <c r="G59" s="6">
        <f>'2017 Field of Dreamers - 2017 -'!G64</f>
        <v>0</v>
      </c>
      <c r="H59" s="6">
        <f>'2017 Field of Dreamers - 2017 -'!H64</f>
        <v>0</v>
      </c>
      <c r="I59" s="6">
        <f>'2017 Field of Dreamers - 2017 -'!I64</f>
        <v>0</v>
      </c>
      <c r="J59" s="6">
        <f>'2017 Field of Dreamers - 2017 -'!J64</f>
        <v>1</v>
      </c>
      <c r="K59" s="6">
        <f>'2017 Field of Dreamers - 2017 -'!K64</f>
        <v>1</v>
      </c>
      <c r="L59" s="46">
        <f>'2017 Field of Dreamers - 2017 -'!L64</f>
        <v>0</v>
      </c>
      <c r="M59" s="46">
        <f>'2017 Field of Dreamers - 2017 -'!M64</f>
        <v>0.5</v>
      </c>
    </row>
    <row r="60" spans="1:13" ht="15" customHeight="1" x14ac:dyDescent="0.15">
      <c r="A60" s="24" t="s">
        <v>136</v>
      </c>
      <c r="B60" s="6">
        <v>2017</v>
      </c>
      <c r="C60" s="6">
        <f>'2017 Field of Dreamers - 2017 -'!C65</f>
        <v>3</v>
      </c>
      <c r="D60" s="6">
        <f>'2017 Field of Dreamers - 2017 -'!D65</f>
        <v>2</v>
      </c>
      <c r="E60" s="6">
        <f>'2017 Field of Dreamers - 2017 -'!E65</f>
        <v>0.66666666666666663</v>
      </c>
      <c r="F60" s="6">
        <f>'2017 Field of Dreamers - 2017 -'!F65</f>
        <v>2</v>
      </c>
      <c r="G60" s="6">
        <f>'2017 Field of Dreamers - 2017 -'!G65</f>
        <v>0</v>
      </c>
      <c r="H60" s="6">
        <f>'2017 Field of Dreamers - 2017 -'!H65</f>
        <v>0</v>
      </c>
      <c r="I60" s="6">
        <f>'2017 Field of Dreamers - 2017 -'!I65</f>
        <v>0</v>
      </c>
      <c r="J60" s="6">
        <f>'2017 Field of Dreamers - 2017 -'!J65</f>
        <v>1</v>
      </c>
      <c r="K60" s="6">
        <f>'2017 Field of Dreamers - 2017 -'!K65</f>
        <v>1</v>
      </c>
      <c r="L60" s="46">
        <f>'2017 Field of Dreamers - 2017 -'!L65</f>
        <v>0</v>
      </c>
      <c r="M60" s="46">
        <f>'2017 Field of Dreamers - 2017 -'!M65</f>
        <v>0.66666666666666663</v>
      </c>
    </row>
    <row r="61" spans="1:13" ht="15" customHeight="1" x14ac:dyDescent="0.15">
      <c r="A61" s="24" t="s">
        <v>137</v>
      </c>
      <c r="B61" s="6">
        <v>2017</v>
      </c>
      <c r="C61" s="6">
        <f>'2017 Field of Dreamers - 2017 -'!C66</f>
        <v>3</v>
      </c>
      <c r="D61" s="6">
        <f>'2017 Field of Dreamers - 2017 -'!D66</f>
        <v>3</v>
      </c>
      <c r="E61" s="6">
        <f>'2017 Field of Dreamers - 2017 -'!E66</f>
        <v>1</v>
      </c>
      <c r="F61" s="6">
        <f>'2017 Field of Dreamers - 2017 -'!F66</f>
        <v>3</v>
      </c>
      <c r="G61" s="6">
        <f>'2017 Field of Dreamers - 2017 -'!G66</f>
        <v>0</v>
      </c>
      <c r="H61" s="6">
        <f>'2017 Field of Dreamers - 2017 -'!H66</f>
        <v>0</v>
      </c>
      <c r="I61" s="6">
        <f>'2017 Field of Dreamers - 2017 -'!I66</f>
        <v>0</v>
      </c>
      <c r="J61" s="6">
        <f>'2017 Field of Dreamers - 2017 -'!J66</f>
        <v>1</v>
      </c>
      <c r="K61" s="6">
        <f>'2017 Field of Dreamers - 2017 -'!K66</f>
        <v>1</v>
      </c>
      <c r="L61" s="46">
        <f>'2017 Field of Dreamers - 2017 -'!L66</f>
        <v>0</v>
      </c>
      <c r="M61" s="46">
        <f>'2017 Field of Dreamers - 2017 -'!M66</f>
        <v>1</v>
      </c>
    </row>
    <row r="62" spans="1:13" ht="15" customHeight="1" x14ac:dyDescent="0.15">
      <c r="A62" s="24" t="s">
        <v>138</v>
      </c>
      <c r="B62" s="6">
        <v>2017</v>
      </c>
      <c r="C62" s="6">
        <f>'2017 Field of Dreamers - 2017 -'!C67</f>
        <v>3</v>
      </c>
      <c r="D62" s="6">
        <f>'2017 Field of Dreamers - 2017 -'!D67</f>
        <v>2</v>
      </c>
      <c r="E62" s="6">
        <f>'2017 Field of Dreamers - 2017 -'!E67</f>
        <v>0.66666666666666663</v>
      </c>
      <c r="F62" s="6">
        <f>'2017 Field of Dreamers - 2017 -'!F67</f>
        <v>2</v>
      </c>
      <c r="G62" s="6">
        <f>'2017 Field of Dreamers - 2017 -'!G67</f>
        <v>0</v>
      </c>
      <c r="H62" s="6">
        <f>'2017 Field of Dreamers - 2017 -'!H67</f>
        <v>0</v>
      </c>
      <c r="I62" s="6">
        <f>'2017 Field of Dreamers - 2017 -'!I67</f>
        <v>0</v>
      </c>
      <c r="J62" s="6">
        <f>'2017 Field of Dreamers - 2017 -'!J67</f>
        <v>0</v>
      </c>
      <c r="K62" s="6">
        <f>'2017 Field of Dreamers - 2017 -'!K67</f>
        <v>1</v>
      </c>
      <c r="L62" s="46">
        <f>'2017 Field of Dreamers - 2017 -'!L67</f>
        <v>0</v>
      </c>
      <c r="M62" s="46">
        <f>'2017 Field of Dreamers - 2017 -'!M67</f>
        <v>0.66666666666666663</v>
      </c>
    </row>
  </sheetData>
  <mergeCells count="1">
    <mergeCell ref="A1:M1"/>
  </mergeCells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IV715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baseColWidth="10" defaultColWidth="16.33203125" defaultRowHeight="14.25" customHeight="1" x14ac:dyDescent="0.15"/>
  <cols>
    <col min="1" max="1" width="22.83203125" style="210" customWidth="1"/>
    <col min="2" max="2" width="12.6640625" style="210" customWidth="1"/>
    <col min="3" max="3" width="18.1640625" style="210" customWidth="1"/>
    <col min="4" max="4" width="12.6640625" style="210" customWidth="1"/>
    <col min="5" max="5" width="7" style="210" customWidth="1"/>
    <col min="6" max="6" width="6.5" style="210" customWidth="1"/>
    <col min="7" max="7" width="6.83203125" style="210" customWidth="1"/>
    <col min="8" max="8" width="6" style="210" customWidth="1"/>
    <col min="9" max="9" width="5.1640625" style="210" customWidth="1"/>
    <col min="10" max="10" width="7.1640625" style="210" customWidth="1"/>
    <col min="11" max="11" width="5.83203125" style="210" customWidth="1"/>
    <col min="12" max="12" width="7.6640625" style="210" customWidth="1"/>
    <col min="13" max="13" width="8.83203125" style="210" customWidth="1"/>
    <col min="14" max="14" width="8.1640625" style="210" customWidth="1"/>
    <col min="15" max="256" width="16.33203125" style="210" customWidth="1"/>
  </cols>
  <sheetData>
    <row r="1" spans="1:14" ht="16" customHeight="1" x14ac:dyDescent="0.15">
      <c r="A1" s="369" t="s">
        <v>260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</row>
    <row r="2" spans="1:14" ht="14.5" customHeight="1" x14ac:dyDescent="0.15">
      <c r="A2" s="211" t="s">
        <v>261</v>
      </c>
      <c r="B2" s="211" t="s">
        <v>106</v>
      </c>
      <c r="C2" s="212" t="s">
        <v>262</v>
      </c>
      <c r="D2" s="211" t="s">
        <v>2</v>
      </c>
      <c r="E2" s="211" t="s">
        <v>3</v>
      </c>
      <c r="F2" s="211" t="s">
        <v>4</v>
      </c>
      <c r="G2" s="211" t="s">
        <v>5</v>
      </c>
      <c r="H2" s="211" t="s">
        <v>6</v>
      </c>
      <c r="I2" s="211" t="s">
        <v>7</v>
      </c>
      <c r="J2" s="211" t="s">
        <v>8</v>
      </c>
      <c r="K2" s="211" t="s">
        <v>9</v>
      </c>
      <c r="L2" s="211" t="s">
        <v>10</v>
      </c>
      <c r="M2" s="211" t="s">
        <v>11</v>
      </c>
      <c r="N2" s="211" t="s">
        <v>12</v>
      </c>
    </row>
    <row r="3" spans="1:14" ht="14.5" customHeight="1" x14ac:dyDescent="0.15">
      <c r="A3" s="213"/>
      <c r="B3" s="214"/>
      <c r="C3" s="215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</row>
    <row r="4" spans="1:14" ht="14.5" customHeight="1" x14ac:dyDescent="0.15">
      <c r="A4" s="198" t="s">
        <v>30</v>
      </c>
      <c r="B4" s="216">
        <v>2007</v>
      </c>
      <c r="C4" s="217" t="s">
        <v>263</v>
      </c>
      <c r="D4" s="216">
        <v>45</v>
      </c>
      <c r="E4" s="216">
        <v>24</v>
      </c>
      <c r="F4" s="218">
        <f>E4/D4</f>
        <v>0.53333333333333333</v>
      </c>
      <c r="G4" s="216">
        <v>22</v>
      </c>
      <c r="H4" s="216">
        <v>2</v>
      </c>
      <c r="I4" s="216">
        <v>0</v>
      </c>
      <c r="J4" s="216">
        <v>0</v>
      </c>
      <c r="K4" s="216">
        <v>9</v>
      </c>
      <c r="L4" s="216">
        <v>15</v>
      </c>
      <c r="M4" s="218">
        <f>(H4*1.33+I4*1.67+J4*2)/E4</f>
        <v>0.11083333333333334</v>
      </c>
      <c r="N4" s="216">
        <f>M4+F4</f>
        <v>0.64416666666666667</v>
      </c>
    </row>
    <row r="5" spans="1:14" ht="14.5" customHeight="1" x14ac:dyDescent="0.15">
      <c r="A5" s="219" t="s">
        <v>264</v>
      </c>
      <c r="B5" s="220"/>
      <c r="C5" s="221"/>
      <c r="D5" s="222">
        <f>D4</f>
        <v>45</v>
      </c>
      <c r="E5" s="222">
        <f>E4</f>
        <v>24</v>
      </c>
      <c r="F5" s="223">
        <f>E5/D5</f>
        <v>0.53333333333333333</v>
      </c>
      <c r="G5" s="222">
        <f t="shared" ref="G5:L5" si="0">G4</f>
        <v>22</v>
      </c>
      <c r="H5" s="222">
        <f t="shared" si="0"/>
        <v>2</v>
      </c>
      <c r="I5" s="222">
        <f t="shared" si="0"/>
        <v>0</v>
      </c>
      <c r="J5" s="222">
        <f t="shared" si="0"/>
        <v>0</v>
      </c>
      <c r="K5" s="222">
        <f t="shared" si="0"/>
        <v>9</v>
      </c>
      <c r="L5" s="222">
        <f t="shared" si="0"/>
        <v>15</v>
      </c>
      <c r="M5" s="223">
        <f>(H5*1.33+I5*1.67+J5*2)/E5</f>
        <v>0.11083333333333334</v>
      </c>
      <c r="N5" s="222">
        <f>M5+F5</f>
        <v>0.64416666666666667</v>
      </c>
    </row>
    <row r="6" spans="1:14" ht="14.5" customHeight="1" x14ac:dyDescent="0.15">
      <c r="A6" s="213"/>
      <c r="B6" s="214"/>
      <c r="C6" s="215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</row>
    <row r="7" spans="1:14" ht="14.5" customHeight="1" x14ac:dyDescent="0.15">
      <c r="A7" s="224" t="s">
        <v>202</v>
      </c>
      <c r="B7" s="216">
        <v>2019</v>
      </c>
      <c r="C7" s="217" t="s">
        <v>265</v>
      </c>
      <c r="D7" s="216">
        <f>'2019 Field of Dreamers - 2019 -'!C9</f>
        <v>45</v>
      </c>
      <c r="E7" s="216">
        <f>'2019 Field of Dreamers - 2019 -'!D9</f>
        <v>36</v>
      </c>
      <c r="F7" s="216">
        <f>'2019 Field of Dreamers - 2019 -'!E9</f>
        <v>0.8</v>
      </c>
      <c r="G7" s="216">
        <f>'2019 Field of Dreamers - 2019 -'!F9</f>
        <v>23</v>
      </c>
      <c r="H7" s="216">
        <f>'2019 Field of Dreamers - 2019 -'!G9</f>
        <v>11</v>
      </c>
      <c r="I7" s="216">
        <f>'2019 Field of Dreamers - 2019 -'!H9</f>
        <v>3</v>
      </c>
      <c r="J7" s="216">
        <f>'2019 Field of Dreamers - 2019 -'!I9</f>
        <v>0</v>
      </c>
      <c r="K7" s="216">
        <f>'2019 Field of Dreamers - 2019 -'!J9</f>
        <v>27</v>
      </c>
      <c r="L7" s="216">
        <f>'2019 Field of Dreamers - 2019 -'!K9</f>
        <v>25</v>
      </c>
      <c r="M7" s="216">
        <f>'2019 Field of Dreamers - 2019 -'!L9</f>
        <v>0.54622222222222228</v>
      </c>
      <c r="N7" s="216">
        <f>'2019 Field of Dreamers - 2019 -'!M9</f>
        <v>1.3462222222222224</v>
      </c>
    </row>
    <row r="8" spans="1:14" ht="14.5" customHeight="1" x14ac:dyDescent="0.15">
      <c r="A8" s="219" t="s">
        <v>264</v>
      </c>
      <c r="B8" s="220"/>
      <c r="C8" s="221"/>
      <c r="D8" s="222">
        <f>D7</f>
        <v>45</v>
      </c>
      <c r="E8" s="222">
        <f>E7</f>
        <v>36</v>
      </c>
      <c r="F8" s="223">
        <f>E8/D8</f>
        <v>0.8</v>
      </c>
      <c r="G8" s="222">
        <f t="shared" ref="G8:L8" si="1">G7</f>
        <v>23</v>
      </c>
      <c r="H8" s="222">
        <f t="shared" si="1"/>
        <v>11</v>
      </c>
      <c r="I8" s="222">
        <f t="shared" si="1"/>
        <v>3</v>
      </c>
      <c r="J8" s="222">
        <f t="shared" si="1"/>
        <v>0</v>
      </c>
      <c r="K8" s="222">
        <f t="shared" si="1"/>
        <v>27</v>
      </c>
      <c r="L8" s="222">
        <f t="shared" si="1"/>
        <v>25</v>
      </c>
      <c r="M8" s="223">
        <f>(H8*1.33+I8*1.67+J8*2)/E8</f>
        <v>0.54555555555555557</v>
      </c>
      <c r="N8" s="222">
        <f>M8+F8</f>
        <v>1.3455555555555556</v>
      </c>
    </row>
    <row r="9" spans="1:14" ht="14.5" customHeight="1" x14ac:dyDescent="0.15">
      <c r="A9" s="213"/>
      <c r="B9" s="214"/>
      <c r="C9" s="215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</row>
    <row r="10" spans="1:14" ht="14.5" customHeight="1" x14ac:dyDescent="0.15">
      <c r="A10" s="198" t="s">
        <v>13</v>
      </c>
      <c r="B10" s="216">
        <v>2007</v>
      </c>
      <c r="C10" s="217" t="s">
        <v>263</v>
      </c>
      <c r="D10" s="216">
        <v>59</v>
      </c>
      <c r="E10" s="216">
        <v>44</v>
      </c>
      <c r="F10" s="218">
        <f t="shared" ref="F10:F15" si="2">E10/D10</f>
        <v>0.74576271186440679</v>
      </c>
      <c r="G10" s="216">
        <v>13</v>
      </c>
      <c r="H10" s="216">
        <v>11</v>
      </c>
      <c r="I10" s="216">
        <v>7</v>
      </c>
      <c r="J10" s="216">
        <v>13</v>
      </c>
      <c r="K10" s="216">
        <v>54</v>
      </c>
      <c r="L10" s="216">
        <v>36</v>
      </c>
      <c r="M10" s="218">
        <f t="shared" ref="M10:M15" si="3">(H10*1.33+I10*1.67+J10*2)/E10</f>
        <v>1.1890909090909092</v>
      </c>
      <c r="N10" s="216">
        <f t="shared" ref="N10:N15" si="4">M10+F10</f>
        <v>1.934853620955316</v>
      </c>
    </row>
    <row r="11" spans="1:14" ht="14.5" customHeight="1" x14ac:dyDescent="0.15">
      <c r="A11" s="224" t="s">
        <v>13</v>
      </c>
      <c r="B11" s="216">
        <v>2008</v>
      </c>
      <c r="C11" s="217" t="s">
        <v>266</v>
      </c>
      <c r="D11" s="216">
        <v>25</v>
      </c>
      <c r="E11" s="216">
        <v>19</v>
      </c>
      <c r="F11" s="218">
        <f t="shared" si="2"/>
        <v>0.76</v>
      </c>
      <c r="G11" s="216">
        <v>1</v>
      </c>
      <c r="H11" s="216">
        <v>6</v>
      </c>
      <c r="I11" s="216">
        <v>2</v>
      </c>
      <c r="J11" s="216">
        <v>10</v>
      </c>
      <c r="K11" s="216">
        <v>20</v>
      </c>
      <c r="L11" s="216">
        <v>14</v>
      </c>
      <c r="M11" s="218">
        <f t="shared" si="3"/>
        <v>1.648421052631579</v>
      </c>
      <c r="N11" s="216">
        <f t="shared" si="4"/>
        <v>2.4084210526315788</v>
      </c>
    </row>
    <row r="12" spans="1:14" ht="14.5" customHeight="1" x14ac:dyDescent="0.15">
      <c r="A12" s="224" t="s">
        <v>13</v>
      </c>
      <c r="B12" s="216">
        <v>2009</v>
      </c>
      <c r="C12" s="217" t="s">
        <v>267</v>
      </c>
      <c r="D12" s="216">
        <v>31</v>
      </c>
      <c r="E12" s="216">
        <v>24</v>
      </c>
      <c r="F12" s="218">
        <f t="shared" si="2"/>
        <v>0.77419354838709675</v>
      </c>
      <c r="G12" s="216">
        <v>9</v>
      </c>
      <c r="H12" s="216">
        <v>5</v>
      </c>
      <c r="I12" s="216">
        <v>3</v>
      </c>
      <c r="J12" s="216">
        <v>6</v>
      </c>
      <c r="K12" s="216">
        <v>22</v>
      </c>
      <c r="L12" s="216">
        <v>16</v>
      </c>
      <c r="M12" s="218">
        <f t="shared" si="3"/>
        <v>0.98583333333333334</v>
      </c>
      <c r="N12" s="216">
        <f t="shared" si="4"/>
        <v>1.7600268817204301</v>
      </c>
    </row>
    <row r="13" spans="1:14" ht="14.5" customHeight="1" x14ac:dyDescent="0.15">
      <c r="A13" s="224" t="s">
        <v>13</v>
      </c>
      <c r="B13" s="216">
        <v>2010</v>
      </c>
      <c r="C13" s="217" t="s">
        <v>263</v>
      </c>
      <c r="D13" s="216">
        <v>6</v>
      </c>
      <c r="E13" s="216">
        <v>3</v>
      </c>
      <c r="F13" s="218">
        <f t="shared" si="2"/>
        <v>0.5</v>
      </c>
      <c r="G13" s="216">
        <v>2</v>
      </c>
      <c r="H13" s="216">
        <v>1</v>
      </c>
      <c r="I13" s="216">
        <v>0</v>
      </c>
      <c r="J13" s="216">
        <v>0</v>
      </c>
      <c r="K13" s="216">
        <v>0</v>
      </c>
      <c r="L13" s="216">
        <v>2</v>
      </c>
      <c r="M13" s="218">
        <f t="shared" si="3"/>
        <v>0.44333333333333336</v>
      </c>
      <c r="N13" s="216">
        <f t="shared" si="4"/>
        <v>0.94333333333333336</v>
      </c>
    </row>
    <row r="14" spans="1:14" ht="14.5" customHeight="1" x14ac:dyDescent="0.15">
      <c r="A14" s="224" t="s">
        <v>13</v>
      </c>
      <c r="B14" s="216">
        <v>2011</v>
      </c>
      <c r="C14" s="217" t="s">
        <v>263</v>
      </c>
      <c r="D14" s="216">
        <v>27</v>
      </c>
      <c r="E14" s="216">
        <v>20</v>
      </c>
      <c r="F14" s="218">
        <f t="shared" si="2"/>
        <v>0.7407407407407407</v>
      </c>
      <c r="G14" s="216">
        <v>9</v>
      </c>
      <c r="H14" s="216">
        <v>3</v>
      </c>
      <c r="I14" s="216">
        <v>2</v>
      </c>
      <c r="J14" s="216">
        <v>5</v>
      </c>
      <c r="K14" s="216">
        <v>19</v>
      </c>
      <c r="L14" s="216">
        <v>13</v>
      </c>
      <c r="M14" s="218">
        <f t="shared" si="3"/>
        <v>0.86649999999999994</v>
      </c>
      <c r="N14" s="216">
        <f t="shared" si="4"/>
        <v>1.6072407407407407</v>
      </c>
    </row>
    <row r="15" spans="1:14" ht="14.5" customHeight="1" x14ac:dyDescent="0.15">
      <c r="A15" s="219" t="s">
        <v>264</v>
      </c>
      <c r="B15" s="220"/>
      <c r="C15" s="221"/>
      <c r="D15" s="222">
        <f>SUM(D10:D14)</f>
        <v>148</v>
      </c>
      <c r="E15" s="222">
        <f>SUM(E10:E14)</f>
        <v>110</v>
      </c>
      <c r="F15" s="223">
        <f t="shared" si="2"/>
        <v>0.7432432432432432</v>
      </c>
      <c r="G15" s="222">
        <f t="shared" ref="G15:L15" si="5">SUM(G10:G14)</f>
        <v>34</v>
      </c>
      <c r="H15" s="222">
        <f t="shared" si="5"/>
        <v>26</v>
      </c>
      <c r="I15" s="222">
        <f t="shared" si="5"/>
        <v>14</v>
      </c>
      <c r="J15" s="222">
        <f t="shared" si="5"/>
        <v>34</v>
      </c>
      <c r="K15" s="222">
        <f t="shared" si="5"/>
        <v>115</v>
      </c>
      <c r="L15" s="222">
        <f t="shared" si="5"/>
        <v>81</v>
      </c>
      <c r="M15" s="223">
        <f t="shared" si="3"/>
        <v>1.1450909090909089</v>
      </c>
      <c r="N15" s="222">
        <f t="shared" si="4"/>
        <v>1.8883341523341521</v>
      </c>
    </row>
    <row r="16" spans="1:14" ht="14.5" customHeight="1" x14ac:dyDescent="0.15">
      <c r="A16" s="213"/>
      <c r="B16" s="214"/>
      <c r="C16" s="215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</row>
    <row r="17" spans="1:14" ht="14.5" customHeight="1" x14ac:dyDescent="0.15">
      <c r="A17" s="224" t="s">
        <v>124</v>
      </c>
      <c r="B17" s="216">
        <v>2017</v>
      </c>
      <c r="C17" s="217" t="s">
        <v>268</v>
      </c>
      <c r="D17" s="216">
        <f>'2017 Field of Dreamers - 2017 -'!C33</f>
        <v>64</v>
      </c>
      <c r="E17" s="216">
        <f>'2017 Field of Dreamers - 2017 -'!D33</f>
        <v>35</v>
      </c>
      <c r="F17" s="216">
        <f>'2017 Field of Dreamers - 2017 -'!E33</f>
        <v>0.546875</v>
      </c>
      <c r="G17" s="216">
        <f>'2017 Field of Dreamers - 2017 -'!F33</f>
        <v>34</v>
      </c>
      <c r="H17" s="216">
        <f>'2017 Field of Dreamers - 2017 -'!G33</f>
        <v>1</v>
      </c>
      <c r="I17" s="216">
        <f>'2017 Field of Dreamers - 2017 -'!H33</f>
        <v>0</v>
      </c>
      <c r="J17" s="216">
        <f>'2017 Field of Dreamers - 2017 -'!I33</f>
        <v>0</v>
      </c>
      <c r="K17" s="216">
        <f>'2017 Field of Dreamers - 2017 -'!J33</f>
        <v>7</v>
      </c>
      <c r="L17" s="216">
        <f>'2017 Field of Dreamers - 2017 -'!K33</f>
        <v>24</v>
      </c>
      <c r="M17" s="216">
        <f>'2017 Field of Dreamers - 2017 -'!L33</f>
        <v>0</v>
      </c>
      <c r="N17" s="216">
        <f>'2017 Field of Dreamers - 2017 -'!M33</f>
        <v>0.546875</v>
      </c>
    </row>
    <row r="18" spans="1:14" ht="14.5" customHeight="1" x14ac:dyDescent="0.15">
      <c r="A18" s="224" t="s">
        <v>124</v>
      </c>
      <c r="B18" s="216">
        <f>'All Seasons - All Seasons'!B10</f>
        <v>2018</v>
      </c>
      <c r="C18" s="217" t="s">
        <v>265</v>
      </c>
      <c r="D18" s="216">
        <f>'All Seasons - All Seasons'!C10</f>
        <v>45</v>
      </c>
      <c r="E18" s="216">
        <f>'All Seasons - All Seasons'!D10</f>
        <v>34</v>
      </c>
      <c r="F18" s="216">
        <f>'All Seasons - All Seasons'!E10</f>
        <v>0.75555555555555554</v>
      </c>
      <c r="G18" s="225">
        <f>'All Seasons - All Seasons'!F10</f>
        <v>33</v>
      </c>
      <c r="H18" s="225">
        <f>'All Seasons - All Seasons'!G10</f>
        <v>0</v>
      </c>
      <c r="I18" s="225">
        <f>'All Seasons - All Seasons'!H10</f>
        <v>0</v>
      </c>
      <c r="J18" s="225">
        <f>'All Seasons - All Seasons'!I10</f>
        <v>1</v>
      </c>
      <c r="K18" s="225">
        <f>'All Seasons - All Seasons'!J10</f>
        <v>18</v>
      </c>
      <c r="L18" s="225">
        <f>'All Seasons - All Seasons'!K10</f>
        <v>20</v>
      </c>
      <c r="M18" s="216">
        <f>'All Seasons - All Seasons'!L10</f>
        <v>5.8823529411764705E-2</v>
      </c>
      <c r="N18" s="216">
        <f>'All Seasons - All Seasons'!M10</f>
        <v>0.81437908496732025</v>
      </c>
    </row>
    <row r="19" spans="1:14" ht="14.5" customHeight="1" x14ac:dyDescent="0.15">
      <c r="A19" s="224" t="s">
        <v>124</v>
      </c>
      <c r="B19" s="216">
        <v>2019</v>
      </c>
      <c r="C19" s="217" t="s">
        <v>265</v>
      </c>
      <c r="D19" s="216">
        <f>'2019 Field of Dreamers - 2019 -'!C4</f>
        <v>54</v>
      </c>
      <c r="E19" s="216">
        <f>'2019 Field of Dreamers - 2019 -'!D4</f>
        <v>42</v>
      </c>
      <c r="F19" s="216">
        <f>'2019 Field of Dreamers - 2019 -'!E4</f>
        <v>0.77777777777777779</v>
      </c>
      <c r="G19" s="216">
        <f>'2019 Field of Dreamers - 2019 -'!F4</f>
        <v>36</v>
      </c>
      <c r="H19" s="216">
        <f>'2019 Field of Dreamers - 2019 -'!G4</f>
        <v>6</v>
      </c>
      <c r="I19" s="216">
        <f>'2019 Field of Dreamers - 2019 -'!H4</f>
        <v>0</v>
      </c>
      <c r="J19" s="216">
        <f>'2019 Field of Dreamers - 2019 -'!I4</f>
        <v>0</v>
      </c>
      <c r="K19" s="216">
        <f>'2019 Field of Dreamers - 2019 -'!J4</f>
        <v>22</v>
      </c>
      <c r="L19" s="216">
        <f>'2019 Field of Dreamers - 2019 -'!K4</f>
        <v>22</v>
      </c>
      <c r="M19" s="216">
        <f>'2019 Field of Dreamers - 2019 -'!L4</f>
        <v>0.19042857142857142</v>
      </c>
      <c r="N19" s="216">
        <f>'2019 Field of Dreamers - 2019 -'!M4</f>
        <v>0.96820634920634918</v>
      </c>
    </row>
    <row r="20" spans="1:14" ht="14.5" customHeight="1" x14ac:dyDescent="0.15">
      <c r="A20" s="219" t="s">
        <v>264</v>
      </c>
      <c r="B20" s="220"/>
      <c r="C20" s="221"/>
      <c r="D20" s="222">
        <f>SUM(D17:D19)</f>
        <v>163</v>
      </c>
      <c r="E20" s="222">
        <f>SUM(E17:E19)</f>
        <v>111</v>
      </c>
      <c r="F20" s="223">
        <f>E20/D20</f>
        <v>0.68098159509202449</v>
      </c>
      <c r="G20" s="222">
        <f t="shared" ref="G20:L20" si="6">SUM(G17:G19)</f>
        <v>103</v>
      </c>
      <c r="H20" s="222">
        <f t="shared" si="6"/>
        <v>7</v>
      </c>
      <c r="I20" s="222">
        <f t="shared" si="6"/>
        <v>0</v>
      </c>
      <c r="J20" s="222">
        <f t="shared" si="6"/>
        <v>1</v>
      </c>
      <c r="K20" s="222">
        <f t="shared" si="6"/>
        <v>47</v>
      </c>
      <c r="L20" s="222">
        <f t="shared" si="6"/>
        <v>66</v>
      </c>
      <c r="M20" s="223">
        <f>(H20*1.33+I20*1.67+J20*2)/E20</f>
        <v>0.10189189189189189</v>
      </c>
      <c r="N20" s="222">
        <f>M20+F20</f>
        <v>0.78287348698391634</v>
      </c>
    </row>
    <row r="21" spans="1:14" ht="14.5" customHeight="1" x14ac:dyDescent="0.15">
      <c r="A21" s="213"/>
      <c r="B21" s="214"/>
      <c r="C21" s="215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</row>
    <row r="22" spans="1:14" ht="14.5" customHeight="1" x14ac:dyDescent="0.15">
      <c r="A22" s="224" t="s">
        <v>212</v>
      </c>
      <c r="B22" s="216">
        <v>2019</v>
      </c>
      <c r="C22" s="217" t="s">
        <v>268</v>
      </c>
      <c r="D22" s="216">
        <f>'2019 Field of Dreamers - 2019 -'!C33</f>
        <v>47</v>
      </c>
      <c r="E22" s="216">
        <f>'2019 Field of Dreamers - 2019 -'!D33</f>
        <v>35</v>
      </c>
      <c r="F22" s="216">
        <f>'2019 Field of Dreamers - 2019 -'!E33</f>
        <v>0.74468085106382975</v>
      </c>
      <c r="G22" s="216">
        <f>'2019 Field of Dreamers - 2019 -'!F33</f>
        <v>24</v>
      </c>
      <c r="H22" s="216">
        <f>'2019 Field of Dreamers - 2019 -'!G33</f>
        <v>9</v>
      </c>
      <c r="I22" s="216">
        <f>'2019 Field of Dreamers - 2019 -'!H33</f>
        <v>1</v>
      </c>
      <c r="J22" s="216">
        <f>'2019 Field of Dreamers - 2019 -'!I33</f>
        <v>1</v>
      </c>
      <c r="K22" s="216">
        <f>'2019 Field of Dreamers - 2019 -'!J33</f>
        <v>21</v>
      </c>
      <c r="L22" s="216">
        <f>'2019 Field of Dreamers - 2019 -'!K33</f>
        <v>26</v>
      </c>
      <c r="M22" s="216">
        <f>'2019 Field of Dreamers - 2019 -'!L33</f>
        <v>0.44754285714285713</v>
      </c>
      <c r="N22" s="216">
        <f>'2019 Field of Dreamers - 2019 -'!M33</f>
        <v>1.1922237082066869</v>
      </c>
    </row>
    <row r="23" spans="1:14" ht="14.5" customHeight="1" x14ac:dyDescent="0.15">
      <c r="A23" s="219" t="s">
        <v>264</v>
      </c>
      <c r="B23" s="220"/>
      <c r="C23" s="221"/>
      <c r="D23" s="222">
        <f>D22</f>
        <v>47</v>
      </c>
      <c r="E23" s="222">
        <f>E22</f>
        <v>35</v>
      </c>
      <c r="F23" s="223">
        <f>E23/D23</f>
        <v>0.74468085106382975</v>
      </c>
      <c r="G23" s="222">
        <f t="shared" ref="G23:L23" si="7">G22</f>
        <v>24</v>
      </c>
      <c r="H23" s="222">
        <f t="shared" si="7"/>
        <v>9</v>
      </c>
      <c r="I23" s="222">
        <f t="shared" si="7"/>
        <v>1</v>
      </c>
      <c r="J23" s="222">
        <f t="shared" si="7"/>
        <v>1</v>
      </c>
      <c r="K23" s="222">
        <f t="shared" si="7"/>
        <v>21</v>
      </c>
      <c r="L23" s="222">
        <f t="shared" si="7"/>
        <v>26</v>
      </c>
      <c r="M23" s="223">
        <f>(H23*1.33+I23*1.67+J23*2)/E23</f>
        <v>0.4468571428571429</v>
      </c>
      <c r="N23" s="222">
        <f>M23+F23</f>
        <v>1.1915379939209727</v>
      </c>
    </row>
    <row r="24" spans="1:14" ht="14.5" customHeight="1" x14ac:dyDescent="0.15">
      <c r="A24" s="213"/>
      <c r="B24" s="214"/>
      <c r="C24" s="215"/>
      <c r="D24" s="214"/>
      <c r="E24" s="214"/>
      <c r="F24" s="218"/>
      <c r="G24" s="225"/>
      <c r="H24" s="214"/>
      <c r="I24" s="214"/>
      <c r="J24" s="214"/>
      <c r="K24" s="214"/>
      <c r="L24" s="214"/>
      <c r="M24" s="218"/>
      <c r="N24" s="214"/>
    </row>
    <row r="25" spans="1:14" ht="14.5" customHeight="1" x14ac:dyDescent="0.15">
      <c r="A25" s="224" t="s">
        <v>101</v>
      </c>
      <c r="B25" s="216">
        <v>2016</v>
      </c>
      <c r="C25" s="217" t="s">
        <v>269</v>
      </c>
      <c r="D25" s="216">
        <v>4</v>
      </c>
      <c r="E25" s="216">
        <v>2</v>
      </c>
      <c r="F25" s="218">
        <f>E25/D25</f>
        <v>0.5</v>
      </c>
      <c r="G25" s="225">
        <v>2</v>
      </c>
      <c r="H25" s="216">
        <v>0</v>
      </c>
      <c r="I25" s="216">
        <v>0</v>
      </c>
      <c r="J25" s="216">
        <v>0</v>
      </c>
      <c r="K25" s="216">
        <v>1</v>
      </c>
      <c r="L25" s="216">
        <v>1</v>
      </c>
      <c r="M25" s="218">
        <f>(H25*1.33+I25*1.67+J25*2)/E25</f>
        <v>0</v>
      </c>
      <c r="N25" s="216">
        <f>M25+F25</f>
        <v>0.5</v>
      </c>
    </row>
    <row r="26" spans="1:14" ht="14.5" customHeight="1" x14ac:dyDescent="0.15">
      <c r="A26" s="219" t="s">
        <v>264</v>
      </c>
      <c r="B26" s="220"/>
      <c r="C26" s="221"/>
      <c r="D26" s="222">
        <f>D25</f>
        <v>4</v>
      </c>
      <c r="E26" s="222">
        <f>E25</f>
        <v>2</v>
      </c>
      <c r="F26" s="223">
        <f>E26/D26</f>
        <v>0.5</v>
      </c>
      <c r="G26" s="222">
        <f t="shared" ref="G26:L26" si="8">G25</f>
        <v>2</v>
      </c>
      <c r="H26" s="222">
        <f t="shared" si="8"/>
        <v>0</v>
      </c>
      <c r="I26" s="222">
        <f t="shared" si="8"/>
        <v>0</v>
      </c>
      <c r="J26" s="222">
        <f t="shared" si="8"/>
        <v>0</v>
      </c>
      <c r="K26" s="222">
        <f t="shared" si="8"/>
        <v>1</v>
      </c>
      <c r="L26" s="222">
        <f t="shared" si="8"/>
        <v>1</v>
      </c>
      <c r="M26" s="223">
        <f>(H26*1.33+I26*1.67+J26*2)/E26</f>
        <v>0</v>
      </c>
      <c r="N26" s="222">
        <f>M26+F26</f>
        <v>0.5</v>
      </c>
    </row>
    <row r="27" spans="1:14" ht="14.5" customHeight="1" x14ac:dyDescent="0.15">
      <c r="A27" s="213"/>
      <c r="B27" s="214"/>
      <c r="C27" s="215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</row>
    <row r="28" spans="1:14" ht="14.5" customHeight="1" x14ac:dyDescent="0.15">
      <c r="A28" s="224" t="s">
        <v>235</v>
      </c>
      <c r="B28" s="216">
        <v>2019</v>
      </c>
      <c r="C28" s="217" t="s">
        <v>270</v>
      </c>
      <c r="D28" s="216">
        <f>'2019 Field of Dreamers - 2019 -'!C83</f>
        <v>5</v>
      </c>
      <c r="E28" s="216">
        <f>'2019 Field of Dreamers - 2019 -'!D83</f>
        <v>5</v>
      </c>
      <c r="F28" s="216">
        <f>'2019 Field of Dreamers - 2019 -'!E83</f>
        <v>1</v>
      </c>
      <c r="G28" s="216">
        <f>'2019 Field of Dreamers - 2019 -'!F83</f>
        <v>5</v>
      </c>
      <c r="H28" s="216">
        <f>'2019 Field of Dreamers - 2019 -'!G83</f>
        <v>0</v>
      </c>
      <c r="I28" s="216">
        <f>'2019 Field of Dreamers - 2019 -'!H83</f>
        <v>0</v>
      </c>
      <c r="J28" s="216">
        <f>'2019 Field of Dreamers - 2019 -'!I83</f>
        <v>0</v>
      </c>
      <c r="K28" s="216">
        <f>'2019 Field of Dreamers - 2019 -'!J83</f>
        <v>1</v>
      </c>
      <c r="L28" s="216">
        <f>'2019 Field of Dreamers - 2019 -'!K83</f>
        <v>3</v>
      </c>
      <c r="M28" s="216">
        <f>'2019 Field of Dreamers - 2019 -'!L83</f>
        <v>0</v>
      </c>
      <c r="N28" s="216">
        <f>'2019 Field of Dreamers - 2019 -'!M83</f>
        <v>1</v>
      </c>
    </row>
    <row r="29" spans="1:14" ht="14.5" customHeight="1" x14ac:dyDescent="0.15">
      <c r="A29" s="219" t="s">
        <v>264</v>
      </c>
      <c r="B29" s="220"/>
      <c r="C29" s="221"/>
      <c r="D29" s="222">
        <f>D28</f>
        <v>5</v>
      </c>
      <c r="E29" s="222">
        <f>E28</f>
        <v>5</v>
      </c>
      <c r="F29" s="223">
        <f>E29/D29</f>
        <v>1</v>
      </c>
      <c r="G29" s="222">
        <f t="shared" ref="G29:L29" si="9">G28</f>
        <v>5</v>
      </c>
      <c r="H29" s="222">
        <f t="shared" si="9"/>
        <v>0</v>
      </c>
      <c r="I29" s="222">
        <f t="shared" si="9"/>
        <v>0</v>
      </c>
      <c r="J29" s="222">
        <f t="shared" si="9"/>
        <v>0</v>
      </c>
      <c r="K29" s="222">
        <f t="shared" si="9"/>
        <v>1</v>
      </c>
      <c r="L29" s="222">
        <f t="shared" si="9"/>
        <v>3</v>
      </c>
      <c r="M29" s="223">
        <f>(H29*1.33+I29*1.67+J29*2)/E29</f>
        <v>0</v>
      </c>
      <c r="N29" s="222">
        <f>M29+F29</f>
        <v>1</v>
      </c>
    </row>
    <row r="30" spans="1:14" ht="14.5" customHeight="1" x14ac:dyDescent="0.15">
      <c r="A30" s="213"/>
      <c r="B30" s="214"/>
      <c r="C30" s="215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</row>
    <row r="31" spans="1:14" ht="14.5" customHeight="1" x14ac:dyDescent="0.15">
      <c r="A31" s="224" t="s">
        <v>45</v>
      </c>
      <c r="B31" s="216">
        <v>2009</v>
      </c>
      <c r="C31" s="217" t="s">
        <v>267</v>
      </c>
      <c r="D31" s="216">
        <v>27</v>
      </c>
      <c r="E31" s="216">
        <v>17</v>
      </c>
      <c r="F31" s="218">
        <f>E31/D31</f>
        <v>0.62962962962962965</v>
      </c>
      <c r="G31" s="225">
        <v>9</v>
      </c>
      <c r="H31" s="216">
        <v>4</v>
      </c>
      <c r="I31" s="216">
        <v>1</v>
      </c>
      <c r="J31" s="216">
        <v>1</v>
      </c>
      <c r="K31" s="216">
        <v>6</v>
      </c>
      <c r="L31" s="216">
        <v>9</v>
      </c>
      <c r="M31" s="218">
        <f>(H31*1.33+I31*1.67+J31*2)/E31</f>
        <v>0.52882352941176469</v>
      </c>
      <c r="N31" s="216">
        <f>M31+F31</f>
        <v>1.1584531590413945</v>
      </c>
    </row>
    <row r="32" spans="1:14" ht="14.5" customHeight="1" x14ac:dyDescent="0.15">
      <c r="A32" s="219" t="s">
        <v>264</v>
      </c>
      <c r="B32" s="220"/>
      <c r="C32" s="221"/>
      <c r="D32" s="222">
        <f>D31</f>
        <v>27</v>
      </c>
      <c r="E32" s="222">
        <f>E31</f>
        <v>17</v>
      </c>
      <c r="F32" s="223">
        <f>E32/D32</f>
        <v>0.62962962962962965</v>
      </c>
      <c r="G32" s="222">
        <f t="shared" ref="G32:L32" si="10">G31</f>
        <v>9</v>
      </c>
      <c r="H32" s="222">
        <f t="shared" si="10"/>
        <v>4</v>
      </c>
      <c r="I32" s="222">
        <f t="shared" si="10"/>
        <v>1</v>
      </c>
      <c r="J32" s="222">
        <f t="shared" si="10"/>
        <v>1</v>
      </c>
      <c r="K32" s="222">
        <f t="shared" si="10"/>
        <v>6</v>
      </c>
      <c r="L32" s="222">
        <f t="shared" si="10"/>
        <v>9</v>
      </c>
      <c r="M32" s="223">
        <f>(H32*1.33+I32*1.67+J32*2)/E32</f>
        <v>0.52882352941176469</v>
      </c>
      <c r="N32" s="222">
        <f>M32+F32</f>
        <v>1.1584531590413945</v>
      </c>
    </row>
    <row r="33" spans="1:14" ht="14.5" customHeight="1" x14ac:dyDescent="0.15">
      <c r="A33" s="213"/>
      <c r="B33" s="214"/>
      <c r="C33" s="215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</row>
    <row r="34" spans="1:14" ht="14.5" customHeight="1" x14ac:dyDescent="0.15">
      <c r="A34" s="224" t="s">
        <v>111</v>
      </c>
      <c r="B34" s="216">
        <v>2017</v>
      </c>
      <c r="C34" s="217" t="s">
        <v>265</v>
      </c>
      <c r="D34" s="216">
        <f>'2017 - 2017 - Field of Dreamers'!C17</f>
        <v>50</v>
      </c>
      <c r="E34" s="216">
        <f>'2017 - 2017 - Field of Dreamers'!D17</f>
        <v>42</v>
      </c>
      <c r="F34" s="216">
        <f>'2017 - 2017 - Field of Dreamers'!E17</f>
        <v>0.84</v>
      </c>
      <c r="G34" s="216">
        <f>'2017 - 2017 - Field of Dreamers'!F17</f>
        <v>13</v>
      </c>
      <c r="H34" s="216">
        <f>'2017 - 2017 - Field of Dreamers'!G17</f>
        <v>17</v>
      </c>
      <c r="I34" s="216">
        <f>'2017 - 2017 - Field of Dreamers'!H17</f>
        <v>4</v>
      </c>
      <c r="J34" s="216">
        <f>'2017 - 2017 - Field of Dreamers'!I17</f>
        <v>8</v>
      </c>
      <c r="K34" s="216">
        <f>'2017 - 2017 - Field of Dreamers'!J17</f>
        <v>38</v>
      </c>
      <c r="L34" s="216">
        <f>'2017 - 2017 - Field of Dreamers'!K17</f>
        <v>30</v>
      </c>
      <c r="M34" s="216">
        <f>'2017 - 2017 - Field of Dreamers'!L17</f>
        <v>1.0792619047619045</v>
      </c>
      <c r="N34" s="216">
        <f>'2017 - 2017 - Field of Dreamers'!M17</f>
        <v>1.9192619047619046</v>
      </c>
    </row>
    <row r="35" spans="1:14" ht="14.5" customHeight="1" x14ac:dyDescent="0.15">
      <c r="A35" s="224" t="s">
        <v>111</v>
      </c>
      <c r="B35" s="216">
        <v>2018</v>
      </c>
      <c r="C35" s="217" t="s">
        <v>271</v>
      </c>
      <c r="D35" s="216">
        <f>'All Seasons - All Seasons'!C15</f>
        <v>41</v>
      </c>
      <c r="E35" s="216">
        <f>'All Seasons - All Seasons'!D15</f>
        <v>33</v>
      </c>
      <c r="F35" s="216">
        <f>'All Seasons - All Seasons'!E15</f>
        <v>0.80487804878048785</v>
      </c>
      <c r="G35" s="216">
        <f>'All Seasons - All Seasons'!F15</f>
        <v>11</v>
      </c>
      <c r="H35" s="216">
        <f>'All Seasons - All Seasons'!G15</f>
        <v>18</v>
      </c>
      <c r="I35" s="216">
        <f>'All Seasons - All Seasons'!H15</f>
        <v>1</v>
      </c>
      <c r="J35" s="216">
        <f>'All Seasons - All Seasons'!I15</f>
        <v>3</v>
      </c>
      <c r="K35" s="216">
        <f>'All Seasons - All Seasons'!J15</f>
        <v>24</v>
      </c>
      <c r="L35" s="216">
        <f>'All Seasons - All Seasons'!K15</f>
        <v>16</v>
      </c>
      <c r="M35" s="216">
        <f>'All Seasons - All Seasons'!L15</f>
        <v>0.95942424242424251</v>
      </c>
      <c r="N35" s="216">
        <f>'All Seasons - All Seasons'!M15</f>
        <v>1.7643022912047304</v>
      </c>
    </row>
    <row r="36" spans="1:14" ht="14.5" customHeight="1" x14ac:dyDescent="0.15">
      <c r="A36" s="219" t="s">
        <v>264</v>
      </c>
      <c r="B36" s="220"/>
      <c r="C36" s="221"/>
      <c r="D36" s="222">
        <f>SUM(D34:D35)</f>
        <v>91</v>
      </c>
      <c r="E36" s="222">
        <f>SUM(E34:E35)</f>
        <v>75</v>
      </c>
      <c r="F36" s="223">
        <f>E36/D36</f>
        <v>0.82417582417582413</v>
      </c>
      <c r="G36" s="222">
        <f t="shared" ref="G36:L36" si="11">SUM(G34:G35)</f>
        <v>24</v>
      </c>
      <c r="H36" s="222">
        <f t="shared" si="11"/>
        <v>35</v>
      </c>
      <c r="I36" s="222">
        <f t="shared" si="11"/>
        <v>5</v>
      </c>
      <c r="J36" s="222">
        <f t="shared" si="11"/>
        <v>11</v>
      </c>
      <c r="K36" s="222">
        <f t="shared" si="11"/>
        <v>62</v>
      </c>
      <c r="L36" s="222">
        <f t="shared" si="11"/>
        <v>46</v>
      </c>
      <c r="M36" s="223">
        <f>(H36*1.33+I36*1.67+J36*2)/E36</f>
        <v>1.0253333333333334</v>
      </c>
      <c r="N36" s="222">
        <f>M36+F36</f>
        <v>1.8495091575091576</v>
      </c>
    </row>
    <row r="37" spans="1:14" ht="14.5" customHeight="1" x14ac:dyDescent="0.15">
      <c r="A37" s="213"/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</row>
    <row r="38" spans="1:14" ht="14.5" customHeight="1" x14ac:dyDescent="0.15">
      <c r="A38" s="224" t="s">
        <v>90</v>
      </c>
      <c r="B38" s="216">
        <v>2016</v>
      </c>
      <c r="C38" s="217" t="s">
        <v>269</v>
      </c>
      <c r="D38" s="216">
        <v>13</v>
      </c>
      <c r="E38" s="216">
        <v>9</v>
      </c>
      <c r="F38" s="218">
        <f>E38/D38</f>
        <v>0.69230769230769229</v>
      </c>
      <c r="G38" s="225">
        <v>3</v>
      </c>
      <c r="H38" s="216">
        <v>4</v>
      </c>
      <c r="I38" s="216">
        <v>1</v>
      </c>
      <c r="J38" s="216">
        <v>1</v>
      </c>
      <c r="K38" s="216">
        <v>8</v>
      </c>
      <c r="L38" s="216">
        <v>4</v>
      </c>
      <c r="M38" s="218">
        <f>(H38*1.33+I38*1.67+J38*2)/E38</f>
        <v>0.99888888888888894</v>
      </c>
      <c r="N38" s="216">
        <f>M38+F38</f>
        <v>1.6911965811965812</v>
      </c>
    </row>
    <row r="39" spans="1:14" ht="14.5" customHeight="1" x14ac:dyDescent="0.15">
      <c r="A39" s="224" t="s">
        <v>90</v>
      </c>
      <c r="B39" s="216">
        <v>2017</v>
      </c>
      <c r="C39" s="217" t="s">
        <v>272</v>
      </c>
      <c r="D39" s="216">
        <f>'2017 - 2017 - Field of Dreamers'!C10</f>
        <v>69</v>
      </c>
      <c r="E39" s="216">
        <f>'2017 - 2017 - Field of Dreamers'!D10</f>
        <v>57</v>
      </c>
      <c r="F39" s="216">
        <f>'2017 - 2017 - Field of Dreamers'!E10</f>
        <v>0.82608695652173914</v>
      </c>
      <c r="G39" s="216">
        <f>'2017 - 2017 - Field of Dreamers'!F10</f>
        <v>34</v>
      </c>
      <c r="H39" s="216">
        <f>'2017 - 2017 - Field of Dreamers'!G10</f>
        <v>13</v>
      </c>
      <c r="I39" s="216">
        <f>'2017 - 2017 - Field of Dreamers'!H10</f>
        <v>7</v>
      </c>
      <c r="J39" s="216">
        <f>'2017 - 2017 - Field of Dreamers'!I10</f>
        <v>3</v>
      </c>
      <c r="K39" s="216">
        <f>'2017 - 2017 - Field of Dreamers'!J10</f>
        <v>43</v>
      </c>
      <c r="L39" s="216">
        <f>'2017 - 2017 - Field of Dreamers'!K10</f>
        <v>40</v>
      </c>
      <c r="M39" s="216">
        <f>'2017 - 2017 - Field of Dreamers'!L10</f>
        <v>0.6140000000000001</v>
      </c>
      <c r="N39" s="216">
        <f>'2017 - 2017 - Field of Dreamers'!M10</f>
        <v>1.4400869565217391</v>
      </c>
    </row>
    <row r="40" spans="1:14" ht="14.5" customHeight="1" x14ac:dyDescent="0.15">
      <c r="A40" s="224" t="s">
        <v>90</v>
      </c>
      <c r="B40" s="216">
        <v>2018</v>
      </c>
      <c r="C40" s="217" t="s">
        <v>271</v>
      </c>
      <c r="D40" s="216">
        <f>'All Seasons - All Seasons'!C18</f>
        <v>47</v>
      </c>
      <c r="E40" s="216">
        <f>'All Seasons - All Seasons'!D18</f>
        <v>26</v>
      </c>
      <c r="F40" s="216">
        <f>'All Seasons - All Seasons'!E18</f>
        <v>0.55319148936170215</v>
      </c>
      <c r="G40" s="216">
        <f>'All Seasons - All Seasons'!F18</f>
        <v>19</v>
      </c>
      <c r="H40" s="216">
        <f>'All Seasons - All Seasons'!G18</f>
        <v>5</v>
      </c>
      <c r="I40" s="216">
        <f>'All Seasons - All Seasons'!H18</f>
        <v>2</v>
      </c>
      <c r="J40" s="216">
        <f>'All Seasons - All Seasons'!I18</f>
        <v>1</v>
      </c>
      <c r="K40" s="216">
        <f>'All Seasons - All Seasons'!J18</f>
        <v>24</v>
      </c>
      <c r="L40" s="216">
        <f>'All Seasons - All Seasons'!K18</f>
        <v>19</v>
      </c>
      <c r="M40" s="216">
        <f>'All Seasons - All Seasons'!L18</f>
        <v>0.46150000000000002</v>
      </c>
      <c r="N40" s="216">
        <f>'All Seasons - All Seasons'!M18</f>
        <v>1.0146914893617023</v>
      </c>
    </row>
    <row r="41" spans="1:14" ht="14.5" customHeight="1" x14ac:dyDescent="0.15">
      <c r="A41" s="224" t="s">
        <v>90</v>
      </c>
      <c r="B41" s="216">
        <v>2019</v>
      </c>
      <c r="C41" s="217" t="s">
        <v>270</v>
      </c>
      <c r="D41" s="216">
        <f>'2019 Field of Dreamers - 2019 -'!C78</f>
        <v>4</v>
      </c>
      <c r="E41" s="216">
        <f>'2019 Field of Dreamers - 2019 -'!D78</f>
        <v>1</v>
      </c>
      <c r="F41" s="216">
        <f>'2019 Field of Dreamers - 2019 -'!E78</f>
        <v>0.25</v>
      </c>
      <c r="G41" s="216">
        <f>'2019 Field of Dreamers - 2019 -'!F78</f>
        <v>1</v>
      </c>
      <c r="H41" s="216">
        <f>'2019 Field of Dreamers - 2019 -'!G78</f>
        <v>0</v>
      </c>
      <c r="I41" s="216">
        <f>'2019 Field of Dreamers - 2019 -'!H78</f>
        <v>0</v>
      </c>
      <c r="J41" s="216">
        <f>'2019 Field of Dreamers - 2019 -'!I78</f>
        <v>0</v>
      </c>
      <c r="K41" s="216">
        <f>'2019 Field of Dreamers - 2019 -'!J78</f>
        <v>2</v>
      </c>
      <c r="L41" s="216">
        <f>'2019 Field of Dreamers - 2019 -'!K78</f>
        <v>3</v>
      </c>
      <c r="M41" s="216">
        <f>'2019 Field of Dreamers - 2019 -'!L78</f>
        <v>0</v>
      </c>
      <c r="N41" s="216">
        <f>'2019 Field of Dreamers - 2019 -'!M78</f>
        <v>0.25</v>
      </c>
    </row>
    <row r="42" spans="1:14" ht="14.5" customHeight="1" x14ac:dyDescent="0.15">
      <c r="A42" s="219" t="s">
        <v>264</v>
      </c>
      <c r="B42" s="220"/>
      <c r="C42" s="221"/>
      <c r="D42" s="222">
        <f>SUM(D38:D41)</f>
        <v>133</v>
      </c>
      <c r="E42" s="222">
        <f>SUM(E38:E41)</f>
        <v>93</v>
      </c>
      <c r="F42" s="223">
        <f>E42/D42</f>
        <v>0.6992481203007519</v>
      </c>
      <c r="G42" s="222">
        <f t="shared" ref="G42:L42" si="12">SUM(G38:G41)</f>
        <v>57</v>
      </c>
      <c r="H42" s="222">
        <f t="shared" si="12"/>
        <v>22</v>
      </c>
      <c r="I42" s="222">
        <f t="shared" si="12"/>
        <v>10</v>
      </c>
      <c r="J42" s="222">
        <f t="shared" si="12"/>
        <v>5</v>
      </c>
      <c r="K42" s="222">
        <f t="shared" si="12"/>
        <v>77</v>
      </c>
      <c r="L42" s="222">
        <f t="shared" si="12"/>
        <v>66</v>
      </c>
      <c r="M42" s="223">
        <f>(H42*1.33+I42*1.67+J42*2)/E42</f>
        <v>0.60172043010752685</v>
      </c>
      <c r="N42" s="222">
        <f>M42+F42</f>
        <v>1.3009685504082786</v>
      </c>
    </row>
    <row r="43" spans="1:14" ht="14.5" customHeight="1" x14ac:dyDescent="0.15">
      <c r="A43" s="213"/>
      <c r="B43" s="214"/>
      <c r="C43" s="215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</row>
    <row r="44" spans="1:14" ht="14.5" customHeight="1" x14ac:dyDescent="0.15">
      <c r="A44" s="224" t="s">
        <v>52</v>
      </c>
      <c r="B44" s="216">
        <v>2011</v>
      </c>
      <c r="C44" s="217" t="s">
        <v>263</v>
      </c>
      <c r="D44" s="216">
        <v>27</v>
      </c>
      <c r="E44" s="216">
        <v>13</v>
      </c>
      <c r="F44" s="218">
        <f t="shared" ref="F44:F49" si="13">E44/D44</f>
        <v>0.48148148148148145</v>
      </c>
      <c r="G44" s="225">
        <v>13</v>
      </c>
      <c r="H44" s="216">
        <v>0</v>
      </c>
      <c r="I44" s="216">
        <v>0</v>
      </c>
      <c r="J44" s="216">
        <v>0</v>
      </c>
      <c r="K44" s="216">
        <v>5</v>
      </c>
      <c r="L44" s="216">
        <v>4</v>
      </c>
      <c r="M44" s="218">
        <f t="shared" ref="M44:M51" si="14">(H44*1.33+I44*1.67+J44*2)/E44</f>
        <v>0</v>
      </c>
      <c r="N44" s="216">
        <f t="shared" ref="N44:N49" si="15">M44+F44</f>
        <v>0.48148148148148145</v>
      </c>
    </row>
    <row r="45" spans="1:14" ht="14.5" customHeight="1" x14ac:dyDescent="0.15">
      <c r="A45" s="224" t="s">
        <v>52</v>
      </c>
      <c r="B45" s="216">
        <v>2012</v>
      </c>
      <c r="C45" s="217" t="s">
        <v>263</v>
      </c>
      <c r="D45" s="216">
        <v>23</v>
      </c>
      <c r="E45" s="216">
        <v>14</v>
      </c>
      <c r="F45" s="218">
        <f t="shared" si="13"/>
        <v>0.60869565217391308</v>
      </c>
      <c r="G45" s="225">
        <v>10</v>
      </c>
      <c r="H45" s="216">
        <v>3</v>
      </c>
      <c r="I45" s="216">
        <v>0</v>
      </c>
      <c r="J45" s="216">
        <v>1</v>
      </c>
      <c r="K45" s="216">
        <v>7</v>
      </c>
      <c r="L45" s="216">
        <v>4</v>
      </c>
      <c r="M45" s="218">
        <f t="shared" si="14"/>
        <v>0.42785714285714288</v>
      </c>
      <c r="N45" s="216">
        <f t="shared" si="15"/>
        <v>1.036552795031056</v>
      </c>
    </row>
    <row r="46" spans="1:14" ht="14.5" customHeight="1" x14ac:dyDescent="0.15">
      <c r="A46" s="224" t="s">
        <v>52</v>
      </c>
      <c r="B46" s="216">
        <v>2013</v>
      </c>
      <c r="C46" s="217" t="s">
        <v>269</v>
      </c>
      <c r="D46" s="216">
        <v>22</v>
      </c>
      <c r="E46" s="216">
        <v>12</v>
      </c>
      <c r="F46" s="218">
        <f t="shared" si="13"/>
        <v>0.54545454545454541</v>
      </c>
      <c r="G46" s="225">
        <v>11</v>
      </c>
      <c r="H46" s="216">
        <v>1</v>
      </c>
      <c r="I46" s="216">
        <v>0</v>
      </c>
      <c r="J46" s="216">
        <v>0</v>
      </c>
      <c r="K46" s="216">
        <v>0</v>
      </c>
      <c r="L46" s="216">
        <v>4</v>
      </c>
      <c r="M46" s="218">
        <f t="shared" si="14"/>
        <v>0.11083333333333334</v>
      </c>
      <c r="N46" s="216">
        <f t="shared" si="15"/>
        <v>0.65628787878787875</v>
      </c>
    </row>
    <row r="47" spans="1:14" ht="14.5" customHeight="1" x14ac:dyDescent="0.15">
      <c r="A47" s="224" t="s">
        <v>52</v>
      </c>
      <c r="B47" s="216">
        <v>2014</v>
      </c>
      <c r="C47" s="217" t="s">
        <v>269</v>
      </c>
      <c r="D47" s="216">
        <v>25</v>
      </c>
      <c r="E47" s="216">
        <v>18</v>
      </c>
      <c r="F47" s="218">
        <f t="shared" si="13"/>
        <v>0.72</v>
      </c>
      <c r="G47" s="225">
        <v>17</v>
      </c>
      <c r="H47" s="216">
        <v>1</v>
      </c>
      <c r="I47" s="216">
        <v>0</v>
      </c>
      <c r="J47" s="216">
        <v>0</v>
      </c>
      <c r="K47" s="216">
        <v>5</v>
      </c>
      <c r="L47" s="216">
        <v>5</v>
      </c>
      <c r="M47" s="218">
        <f t="shared" si="14"/>
        <v>7.3888888888888893E-2</v>
      </c>
      <c r="N47" s="216">
        <f t="shared" si="15"/>
        <v>0.79388888888888887</v>
      </c>
    </row>
    <row r="48" spans="1:14" ht="14.5" customHeight="1" x14ac:dyDescent="0.15">
      <c r="A48" s="224" t="s">
        <v>52</v>
      </c>
      <c r="B48" s="216">
        <v>2015</v>
      </c>
      <c r="C48" s="217" t="s">
        <v>269</v>
      </c>
      <c r="D48" s="216">
        <v>21</v>
      </c>
      <c r="E48" s="216">
        <v>12</v>
      </c>
      <c r="F48" s="218">
        <f t="shared" si="13"/>
        <v>0.5714285714285714</v>
      </c>
      <c r="G48" s="225">
        <v>10</v>
      </c>
      <c r="H48" s="216">
        <v>2</v>
      </c>
      <c r="I48" s="216">
        <v>0</v>
      </c>
      <c r="J48" s="216">
        <v>0</v>
      </c>
      <c r="K48" s="216">
        <v>5</v>
      </c>
      <c r="L48" s="216">
        <v>6</v>
      </c>
      <c r="M48" s="218">
        <f t="shared" si="14"/>
        <v>0.22166666666666668</v>
      </c>
      <c r="N48" s="216">
        <f t="shared" si="15"/>
        <v>0.79309523809523808</v>
      </c>
    </row>
    <row r="49" spans="1:14" ht="14.5" customHeight="1" x14ac:dyDescent="0.15">
      <c r="A49" s="219" t="s">
        <v>264</v>
      </c>
      <c r="B49" s="220"/>
      <c r="C49" s="221"/>
      <c r="D49" s="222">
        <f>SUM(D44:D48)</f>
        <v>118</v>
      </c>
      <c r="E49" s="222">
        <f>SUM(E44:E48)</f>
        <v>69</v>
      </c>
      <c r="F49" s="223">
        <f t="shared" si="13"/>
        <v>0.5847457627118644</v>
      </c>
      <c r="G49" s="222">
        <f t="shared" ref="G49:L49" si="16">SUM(G44:G48)</f>
        <v>61</v>
      </c>
      <c r="H49" s="222">
        <f t="shared" si="16"/>
        <v>7</v>
      </c>
      <c r="I49" s="222">
        <f t="shared" si="16"/>
        <v>0</v>
      </c>
      <c r="J49" s="222">
        <f t="shared" si="16"/>
        <v>1</v>
      </c>
      <c r="K49" s="222">
        <f t="shared" si="16"/>
        <v>22</v>
      </c>
      <c r="L49" s="222">
        <f t="shared" si="16"/>
        <v>23</v>
      </c>
      <c r="M49" s="223">
        <f t="shared" si="14"/>
        <v>0.16391304347826088</v>
      </c>
      <c r="N49" s="222">
        <f t="shared" si="15"/>
        <v>0.74865880619012526</v>
      </c>
    </row>
    <row r="50" spans="1:14" ht="14.5" customHeight="1" x14ac:dyDescent="0.15">
      <c r="A50" s="224" t="s">
        <v>52</v>
      </c>
      <c r="B50" s="216">
        <v>2013</v>
      </c>
      <c r="C50" s="227" t="s">
        <v>273</v>
      </c>
      <c r="D50" s="216">
        <v>39</v>
      </c>
      <c r="E50" s="216">
        <v>25</v>
      </c>
      <c r="F50" s="218">
        <v>0.64100000000000001</v>
      </c>
      <c r="G50" s="225">
        <v>23</v>
      </c>
      <c r="H50" s="216">
        <v>2</v>
      </c>
      <c r="I50" s="216">
        <v>0</v>
      </c>
      <c r="J50" s="216">
        <v>0</v>
      </c>
      <c r="K50" s="216">
        <v>4</v>
      </c>
      <c r="L50" s="216">
        <v>9</v>
      </c>
      <c r="M50" s="218">
        <f t="shared" si="14"/>
        <v>0.10640000000000001</v>
      </c>
      <c r="N50" s="218">
        <v>0.72099999999999997</v>
      </c>
    </row>
    <row r="51" spans="1:14" ht="14.5" customHeight="1" x14ac:dyDescent="0.15">
      <c r="A51" s="219" t="s">
        <v>274</v>
      </c>
      <c r="B51" s="228"/>
      <c r="C51" s="229"/>
      <c r="D51" s="222">
        <v>39</v>
      </c>
      <c r="E51" s="222">
        <v>25</v>
      </c>
      <c r="F51" s="223">
        <v>0.64100000000000001</v>
      </c>
      <c r="G51" s="230">
        <v>23</v>
      </c>
      <c r="H51" s="230">
        <v>2</v>
      </c>
      <c r="I51" s="230">
        <v>0</v>
      </c>
      <c r="J51" s="230">
        <v>0</v>
      </c>
      <c r="K51" s="230">
        <v>4</v>
      </c>
      <c r="L51" s="230">
        <v>9</v>
      </c>
      <c r="M51" s="223">
        <f t="shared" si="14"/>
        <v>0.10640000000000001</v>
      </c>
      <c r="N51" s="223">
        <v>0.72099999999999997</v>
      </c>
    </row>
    <row r="52" spans="1:14" ht="14.5" customHeight="1" x14ac:dyDescent="0.15">
      <c r="A52" s="213"/>
      <c r="B52" s="214"/>
      <c r="C52" s="215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</row>
    <row r="53" spans="1:14" ht="14.5" customHeight="1" x14ac:dyDescent="0.15">
      <c r="A53" s="198" t="s">
        <v>107</v>
      </c>
      <c r="B53" s="216">
        <v>2017</v>
      </c>
      <c r="C53" s="217" t="s">
        <v>272</v>
      </c>
      <c r="D53" s="216">
        <f>'2017 Field of Dreamers - 2017 -'!C23</f>
        <v>58</v>
      </c>
      <c r="E53" s="216">
        <f>'2017 Field of Dreamers - 2017 -'!D23</f>
        <v>50</v>
      </c>
      <c r="F53" s="216">
        <f>'2017 Field of Dreamers - 2017 -'!E23</f>
        <v>0.86206896551724133</v>
      </c>
      <c r="G53" s="216">
        <f>'2017 Field of Dreamers - 2017 -'!F23</f>
        <v>25</v>
      </c>
      <c r="H53" s="216">
        <f>'2017 Field of Dreamers - 2017 -'!G23</f>
        <v>14</v>
      </c>
      <c r="I53" s="216">
        <f>'2017 Field of Dreamers - 2017 -'!H23</f>
        <v>6</v>
      </c>
      <c r="J53" s="216">
        <f>'2017 Field of Dreamers - 2017 -'!I23</f>
        <v>4</v>
      </c>
      <c r="K53" s="216">
        <f>'2017 Field of Dreamers - 2017 -'!J23</f>
        <v>34</v>
      </c>
      <c r="L53" s="216">
        <f>'2017 Field of Dreamers - 2017 -'!K23</f>
        <v>35</v>
      </c>
      <c r="M53" s="216">
        <f>'2017 Field of Dreamers - 2017 -'!L23</f>
        <v>0.73328000000000004</v>
      </c>
      <c r="N53" s="216">
        <f>'2017 Field of Dreamers - 2017 -'!M23</f>
        <v>1.5953489655172413</v>
      </c>
    </row>
    <row r="54" spans="1:14" ht="14.5" customHeight="1" x14ac:dyDescent="0.15">
      <c r="A54" s="198" t="s">
        <v>107</v>
      </c>
      <c r="B54" s="216">
        <v>2018</v>
      </c>
      <c r="C54" s="217" t="s">
        <v>272</v>
      </c>
      <c r="D54" s="216">
        <f>'All Seasons - All Seasons'!C25</f>
        <v>54</v>
      </c>
      <c r="E54" s="216">
        <f>'All Seasons - All Seasons'!D25</f>
        <v>40</v>
      </c>
      <c r="F54" s="216">
        <f>'All Seasons - All Seasons'!E25</f>
        <v>0.7407407407407407</v>
      </c>
      <c r="G54" s="216">
        <f>'All Seasons - All Seasons'!F25</f>
        <v>25</v>
      </c>
      <c r="H54" s="216">
        <f>'All Seasons - All Seasons'!G25</f>
        <v>9</v>
      </c>
      <c r="I54" s="216">
        <f>'All Seasons - All Seasons'!H25</f>
        <v>3</v>
      </c>
      <c r="J54" s="216">
        <f>'All Seasons - All Seasons'!I25</f>
        <v>3</v>
      </c>
      <c r="K54" s="216">
        <f>'All Seasons - All Seasons'!J25</f>
        <v>25</v>
      </c>
      <c r="L54" s="216">
        <f>'All Seasons - All Seasons'!K25</f>
        <v>20</v>
      </c>
      <c r="M54" s="216">
        <f>'All Seasons - All Seasons'!L25</f>
        <v>0.57495000000000007</v>
      </c>
      <c r="N54" s="216">
        <f>'All Seasons - All Seasons'!M25</f>
        <v>1.3156907407407408</v>
      </c>
    </row>
    <row r="55" spans="1:14" ht="14.5" customHeight="1" x14ac:dyDescent="0.15">
      <c r="A55" s="198" t="s">
        <v>107</v>
      </c>
      <c r="B55" s="216">
        <v>2019</v>
      </c>
      <c r="C55" s="217" t="s">
        <v>265</v>
      </c>
      <c r="D55" s="216">
        <f>'2019 Field of Dreamers - 2019 -'!C12</f>
        <v>41</v>
      </c>
      <c r="E55" s="216">
        <f>'2019 Field of Dreamers - 2019 -'!D12</f>
        <v>33</v>
      </c>
      <c r="F55" s="216">
        <f>'2019 Field of Dreamers - 2019 -'!E12</f>
        <v>0.80487804878048785</v>
      </c>
      <c r="G55" s="216">
        <f>'2019 Field of Dreamers - 2019 -'!F12</f>
        <v>25</v>
      </c>
      <c r="H55" s="216">
        <f>'2019 Field of Dreamers - 2019 -'!G12</f>
        <v>6</v>
      </c>
      <c r="I55" s="216">
        <f>'2019 Field of Dreamers - 2019 -'!H12</f>
        <v>2</v>
      </c>
      <c r="J55" s="216">
        <f>'2019 Field of Dreamers - 2019 -'!I12</f>
        <v>0</v>
      </c>
      <c r="K55" s="216">
        <f>'2019 Field of Dreamers - 2019 -'!J12</f>
        <v>18</v>
      </c>
      <c r="L55" s="216">
        <f>'2019 Field of Dreamers - 2019 -'!K12</f>
        <v>15</v>
      </c>
      <c r="M55" s="216">
        <f>'2019 Field of Dreamers - 2019 -'!L12</f>
        <v>0.34339393939393936</v>
      </c>
      <c r="N55" s="216">
        <f>'2019 Field of Dreamers - 2019 -'!M12</f>
        <v>1.1482719881744272</v>
      </c>
    </row>
    <row r="56" spans="1:14" ht="14.5" customHeight="1" x14ac:dyDescent="0.15">
      <c r="A56" s="219" t="s">
        <v>264</v>
      </c>
      <c r="B56" s="220"/>
      <c r="C56" s="221"/>
      <c r="D56" s="222">
        <f>SUM(D53:D55)</f>
        <v>153</v>
      </c>
      <c r="E56" s="222">
        <f>SUM(E53:E55)</f>
        <v>123</v>
      </c>
      <c r="F56" s="223">
        <f>E56/D56</f>
        <v>0.80392156862745101</v>
      </c>
      <c r="G56" s="222">
        <f t="shared" ref="G56:L56" si="17">SUM(G53:G55)</f>
        <v>75</v>
      </c>
      <c r="H56" s="222">
        <f t="shared" si="17"/>
        <v>29</v>
      </c>
      <c r="I56" s="222">
        <f t="shared" si="17"/>
        <v>11</v>
      </c>
      <c r="J56" s="222">
        <f t="shared" si="17"/>
        <v>7</v>
      </c>
      <c r="K56" s="222">
        <f t="shared" si="17"/>
        <v>77</v>
      </c>
      <c r="L56" s="222">
        <f t="shared" si="17"/>
        <v>70</v>
      </c>
      <c r="M56" s="223">
        <f>(H56*1.33+I56*1.67+J56*2)/E56</f>
        <v>0.57674796747967483</v>
      </c>
      <c r="N56" s="222">
        <f>M56+F56</f>
        <v>1.3806695361071259</v>
      </c>
    </row>
    <row r="57" spans="1:14" ht="14.5" customHeight="1" x14ac:dyDescent="0.15">
      <c r="A57" s="213"/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</row>
    <row r="58" spans="1:14" ht="14.5" customHeight="1" x14ac:dyDescent="0.15">
      <c r="A58" s="198" t="s">
        <v>31</v>
      </c>
      <c r="B58" s="216">
        <v>2007</v>
      </c>
      <c r="C58" s="217" t="s">
        <v>263</v>
      </c>
      <c r="D58" s="216">
        <v>11</v>
      </c>
      <c r="E58" s="216">
        <v>7</v>
      </c>
      <c r="F58" s="218">
        <f>E58/D58</f>
        <v>0.63636363636363635</v>
      </c>
      <c r="G58" s="216">
        <v>7</v>
      </c>
      <c r="H58" s="216">
        <v>0</v>
      </c>
      <c r="I58" s="216">
        <v>0</v>
      </c>
      <c r="J58" s="216">
        <v>0</v>
      </c>
      <c r="K58" s="216">
        <v>1</v>
      </c>
      <c r="L58" s="216">
        <v>0</v>
      </c>
      <c r="M58" s="218">
        <f>(H58*1.33+I58*1.67+J58*2)/E58</f>
        <v>0</v>
      </c>
      <c r="N58" s="216">
        <f>M58+F58</f>
        <v>0.63636363636363635</v>
      </c>
    </row>
    <row r="59" spans="1:14" ht="14.5" customHeight="1" x14ac:dyDescent="0.15">
      <c r="A59" s="219" t="s">
        <v>264</v>
      </c>
      <c r="B59" s="220"/>
      <c r="C59" s="221"/>
      <c r="D59" s="222">
        <f>D58</f>
        <v>11</v>
      </c>
      <c r="E59" s="222">
        <f>E58</f>
        <v>7</v>
      </c>
      <c r="F59" s="223">
        <f>E59/D59</f>
        <v>0.63636363636363635</v>
      </c>
      <c r="G59" s="222">
        <f t="shared" ref="G59:L59" si="18">G58</f>
        <v>7</v>
      </c>
      <c r="H59" s="222">
        <f t="shared" si="18"/>
        <v>0</v>
      </c>
      <c r="I59" s="222">
        <f t="shared" si="18"/>
        <v>0</v>
      </c>
      <c r="J59" s="222">
        <f t="shared" si="18"/>
        <v>0</v>
      </c>
      <c r="K59" s="222">
        <f t="shared" si="18"/>
        <v>1</v>
      </c>
      <c r="L59" s="222">
        <f t="shared" si="18"/>
        <v>0</v>
      </c>
      <c r="M59" s="223">
        <f>(H59*1.33+I59*1.67+J59*2)/E59</f>
        <v>0</v>
      </c>
      <c r="N59" s="222">
        <f>M59+F59</f>
        <v>0.63636363636363635</v>
      </c>
    </row>
    <row r="60" spans="1:14" ht="14.5" customHeight="1" x14ac:dyDescent="0.15">
      <c r="A60" s="213"/>
      <c r="B60" s="214"/>
      <c r="C60" s="215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</row>
    <row r="61" spans="1:14" ht="14.5" customHeight="1" x14ac:dyDescent="0.15">
      <c r="A61" s="224" t="s">
        <v>84</v>
      </c>
      <c r="B61" s="216">
        <v>2015</v>
      </c>
      <c r="C61" s="217" t="s">
        <v>269</v>
      </c>
      <c r="D61" s="216">
        <v>18</v>
      </c>
      <c r="E61" s="216">
        <v>11</v>
      </c>
      <c r="F61" s="218">
        <f>E61/D61</f>
        <v>0.61111111111111116</v>
      </c>
      <c r="G61" s="216">
        <v>11</v>
      </c>
      <c r="H61" s="216">
        <v>0</v>
      </c>
      <c r="I61" s="216">
        <v>0</v>
      </c>
      <c r="J61" s="216">
        <v>0</v>
      </c>
      <c r="K61" s="216">
        <v>4</v>
      </c>
      <c r="L61" s="216">
        <v>5</v>
      </c>
      <c r="M61" s="218">
        <f>(H61*1.33+I61*1.67+J61*2)/E61</f>
        <v>0</v>
      </c>
      <c r="N61" s="216">
        <f>M61+F61</f>
        <v>0.61111111111111116</v>
      </c>
    </row>
    <row r="62" spans="1:14" ht="14.5" customHeight="1" x14ac:dyDescent="0.15">
      <c r="A62" s="224" t="s">
        <v>84</v>
      </c>
      <c r="B62" s="216">
        <v>2016</v>
      </c>
      <c r="C62" s="217" t="s">
        <v>269</v>
      </c>
      <c r="D62" s="216">
        <v>30</v>
      </c>
      <c r="E62" s="216">
        <v>18</v>
      </c>
      <c r="F62" s="218">
        <f>E62/D62</f>
        <v>0.6</v>
      </c>
      <c r="G62" s="216">
        <v>18</v>
      </c>
      <c r="H62" s="216">
        <v>0</v>
      </c>
      <c r="I62" s="216">
        <v>0</v>
      </c>
      <c r="J62" s="216">
        <v>0</v>
      </c>
      <c r="K62" s="216">
        <v>2</v>
      </c>
      <c r="L62" s="216">
        <v>12</v>
      </c>
      <c r="M62" s="218">
        <f>(H62*1.33+I62*1.67+J62*2)/E62</f>
        <v>0</v>
      </c>
      <c r="N62" s="216">
        <f>M62+F62</f>
        <v>0.6</v>
      </c>
    </row>
    <row r="63" spans="1:14" ht="14.5" customHeight="1" x14ac:dyDescent="0.15">
      <c r="A63" s="224" t="s">
        <v>84</v>
      </c>
      <c r="B63" s="216">
        <v>2017</v>
      </c>
      <c r="C63" s="217" t="s">
        <v>271</v>
      </c>
      <c r="D63" s="216">
        <f>'2017 - 2017 - Field of Dreamers'!C28</f>
        <v>56</v>
      </c>
      <c r="E63" s="216">
        <f>'2017 - 2017 - Field of Dreamers'!D28</f>
        <v>48</v>
      </c>
      <c r="F63" s="216">
        <f>'2017 - 2017 - Field of Dreamers'!E28</f>
        <v>0.8571428571428571</v>
      </c>
      <c r="G63" s="216">
        <f>'2017 - 2017 - Field of Dreamers'!F28</f>
        <v>46</v>
      </c>
      <c r="H63" s="216">
        <f>'2017 - 2017 - Field of Dreamers'!G28</f>
        <v>2</v>
      </c>
      <c r="I63" s="216">
        <f>'2017 - 2017 - Field of Dreamers'!H28</f>
        <v>0</v>
      </c>
      <c r="J63" s="216">
        <f>'2017 - 2017 - Field of Dreamers'!I28</f>
        <v>0</v>
      </c>
      <c r="K63" s="216">
        <f>'2017 - 2017 - Field of Dreamers'!J28</f>
        <v>15</v>
      </c>
      <c r="L63" s="216">
        <f>'2017 - 2017 - Field of Dreamers'!K28</f>
        <v>28</v>
      </c>
      <c r="M63" s="216">
        <f>'2017 - 2017 - Field of Dreamers'!L28</f>
        <v>5.5541666666666663E-2</v>
      </c>
      <c r="N63" s="216">
        <f>'2017 - 2017 - Field of Dreamers'!M28</f>
        <v>0.91268452380952381</v>
      </c>
    </row>
    <row r="64" spans="1:14" ht="14.5" customHeight="1" x14ac:dyDescent="0.15">
      <c r="A64" s="224" t="s">
        <v>84</v>
      </c>
      <c r="B64" s="216">
        <v>2018</v>
      </c>
      <c r="C64" s="217" t="s">
        <v>265</v>
      </c>
      <c r="D64" s="216">
        <f>'All Seasons - All Seasons'!C31</f>
        <v>64</v>
      </c>
      <c r="E64" s="216">
        <f>'All Seasons - All Seasons'!D31</f>
        <v>45</v>
      </c>
      <c r="F64" s="216">
        <f>'All Seasons - All Seasons'!E31</f>
        <v>0.703125</v>
      </c>
      <c r="G64" s="216">
        <f>'All Seasons - All Seasons'!F31</f>
        <v>44</v>
      </c>
      <c r="H64" s="216">
        <f>'All Seasons - All Seasons'!G31</f>
        <v>0</v>
      </c>
      <c r="I64" s="216">
        <f>'All Seasons - All Seasons'!H31</f>
        <v>1</v>
      </c>
      <c r="J64" s="216">
        <f>'All Seasons - All Seasons'!I31</f>
        <v>0</v>
      </c>
      <c r="K64" s="216">
        <f>'All Seasons - All Seasons'!J31</f>
        <v>20</v>
      </c>
      <c r="L64" s="216">
        <f>'All Seasons - All Seasons'!K31</f>
        <v>28</v>
      </c>
      <c r="M64" s="216">
        <f>'All Seasons - All Seasons'!L31</f>
        <v>3.7044444444444442E-2</v>
      </c>
      <c r="N64" s="216">
        <f>'All Seasons - All Seasons'!M31</f>
        <v>0.74016944444444444</v>
      </c>
    </row>
    <row r="65" spans="1:14" ht="14.5" customHeight="1" x14ac:dyDescent="0.15">
      <c r="A65" s="224" t="s">
        <v>84</v>
      </c>
      <c r="B65" s="216">
        <v>2019</v>
      </c>
      <c r="C65" s="217" t="s">
        <v>275</v>
      </c>
      <c r="D65" s="216">
        <f>'2019 Field of Dreamers - 2019 -'!C69</f>
        <v>59</v>
      </c>
      <c r="E65" s="216">
        <f>'2019 Field of Dreamers - 2019 -'!D69</f>
        <v>42</v>
      </c>
      <c r="F65" s="216">
        <f>'2019 Field of Dreamers - 2019 -'!E69</f>
        <v>0.71186440677966101</v>
      </c>
      <c r="G65" s="216">
        <f>'2019 Field of Dreamers - 2019 -'!F69</f>
        <v>40</v>
      </c>
      <c r="H65" s="216">
        <f>'2019 Field of Dreamers - 2019 -'!G69</f>
        <v>2</v>
      </c>
      <c r="I65" s="216">
        <f>'2019 Field of Dreamers - 2019 -'!H69</f>
        <v>0</v>
      </c>
      <c r="J65" s="216">
        <f>'2019 Field of Dreamers - 2019 -'!I69</f>
        <v>0</v>
      </c>
      <c r="K65" s="216">
        <f>'2019 Field of Dreamers - 2019 -'!J69</f>
        <v>13</v>
      </c>
      <c r="L65" s="216">
        <f>'2019 Field of Dreamers - 2019 -'!K69</f>
        <v>25</v>
      </c>
      <c r="M65" s="216">
        <f>'2019 Field of Dreamers - 2019 -'!L69</f>
        <v>6.3476190476190478E-2</v>
      </c>
      <c r="N65" s="216">
        <f>'2019 Field of Dreamers - 2019 -'!M69</f>
        <v>0.77534059725585147</v>
      </c>
    </row>
    <row r="66" spans="1:14" ht="14.5" customHeight="1" x14ac:dyDescent="0.15">
      <c r="A66" s="219" t="s">
        <v>264</v>
      </c>
      <c r="B66" s="220"/>
      <c r="C66" s="221"/>
      <c r="D66" s="222">
        <f>SUM(D61:D65)</f>
        <v>227</v>
      </c>
      <c r="E66" s="222">
        <f>SUM(E61:E65)</f>
        <v>164</v>
      </c>
      <c r="F66" s="223">
        <f>E66/D66</f>
        <v>0.72246696035242286</v>
      </c>
      <c r="G66" s="222">
        <f t="shared" ref="G66:L66" si="19">SUM(G61:G65)</f>
        <v>159</v>
      </c>
      <c r="H66" s="222">
        <f t="shared" si="19"/>
        <v>4</v>
      </c>
      <c r="I66" s="222">
        <f t="shared" si="19"/>
        <v>1</v>
      </c>
      <c r="J66" s="222">
        <f t="shared" si="19"/>
        <v>0</v>
      </c>
      <c r="K66" s="222">
        <f t="shared" si="19"/>
        <v>54</v>
      </c>
      <c r="L66" s="222">
        <f t="shared" si="19"/>
        <v>98</v>
      </c>
      <c r="M66" s="223">
        <f>(H66*1.33+I66*1.67+J66*2)/E66</f>
        <v>4.2621951219512198E-2</v>
      </c>
      <c r="N66" s="222">
        <f>M66+F66</f>
        <v>0.76508891157193504</v>
      </c>
    </row>
    <row r="67" spans="1:14" ht="14.5" customHeight="1" x14ac:dyDescent="0.15">
      <c r="A67" s="213"/>
      <c r="B67" s="214"/>
      <c r="C67" s="215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</row>
    <row r="68" spans="1:14" ht="14.5" customHeight="1" x14ac:dyDescent="0.15">
      <c r="A68" s="224" t="s">
        <v>72</v>
      </c>
      <c r="B68" s="216">
        <v>2014</v>
      </c>
      <c r="C68" s="217" t="s">
        <v>269</v>
      </c>
      <c r="D68" s="216">
        <v>42</v>
      </c>
      <c r="E68" s="216">
        <v>27</v>
      </c>
      <c r="F68" s="218">
        <f>E68/D68</f>
        <v>0.6428571428571429</v>
      </c>
      <c r="G68" s="225">
        <v>22</v>
      </c>
      <c r="H68" s="216">
        <v>5</v>
      </c>
      <c r="I68" s="216">
        <v>0</v>
      </c>
      <c r="J68" s="216">
        <v>0</v>
      </c>
      <c r="K68" s="216">
        <v>8</v>
      </c>
      <c r="L68" s="216">
        <v>10</v>
      </c>
      <c r="M68" s="218">
        <f>(H68*1.33+I68*1.67+J68*2)/E68</f>
        <v>0.24629629629629632</v>
      </c>
      <c r="N68" s="216">
        <f>M68+F68</f>
        <v>0.88915343915343925</v>
      </c>
    </row>
    <row r="69" spans="1:14" ht="14.5" customHeight="1" x14ac:dyDescent="0.15">
      <c r="A69" s="224" t="s">
        <v>72</v>
      </c>
      <c r="B69" s="216">
        <v>2015</v>
      </c>
      <c r="C69" s="217" t="s">
        <v>269</v>
      </c>
      <c r="D69" s="216">
        <v>23</v>
      </c>
      <c r="E69" s="216">
        <v>11</v>
      </c>
      <c r="F69" s="218">
        <f>E69/D69</f>
        <v>0.47826086956521741</v>
      </c>
      <c r="G69" s="225">
        <v>11</v>
      </c>
      <c r="H69" s="216">
        <v>0</v>
      </c>
      <c r="I69" s="216">
        <v>0</v>
      </c>
      <c r="J69" s="216">
        <v>0</v>
      </c>
      <c r="K69" s="216">
        <v>7</v>
      </c>
      <c r="L69" s="216">
        <v>8</v>
      </c>
      <c r="M69" s="218">
        <f>(H69*1.33+I69*1.67+J69*2)/E69</f>
        <v>0</v>
      </c>
      <c r="N69" s="216">
        <f>M69+F69</f>
        <v>0.47826086956521741</v>
      </c>
    </row>
    <row r="70" spans="1:14" ht="14.5" customHeight="1" x14ac:dyDescent="0.15">
      <c r="A70" s="224" t="s">
        <v>72</v>
      </c>
      <c r="B70" s="216">
        <v>2016</v>
      </c>
      <c r="C70" s="217" t="s">
        <v>269</v>
      </c>
      <c r="D70" s="216">
        <v>3</v>
      </c>
      <c r="E70" s="216">
        <v>1</v>
      </c>
      <c r="F70" s="218">
        <f>E70/D70</f>
        <v>0.33333333333333331</v>
      </c>
      <c r="G70" s="225">
        <v>1</v>
      </c>
      <c r="H70" s="216">
        <v>0</v>
      </c>
      <c r="I70" s="216">
        <v>0</v>
      </c>
      <c r="J70" s="216">
        <v>0</v>
      </c>
      <c r="K70" s="216">
        <v>0</v>
      </c>
      <c r="L70" s="216">
        <v>0</v>
      </c>
      <c r="M70" s="218">
        <f>(H70*1.33+I70*1.67+J70*2)/E70</f>
        <v>0</v>
      </c>
      <c r="N70" s="216">
        <f>M70+F70</f>
        <v>0.33333333333333331</v>
      </c>
    </row>
    <row r="71" spans="1:14" ht="14.5" customHeight="1" x14ac:dyDescent="0.15">
      <c r="A71" s="219" t="s">
        <v>264</v>
      </c>
      <c r="B71" s="220"/>
      <c r="C71" s="221"/>
      <c r="D71" s="222">
        <f>SUM(D68:D70)</f>
        <v>68</v>
      </c>
      <c r="E71" s="222">
        <f>SUM(E68:E70)</f>
        <v>39</v>
      </c>
      <c r="F71" s="223">
        <f>E71/D71</f>
        <v>0.57352941176470584</v>
      </c>
      <c r="G71" s="222">
        <f t="shared" ref="G71:L71" si="20">SUM(G68:G70)</f>
        <v>34</v>
      </c>
      <c r="H71" s="222">
        <f t="shared" si="20"/>
        <v>5</v>
      </c>
      <c r="I71" s="222">
        <f t="shared" si="20"/>
        <v>0</v>
      </c>
      <c r="J71" s="222">
        <f t="shared" si="20"/>
        <v>0</v>
      </c>
      <c r="K71" s="222">
        <f t="shared" si="20"/>
        <v>15</v>
      </c>
      <c r="L71" s="222">
        <f t="shared" si="20"/>
        <v>18</v>
      </c>
      <c r="M71" s="223">
        <f>(H71*1.33+I71*1.67+J71*2)/E71</f>
        <v>0.17051282051282052</v>
      </c>
      <c r="N71" s="222">
        <f>M71+F71</f>
        <v>0.74404223227752642</v>
      </c>
    </row>
    <row r="72" spans="1:14" ht="14.5" customHeight="1" x14ac:dyDescent="0.15">
      <c r="A72" s="213"/>
      <c r="B72" s="214"/>
      <c r="C72" s="215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</row>
    <row r="73" spans="1:14" ht="14.5" customHeight="1" x14ac:dyDescent="0.15">
      <c r="A73" s="224" t="s">
        <v>104</v>
      </c>
      <c r="B73" s="216">
        <v>2016</v>
      </c>
      <c r="C73" s="217" t="s">
        <v>269</v>
      </c>
      <c r="D73" s="216">
        <v>3</v>
      </c>
      <c r="E73" s="216">
        <v>0</v>
      </c>
      <c r="F73" s="218">
        <f>E73/D73</f>
        <v>0</v>
      </c>
      <c r="G73" s="225">
        <v>0</v>
      </c>
      <c r="H73" s="216">
        <v>0</v>
      </c>
      <c r="I73" s="216">
        <v>0</v>
      </c>
      <c r="J73" s="216">
        <v>0</v>
      </c>
      <c r="K73" s="216">
        <v>0</v>
      </c>
      <c r="L73" s="216">
        <v>0</v>
      </c>
      <c r="M73" s="214" t="e">
        <f>(H73*1.33+I73*1.67+J73*2)/E73</f>
        <v>#DIV/0!</v>
      </c>
      <c r="N73" s="214" t="e">
        <f>M73+F73</f>
        <v>#DIV/0!</v>
      </c>
    </row>
    <row r="74" spans="1:14" ht="14.5" customHeight="1" x14ac:dyDescent="0.15">
      <c r="A74" s="219" t="s">
        <v>264</v>
      </c>
      <c r="B74" s="220"/>
      <c r="C74" s="221"/>
      <c r="D74" s="222">
        <f>D73</f>
        <v>3</v>
      </c>
      <c r="E74" s="222">
        <f>E73</f>
        <v>0</v>
      </c>
      <c r="F74" s="223">
        <f>E74/D74</f>
        <v>0</v>
      </c>
      <c r="G74" s="222">
        <f t="shared" ref="G74:L74" si="21">G73</f>
        <v>0</v>
      </c>
      <c r="H74" s="222">
        <f t="shared" si="21"/>
        <v>0</v>
      </c>
      <c r="I74" s="222">
        <f t="shared" si="21"/>
        <v>0</v>
      </c>
      <c r="J74" s="222">
        <f t="shared" si="21"/>
        <v>0</v>
      </c>
      <c r="K74" s="222">
        <f t="shared" si="21"/>
        <v>0</v>
      </c>
      <c r="L74" s="222">
        <f t="shared" si="21"/>
        <v>0</v>
      </c>
      <c r="M74" s="220" t="e">
        <f>(H74*1.33+I74*1.67+J74*2)/E74</f>
        <v>#DIV/0!</v>
      </c>
      <c r="N74" s="220" t="e">
        <f>M74+F74</f>
        <v>#DIV/0!</v>
      </c>
    </row>
    <row r="75" spans="1:14" ht="14.5" customHeight="1" x14ac:dyDescent="0.15">
      <c r="A75" s="213"/>
      <c r="B75" s="226"/>
      <c r="C75" s="226"/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</row>
    <row r="76" spans="1:14" ht="14.5" customHeight="1" x14ac:dyDescent="0.15">
      <c r="A76" s="224" t="s">
        <v>131</v>
      </c>
      <c r="B76" s="216">
        <v>2017</v>
      </c>
      <c r="C76" s="217" t="s">
        <v>271</v>
      </c>
      <c r="D76" s="216">
        <f>'2017 - 2017 - Field of Dreamers'!C55</f>
        <v>41</v>
      </c>
      <c r="E76" s="216">
        <f>'2017 - 2017 - Field of Dreamers'!D55</f>
        <v>26</v>
      </c>
      <c r="F76" s="216">
        <f>'2017 - 2017 - Field of Dreamers'!E55</f>
        <v>0.63414634146341464</v>
      </c>
      <c r="G76" s="216">
        <f>'2017 - 2017 - Field of Dreamers'!F55</f>
        <v>25</v>
      </c>
      <c r="H76" s="216">
        <f>'2017 - 2017 - Field of Dreamers'!G55</f>
        <v>1</v>
      </c>
      <c r="I76" s="216">
        <f>'2017 - 2017 - Field of Dreamers'!H55</f>
        <v>0</v>
      </c>
      <c r="J76" s="216">
        <f>'2017 - 2017 - Field of Dreamers'!I55</f>
        <v>0</v>
      </c>
      <c r="K76" s="216">
        <f>'2017 - 2017 - Field of Dreamers'!J55</f>
        <v>9</v>
      </c>
      <c r="L76" s="216">
        <f>'2017 - 2017 - Field of Dreamers'!K55</f>
        <v>13</v>
      </c>
      <c r="M76" s="216">
        <f>'2017 - 2017 - Field of Dreamers'!L55</f>
        <v>0</v>
      </c>
      <c r="N76" s="216">
        <f>'2017 - 2017 - Field of Dreamers'!M55</f>
        <v>0.63414634146341464</v>
      </c>
    </row>
    <row r="77" spans="1:14" ht="14.5" customHeight="1" x14ac:dyDescent="0.15">
      <c r="A77" s="224" t="s">
        <v>131</v>
      </c>
      <c r="B77" s="216">
        <v>2018</v>
      </c>
      <c r="C77" s="217" t="s">
        <v>265</v>
      </c>
      <c r="D77" s="216">
        <f>'All Seasons - All Seasons'!C38</f>
        <v>20</v>
      </c>
      <c r="E77" s="216">
        <f>'All Seasons - All Seasons'!D38</f>
        <v>13</v>
      </c>
      <c r="F77" s="216">
        <f>'All Seasons - All Seasons'!E38</f>
        <v>0.65</v>
      </c>
      <c r="G77" s="216">
        <f>'All Seasons - All Seasons'!F38</f>
        <v>13</v>
      </c>
      <c r="H77" s="216">
        <f>'All Seasons - All Seasons'!G38</f>
        <v>0</v>
      </c>
      <c r="I77" s="216">
        <f>'All Seasons - All Seasons'!H38</f>
        <v>0</v>
      </c>
      <c r="J77" s="216">
        <f>'All Seasons - All Seasons'!I38</f>
        <v>0</v>
      </c>
      <c r="K77" s="216">
        <f>'All Seasons - All Seasons'!J38</f>
        <v>2</v>
      </c>
      <c r="L77" s="216">
        <f>'All Seasons - All Seasons'!K38</f>
        <v>9</v>
      </c>
      <c r="M77" s="216">
        <f>'All Seasons - All Seasons'!L38</f>
        <v>0</v>
      </c>
      <c r="N77" s="216">
        <f>'All Seasons - All Seasons'!M38</f>
        <v>0.65</v>
      </c>
    </row>
    <row r="78" spans="1:14" ht="14.5" customHeight="1" x14ac:dyDescent="0.15">
      <c r="A78" s="224" t="s">
        <v>131</v>
      </c>
      <c r="B78" s="216">
        <v>2019</v>
      </c>
      <c r="C78" s="217" t="s">
        <v>265</v>
      </c>
      <c r="D78" s="216">
        <f>'2019 Field of Dreamers - 2019 -'!C5</f>
        <v>33</v>
      </c>
      <c r="E78" s="216">
        <f>'2019 Field of Dreamers - 2019 -'!D5</f>
        <v>24</v>
      </c>
      <c r="F78" s="216">
        <f>'2019 Field of Dreamers - 2019 -'!E5</f>
        <v>0.72727272727272729</v>
      </c>
      <c r="G78" s="216">
        <f>'2019 Field of Dreamers - 2019 -'!F5</f>
        <v>24</v>
      </c>
      <c r="H78" s="216">
        <f>'2019 Field of Dreamers - 2019 -'!G5</f>
        <v>0</v>
      </c>
      <c r="I78" s="216">
        <f>'2019 Field of Dreamers - 2019 -'!H5</f>
        <v>0</v>
      </c>
      <c r="J78" s="216">
        <f>'2019 Field of Dreamers - 2019 -'!I5</f>
        <v>0</v>
      </c>
      <c r="K78" s="216">
        <f>'2019 Field of Dreamers - 2019 -'!J5</f>
        <v>12</v>
      </c>
      <c r="L78" s="216">
        <f>'2019 Field of Dreamers - 2019 -'!K5</f>
        <v>12</v>
      </c>
      <c r="M78" s="216">
        <f>'2019 Field of Dreamers - 2019 -'!L5</f>
        <v>0</v>
      </c>
      <c r="N78" s="216">
        <f>'2019 Field of Dreamers - 2019 -'!M5</f>
        <v>0.72727272727272729</v>
      </c>
    </row>
    <row r="79" spans="1:14" ht="14.5" customHeight="1" x14ac:dyDescent="0.15">
      <c r="A79" s="219" t="s">
        <v>264</v>
      </c>
      <c r="B79" s="220"/>
      <c r="C79" s="221"/>
      <c r="D79" s="222">
        <f>SUM(D76:D78)</f>
        <v>94</v>
      </c>
      <c r="E79" s="222">
        <f>SUM(E76:E78)</f>
        <v>63</v>
      </c>
      <c r="F79" s="223">
        <f>E79/D79</f>
        <v>0.67021276595744683</v>
      </c>
      <c r="G79" s="222">
        <f t="shared" ref="G79:L79" si="22">SUM(G76:G78)</f>
        <v>62</v>
      </c>
      <c r="H79" s="222">
        <f t="shared" si="22"/>
        <v>1</v>
      </c>
      <c r="I79" s="222">
        <f t="shared" si="22"/>
        <v>0</v>
      </c>
      <c r="J79" s="222">
        <f t="shared" si="22"/>
        <v>0</v>
      </c>
      <c r="K79" s="222">
        <f t="shared" si="22"/>
        <v>23</v>
      </c>
      <c r="L79" s="222">
        <f t="shared" si="22"/>
        <v>34</v>
      </c>
      <c r="M79" s="223">
        <f>(H79*1.33+I79*1.67+J79*2)/E79</f>
        <v>2.1111111111111112E-2</v>
      </c>
      <c r="N79" s="222">
        <f>M79+F79</f>
        <v>0.69132387706855791</v>
      </c>
    </row>
    <row r="80" spans="1:14" ht="14.5" customHeight="1" x14ac:dyDescent="0.15">
      <c r="A80" s="213"/>
      <c r="B80" s="226"/>
      <c r="C80" s="226"/>
      <c r="D80" s="226"/>
      <c r="E80" s="226"/>
      <c r="F80" s="226"/>
      <c r="G80" s="226"/>
      <c r="H80" s="226"/>
      <c r="I80" s="226"/>
      <c r="J80" s="226"/>
      <c r="K80" s="226"/>
      <c r="L80" s="226"/>
      <c r="M80" s="226"/>
      <c r="N80" s="226"/>
    </row>
    <row r="81" spans="1:14" ht="14.5" customHeight="1" x14ac:dyDescent="0.15">
      <c r="A81" s="224" t="s">
        <v>103</v>
      </c>
      <c r="B81" s="216">
        <v>2016</v>
      </c>
      <c r="C81" s="217" t="s">
        <v>269</v>
      </c>
      <c r="D81" s="216">
        <v>3</v>
      </c>
      <c r="E81" s="216">
        <v>2</v>
      </c>
      <c r="F81" s="218">
        <f>E81/D81</f>
        <v>0.66666666666666663</v>
      </c>
      <c r="G81" s="225">
        <v>2</v>
      </c>
      <c r="H81" s="216">
        <v>0</v>
      </c>
      <c r="I81" s="216">
        <v>0</v>
      </c>
      <c r="J81" s="216">
        <v>0</v>
      </c>
      <c r="K81" s="216">
        <v>1</v>
      </c>
      <c r="L81" s="216">
        <v>2</v>
      </c>
      <c r="M81" s="218">
        <f>(H81*1.33+I81*1.67+J81*2)/E81</f>
        <v>0</v>
      </c>
      <c r="N81" s="216">
        <f>M81+F81</f>
        <v>0.66666666666666663</v>
      </c>
    </row>
    <row r="82" spans="1:14" ht="14.5" customHeight="1" x14ac:dyDescent="0.15">
      <c r="A82" s="219" t="s">
        <v>264</v>
      </c>
      <c r="B82" s="220"/>
      <c r="C82" s="221"/>
      <c r="D82" s="222">
        <f>D81</f>
        <v>3</v>
      </c>
      <c r="E82" s="222">
        <f>E81</f>
        <v>2</v>
      </c>
      <c r="F82" s="223">
        <f>E82/D82</f>
        <v>0.66666666666666663</v>
      </c>
      <c r="G82" s="222">
        <f t="shared" ref="G82:L82" si="23">G81</f>
        <v>2</v>
      </c>
      <c r="H82" s="222">
        <f t="shared" si="23"/>
        <v>0</v>
      </c>
      <c r="I82" s="222">
        <f t="shared" si="23"/>
        <v>0</v>
      </c>
      <c r="J82" s="222">
        <f t="shared" si="23"/>
        <v>0</v>
      </c>
      <c r="K82" s="222">
        <f t="shared" si="23"/>
        <v>1</v>
      </c>
      <c r="L82" s="222">
        <f t="shared" si="23"/>
        <v>2</v>
      </c>
      <c r="M82" s="223">
        <f>(H82*1.33+I82*1.67+J82*2)/E82</f>
        <v>0</v>
      </c>
      <c r="N82" s="222">
        <f>M82+F82</f>
        <v>0.66666666666666663</v>
      </c>
    </row>
    <row r="83" spans="1:14" ht="14.5" customHeight="1" x14ac:dyDescent="0.15">
      <c r="A83" s="213"/>
      <c r="B83" s="214"/>
      <c r="C83" s="215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</row>
    <row r="84" spans="1:14" ht="14.5" customHeight="1" x14ac:dyDescent="0.15">
      <c r="A84" s="224" t="s">
        <v>98</v>
      </c>
      <c r="B84" s="216">
        <v>2016</v>
      </c>
      <c r="C84" s="217" t="s">
        <v>269</v>
      </c>
      <c r="D84" s="216">
        <v>4</v>
      </c>
      <c r="E84" s="216">
        <v>3</v>
      </c>
      <c r="F84" s="218">
        <f>E84/D84</f>
        <v>0.75</v>
      </c>
      <c r="G84" s="225">
        <v>3</v>
      </c>
      <c r="H84" s="216">
        <v>0</v>
      </c>
      <c r="I84" s="216">
        <v>0</v>
      </c>
      <c r="J84" s="216">
        <v>0</v>
      </c>
      <c r="K84" s="216">
        <v>0</v>
      </c>
      <c r="L84" s="216">
        <v>2</v>
      </c>
      <c r="M84" s="218">
        <f>(H84*1.33+I84*1.67+J84*2)/E84</f>
        <v>0</v>
      </c>
      <c r="N84" s="216">
        <f>M84+F84</f>
        <v>0.75</v>
      </c>
    </row>
    <row r="85" spans="1:14" ht="14.5" customHeight="1" x14ac:dyDescent="0.15">
      <c r="A85" s="219" t="s">
        <v>264</v>
      </c>
      <c r="B85" s="220"/>
      <c r="C85" s="221"/>
      <c r="D85" s="222">
        <f>D84</f>
        <v>4</v>
      </c>
      <c r="E85" s="222">
        <f>E84</f>
        <v>3</v>
      </c>
      <c r="F85" s="223">
        <f>E85/D85</f>
        <v>0.75</v>
      </c>
      <c r="G85" s="222">
        <f t="shared" ref="G85:L85" si="24">G84</f>
        <v>3</v>
      </c>
      <c r="H85" s="222">
        <f t="shared" si="24"/>
        <v>0</v>
      </c>
      <c r="I85" s="222">
        <f t="shared" si="24"/>
        <v>0</v>
      </c>
      <c r="J85" s="222">
        <f t="shared" si="24"/>
        <v>0</v>
      </c>
      <c r="K85" s="222">
        <f t="shared" si="24"/>
        <v>0</v>
      </c>
      <c r="L85" s="222">
        <f t="shared" si="24"/>
        <v>2</v>
      </c>
      <c r="M85" s="223">
        <f>(H85*1.33+I85*1.67+J85*2)/E85</f>
        <v>0</v>
      </c>
      <c r="N85" s="222">
        <f>M85+F85</f>
        <v>0.75</v>
      </c>
    </row>
    <row r="86" spans="1:14" ht="14.5" customHeight="1" x14ac:dyDescent="0.15">
      <c r="A86" s="213"/>
      <c r="B86" s="214"/>
      <c r="C86" s="215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</row>
    <row r="87" spans="1:14" ht="14.5" customHeight="1" x14ac:dyDescent="0.15">
      <c r="A87" s="224" t="s">
        <v>181</v>
      </c>
      <c r="B87" s="216">
        <v>2018</v>
      </c>
      <c r="C87" s="217" t="s">
        <v>271</v>
      </c>
      <c r="D87" s="216">
        <f>'2018 Field of Dreamers - 2018 -'!C48</f>
        <v>39</v>
      </c>
      <c r="E87" s="216">
        <f>'2018 Field of Dreamers - 2018 -'!D48</f>
        <v>18</v>
      </c>
      <c r="F87" s="216">
        <f>'2018 Field of Dreamers - 2018 -'!E48</f>
        <v>0.46153846153846156</v>
      </c>
      <c r="G87" s="216">
        <f>'2018 Field of Dreamers - 2018 -'!F48</f>
        <v>18</v>
      </c>
      <c r="H87" s="216">
        <f>'2018 Field of Dreamers - 2018 -'!G48</f>
        <v>0</v>
      </c>
      <c r="I87" s="216">
        <f>'2018 Field of Dreamers - 2018 -'!H48</f>
        <v>0</v>
      </c>
      <c r="J87" s="216">
        <f>'2018 Field of Dreamers - 2018 -'!I48</f>
        <v>0</v>
      </c>
      <c r="K87" s="216">
        <f>'2018 Field of Dreamers - 2018 -'!J48</f>
        <v>7</v>
      </c>
      <c r="L87" s="216">
        <f>'2018 Field of Dreamers - 2018 -'!K48</f>
        <v>9</v>
      </c>
      <c r="M87" s="216">
        <f>'2018 Field of Dreamers - 2018 -'!L48</f>
        <v>0</v>
      </c>
      <c r="N87" s="216">
        <f>'2018 Field of Dreamers - 2018 -'!M48</f>
        <v>0.46153846153846156</v>
      </c>
    </row>
    <row r="88" spans="1:14" ht="14.5" customHeight="1" x14ac:dyDescent="0.15">
      <c r="A88" s="219" t="s">
        <v>264</v>
      </c>
      <c r="B88" s="220"/>
      <c r="C88" s="221"/>
      <c r="D88" s="222">
        <f>D87</f>
        <v>39</v>
      </c>
      <c r="E88" s="222">
        <f>E87</f>
        <v>18</v>
      </c>
      <c r="F88" s="223">
        <f>E88/D88</f>
        <v>0.46153846153846156</v>
      </c>
      <c r="G88" s="222">
        <f t="shared" ref="G88:L88" si="25">G87</f>
        <v>18</v>
      </c>
      <c r="H88" s="222">
        <f t="shared" si="25"/>
        <v>0</v>
      </c>
      <c r="I88" s="222">
        <f t="shared" si="25"/>
        <v>0</v>
      </c>
      <c r="J88" s="222">
        <f t="shared" si="25"/>
        <v>0</v>
      </c>
      <c r="K88" s="222">
        <f t="shared" si="25"/>
        <v>7</v>
      </c>
      <c r="L88" s="222">
        <f t="shared" si="25"/>
        <v>9</v>
      </c>
      <c r="M88" s="223">
        <f>(H88*1.33+I88*1.67+J88*2)/E88</f>
        <v>0</v>
      </c>
      <c r="N88" s="222">
        <f>M88+F88</f>
        <v>0.46153846153846156</v>
      </c>
    </row>
    <row r="89" spans="1:14" ht="14.5" customHeight="1" x14ac:dyDescent="0.15">
      <c r="A89" s="213"/>
      <c r="B89" s="214"/>
      <c r="C89" s="215"/>
      <c r="D89" s="214"/>
      <c r="E89" s="214"/>
      <c r="F89" s="214"/>
      <c r="G89" s="214"/>
      <c r="H89" s="214"/>
      <c r="I89" s="214"/>
      <c r="J89" s="214"/>
      <c r="K89" s="214"/>
      <c r="L89" s="214"/>
      <c r="M89" s="214"/>
      <c r="N89" s="214"/>
    </row>
    <row r="90" spans="1:14" ht="14.5" customHeight="1" x14ac:dyDescent="0.15">
      <c r="A90" s="224" t="s">
        <v>63</v>
      </c>
      <c r="B90" s="216">
        <v>2013</v>
      </c>
      <c r="C90" s="217" t="s">
        <v>269</v>
      </c>
      <c r="D90" s="216">
        <v>17</v>
      </c>
      <c r="E90" s="216">
        <v>14</v>
      </c>
      <c r="F90" s="218">
        <f>E90/D90</f>
        <v>0.82352941176470584</v>
      </c>
      <c r="G90" s="216">
        <v>7</v>
      </c>
      <c r="H90" s="216">
        <v>3</v>
      </c>
      <c r="I90" s="216">
        <v>3</v>
      </c>
      <c r="J90" s="216">
        <v>1</v>
      </c>
      <c r="K90" s="216">
        <v>6</v>
      </c>
      <c r="L90" s="216">
        <v>4</v>
      </c>
      <c r="M90" s="218">
        <f>(H90*1.33+I90*1.67+J90*2)/E90</f>
        <v>0.7857142857142857</v>
      </c>
      <c r="N90" s="216">
        <f>M90+F90</f>
        <v>1.6092436974789917</v>
      </c>
    </row>
    <row r="91" spans="1:14" ht="14.5" customHeight="1" x14ac:dyDescent="0.15">
      <c r="A91" s="219" t="s">
        <v>264</v>
      </c>
      <c r="B91" s="220"/>
      <c r="C91" s="221"/>
      <c r="D91" s="222">
        <f>D90</f>
        <v>17</v>
      </c>
      <c r="E91" s="222">
        <f>E90</f>
        <v>14</v>
      </c>
      <c r="F91" s="223">
        <f>E91/D91</f>
        <v>0.82352941176470584</v>
      </c>
      <c r="G91" s="222">
        <f t="shared" ref="G91:L91" si="26">G90</f>
        <v>7</v>
      </c>
      <c r="H91" s="222">
        <f t="shared" si="26"/>
        <v>3</v>
      </c>
      <c r="I91" s="222">
        <f t="shared" si="26"/>
        <v>3</v>
      </c>
      <c r="J91" s="222">
        <f t="shared" si="26"/>
        <v>1</v>
      </c>
      <c r="K91" s="222">
        <f t="shared" si="26"/>
        <v>6</v>
      </c>
      <c r="L91" s="222">
        <f t="shared" si="26"/>
        <v>4</v>
      </c>
      <c r="M91" s="223">
        <f>(H91*1.33+I91*1.67+J91*2)/E91</f>
        <v>0.7857142857142857</v>
      </c>
      <c r="N91" s="222">
        <f>M91+F91</f>
        <v>1.6092436974789917</v>
      </c>
    </row>
    <row r="92" spans="1:14" ht="14.5" customHeight="1" x14ac:dyDescent="0.15">
      <c r="A92" s="213"/>
      <c r="B92" s="214"/>
      <c r="C92" s="215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</row>
    <row r="93" spans="1:14" ht="14.5" customHeight="1" x14ac:dyDescent="0.15">
      <c r="A93" s="198" t="s">
        <v>15</v>
      </c>
      <c r="B93" s="216">
        <v>2007</v>
      </c>
      <c r="C93" s="217" t="s">
        <v>263</v>
      </c>
      <c r="D93" s="216">
        <v>16</v>
      </c>
      <c r="E93" s="216">
        <v>12</v>
      </c>
      <c r="F93" s="218">
        <f>E93/D93</f>
        <v>0.75</v>
      </c>
      <c r="G93" s="216">
        <v>8</v>
      </c>
      <c r="H93" s="216">
        <v>3</v>
      </c>
      <c r="I93" s="216">
        <v>1</v>
      </c>
      <c r="J93" s="216">
        <v>1</v>
      </c>
      <c r="K93" s="216">
        <v>7</v>
      </c>
      <c r="L93" s="216">
        <v>9</v>
      </c>
      <c r="M93" s="218">
        <f>(H93*1.33+I93*1.67+J93*2)/E93</f>
        <v>0.63833333333333331</v>
      </c>
      <c r="N93" s="216">
        <f>M93+F93</f>
        <v>1.3883333333333332</v>
      </c>
    </row>
    <row r="94" spans="1:14" ht="14.5" customHeight="1" x14ac:dyDescent="0.15">
      <c r="A94" s="219" t="s">
        <v>264</v>
      </c>
      <c r="B94" s="220"/>
      <c r="C94" s="221"/>
      <c r="D94" s="222">
        <f>D93</f>
        <v>16</v>
      </c>
      <c r="E94" s="222">
        <f>E93</f>
        <v>12</v>
      </c>
      <c r="F94" s="223">
        <f>E94/D94</f>
        <v>0.75</v>
      </c>
      <c r="G94" s="222">
        <f t="shared" ref="G94:L94" si="27">G93</f>
        <v>8</v>
      </c>
      <c r="H94" s="222">
        <f t="shared" si="27"/>
        <v>3</v>
      </c>
      <c r="I94" s="222">
        <f t="shared" si="27"/>
        <v>1</v>
      </c>
      <c r="J94" s="222">
        <f t="shared" si="27"/>
        <v>1</v>
      </c>
      <c r="K94" s="222">
        <f t="shared" si="27"/>
        <v>7</v>
      </c>
      <c r="L94" s="222">
        <f t="shared" si="27"/>
        <v>9</v>
      </c>
      <c r="M94" s="223">
        <f>(H94*1.33+I94*1.67+J94*2)/E94</f>
        <v>0.63833333333333331</v>
      </c>
      <c r="N94" s="222">
        <f>M94+F94</f>
        <v>1.3883333333333332</v>
      </c>
    </row>
    <row r="95" spans="1:14" ht="14.5" customHeight="1" x14ac:dyDescent="0.15">
      <c r="A95" s="213"/>
      <c r="B95" s="214"/>
      <c r="C95" s="215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</row>
    <row r="96" spans="1:14" ht="14.5" customHeight="1" x14ac:dyDescent="0.15">
      <c r="A96" s="198" t="s">
        <v>18</v>
      </c>
      <c r="B96" s="216">
        <v>2007</v>
      </c>
      <c r="C96" s="217" t="s">
        <v>263</v>
      </c>
      <c r="D96" s="216">
        <v>19</v>
      </c>
      <c r="E96" s="216">
        <v>11</v>
      </c>
      <c r="F96" s="218">
        <f>E96/D96</f>
        <v>0.57894736842105265</v>
      </c>
      <c r="G96" s="216">
        <v>7</v>
      </c>
      <c r="H96" s="216">
        <v>3</v>
      </c>
      <c r="I96" s="216">
        <v>1</v>
      </c>
      <c r="J96" s="216">
        <v>0</v>
      </c>
      <c r="K96" s="216">
        <v>9</v>
      </c>
      <c r="L96" s="216">
        <v>7</v>
      </c>
      <c r="M96" s="218">
        <f>(H96*1.33+I96*1.67+J96*2)/E96</f>
        <v>0.51454545454545453</v>
      </c>
      <c r="N96" s="216">
        <f>M96+F96</f>
        <v>1.0934928229665073</v>
      </c>
    </row>
    <row r="97" spans="1:14" ht="14.5" customHeight="1" x14ac:dyDescent="0.15">
      <c r="A97" s="219" t="s">
        <v>264</v>
      </c>
      <c r="B97" s="220"/>
      <c r="C97" s="221"/>
      <c r="D97" s="222">
        <f>D96</f>
        <v>19</v>
      </c>
      <c r="E97" s="222">
        <f>E96</f>
        <v>11</v>
      </c>
      <c r="F97" s="223">
        <f>E97/D97</f>
        <v>0.57894736842105265</v>
      </c>
      <c r="G97" s="222">
        <f t="shared" ref="G97:L97" si="28">G96</f>
        <v>7</v>
      </c>
      <c r="H97" s="222">
        <f t="shared" si="28"/>
        <v>3</v>
      </c>
      <c r="I97" s="222">
        <f t="shared" si="28"/>
        <v>1</v>
      </c>
      <c r="J97" s="222">
        <f t="shared" si="28"/>
        <v>0</v>
      </c>
      <c r="K97" s="222">
        <f t="shared" si="28"/>
        <v>9</v>
      </c>
      <c r="L97" s="222">
        <f t="shared" si="28"/>
        <v>7</v>
      </c>
      <c r="M97" s="223">
        <f>(H97*1.33+I97*1.67+J97*2)/E97</f>
        <v>0.51454545454545453</v>
      </c>
      <c r="N97" s="222">
        <f>M97+F97</f>
        <v>1.0934928229665073</v>
      </c>
    </row>
    <row r="98" spans="1:14" ht="14.5" customHeight="1" x14ac:dyDescent="0.15">
      <c r="A98" s="213"/>
      <c r="B98" s="214"/>
      <c r="C98" s="215"/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4"/>
    </row>
    <row r="99" spans="1:14" ht="14.5" customHeight="1" x14ac:dyDescent="0.15">
      <c r="A99" s="224" t="s">
        <v>76</v>
      </c>
      <c r="B99" s="216">
        <v>2014</v>
      </c>
      <c r="C99" s="217" t="s">
        <v>263</v>
      </c>
      <c r="D99" s="216">
        <v>14</v>
      </c>
      <c r="E99" s="216">
        <v>7</v>
      </c>
      <c r="F99" s="218">
        <f>E99/D99</f>
        <v>0.5</v>
      </c>
      <c r="G99" s="225">
        <v>6</v>
      </c>
      <c r="H99" s="216">
        <v>1</v>
      </c>
      <c r="I99" s="216">
        <v>0</v>
      </c>
      <c r="J99" s="216">
        <v>0</v>
      </c>
      <c r="K99" s="216">
        <v>2</v>
      </c>
      <c r="L99" s="216">
        <v>5</v>
      </c>
      <c r="M99" s="218">
        <f>(H99*1.33+I99*1.67+J99*2)/E99</f>
        <v>0.19</v>
      </c>
      <c r="N99" s="216">
        <f>M99+F99</f>
        <v>0.69</v>
      </c>
    </row>
    <row r="100" spans="1:14" ht="14.5" customHeight="1" x14ac:dyDescent="0.15">
      <c r="A100" s="224" t="s">
        <v>76</v>
      </c>
      <c r="B100" s="216">
        <v>2019</v>
      </c>
      <c r="C100" s="217" t="s">
        <v>270</v>
      </c>
      <c r="D100" s="216">
        <f>'2019 Field of Dreamers - 2019 -'!C77</f>
        <v>2</v>
      </c>
      <c r="E100" s="216">
        <f>'2019 Field of Dreamers - 2019 -'!D77</f>
        <v>2</v>
      </c>
      <c r="F100" s="216">
        <f>'2019 Field of Dreamers - 2019 -'!E77</f>
        <v>1</v>
      </c>
      <c r="G100" s="216">
        <f>'2019 Field of Dreamers - 2019 -'!F77</f>
        <v>2</v>
      </c>
      <c r="H100" s="216">
        <f>'2019 Field of Dreamers - 2019 -'!G77</f>
        <v>0</v>
      </c>
      <c r="I100" s="216">
        <f>'2019 Field of Dreamers - 2019 -'!H77</f>
        <v>0</v>
      </c>
      <c r="J100" s="216">
        <f>'2019 Field of Dreamers - 2019 -'!I77</f>
        <v>0</v>
      </c>
      <c r="K100" s="216">
        <f>'2019 Field of Dreamers - 2019 -'!J77</f>
        <v>1</v>
      </c>
      <c r="L100" s="216">
        <f>'2019 Field of Dreamers - 2019 -'!K77</f>
        <v>1</v>
      </c>
      <c r="M100" s="216">
        <f>'2019 Field of Dreamers - 2019 -'!L77</f>
        <v>0</v>
      </c>
      <c r="N100" s="216">
        <f>'2019 Field of Dreamers - 2019 -'!M77</f>
        <v>1</v>
      </c>
    </row>
    <row r="101" spans="1:14" ht="14.5" customHeight="1" x14ac:dyDescent="0.15">
      <c r="A101" s="219" t="s">
        <v>264</v>
      </c>
      <c r="B101" s="220"/>
      <c r="C101" s="221"/>
      <c r="D101" s="222">
        <f>SUM(D99:D100)</f>
        <v>16</v>
      </c>
      <c r="E101" s="222">
        <f>SUM(E99:E100)</f>
        <v>9</v>
      </c>
      <c r="F101" s="223">
        <f>E101/D101</f>
        <v>0.5625</v>
      </c>
      <c r="G101" s="222">
        <f t="shared" ref="G101:L101" si="29">SUM(G99:G100)</f>
        <v>8</v>
      </c>
      <c r="H101" s="222">
        <f t="shared" si="29"/>
        <v>1</v>
      </c>
      <c r="I101" s="222">
        <f t="shared" si="29"/>
        <v>0</v>
      </c>
      <c r="J101" s="222">
        <f t="shared" si="29"/>
        <v>0</v>
      </c>
      <c r="K101" s="222">
        <f t="shared" si="29"/>
        <v>3</v>
      </c>
      <c r="L101" s="222">
        <f t="shared" si="29"/>
        <v>6</v>
      </c>
      <c r="M101" s="223">
        <f>(H101*1.33+I101*1.67+J101*2)/E101</f>
        <v>0.14777777777777779</v>
      </c>
      <c r="N101" s="222">
        <f>M101+F101</f>
        <v>0.71027777777777779</v>
      </c>
    </row>
    <row r="102" spans="1:14" ht="14.5" customHeight="1" x14ac:dyDescent="0.15">
      <c r="A102" s="213"/>
      <c r="B102" s="214"/>
      <c r="C102" s="215"/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</row>
    <row r="103" spans="1:14" ht="14.5" customHeight="1" x14ac:dyDescent="0.15">
      <c r="A103" s="224" t="s">
        <v>82</v>
      </c>
      <c r="B103" s="216">
        <v>2015</v>
      </c>
      <c r="C103" s="217" t="s">
        <v>269</v>
      </c>
      <c r="D103" s="216">
        <v>48</v>
      </c>
      <c r="E103" s="216">
        <v>33</v>
      </c>
      <c r="F103" s="218">
        <f>E103/D103</f>
        <v>0.6875</v>
      </c>
      <c r="G103" s="225">
        <v>16</v>
      </c>
      <c r="H103" s="216">
        <v>6</v>
      </c>
      <c r="I103" s="216">
        <v>3</v>
      </c>
      <c r="J103" s="216">
        <v>8</v>
      </c>
      <c r="K103" s="216">
        <v>34</v>
      </c>
      <c r="L103" s="216">
        <v>30</v>
      </c>
      <c r="M103" s="218">
        <f>(H103*1.33+I103*1.67+J103*2)/E103</f>
        <v>0.87848484848484854</v>
      </c>
      <c r="N103" s="216">
        <f>M103+F103</f>
        <v>1.5659848484848484</v>
      </c>
    </row>
    <row r="104" spans="1:14" ht="14.5" customHeight="1" x14ac:dyDescent="0.15">
      <c r="A104" s="224" t="s">
        <v>82</v>
      </c>
      <c r="B104" s="216">
        <v>2016</v>
      </c>
      <c r="C104" s="217" t="s">
        <v>269</v>
      </c>
      <c r="D104" s="216">
        <v>42</v>
      </c>
      <c r="E104" s="216">
        <v>30</v>
      </c>
      <c r="F104" s="218">
        <f>E104/D104</f>
        <v>0.7142857142857143</v>
      </c>
      <c r="G104" s="225">
        <v>11</v>
      </c>
      <c r="H104" s="216">
        <v>8</v>
      </c>
      <c r="I104" s="216">
        <v>4</v>
      </c>
      <c r="J104" s="216">
        <v>6</v>
      </c>
      <c r="K104" s="216">
        <v>21</v>
      </c>
      <c r="L104" s="216">
        <v>22</v>
      </c>
      <c r="M104" s="218">
        <f>(H104*1.33+I104*1.67+J104*2)/E104</f>
        <v>0.97733333333333339</v>
      </c>
      <c r="N104" s="216">
        <f>M104+F104</f>
        <v>1.6916190476190476</v>
      </c>
    </row>
    <row r="105" spans="1:14" ht="14.5" customHeight="1" x14ac:dyDescent="0.15">
      <c r="A105" s="224" t="s">
        <v>82</v>
      </c>
      <c r="B105" s="216">
        <v>2017</v>
      </c>
      <c r="C105" s="217" t="s">
        <v>268</v>
      </c>
      <c r="D105" s="216">
        <f>'2017 Field of Dreamers - 2017 -'!C37</f>
        <v>53</v>
      </c>
      <c r="E105" s="216">
        <f>'2017 Field of Dreamers - 2017 -'!D37</f>
        <v>45</v>
      </c>
      <c r="F105" s="216">
        <f>'2017 Field of Dreamers - 2017 -'!E37</f>
        <v>0.84905660377358494</v>
      </c>
      <c r="G105" s="216">
        <f>'2017 Field of Dreamers - 2017 -'!F37</f>
        <v>21</v>
      </c>
      <c r="H105" s="216">
        <f>'2017 Field of Dreamers - 2017 -'!G37</f>
        <v>18</v>
      </c>
      <c r="I105" s="216">
        <f>'2017 Field of Dreamers - 2017 -'!H37</f>
        <v>4</v>
      </c>
      <c r="J105" s="216">
        <f>'2017 Field of Dreamers - 2017 -'!I37</f>
        <v>2</v>
      </c>
      <c r="K105" s="216">
        <f>'2017 Field of Dreamers - 2017 -'!J37</f>
        <v>30</v>
      </c>
      <c r="L105" s="216">
        <f>'2017 Field of Dreamers - 2017 -'!K37</f>
        <v>27</v>
      </c>
      <c r="M105" s="216">
        <f>'2017 Field of Dreamers - 2017 -'!L37</f>
        <v>0.77026666666666666</v>
      </c>
      <c r="N105" s="216">
        <f>'2017 Field of Dreamers - 2017 -'!M37</f>
        <v>1.6193232704402516</v>
      </c>
    </row>
    <row r="106" spans="1:14" ht="14.5" customHeight="1" x14ac:dyDescent="0.15">
      <c r="A106" s="224" t="s">
        <v>82</v>
      </c>
      <c r="B106" s="216">
        <v>2018</v>
      </c>
      <c r="C106" s="217" t="s">
        <v>265</v>
      </c>
      <c r="D106" s="216">
        <f>'All Seasons - All Seasons'!C50</f>
        <v>63</v>
      </c>
      <c r="E106" s="216">
        <f>'All Seasons - All Seasons'!D50</f>
        <v>47</v>
      </c>
      <c r="F106" s="216">
        <f>'All Seasons - All Seasons'!E50</f>
        <v>0.74603174603174605</v>
      </c>
      <c r="G106" s="216">
        <f>'All Seasons - All Seasons'!F50</f>
        <v>24</v>
      </c>
      <c r="H106" s="216">
        <f>'All Seasons - All Seasons'!G50</f>
        <v>13</v>
      </c>
      <c r="I106" s="216">
        <f>'All Seasons - All Seasons'!H50</f>
        <v>6</v>
      </c>
      <c r="J106" s="216">
        <f>'All Seasons - All Seasons'!I50</f>
        <v>4</v>
      </c>
      <c r="K106" s="216">
        <f>'All Seasons - All Seasons'!J50</f>
        <v>43</v>
      </c>
      <c r="L106" s="216">
        <f>'All Seasons - All Seasons'!K50</f>
        <v>33</v>
      </c>
      <c r="M106" s="216">
        <f>'All Seasons - All Seasons'!L50</f>
        <v>0.75172340425531925</v>
      </c>
      <c r="N106" s="216">
        <f>'All Seasons - All Seasons'!M50</f>
        <v>1.4977551502870652</v>
      </c>
    </row>
    <row r="107" spans="1:14" ht="14.5" customHeight="1" x14ac:dyDescent="0.15">
      <c r="A107" s="224" t="s">
        <v>82</v>
      </c>
      <c r="B107" s="216">
        <v>2019</v>
      </c>
      <c r="C107" s="217" t="s">
        <v>275</v>
      </c>
      <c r="D107" s="216">
        <f>'2019 Field of Dreamers - 2019 -'!C73</f>
        <v>49</v>
      </c>
      <c r="E107" s="216">
        <f>'2019 Field of Dreamers - 2019 -'!D73</f>
        <v>40</v>
      </c>
      <c r="F107" s="216">
        <f>'2019 Field of Dreamers - 2019 -'!E73</f>
        <v>0.81632653061224492</v>
      </c>
      <c r="G107" s="216">
        <f>'2019 Field of Dreamers - 2019 -'!F73</f>
        <v>15</v>
      </c>
      <c r="H107" s="216">
        <f>'2019 Field of Dreamers - 2019 -'!G73</f>
        <v>5</v>
      </c>
      <c r="I107" s="216">
        <f>'2019 Field of Dreamers - 2019 -'!H73</f>
        <v>12</v>
      </c>
      <c r="J107" s="216">
        <f>'2019 Field of Dreamers - 2019 -'!I73</f>
        <v>8</v>
      </c>
      <c r="K107" s="216">
        <f>'2019 Field of Dreamers - 2019 -'!J73</f>
        <v>38</v>
      </c>
      <c r="L107" s="216">
        <f>'2019 Field of Dreamers - 2019 -'!K73</f>
        <v>30</v>
      </c>
      <c r="M107" s="216">
        <f>'2019 Field of Dreamers - 2019 -'!L73</f>
        <v>1.0667249999999999</v>
      </c>
      <c r="N107" s="216">
        <f>'2019 Field of Dreamers - 2019 -'!M73</f>
        <v>1.8830515306122448</v>
      </c>
    </row>
    <row r="108" spans="1:14" ht="14.5" customHeight="1" x14ac:dyDescent="0.15">
      <c r="A108" s="219" t="s">
        <v>264</v>
      </c>
      <c r="B108" s="220"/>
      <c r="C108" s="221"/>
      <c r="D108" s="222">
        <f>SUM(D103:D107)</f>
        <v>255</v>
      </c>
      <c r="E108" s="222">
        <f>SUM(E103:E107)</f>
        <v>195</v>
      </c>
      <c r="F108" s="223">
        <f>E108/D108</f>
        <v>0.76470588235294112</v>
      </c>
      <c r="G108" s="222">
        <f t="shared" ref="G108:L108" si="30">SUM(G103:G107)</f>
        <v>87</v>
      </c>
      <c r="H108" s="222">
        <f t="shared" si="30"/>
        <v>50</v>
      </c>
      <c r="I108" s="222">
        <f t="shared" si="30"/>
        <v>29</v>
      </c>
      <c r="J108" s="222">
        <f t="shared" si="30"/>
        <v>28</v>
      </c>
      <c r="K108" s="222">
        <f t="shared" si="30"/>
        <v>166</v>
      </c>
      <c r="L108" s="222">
        <f t="shared" si="30"/>
        <v>142</v>
      </c>
      <c r="M108" s="223">
        <f>(H108*1.33+I108*1.67+J108*2)/E108</f>
        <v>0.87656410256410255</v>
      </c>
      <c r="N108" s="222">
        <f>M108+F108</f>
        <v>1.6412699849170438</v>
      </c>
    </row>
    <row r="109" spans="1:14" ht="14.5" customHeight="1" x14ac:dyDescent="0.15">
      <c r="A109" s="224" t="s">
        <v>276</v>
      </c>
      <c r="B109" s="216">
        <v>2017</v>
      </c>
      <c r="C109" s="227" t="s">
        <v>277</v>
      </c>
      <c r="D109" s="216">
        <v>41</v>
      </c>
      <c r="E109" s="216">
        <v>27</v>
      </c>
      <c r="F109" s="218">
        <f>E109/D109</f>
        <v>0.65853658536585369</v>
      </c>
      <c r="G109" s="225">
        <v>25</v>
      </c>
      <c r="H109" s="225">
        <v>2</v>
      </c>
      <c r="I109" s="225">
        <v>0</v>
      </c>
      <c r="J109" s="225">
        <v>0</v>
      </c>
      <c r="K109" s="225">
        <v>10</v>
      </c>
      <c r="L109" s="225">
        <v>17</v>
      </c>
      <c r="M109" s="218">
        <f>(H109*1.33+I109*1.67+J109*2)/E109</f>
        <v>9.8518518518518519E-2</v>
      </c>
      <c r="N109" s="218">
        <f>M109+F109</f>
        <v>0.75705510388437225</v>
      </c>
    </row>
    <row r="110" spans="1:14" ht="14.5" customHeight="1" x14ac:dyDescent="0.15">
      <c r="A110" s="219" t="s">
        <v>274</v>
      </c>
      <c r="B110" s="220"/>
      <c r="C110" s="221"/>
      <c r="D110" s="222">
        <f>SUM(D109)</f>
        <v>41</v>
      </c>
      <c r="E110" s="222">
        <f>SUM(E109)</f>
        <v>27</v>
      </c>
      <c r="F110" s="223">
        <f>E110/D110</f>
        <v>0.65853658536585369</v>
      </c>
      <c r="G110" s="230">
        <f t="shared" ref="G110:L110" si="31">SUM(G109)</f>
        <v>25</v>
      </c>
      <c r="H110" s="230">
        <f t="shared" si="31"/>
        <v>2</v>
      </c>
      <c r="I110" s="230">
        <f t="shared" si="31"/>
        <v>0</v>
      </c>
      <c r="J110" s="230">
        <f t="shared" si="31"/>
        <v>0</v>
      </c>
      <c r="K110" s="230">
        <f t="shared" si="31"/>
        <v>10</v>
      </c>
      <c r="L110" s="230">
        <f t="shared" si="31"/>
        <v>17</v>
      </c>
      <c r="M110" s="223">
        <f>(H110*1.33+I110*1.67+J110*2)/E110</f>
        <v>9.8518518518518519E-2</v>
      </c>
      <c r="N110" s="223">
        <f>M110+F110</f>
        <v>0.75705510388437225</v>
      </c>
    </row>
    <row r="111" spans="1:14" ht="14.5" customHeight="1" x14ac:dyDescent="0.15">
      <c r="A111" s="213"/>
      <c r="B111" s="214"/>
      <c r="C111" s="215"/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</row>
    <row r="112" spans="1:14" ht="14.5" customHeight="1" x14ac:dyDescent="0.15">
      <c r="A112" s="198" t="s">
        <v>17</v>
      </c>
      <c r="B112" s="216">
        <v>2007</v>
      </c>
      <c r="C112" s="217" t="s">
        <v>263</v>
      </c>
      <c r="D112" s="216">
        <v>55</v>
      </c>
      <c r="E112" s="216">
        <v>41</v>
      </c>
      <c r="F112" s="218">
        <f t="shared" ref="F112:F121" si="32">E112/D112</f>
        <v>0.74545454545454548</v>
      </c>
      <c r="G112" s="216">
        <v>28</v>
      </c>
      <c r="H112" s="216">
        <v>8</v>
      </c>
      <c r="I112" s="216">
        <v>4</v>
      </c>
      <c r="J112" s="216">
        <v>1</v>
      </c>
      <c r="K112" s="216">
        <v>25</v>
      </c>
      <c r="L112" s="216">
        <v>22</v>
      </c>
      <c r="M112" s="218">
        <f t="shared" ref="M112:M121" si="33">(H112*1.33+I112*1.67+J112*2)/E112</f>
        <v>0.47121951219512198</v>
      </c>
      <c r="N112" s="216">
        <f t="shared" ref="N112:N121" si="34">M112+F112</f>
        <v>1.2166740576496675</v>
      </c>
    </row>
    <row r="113" spans="1:14" ht="14.5" customHeight="1" x14ac:dyDescent="0.15">
      <c r="A113" s="224" t="s">
        <v>17</v>
      </c>
      <c r="B113" s="216">
        <v>2008</v>
      </c>
      <c r="C113" s="217" t="s">
        <v>266</v>
      </c>
      <c r="D113" s="216">
        <v>20</v>
      </c>
      <c r="E113" s="216">
        <v>12</v>
      </c>
      <c r="F113" s="218">
        <f t="shared" si="32"/>
        <v>0.6</v>
      </c>
      <c r="G113" s="216">
        <v>4</v>
      </c>
      <c r="H113" s="216">
        <v>3</v>
      </c>
      <c r="I113" s="216">
        <v>4</v>
      </c>
      <c r="J113" s="216">
        <v>1</v>
      </c>
      <c r="K113" s="216">
        <v>8</v>
      </c>
      <c r="L113" s="216">
        <v>7</v>
      </c>
      <c r="M113" s="218">
        <f t="shared" si="33"/>
        <v>1.0558333333333334</v>
      </c>
      <c r="N113" s="216">
        <f t="shared" si="34"/>
        <v>1.6558333333333333</v>
      </c>
    </row>
    <row r="114" spans="1:14" ht="14.5" customHeight="1" x14ac:dyDescent="0.15">
      <c r="A114" s="224" t="s">
        <v>17</v>
      </c>
      <c r="B114" s="216">
        <v>2009</v>
      </c>
      <c r="C114" s="217" t="s">
        <v>267</v>
      </c>
      <c r="D114" s="216">
        <v>28</v>
      </c>
      <c r="E114" s="216">
        <v>20</v>
      </c>
      <c r="F114" s="218">
        <f t="shared" si="32"/>
        <v>0.7142857142857143</v>
      </c>
      <c r="G114" s="225">
        <v>9</v>
      </c>
      <c r="H114" s="216">
        <v>6</v>
      </c>
      <c r="I114" s="216">
        <v>1</v>
      </c>
      <c r="J114" s="216">
        <v>4</v>
      </c>
      <c r="K114" s="216">
        <v>19</v>
      </c>
      <c r="L114" s="216">
        <v>14</v>
      </c>
      <c r="M114" s="218">
        <f t="shared" si="33"/>
        <v>0.88249999999999995</v>
      </c>
      <c r="N114" s="216">
        <f t="shared" si="34"/>
        <v>1.5967857142857143</v>
      </c>
    </row>
    <row r="115" spans="1:14" ht="14.5" customHeight="1" x14ac:dyDescent="0.15">
      <c r="A115" s="224" t="s">
        <v>17</v>
      </c>
      <c r="B115" s="216">
        <v>2010</v>
      </c>
      <c r="C115" s="217" t="s">
        <v>263</v>
      </c>
      <c r="D115" s="216">
        <v>7</v>
      </c>
      <c r="E115" s="216">
        <v>4</v>
      </c>
      <c r="F115" s="218">
        <f t="shared" si="32"/>
        <v>0.5714285714285714</v>
      </c>
      <c r="G115" s="225">
        <v>4</v>
      </c>
      <c r="H115" s="216">
        <v>0</v>
      </c>
      <c r="I115" s="216">
        <v>0</v>
      </c>
      <c r="J115" s="216">
        <v>0</v>
      </c>
      <c r="K115" s="216">
        <v>1</v>
      </c>
      <c r="L115" s="216">
        <v>2</v>
      </c>
      <c r="M115" s="218">
        <f t="shared" si="33"/>
        <v>0</v>
      </c>
      <c r="N115" s="216">
        <f t="shared" si="34"/>
        <v>0.5714285714285714</v>
      </c>
    </row>
    <row r="116" spans="1:14" ht="14.5" customHeight="1" x14ac:dyDescent="0.15">
      <c r="A116" s="224" t="s">
        <v>17</v>
      </c>
      <c r="B116" s="216">
        <v>2011</v>
      </c>
      <c r="C116" s="217" t="s">
        <v>263</v>
      </c>
      <c r="D116" s="216">
        <v>27</v>
      </c>
      <c r="E116" s="216">
        <v>19</v>
      </c>
      <c r="F116" s="218">
        <f t="shared" si="32"/>
        <v>0.70370370370370372</v>
      </c>
      <c r="G116" s="225">
        <v>10</v>
      </c>
      <c r="H116" s="216">
        <v>2</v>
      </c>
      <c r="I116" s="216">
        <v>4</v>
      </c>
      <c r="J116" s="216">
        <v>3</v>
      </c>
      <c r="K116" s="216">
        <v>14</v>
      </c>
      <c r="L116" s="216">
        <v>11</v>
      </c>
      <c r="M116" s="218">
        <f t="shared" si="33"/>
        <v>0.80736842105263162</v>
      </c>
      <c r="N116" s="216">
        <f t="shared" si="34"/>
        <v>1.5110721247563355</v>
      </c>
    </row>
    <row r="117" spans="1:14" ht="14.5" customHeight="1" x14ac:dyDescent="0.15">
      <c r="A117" s="224" t="s">
        <v>17</v>
      </c>
      <c r="B117" s="216">
        <v>2012</v>
      </c>
      <c r="C117" s="217" t="s">
        <v>263</v>
      </c>
      <c r="D117" s="216">
        <v>25</v>
      </c>
      <c r="E117" s="216">
        <v>14</v>
      </c>
      <c r="F117" s="218">
        <f t="shared" si="32"/>
        <v>0.56000000000000005</v>
      </c>
      <c r="G117" s="225">
        <v>6</v>
      </c>
      <c r="H117" s="216">
        <v>3</v>
      </c>
      <c r="I117" s="216">
        <v>1</v>
      </c>
      <c r="J117" s="216">
        <v>4</v>
      </c>
      <c r="K117" s="216">
        <v>11</v>
      </c>
      <c r="L117" s="216">
        <v>8</v>
      </c>
      <c r="M117" s="218">
        <f t="shared" si="33"/>
        <v>0.97571428571428576</v>
      </c>
      <c r="N117" s="216">
        <f t="shared" si="34"/>
        <v>1.5357142857142858</v>
      </c>
    </row>
    <row r="118" spans="1:14" ht="14.5" customHeight="1" x14ac:dyDescent="0.15">
      <c r="A118" s="224" t="s">
        <v>17</v>
      </c>
      <c r="B118" s="216">
        <v>2013</v>
      </c>
      <c r="C118" s="217" t="s">
        <v>269</v>
      </c>
      <c r="D118" s="216">
        <v>24</v>
      </c>
      <c r="E118" s="216">
        <v>12</v>
      </c>
      <c r="F118" s="218">
        <f t="shared" si="32"/>
        <v>0.5</v>
      </c>
      <c r="G118" s="216">
        <v>4</v>
      </c>
      <c r="H118" s="216">
        <v>4</v>
      </c>
      <c r="I118" s="216">
        <v>1</v>
      </c>
      <c r="J118" s="216">
        <v>3</v>
      </c>
      <c r="K118" s="216">
        <v>16</v>
      </c>
      <c r="L118" s="216">
        <v>10</v>
      </c>
      <c r="M118" s="218">
        <f t="shared" si="33"/>
        <v>1.0825</v>
      </c>
      <c r="N118" s="216">
        <f t="shared" si="34"/>
        <v>1.5825</v>
      </c>
    </row>
    <row r="119" spans="1:14" ht="14.5" customHeight="1" x14ac:dyDescent="0.15">
      <c r="A119" s="224" t="s">
        <v>17</v>
      </c>
      <c r="B119" s="216">
        <v>2014</v>
      </c>
      <c r="C119" s="217" t="s">
        <v>269</v>
      </c>
      <c r="D119" s="216">
        <v>52</v>
      </c>
      <c r="E119" s="216">
        <v>37</v>
      </c>
      <c r="F119" s="218">
        <f t="shared" si="32"/>
        <v>0.71153846153846156</v>
      </c>
      <c r="G119" s="216">
        <v>18</v>
      </c>
      <c r="H119" s="216">
        <v>10</v>
      </c>
      <c r="I119" s="216">
        <v>3</v>
      </c>
      <c r="J119" s="216">
        <v>6</v>
      </c>
      <c r="K119" s="216">
        <v>26</v>
      </c>
      <c r="L119" s="216">
        <v>18</v>
      </c>
      <c r="M119" s="218">
        <f t="shared" si="33"/>
        <v>0.81918918918918926</v>
      </c>
      <c r="N119" s="216">
        <f t="shared" si="34"/>
        <v>1.5307276507276508</v>
      </c>
    </row>
    <row r="120" spans="1:14" ht="14.5" customHeight="1" x14ac:dyDescent="0.15">
      <c r="A120" s="224" t="s">
        <v>17</v>
      </c>
      <c r="B120" s="216">
        <v>2015</v>
      </c>
      <c r="C120" s="217" t="s">
        <v>269</v>
      </c>
      <c r="D120" s="216">
        <v>58</v>
      </c>
      <c r="E120" s="216">
        <v>35</v>
      </c>
      <c r="F120" s="218">
        <f t="shared" si="32"/>
        <v>0.60344827586206895</v>
      </c>
      <c r="G120" s="225">
        <v>11</v>
      </c>
      <c r="H120" s="216">
        <v>14</v>
      </c>
      <c r="I120" s="216">
        <v>3</v>
      </c>
      <c r="J120" s="216">
        <v>7</v>
      </c>
      <c r="K120" s="216">
        <v>26</v>
      </c>
      <c r="L120" s="216">
        <v>24</v>
      </c>
      <c r="M120" s="218">
        <f t="shared" si="33"/>
        <v>1.0751428571428572</v>
      </c>
      <c r="N120" s="216">
        <f t="shared" si="34"/>
        <v>1.6785911330049261</v>
      </c>
    </row>
    <row r="121" spans="1:14" ht="14.5" customHeight="1" x14ac:dyDescent="0.15">
      <c r="A121" s="224" t="s">
        <v>17</v>
      </c>
      <c r="B121" s="216">
        <v>2016</v>
      </c>
      <c r="C121" s="217" t="s">
        <v>269</v>
      </c>
      <c r="D121" s="216">
        <v>49</v>
      </c>
      <c r="E121" s="216">
        <v>36</v>
      </c>
      <c r="F121" s="218">
        <f t="shared" si="32"/>
        <v>0.73469387755102045</v>
      </c>
      <c r="G121" s="216">
        <v>14</v>
      </c>
      <c r="H121" s="216">
        <v>14</v>
      </c>
      <c r="I121" s="216">
        <v>2</v>
      </c>
      <c r="J121" s="216">
        <v>6</v>
      </c>
      <c r="K121" s="216">
        <v>33</v>
      </c>
      <c r="L121" s="216">
        <v>24</v>
      </c>
      <c r="M121" s="218">
        <f t="shared" si="33"/>
        <v>0.94333333333333336</v>
      </c>
      <c r="N121" s="216">
        <f t="shared" si="34"/>
        <v>1.6780272108843537</v>
      </c>
    </row>
    <row r="122" spans="1:14" ht="14.5" customHeight="1" x14ac:dyDescent="0.15">
      <c r="A122" s="224" t="s">
        <v>17</v>
      </c>
      <c r="B122" s="216">
        <v>2017</v>
      </c>
      <c r="C122" s="217" t="s">
        <v>265</v>
      </c>
      <c r="D122" s="216">
        <f>'2017 - 2017 - Field of Dreamers'!C3</f>
        <v>77</v>
      </c>
      <c r="E122" s="216">
        <f>'2017 - 2017 - Field of Dreamers'!D3</f>
        <v>58</v>
      </c>
      <c r="F122" s="216">
        <f>'2017 - 2017 - Field of Dreamers'!E3</f>
        <v>0.75324675324675328</v>
      </c>
      <c r="G122" s="216">
        <f>'2017 - 2017 - Field of Dreamers'!F3</f>
        <v>15</v>
      </c>
      <c r="H122" s="216">
        <f>'2017 - 2017 - Field of Dreamers'!G3</f>
        <v>24</v>
      </c>
      <c r="I122" s="216">
        <f>'2017 - 2017 - Field of Dreamers'!H3</f>
        <v>8</v>
      </c>
      <c r="J122" s="216">
        <f>'2017 - 2017 - Field of Dreamers'!I3</f>
        <v>11</v>
      </c>
      <c r="K122" s="216">
        <f>'2017 - 2017 - Field of Dreamers'!J3</f>
        <v>71</v>
      </c>
      <c r="L122" s="216">
        <f>'2017 - 2017 - Field of Dreamers'!K3</f>
        <v>42</v>
      </c>
      <c r="M122" s="216">
        <f>'2017 - 2017 - Field of Dreamers'!L3</f>
        <v>1.1608275862068966</v>
      </c>
      <c r="N122" s="216">
        <f>'2017 - 2017 - Field of Dreamers'!M3</f>
        <v>1.9140743394536499</v>
      </c>
    </row>
    <row r="123" spans="1:14" ht="14.5" customHeight="1" x14ac:dyDescent="0.15">
      <c r="A123" s="224" t="s">
        <v>17</v>
      </c>
      <c r="B123" s="216">
        <v>2018</v>
      </c>
      <c r="C123" s="217" t="s">
        <v>272</v>
      </c>
      <c r="D123" s="216">
        <f>'All Seasons - All Seasons'!C63</f>
        <v>59</v>
      </c>
      <c r="E123" s="216">
        <f>'All Seasons - All Seasons'!D63</f>
        <v>42</v>
      </c>
      <c r="F123" s="216">
        <f>'All Seasons - All Seasons'!E63</f>
        <v>0.71186440677966101</v>
      </c>
      <c r="G123" s="216">
        <f>'All Seasons - All Seasons'!F63</f>
        <v>15</v>
      </c>
      <c r="H123" s="216">
        <f>'All Seasons - All Seasons'!G63</f>
        <v>15</v>
      </c>
      <c r="I123" s="216">
        <f>'All Seasons - All Seasons'!H63</f>
        <v>4</v>
      </c>
      <c r="J123" s="216">
        <f>'All Seasons - All Seasons'!I63</f>
        <v>8</v>
      </c>
      <c r="K123" s="216">
        <f>'All Seasons - All Seasons'!J63</f>
        <v>38</v>
      </c>
      <c r="L123" s="216">
        <f>'All Seasons - All Seasons'!K63</f>
        <v>32</v>
      </c>
      <c r="M123" s="216">
        <f>'All Seasons - All Seasons'!L63</f>
        <v>1.0157857142857143</v>
      </c>
      <c r="N123" s="216">
        <f>'All Seasons - All Seasons'!M63</f>
        <v>1.7276501210653752</v>
      </c>
    </row>
    <row r="124" spans="1:14" ht="14.5" customHeight="1" x14ac:dyDescent="0.15">
      <c r="A124" s="224" t="s">
        <v>17</v>
      </c>
      <c r="B124" s="216">
        <v>2019</v>
      </c>
      <c r="C124" s="217" t="s">
        <v>268</v>
      </c>
      <c r="D124" s="216">
        <f>'2019 Field of Dreamers - 2019 -'!C34</f>
        <v>55</v>
      </c>
      <c r="E124" s="216">
        <f>'2019 Field of Dreamers - 2019 -'!D34</f>
        <v>45</v>
      </c>
      <c r="F124" s="216">
        <f>'2019 Field of Dreamers - 2019 -'!E34</f>
        <v>0.81818181818181823</v>
      </c>
      <c r="G124" s="216">
        <f>'2019 Field of Dreamers - 2019 -'!F34</f>
        <v>30</v>
      </c>
      <c r="H124" s="216">
        <f>'2019 Field of Dreamers - 2019 -'!G34</f>
        <v>9</v>
      </c>
      <c r="I124" s="216">
        <f>'2019 Field of Dreamers - 2019 -'!H34</f>
        <v>3</v>
      </c>
      <c r="J124" s="216">
        <f>'2019 Field of Dreamers - 2019 -'!I34</f>
        <v>3</v>
      </c>
      <c r="K124" s="216">
        <f>'2019 Field of Dreamers - 2019 -'!J34</f>
        <v>37</v>
      </c>
      <c r="L124" s="216">
        <f>'2019 Field of Dreamers - 2019 -'!K34</f>
        <v>24</v>
      </c>
      <c r="M124" s="216">
        <f>'2019 Field of Dreamers - 2019 -'!L34</f>
        <v>0.51106666666666667</v>
      </c>
      <c r="N124" s="216">
        <f>'2019 Field of Dreamers - 2019 -'!M34</f>
        <v>1.3292484848484849</v>
      </c>
    </row>
    <row r="125" spans="1:14" ht="14.5" customHeight="1" x14ac:dyDescent="0.15">
      <c r="A125" s="219" t="s">
        <v>264</v>
      </c>
      <c r="B125" s="220"/>
      <c r="C125" s="221"/>
      <c r="D125" s="222">
        <f>SUM(D112:D124)</f>
        <v>536</v>
      </c>
      <c r="E125" s="222">
        <f>SUM(E112:E124)</f>
        <v>375</v>
      </c>
      <c r="F125" s="223">
        <f>E125/D125</f>
        <v>0.69962686567164178</v>
      </c>
      <c r="G125" s="222">
        <f t="shared" ref="G125:L125" si="35">SUM(G112:G124)</f>
        <v>168</v>
      </c>
      <c r="H125" s="222">
        <f t="shared" si="35"/>
        <v>112</v>
      </c>
      <c r="I125" s="222">
        <f t="shared" si="35"/>
        <v>38</v>
      </c>
      <c r="J125" s="222">
        <f t="shared" si="35"/>
        <v>57</v>
      </c>
      <c r="K125" s="222">
        <f t="shared" si="35"/>
        <v>325</v>
      </c>
      <c r="L125" s="222">
        <f t="shared" si="35"/>
        <v>238</v>
      </c>
      <c r="M125" s="223">
        <f>(H125*1.33+I125*1.67+J125*2)/E125</f>
        <v>0.87045333333333341</v>
      </c>
      <c r="N125" s="222">
        <f>M125+F125</f>
        <v>1.5700801990049751</v>
      </c>
    </row>
    <row r="126" spans="1:14" ht="14.5" customHeight="1" x14ac:dyDescent="0.15">
      <c r="A126" s="224" t="s">
        <v>17</v>
      </c>
      <c r="B126" s="216">
        <v>2013</v>
      </c>
      <c r="C126" s="227" t="s">
        <v>273</v>
      </c>
      <c r="D126" s="216">
        <v>50</v>
      </c>
      <c r="E126" s="216">
        <v>27</v>
      </c>
      <c r="F126" s="218">
        <f>E126/D126</f>
        <v>0.54</v>
      </c>
      <c r="G126" s="225">
        <v>18</v>
      </c>
      <c r="H126" s="216">
        <v>6</v>
      </c>
      <c r="I126" s="216">
        <v>3</v>
      </c>
      <c r="J126" s="216">
        <v>0</v>
      </c>
      <c r="K126" s="216">
        <v>11</v>
      </c>
      <c r="L126" s="216">
        <v>19</v>
      </c>
      <c r="M126" s="218">
        <f>(H126*1.33+I126*1.67+J126*2)/E126</f>
        <v>0.4811111111111111</v>
      </c>
      <c r="N126" s="218">
        <f>M126+F126</f>
        <v>1.0211111111111111</v>
      </c>
    </row>
    <row r="127" spans="1:14" ht="14.5" customHeight="1" x14ac:dyDescent="0.15">
      <c r="A127" s="224" t="s">
        <v>17</v>
      </c>
      <c r="B127" s="216">
        <v>2015</v>
      </c>
      <c r="C127" s="227" t="s">
        <v>278</v>
      </c>
      <c r="D127" s="216">
        <v>62</v>
      </c>
      <c r="E127" s="216">
        <v>39</v>
      </c>
      <c r="F127" s="218">
        <f>E127/D127</f>
        <v>0.62903225806451613</v>
      </c>
      <c r="G127" s="225">
        <v>27</v>
      </c>
      <c r="H127" s="225">
        <v>9</v>
      </c>
      <c r="I127" s="225">
        <v>1</v>
      </c>
      <c r="J127" s="225">
        <v>2</v>
      </c>
      <c r="K127" s="225">
        <v>28</v>
      </c>
      <c r="L127" s="225">
        <v>26</v>
      </c>
      <c r="M127" s="218">
        <f>(H127*1.33+I127*1.67+J127*2)/E127</f>
        <v>0.4523076923076923</v>
      </c>
      <c r="N127" s="218">
        <f>M127+F127</f>
        <v>1.0813399503722083</v>
      </c>
    </row>
    <row r="128" spans="1:14" ht="14.5" customHeight="1" x14ac:dyDescent="0.15">
      <c r="A128" s="224" t="s">
        <v>17</v>
      </c>
      <c r="B128" s="216">
        <v>2017</v>
      </c>
      <c r="C128" s="227" t="s">
        <v>277</v>
      </c>
      <c r="D128" s="216">
        <v>45</v>
      </c>
      <c r="E128" s="216">
        <v>27</v>
      </c>
      <c r="F128" s="218">
        <f>E128/D128</f>
        <v>0.6</v>
      </c>
      <c r="G128" s="225">
        <v>16</v>
      </c>
      <c r="H128" s="225">
        <v>5</v>
      </c>
      <c r="I128" s="225">
        <v>4</v>
      </c>
      <c r="J128" s="225">
        <v>2</v>
      </c>
      <c r="K128" s="225">
        <v>11</v>
      </c>
      <c r="L128" s="225">
        <v>21</v>
      </c>
      <c r="M128" s="218">
        <f>(H128*1.33+I128*1.67+J128*2)/E128</f>
        <v>0.64185185185185178</v>
      </c>
      <c r="N128" s="218">
        <f>M128+F128</f>
        <v>1.2418518518518518</v>
      </c>
    </row>
    <row r="129" spans="1:14" ht="14.5" customHeight="1" x14ac:dyDescent="0.15">
      <c r="A129" s="219" t="s">
        <v>274</v>
      </c>
      <c r="B129" s="231"/>
      <c r="C129" s="232"/>
      <c r="D129" s="222">
        <f>SUM(D126:D128)</f>
        <v>157</v>
      </c>
      <c r="E129" s="222">
        <f>SUM(E126:E128)</f>
        <v>93</v>
      </c>
      <c r="F129" s="223">
        <f>E129/D129</f>
        <v>0.59235668789808915</v>
      </c>
      <c r="G129" s="230">
        <f t="shared" ref="G129:L129" si="36">SUM(G126:G128)</f>
        <v>61</v>
      </c>
      <c r="H129" s="230">
        <f t="shared" si="36"/>
        <v>20</v>
      </c>
      <c r="I129" s="230">
        <f t="shared" si="36"/>
        <v>8</v>
      </c>
      <c r="J129" s="230">
        <f t="shared" si="36"/>
        <v>4</v>
      </c>
      <c r="K129" s="230">
        <f t="shared" si="36"/>
        <v>50</v>
      </c>
      <c r="L129" s="230">
        <f t="shared" si="36"/>
        <v>66</v>
      </c>
      <c r="M129" s="223">
        <f>(H129*1.33+I129*1.67+J129*2)/E129</f>
        <v>0.51569892473118284</v>
      </c>
      <c r="N129" s="223">
        <f>M129+F129</f>
        <v>1.108055612629272</v>
      </c>
    </row>
    <row r="130" spans="1:14" ht="14.5" customHeight="1" x14ac:dyDescent="0.15">
      <c r="A130" s="213"/>
      <c r="B130" s="214"/>
      <c r="C130" s="215"/>
      <c r="D130" s="214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</row>
    <row r="131" spans="1:14" ht="14.5" customHeight="1" x14ac:dyDescent="0.15">
      <c r="A131" s="198" t="s">
        <v>224</v>
      </c>
      <c r="B131" s="216">
        <v>2019</v>
      </c>
      <c r="C131" s="217" t="s">
        <v>271</v>
      </c>
      <c r="D131" s="216">
        <f>'2019 Field of Dreamers - 2019 -'!C57</f>
        <v>2</v>
      </c>
      <c r="E131" s="216">
        <f>'2019 Field of Dreamers - 2019 -'!D57</f>
        <v>0</v>
      </c>
      <c r="F131" s="216">
        <f>'2019 Field of Dreamers - 2019 -'!E57</f>
        <v>0</v>
      </c>
      <c r="G131" s="216">
        <f>'2019 Field of Dreamers - 2019 -'!F57</f>
        <v>0</v>
      </c>
      <c r="H131" s="216">
        <f>'2019 Field of Dreamers - 2019 -'!G57</f>
        <v>0</v>
      </c>
      <c r="I131" s="216">
        <f>'2019 Field of Dreamers - 2019 -'!H57</f>
        <v>0</v>
      </c>
      <c r="J131" s="216">
        <f>'2019 Field of Dreamers - 2019 -'!I57</f>
        <v>0</v>
      </c>
      <c r="K131" s="216">
        <f>'2019 Field of Dreamers - 2019 -'!J57</f>
        <v>0</v>
      </c>
      <c r="L131" s="216">
        <f>'2019 Field of Dreamers - 2019 -'!K57</f>
        <v>0</v>
      </c>
      <c r="M131" s="214" t="e">
        <f>'2019 Field of Dreamers - 2019 -'!L57</f>
        <v>#DIV/0!</v>
      </c>
      <c r="N131" s="214" t="e">
        <f>'2019 Field of Dreamers - 2019 -'!M57</f>
        <v>#DIV/0!</v>
      </c>
    </row>
    <row r="132" spans="1:14" ht="14.5" customHeight="1" x14ac:dyDescent="0.15">
      <c r="A132" s="219" t="s">
        <v>264</v>
      </c>
      <c r="B132" s="220"/>
      <c r="C132" s="221"/>
      <c r="D132" s="222">
        <f>SUM(D130:D131)</f>
        <v>2</v>
      </c>
      <c r="E132" s="222">
        <f>SUM(E130:E131)</f>
        <v>0</v>
      </c>
      <c r="F132" s="223">
        <f>E132/D132</f>
        <v>0</v>
      </c>
      <c r="G132" s="222">
        <f t="shared" ref="G132:L132" si="37">SUM(G130:G131)</f>
        <v>0</v>
      </c>
      <c r="H132" s="222">
        <f t="shared" si="37"/>
        <v>0</v>
      </c>
      <c r="I132" s="222">
        <f t="shared" si="37"/>
        <v>0</v>
      </c>
      <c r="J132" s="222">
        <f t="shared" si="37"/>
        <v>0</v>
      </c>
      <c r="K132" s="222">
        <f t="shared" si="37"/>
        <v>0</v>
      </c>
      <c r="L132" s="222">
        <f t="shared" si="37"/>
        <v>0</v>
      </c>
      <c r="M132" s="223" t="e">
        <f>(H132*1.33+I132*1.67+J132*2)/E132</f>
        <v>#DIV/0!</v>
      </c>
      <c r="N132" s="220" t="e">
        <f>M132+F132</f>
        <v>#DIV/0!</v>
      </c>
    </row>
    <row r="133" spans="1:14" ht="14.5" customHeight="1" x14ac:dyDescent="0.15">
      <c r="A133" s="213"/>
      <c r="B133" s="214"/>
      <c r="C133" s="215"/>
      <c r="D133" s="214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</row>
    <row r="134" spans="1:14" ht="14.5" customHeight="1" x14ac:dyDescent="0.15">
      <c r="A134" s="198" t="s">
        <v>227</v>
      </c>
      <c r="B134" s="216">
        <v>2019</v>
      </c>
      <c r="C134" s="217" t="s">
        <v>275</v>
      </c>
      <c r="D134" s="216">
        <f>'2019 Field of Dreamers - 2019 -'!C62</f>
        <v>33</v>
      </c>
      <c r="E134" s="216">
        <f>'2019 Field of Dreamers - 2019 -'!D62</f>
        <v>19</v>
      </c>
      <c r="F134" s="216">
        <f>'2019 Field of Dreamers - 2019 -'!E62</f>
        <v>0.5757575757575758</v>
      </c>
      <c r="G134" s="216">
        <f>'2019 Field of Dreamers - 2019 -'!F62</f>
        <v>17</v>
      </c>
      <c r="H134" s="216">
        <f>'2019 Field of Dreamers - 2019 -'!G62</f>
        <v>1</v>
      </c>
      <c r="I134" s="216">
        <f>'2019 Field of Dreamers - 2019 -'!H62</f>
        <v>1</v>
      </c>
      <c r="J134" s="216">
        <f>'2019 Field of Dreamers - 2019 -'!I62</f>
        <v>0</v>
      </c>
      <c r="K134" s="216">
        <f>'2019 Field of Dreamers - 2019 -'!J62</f>
        <v>9</v>
      </c>
      <c r="L134" s="216">
        <f>'2019 Field of Dreamers - 2019 -'!K62</f>
        <v>13</v>
      </c>
      <c r="M134" s="216">
        <f>'2019 Field of Dreamers - 2019 -'!L62</f>
        <v>0.15789473684210525</v>
      </c>
      <c r="N134" s="216">
        <f>'2019 Field of Dreamers - 2019 -'!M62</f>
        <v>0.733652312599681</v>
      </c>
    </row>
    <row r="135" spans="1:14" ht="14.5" customHeight="1" x14ac:dyDescent="0.15">
      <c r="A135" s="219" t="s">
        <v>264</v>
      </c>
      <c r="B135" s="220"/>
      <c r="C135" s="221"/>
      <c r="D135" s="222">
        <f>SUM(D133:D134)</f>
        <v>33</v>
      </c>
      <c r="E135" s="222">
        <f>SUM(E133:E134)</f>
        <v>19</v>
      </c>
      <c r="F135" s="223">
        <f>E135/D135</f>
        <v>0.5757575757575758</v>
      </c>
      <c r="G135" s="222">
        <f t="shared" ref="G135:L135" si="38">SUM(G133:G134)</f>
        <v>17</v>
      </c>
      <c r="H135" s="222">
        <f t="shared" si="38"/>
        <v>1</v>
      </c>
      <c r="I135" s="222">
        <f t="shared" si="38"/>
        <v>1</v>
      </c>
      <c r="J135" s="222">
        <f t="shared" si="38"/>
        <v>0</v>
      </c>
      <c r="K135" s="222">
        <f t="shared" si="38"/>
        <v>9</v>
      </c>
      <c r="L135" s="222">
        <f t="shared" si="38"/>
        <v>13</v>
      </c>
      <c r="M135" s="223">
        <f>(H135*1.33+I135*1.67+J135*2)/E135</f>
        <v>0.15789473684210525</v>
      </c>
      <c r="N135" s="222">
        <f>M135+F135</f>
        <v>0.733652312599681</v>
      </c>
    </row>
    <row r="136" spans="1:14" ht="14.5" customHeight="1" x14ac:dyDescent="0.15">
      <c r="A136" s="213"/>
      <c r="B136" s="214"/>
      <c r="C136" s="215"/>
      <c r="D136" s="214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</row>
    <row r="137" spans="1:14" ht="14.5" customHeight="1" x14ac:dyDescent="0.15">
      <c r="A137" s="198" t="s">
        <v>108</v>
      </c>
      <c r="B137" s="216">
        <v>2017</v>
      </c>
      <c r="C137" s="217" t="s">
        <v>271</v>
      </c>
      <c r="D137" s="216">
        <f>'2017 - 2017 - Field of Dreamers'!C12</f>
        <v>85</v>
      </c>
      <c r="E137" s="216">
        <f>'2017 - 2017 - Field of Dreamers'!D12</f>
        <v>67</v>
      </c>
      <c r="F137" s="216">
        <f>'2017 - 2017 - Field of Dreamers'!E12</f>
        <v>0.78823529411764703</v>
      </c>
      <c r="G137" s="216">
        <f>'2017 - 2017 - Field of Dreamers'!F12</f>
        <v>27</v>
      </c>
      <c r="H137" s="216">
        <f>'2017 - 2017 - Field of Dreamers'!G12</f>
        <v>21</v>
      </c>
      <c r="I137" s="216">
        <f>'2017 - 2017 - Field of Dreamers'!H12</f>
        <v>12</v>
      </c>
      <c r="J137" s="216">
        <f>'2017 - 2017 - Field of Dreamers'!I12</f>
        <v>7</v>
      </c>
      <c r="K137" s="216">
        <f>'2017 - 2017 - Field of Dreamers'!J12</f>
        <v>73</v>
      </c>
      <c r="L137" s="216">
        <f>'2017 - 2017 - Field of Dreamers'!K12</f>
        <v>42</v>
      </c>
      <c r="M137" s="216">
        <f>'2017 - 2017 - Field of Dreamers'!L12</f>
        <v>0.9253283582089552</v>
      </c>
      <c r="N137" s="216">
        <f>'2017 - 2017 - Field of Dreamers'!M12</f>
        <v>1.7135636523266022</v>
      </c>
    </row>
    <row r="138" spans="1:14" ht="14.5" customHeight="1" x14ac:dyDescent="0.15">
      <c r="A138" s="198" t="s">
        <v>108</v>
      </c>
      <c r="B138" s="216">
        <v>2018</v>
      </c>
      <c r="C138" s="217" t="s">
        <v>268</v>
      </c>
      <c r="D138" s="216">
        <f>'All Seasons - All Seasons'!C66</f>
        <v>56</v>
      </c>
      <c r="E138" s="216">
        <f>'All Seasons - All Seasons'!D66</f>
        <v>44</v>
      </c>
      <c r="F138" s="216">
        <f>'All Seasons - All Seasons'!E66</f>
        <v>0.7857142857142857</v>
      </c>
      <c r="G138" s="216">
        <f>'All Seasons - All Seasons'!F66</f>
        <v>29</v>
      </c>
      <c r="H138" s="216">
        <f>'All Seasons - All Seasons'!G66</f>
        <v>11</v>
      </c>
      <c r="I138" s="216">
        <f>'All Seasons - All Seasons'!H66</f>
        <v>3</v>
      </c>
      <c r="J138" s="216">
        <f>'All Seasons - All Seasons'!I66</f>
        <v>0</v>
      </c>
      <c r="K138" s="216">
        <f>'All Seasons - All Seasons'!J66</f>
        <v>20</v>
      </c>
      <c r="L138" s="216">
        <f>'All Seasons - All Seasons'!K66</f>
        <v>21</v>
      </c>
      <c r="M138" s="216">
        <f>'All Seasons - All Seasons'!L66</f>
        <v>0.44690909090909092</v>
      </c>
      <c r="N138" s="216">
        <f>'All Seasons - All Seasons'!M66</f>
        <v>1.2326233766233767</v>
      </c>
    </row>
    <row r="139" spans="1:14" ht="14.5" customHeight="1" x14ac:dyDescent="0.15">
      <c r="A139" s="198" t="s">
        <v>108</v>
      </c>
      <c r="B139" s="216">
        <v>2019</v>
      </c>
      <c r="C139" s="217" t="s">
        <v>272</v>
      </c>
      <c r="D139" s="216">
        <f>'2019 Field of Dreamers - 2019 -'!C25</f>
        <v>55</v>
      </c>
      <c r="E139" s="216">
        <f>'2019 Field of Dreamers - 2019 -'!D25</f>
        <v>44</v>
      </c>
      <c r="F139" s="216">
        <f>'2019 Field of Dreamers - 2019 -'!E25</f>
        <v>0.8</v>
      </c>
      <c r="G139" s="216">
        <f>'2019 Field of Dreamers - 2019 -'!F25</f>
        <v>30</v>
      </c>
      <c r="H139" s="216">
        <f>'2019 Field of Dreamers - 2019 -'!G25</f>
        <v>10</v>
      </c>
      <c r="I139" s="216">
        <f>'2019 Field of Dreamers - 2019 -'!H25</f>
        <v>3</v>
      </c>
      <c r="J139" s="216">
        <f>'2019 Field of Dreamers - 2019 -'!I25</f>
        <v>1</v>
      </c>
      <c r="K139" s="216">
        <f>'2019 Field of Dreamers - 2019 -'!J25</f>
        <v>27</v>
      </c>
      <c r="L139" s="216">
        <f>'2019 Field of Dreamers - 2019 -'!K25</f>
        <v>24</v>
      </c>
      <c r="M139" s="216">
        <f>'2019 Field of Dreamers - 2019 -'!L25</f>
        <v>0.46206818181818182</v>
      </c>
      <c r="N139" s="216">
        <f>'2019 Field of Dreamers - 2019 -'!M25</f>
        <v>1.2620681818181818</v>
      </c>
    </row>
    <row r="140" spans="1:14" ht="14.5" customHeight="1" x14ac:dyDescent="0.15">
      <c r="A140" s="219" t="s">
        <v>264</v>
      </c>
      <c r="B140" s="220"/>
      <c r="C140" s="221"/>
      <c r="D140" s="222">
        <f>SUM(D137:D139)</f>
        <v>196</v>
      </c>
      <c r="E140" s="222">
        <f>SUM(E137:E139)</f>
        <v>155</v>
      </c>
      <c r="F140" s="223">
        <f>E140/D140</f>
        <v>0.79081632653061229</v>
      </c>
      <c r="G140" s="222">
        <f t="shared" ref="G140:L140" si="39">SUM(G137:G139)</f>
        <v>86</v>
      </c>
      <c r="H140" s="222">
        <f t="shared" si="39"/>
        <v>42</v>
      </c>
      <c r="I140" s="222">
        <f t="shared" si="39"/>
        <v>18</v>
      </c>
      <c r="J140" s="222">
        <f t="shared" si="39"/>
        <v>8</v>
      </c>
      <c r="K140" s="222">
        <f t="shared" si="39"/>
        <v>120</v>
      </c>
      <c r="L140" s="222">
        <f t="shared" si="39"/>
        <v>87</v>
      </c>
      <c r="M140" s="223">
        <f>(H140*1.33+I140*1.67+J140*2)/E140</f>
        <v>0.65754838709677421</v>
      </c>
      <c r="N140" s="222">
        <f>M140+F140</f>
        <v>1.4483647136273865</v>
      </c>
    </row>
    <row r="141" spans="1:14" ht="14.5" customHeight="1" x14ac:dyDescent="0.15">
      <c r="A141" s="213"/>
      <c r="B141" s="226"/>
      <c r="C141" s="226"/>
      <c r="D141" s="226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</row>
    <row r="142" spans="1:14" ht="14.5" customHeight="1" x14ac:dyDescent="0.15">
      <c r="A142" s="198" t="s">
        <v>193</v>
      </c>
      <c r="B142" s="216">
        <v>2018</v>
      </c>
      <c r="C142" s="217" t="s">
        <v>270</v>
      </c>
      <c r="D142" s="216">
        <f>'2018 Field of Dreamers - 2018 -'!C71</f>
        <v>7</v>
      </c>
      <c r="E142" s="216">
        <f>'2018 Field of Dreamers - 2018 -'!D71</f>
        <v>6</v>
      </c>
      <c r="F142" s="216">
        <f>'2018 Field of Dreamers - 2018 -'!E71</f>
        <v>0.8571428571428571</v>
      </c>
      <c r="G142" s="216">
        <f>'2018 Field of Dreamers - 2018 -'!F71</f>
        <v>4</v>
      </c>
      <c r="H142" s="216">
        <f>'2018 Field of Dreamers - 2018 -'!G71</f>
        <v>2</v>
      </c>
      <c r="I142" s="216">
        <f>'2018 Field of Dreamers - 2018 -'!H71</f>
        <v>0</v>
      </c>
      <c r="J142" s="216">
        <f>'2018 Field of Dreamers - 2018 -'!I71</f>
        <v>0</v>
      </c>
      <c r="K142" s="216">
        <f>'2018 Field of Dreamers - 2018 -'!J71</f>
        <v>2</v>
      </c>
      <c r="L142" s="216">
        <f>'2018 Field of Dreamers - 2018 -'!K71</f>
        <v>3</v>
      </c>
      <c r="M142" s="216">
        <f>'2018 Field of Dreamers - 2018 -'!L71</f>
        <v>0.4443333333333333</v>
      </c>
      <c r="N142" s="216">
        <f>'2018 Field of Dreamers - 2018 -'!M71</f>
        <v>1.3014761904761905</v>
      </c>
    </row>
    <row r="143" spans="1:14" ht="14.5" customHeight="1" x14ac:dyDescent="0.15">
      <c r="A143" s="198" t="s">
        <v>193</v>
      </c>
      <c r="B143" s="216">
        <v>2019</v>
      </c>
      <c r="C143" s="217" t="s">
        <v>272</v>
      </c>
      <c r="D143" s="216">
        <f>'2019 Field of Dreamers - 2019 -'!C19</f>
        <v>45</v>
      </c>
      <c r="E143" s="216">
        <f>'2019 Field of Dreamers - 2019 -'!D19</f>
        <v>36</v>
      </c>
      <c r="F143" s="216">
        <f>'2019 Field of Dreamers - 2019 -'!E19</f>
        <v>0.8</v>
      </c>
      <c r="G143" s="216">
        <f>'2019 Field of Dreamers - 2019 -'!F19</f>
        <v>24</v>
      </c>
      <c r="H143" s="216">
        <f>'2019 Field of Dreamers - 2019 -'!G19</f>
        <v>8</v>
      </c>
      <c r="I143" s="216">
        <f>'2019 Field of Dreamers - 2019 -'!H19</f>
        <v>2</v>
      </c>
      <c r="J143" s="216">
        <f>'2019 Field of Dreamers - 2019 -'!I19</f>
        <v>2</v>
      </c>
      <c r="K143" s="216">
        <f>'2019 Field of Dreamers - 2019 -'!J19</f>
        <v>18</v>
      </c>
      <c r="L143" s="216">
        <f>'2019 Field of Dreamers - 2019 -'!K19</f>
        <v>25</v>
      </c>
      <c r="M143" s="216">
        <f>'2019 Field of Dreamers - 2019 -'!L19</f>
        <v>0.49994444444444436</v>
      </c>
      <c r="N143" s="216">
        <f>'2019 Field of Dreamers - 2019 -'!M19</f>
        <v>1.2999444444444443</v>
      </c>
    </row>
    <row r="144" spans="1:14" ht="14.5" customHeight="1" x14ac:dyDescent="0.15">
      <c r="A144" s="219" t="s">
        <v>264</v>
      </c>
      <c r="B144" s="220"/>
      <c r="C144" s="221"/>
      <c r="D144" s="222">
        <f>SUM(D142:D143)</f>
        <v>52</v>
      </c>
      <c r="E144" s="222">
        <f>SUM(E142:E143)</f>
        <v>42</v>
      </c>
      <c r="F144" s="223">
        <f>E144/D144</f>
        <v>0.80769230769230771</v>
      </c>
      <c r="G144" s="222">
        <f t="shared" ref="G144:L144" si="40">SUM(G142:G143)</f>
        <v>28</v>
      </c>
      <c r="H144" s="222">
        <f t="shared" si="40"/>
        <v>10</v>
      </c>
      <c r="I144" s="222">
        <f t="shared" si="40"/>
        <v>2</v>
      </c>
      <c r="J144" s="222">
        <f t="shared" si="40"/>
        <v>2</v>
      </c>
      <c r="K144" s="222">
        <f t="shared" si="40"/>
        <v>20</v>
      </c>
      <c r="L144" s="222">
        <f t="shared" si="40"/>
        <v>28</v>
      </c>
      <c r="M144" s="223">
        <f>(H144*1.33+I144*1.67+J144*2)/E144</f>
        <v>0.49142857142857144</v>
      </c>
      <c r="N144" s="222">
        <f>M144+F144</f>
        <v>1.299120879120879</v>
      </c>
    </row>
    <row r="145" spans="1:14" ht="14.5" customHeight="1" x14ac:dyDescent="0.15">
      <c r="A145" s="213"/>
      <c r="B145" s="226"/>
      <c r="C145" s="226"/>
      <c r="D145" s="226"/>
      <c r="E145" s="226"/>
      <c r="F145" s="226"/>
      <c r="G145" s="226"/>
      <c r="H145" s="226"/>
      <c r="I145" s="226"/>
      <c r="J145" s="226"/>
      <c r="K145" s="226"/>
      <c r="L145" s="226"/>
      <c r="M145" s="226"/>
      <c r="N145" s="226"/>
    </row>
    <row r="146" spans="1:14" ht="14.5" customHeight="1" x14ac:dyDescent="0.15">
      <c r="A146" s="224" t="s">
        <v>83</v>
      </c>
      <c r="B146" s="216">
        <v>2015</v>
      </c>
      <c r="C146" s="217" t="s">
        <v>269</v>
      </c>
      <c r="D146" s="216">
        <v>20</v>
      </c>
      <c r="E146" s="216">
        <v>14</v>
      </c>
      <c r="F146" s="218">
        <f>E146/D146</f>
        <v>0.7</v>
      </c>
      <c r="G146" s="216">
        <v>12</v>
      </c>
      <c r="H146" s="216">
        <v>2</v>
      </c>
      <c r="I146" s="216">
        <v>0</v>
      </c>
      <c r="J146" s="216">
        <v>0</v>
      </c>
      <c r="K146" s="216">
        <v>7</v>
      </c>
      <c r="L146" s="216">
        <v>8</v>
      </c>
      <c r="M146" s="218">
        <f>(H146*1.33+I146*1.67+J146*2)/E146</f>
        <v>0.19</v>
      </c>
      <c r="N146" s="216">
        <f>M146+F146</f>
        <v>0.8899999999999999</v>
      </c>
    </row>
    <row r="147" spans="1:14" ht="14.5" customHeight="1" x14ac:dyDescent="0.15">
      <c r="A147" s="224" t="s">
        <v>83</v>
      </c>
      <c r="B147" s="216">
        <v>2016</v>
      </c>
      <c r="C147" s="217" t="s">
        <v>269</v>
      </c>
      <c r="D147" s="216">
        <v>60</v>
      </c>
      <c r="E147" s="216">
        <v>44</v>
      </c>
      <c r="F147" s="218">
        <f>E147/D147</f>
        <v>0.73333333333333328</v>
      </c>
      <c r="G147" s="225">
        <v>33</v>
      </c>
      <c r="H147" s="216">
        <v>9</v>
      </c>
      <c r="I147" s="216">
        <v>0</v>
      </c>
      <c r="J147" s="216">
        <v>2</v>
      </c>
      <c r="K147" s="216">
        <v>21</v>
      </c>
      <c r="L147" s="216">
        <v>28</v>
      </c>
      <c r="M147" s="218">
        <f>(H147*1.33+I147*1.67+J147*2)/E147</f>
        <v>0.36295454545454547</v>
      </c>
      <c r="N147" s="216">
        <f>M147+F147</f>
        <v>1.0962878787878787</v>
      </c>
    </row>
    <row r="148" spans="1:14" ht="14.5" customHeight="1" x14ac:dyDescent="0.15">
      <c r="A148" s="224" t="s">
        <v>83</v>
      </c>
      <c r="B148" s="216">
        <v>2017</v>
      </c>
      <c r="C148" s="217" t="s">
        <v>271</v>
      </c>
      <c r="D148" s="216">
        <f>'2017 - 2017 - Field of Dreamers'!C41</f>
        <v>56</v>
      </c>
      <c r="E148" s="216">
        <f>'2017 - 2017 - Field of Dreamers'!D41</f>
        <v>35</v>
      </c>
      <c r="F148" s="216">
        <f>'2017 - 2017 - Field of Dreamers'!E41</f>
        <v>0.625</v>
      </c>
      <c r="G148" s="216">
        <f>'2017 - 2017 - Field of Dreamers'!F41</f>
        <v>29</v>
      </c>
      <c r="H148" s="216">
        <f>'2017 - 2017 - Field of Dreamers'!G41</f>
        <v>5</v>
      </c>
      <c r="I148" s="216">
        <f>'2017 - 2017 - Field of Dreamers'!H41</f>
        <v>1</v>
      </c>
      <c r="J148" s="216">
        <f>'2017 - 2017 - Field of Dreamers'!I41</f>
        <v>0</v>
      </c>
      <c r="K148" s="216">
        <f>'2017 - 2017 - Field of Dreamers'!J41</f>
        <v>9</v>
      </c>
      <c r="L148" s="216">
        <f>'2017 - 2017 - Field of Dreamers'!K41</f>
        <v>20</v>
      </c>
      <c r="M148" s="216">
        <f>'2017 - 2017 - Field of Dreamers'!L41</f>
        <v>0.23805714285714288</v>
      </c>
      <c r="N148" s="216">
        <f>'2017 - 2017 - Field of Dreamers'!M41</f>
        <v>0.86305714285714286</v>
      </c>
    </row>
    <row r="149" spans="1:14" ht="14.5" customHeight="1" x14ac:dyDescent="0.15">
      <c r="A149" s="224" t="s">
        <v>83</v>
      </c>
      <c r="B149" s="216">
        <v>2018</v>
      </c>
      <c r="C149" s="217" t="s">
        <v>265</v>
      </c>
      <c r="D149" s="216">
        <f>'All Seasons - All Seasons'!C71</f>
        <v>61</v>
      </c>
      <c r="E149" s="216">
        <f>'All Seasons - All Seasons'!D71</f>
        <v>46</v>
      </c>
      <c r="F149" s="216">
        <f>'All Seasons - All Seasons'!E71</f>
        <v>0.75409836065573765</v>
      </c>
      <c r="G149" s="216">
        <f>'All Seasons - All Seasons'!F71</f>
        <v>40</v>
      </c>
      <c r="H149" s="216">
        <f>'All Seasons - All Seasons'!G71</f>
        <v>4</v>
      </c>
      <c r="I149" s="216">
        <f>'All Seasons - All Seasons'!H71</f>
        <v>2</v>
      </c>
      <c r="J149" s="216">
        <f>'All Seasons - All Seasons'!I71</f>
        <v>0</v>
      </c>
      <c r="K149" s="216">
        <f>'All Seasons - All Seasons'!J71</f>
        <v>19</v>
      </c>
      <c r="L149" s="216">
        <f>'All Seasons - All Seasons'!K71</f>
        <v>21</v>
      </c>
      <c r="M149" s="216">
        <f>'All Seasons - All Seasons'!L71</f>
        <v>0.18839130434782608</v>
      </c>
      <c r="N149" s="216">
        <f>'All Seasons - All Seasons'!M71</f>
        <v>0.94248966500356368</v>
      </c>
    </row>
    <row r="150" spans="1:14" ht="14.5" customHeight="1" x14ac:dyDescent="0.15">
      <c r="A150" s="224" t="s">
        <v>83</v>
      </c>
      <c r="B150" s="216">
        <v>2019</v>
      </c>
      <c r="C150" s="217" t="s">
        <v>275</v>
      </c>
      <c r="D150" s="216">
        <f>'2019 Field of Dreamers - 2019 -'!C68</f>
        <v>62</v>
      </c>
      <c r="E150" s="216">
        <f>'2019 Field of Dreamers - 2019 -'!D68</f>
        <v>44</v>
      </c>
      <c r="F150" s="216">
        <f>'2019 Field of Dreamers - 2019 -'!E68</f>
        <v>0.70967741935483875</v>
      </c>
      <c r="G150" s="216">
        <f>'2019 Field of Dreamers - 2019 -'!F68</f>
        <v>40</v>
      </c>
      <c r="H150" s="216">
        <f>'2019 Field of Dreamers - 2019 -'!G68</f>
        <v>3</v>
      </c>
      <c r="I150" s="216">
        <f>'2019 Field of Dreamers - 2019 -'!H68</f>
        <v>1</v>
      </c>
      <c r="J150" s="216">
        <f>'2019 Field of Dreamers - 2019 -'!I68</f>
        <v>0</v>
      </c>
      <c r="K150" s="216">
        <f>'2019 Field of Dreamers - 2019 -'!J68</f>
        <v>14</v>
      </c>
      <c r="L150" s="216">
        <f>'2019 Field of Dreamers - 2019 -'!K68</f>
        <v>23</v>
      </c>
      <c r="M150" s="216">
        <f>'2019 Field of Dreamers - 2019 -'!L68</f>
        <v>0.12877272727272726</v>
      </c>
      <c r="N150" s="216">
        <f>'2019 Field of Dreamers - 2019 -'!M68</f>
        <v>0.83845014662756601</v>
      </c>
    </row>
    <row r="151" spans="1:14" ht="14.5" customHeight="1" x14ac:dyDescent="0.15">
      <c r="A151" s="219" t="s">
        <v>264</v>
      </c>
      <c r="B151" s="220"/>
      <c r="C151" s="221"/>
      <c r="D151" s="222">
        <f>SUM(D146:D150)</f>
        <v>259</v>
      </c>
      <c r="E151" s="222">
        <f>SUM(E146:E150)</f>
        <v>183</v>
      </c>
      <c r="F151" s="223">
        <f>E151/D151</f>
        <v>0.70656370656370659</v>
      </c>
      <c r="G151" s="222">
        <f t="shared" ref="G151:L151" si="41">SUM(G146:G150)</f>
        <v>154</v>
      </c>
      <c r="H151" s="222">
        <f t="shared" si="41"/>
        <v>23</v>
      </c>
      <c r="I151" s="222">
        <f t="shared" si="41"/>
        <v>4</v>
      </c>
      <c r="J151" s="222">
        <f t="shared" si="41"/>
        <v>2</v>
      </c>
      <c r="K151" s="222">
        <f t="shared" si="41"/>
        <v>70</v>
      </c>
      <c r="L151" s="222">
        <f t="shared" si="41"/>
        <v>100</v>
      </c>
      <c r="M151" s="223">
        <f>(H151*1.33+I151*1.67+J151*2)/E151</f>
        <v>0.22551912568306012</v>
      </c>
      <c r="N151" s="222">
        <f>M151+F151</f>
        <v>0.93208283224676669</v>
      </c>
    </row>
    <row r="152" spans="1:14" ht="14.5" customHeight="1" x14ac:dyDescent="0.15">
      <c r="A152" s="213"/>
      <c r="B152" s="214"/>
      <c r="C152" s="215"/>
      <c r="D152" s="214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</row>
    <row r="153" spans="1:14" ht="14.5" customHeight="1" x14ac:dyDescent="0.15">
      <c r="A153" s="198" t="s">
        <v>115</v>
      </c>
      <c r="B153" s="216">
        <v>2017</v>
      </c>
      <c r="C153" s="217" t="s">
        <v>271</v>
      </c>
      <c r="D153" s="216">
        <f>'2017 - 2017 - Field of Dreamers'!C25</f>
        <v>22</v>
      </c>
      <c r="E153" s="216">
        <f>'2017 - 2017 - Field of Dreamers'!D25</f>
        <v>12</v>
      </c>
      <c r="F153" s="216">
        <f>'2017 - 2017 - Field of Dreamers'!E25</f>
        <v>0.54545454545454541</v>
      </c>
      <c r="G153" s="216">
        <f>'2017 - 2017 - Field of Dreamers'!F25</f>
        <v>12</v>
      </c>
      <c r="H153" s="216">
        <f>'2017 - 2017 - Field of Dreamers'!G25</f>
        <v>0</v>
      </c>
      <c r="I153" s="216">
        <f>'2017 - 2017 - Field of Dreamers'!H25</f>
        <v>0</v>
      </c>
      <c r="J153" s="216">
        <f>'2017 - 2017 - Field of Dreamers'!I25</f>
        <v>0</v>
      </c>
      <c r="K153" s="216">
        <f>'2017 - 2017 - Field of Dreamers'!J25</f>
        <v>5</v>
      </c>
      <c r="L153" s="216">
        <f>'2017 - 2017 - Field of Dreamers'!K25</f>
        <v>11</v>
      </c>
      <c r="M153" s="216">
        <f>'2017 - 2017 - Field of Dreamers'!L25</f>
        <v>0</v>
      </c>
      <c r="N153" s="216">
        <f>'2017 - 2017 - Field of Dreamers'!M25</f>
        <v>0.54545454545454541</v>
      </c>
    </row>
    <row r="154" spans="1:14" ht="14.5" customHeight="1" x14ac:dyDescent="0.15">
      <c r="A154" s="219" t="s">
        <v>264</v>
      </c>
      <c r="B154" s="220"/>
      <c r="C154" s="221"/>
      <c r="D154" s="222">
        <f>D153</f>
        <v>22</v>
      </c>
      <c r="E154" s="222">
        <f>E153</f>
        <v>12</v>
      </c>
      <c r="F154" s="223">
        <f>E154/D154</f>
        <v>0.54545454545454541</v>
      </c>
      <c r="G154" s="222">
        <f t="shared" ref="G154:L154" si="42">G153</f>
        <v>12</v>
      </c>
      <c r="H154" s="222">
        <f t="shared" si="42"/>
        <v>0</v>
      </c>
      <c r="I154" s="222">
        <f t="shared" si="42"/>
        <v>0</v>
      </c>
      <c r="J154" s="222">
        <f t="shared" si="42"/>
        <v>0</v>
      </c>
      <c r="K154" s="222">
        <f t="shared" si="42"/>
        <v>5</v>
      </c>
      <c r="L154" s="222">
        <f t="shared" si="42"/>
        <v>11</v>
      </c>
      <c r="M154" s="223">
        <f>(H154*1.33+I154*1.67+J154*2)/E154</f>
        <v>0</v>
      </c>
      <c r="N154" s="222">
        <f>M154+F154</f>
        <v>0.54545454545454541</v>
      </c>
    </row>
    <row r="155" spans="1:14" ht="14.5" customHeight="1" x14ac:dyDescent="0.15">
      <c r="A155" s="213"/>
      <c r="B155" s="226"/>
      <c r="C155" s="226"/>
      <c r="D155" s="226"/>
      <c r="E155" s="226"/>
      <c r="F155" s="226"/>
      <c r="G155" s="226"/>
      <c r="H155" s="226"/>
      <c r="I155" s="226"/>
      <c r="J155" s="226"/>
      <c r="K155" s="226"/>
      <c r="L155" s="226"/>
      <c r="M155" s="226"/>
      <c r="N155" s="226"/>
    </row>
    <row r="156" spans="1:14" ht="14.5" customHeight="1" x14ac:dyDescent="0.15">
      <c r="A156" s="198" t="s">
        <v>25</v>
      </c>
      <c r="B156" s="216">
        <v>2007</v>
      </c>
      <c r="C156" s="217" t="s">
        <v>263</v>
      </c>
      <c r="D156" s="216">
        <v>9</v>
      </c>
      <c r="E156" s="216">
        <v>3</v>
      </c>
      <c r="F156" s="218">
        <f>E156/D156</f>
        <v>0.33333333333333331</v>
      </c>
      <c r="G156" s="216">
        <v>2</v>
      </c>
      <c r="H156" s="216">
        <v>1</v>
      </c>
      <c r="I156" s="216">
        <v>0</v>
      </c>
      <c r="J156" s="216">
        <v>0</v>
      </c>
      <c r="K156" s="216">
        <v>3</v>
      </c>
      <c r="L156" s="216">
        <v>2</v>
      </c>
      <c r="M156" s="218">
        <f>(H156*1.33+I156*1.67+J156*2)/E156</f>
        <v>0.44333333333333336</v>
      </c>
      <c r="N156" s="216">
        <f>M156+F156</f>
        <v>0.77666666666666662</v>
      </c>
    </row>
    <row r="157" spans="1:14" ht="14.5" customHeight="1" x14ac:dyDescent="0.15">
      <c r="A157" s="219" t="s">
        <v>264</v>
      </c>
      <c r="B157" s="220"/>
      <c r="C157" s="221"/>
      <c r="D157" s="222">
        <f>D156</f>
        <v>9</v>
      </c>
      <c r="E157" s="222">
        <f>E156</f>
        <v>3</v>
      </c>
      <c r="F157" s="223">
        <f>E157/D157</f>
        <v>0.33333333333333331</v>
      </c>
      <c r="G157" s="222">
        <f t="shared" ref="G157:L157" si="43">G156</f>
        <v>2</v>
      </c>
      <c r="H157" s="222">
        <f t="shared" si="43"/>
        <v>1</v>
      </c>
      <c r="I157" s="222">
        <f t="shared" si="43"/>
        <v>0</v>
      </c>
      <c r="J157" s="222">
        <f t="shared" si="43"/>
        <v>0</v>
      </c>
      <c r="K157" s="222">
        <f t="shared" si="43"/>
        <v>3</v>
      </c>
      <c r="L157" s="222">
        <f t="shared" si="43"/>
        <v>2</v>
      </c>
      <c r="M157" s="223">
        <f>(H157*1.33+I157*1.67+J157*2)/E157</f>
        <v>0.44333333333333336</v>
      </c>
      <c r="N157" s="222">
        <f>M157+F157</f>
        <v>0.77666666666666662</v>
      </c>
    </row>
    <row r="158" spans="1:14" ht="14.5" customHeight="1" x14ac:dyDescent="0.15">
      <c r="A158" s="213"/>
      <c r="B158" s="214"/>
      <c r="C158" s="215"/>
      <c r="D158" s="214"/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</row>
    <row r="159" spans="1:14" ht="14.5" customHeight="1" x14ac:dyDescent="0.15">
      <c r="A159" s="198" t="s">
        <v>26</v>
      </c>
      <c r="B159" s="216">
        <v>2007</v>
      </c>
      <c r="C159" s="217" t="s">
        <v>263</v>
      </c>
      <c r="D159" s="216">
        <v>56</v>
      </c>
      <c r="E159" s="216">
        <v>29</v>
      </c>
      <c r="F159" s="218">
        <f>E159/D159</f>
        <v>0.5178571428571429</v>
      </c>
      <c r="G159" s="216">
        <v>24</v>
      </c>
      <c r="H159" s="216">
        <v>4</v>
      </c>
      <c r="I159" s="216">
        <v>1</v>
      </c>
      <c r="J159" s="216">
        <v>0</v>
      </c>
      <c r="K159" s="216">
        <v>12</v>
      </c>
      <c r="L159" s="216">
        <v>15</v>
      </c>
      <c r="M159" s="218">
        <f>(H159*1.33+I159*1.67+J159*2)/E159</f>
        <v>0.24103448275862069</v>
      </c>
      <c r="N159" s="216">
        <f>M159+F159</f>
        <v>0.75889162561576362</v>
      </c>
    </row>
    <row r="160" spans="1:14" ht="14.5" customHeight="1" x14ac:dyDescent="0.15">
      <c r="A160" s="224" t="s">
        <v>26</v>
      </c>
      <c r="B160" s="216">
        <v>2008</v>
      </c>
      <c r="C160" s="217" t="s">
        <v>266</v>
      </c>
      <c r="D160" s="216">
        <v>10</v>
      </c>
      <c r="E160" s="216">
        <v>1</v>
      </c>
      <c r="F160" s="218">
        <f>E160/D160</f>
        <v>0.1</v>
      </c>
      <c r="G160" s="216">
        <v>1</v>
      </c>
      <c r="H160" s="216">
        <v>1</v>
      </c>
      <c r="I160" s="216">
        <v>0</v>
      </c>
      <c r="J160" s="216">
        <v>0</v>
      </c>
      <c r="K160" s="216">
        <v>1</v>
      </c>
      <c r="L160" s="216">
        <v>0</v>
      </c>
      <c r="M160" s="218">
        <f>(H160*1.33+I160*1.67+J160*2)/E160</f>
        <v>1.33</v>
      </c>
      <c r="N160" s="216">
        <f>M160+F160</f>
        <v>1.4300000000000002</v>
      </c>
    </row>
    <row r="161" spans="1:14" ht="14.5" customHeight="1" x14ac:dyDescent="0.15">
      <c r="A161" s="219" t="s">
        <v>264</v>
      </c>
      <c r="B161" s="220"/>
      <c r="C161" s="221"/>
      <c r="D161" s="222">
        <f>SUM(D159:D160)</f>
        <v>66</v>
      </c>
      <c r="E161" s="222">
        <f>SUM(E159:E160)</f>
        <v>30</v>
      </c>
      <c r="F161" s="223">
        <f>E161/D161</f>
        <v>0.45454545454545453</v>
      </c>
      <c r="G161" s="222">
        <f t="shared" ref="G161:L161" si="44">SUM(G159:G160)</f>
        <v>25</v>
      </c>
      <c r="H161" s="222">
        <f t="shared" si="44"/>
        <v>5</v>
      </c>
      <c r="I161" s="222">
        <f t="shared" si="44"/>
        <v>1</v>
      </c>
      <c r="J161" s="222">
        <f t="shared" si="44"/>
        <v>0</v>
      </c>
      <c r="K161" s="222">
        <f t="shared" si="44"/>
        <v>13</v>
      </c>
      <c r="L161" s="222">
        <f t="shared" si="44"/>
        <v>15</v>
      </c>
      <c r="M161" s="223">
        <f>(H161*1.33+I161*1.67+J161*2)/E161</f>
        <v>0.27733333333333332</v>
      </c>
      <c r="N161" s="222">
        <f>M161+F161</f>
        <v>0.7318787878787878</v>
      </c>
    </row>
    <row r="162" spans="1:14" ht="14.5" customHeight="1" x14ac:dyDescent="0.15">
      <c r="A162" s="213"/>
      <c r="B162" s="214"/>
      <c r="C162" s="215"/>
      <c r="D162" s="214"/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</row>
    <row r="163" spans="1:14" ht="14.5" customHeight="1" x14ac:dyDescent="0.15">
      <c r="A163" s="198" t="s">
        <v>14</v>
      </c>
      <c r="B163" s="216">
        <v>2007</v>
      </c>
      <c r="C163" s="217" t="s">
        <v>263</v>
      </c>
      <c r="D163" s="216">
        <v>48</v>
      </c>
      <c r="E163" s="216">
        <v>37</v>
      </c>
      <c r="F163" s="218">
        <f t="shared" ref="F163:F169" si="45">E163/D163</f>
        <v>0.77083333333333337</v>
      </c>
      <c r="G163" s="216">
        <v>18</v>
      </c>
      <c r="H163" s="216">
        <v>10</v>
      </c>
      <c r="I163" s="216">
        <v>7</v>
      </c>
      <c r="J163" s="216">
        <v>2</v>
      </c>
      <c r="K163" s="216">
        <v>28</v>
      </c>
      <c r="L163" s="216">
        <v>25</v>
      </c>
      <c r="M163" s="218">
        <f t="shared" ref="M163:M169" si="46">(H163*1.33+I163*1.67+J163*2)/E163</f>
        <v>0.78351351351351362</v>
      </c>
      <c r="N163" s="216">
        <f t="shared" ref="N163:N169" si="47">M163+F163</f>
        <v>1.5543468468468471</v>
      </c>
    </row>
    <row r="164" spans="1:14" ht="14.5" customHeight="1" x14ac:dyDescent="0.15">
      <c r="A164" s="224" t="s">
        <v>14</v>
      </c>
      <c r="B164" s="216">
        <v>2008</v>
      </c>
      <c r="C164" s="217" t="s">
        <v>266</v>
      </c>
      <c r="D164" s="216">
        <v>19</v>
      </c>
      <c r="E164" s="216">
        <v>14</v>
      </c>
      <c r="F164" s="218">
        <f t="shared" si="45"/>
        <v>0.73684210526315785</v>
      </c>
      <c r="G164" s="216">
        <v>6</v>
      </c>
      <c r="H164" s="216">
        <v>7</v>
      </c>
      <c r="I164" s="216">
        <v>1</v>
      </c>
      <c r="J164" s="216">
        <v>0</v>
      </c>
      <c r="K164" s="216">
        <v>7</v>
      </c>
      <c r="L164" s="216">
        <v>6</v>
      </c>
      <c r="M164" s="218">
        <f t="shared" si="46"/>
        <v>0.78428571428571436</v>
      </c>
      <c r="N164" s="216">
        <f t="shared" si="47"/>
        <v>1.5211278195488722</v>
      </c>
    </row>
    <row r="165" spans="1:14" ht="14.5" customHeight="1" x14ac:dyDescent="0.15">
      <c r="A165" s="224" t="s">
        <v>14</v>
      </c>
      <c r="B165" s="216">
        <v>2009</v>
      </c>
      <c r="C165" s="217" t="s">
        <v>267</v>
      </c>
      <c r="D165" s="216">
        <v>26</v>
      </c>
      <c r="E165" s="216">
        <v>15</v>
      </c>
      <c r="F165" s="218">
        <f t="shared" si="45"/>
        <v>0.57692307692307687</v>
      </c>
      <c r="G165" s="225">
        <v>8</v>
      </c>
      <c r="H165" s="216">
        <v>3</v>
      </c>
      <c r="I165" s="216">
        <v>2</v>
      </c>
      <c r="J165" s="216">
        <v>2</v>
      </c>
      <c r="K165" s="216">
        <v>9</v>
      </c>
      <c r="L165" s="216">
        <v>9</v>
      </c>
      <c r="M165" s="218">
        <f t="shared" si="46"/>
        <v>0.7553333333333333</v>
      </c>
      <c r="N165" s="216">
        <f t="shared" si="47"/>
        <v>1.3322564102564103</v>
      </c>
    </row>
    <row r="166" spans="1:14" ht="14.5" customHeight="1" x14ac:dyDescent="0.15">
      <c r="A166" s="224" t="s">
        <v>14</v>
      </c>
      <c r="B166" s="216">
        <v>2010</v>
      </c>
      <c r="C166" s="217" t="s">
        <v>263</v>
      </c>
      <c r="D166" s="216">
        <v>7</v>
      </c>
      <c r="E166" s="216">
        <v>4</v>
      </c>
      <c r="F166" s="218">
        <f t="shared" si="45"/>
        <v>0.5714285714285714</v>
      </c>
      <c r="G166" s="225">
        <v>4</v>
      </c>
      <c r="H166" s="216">
        <v>0</v>
      </c>
      <c r="I166" s="216">
        <v>0</v>
      </c>
      <c r="J166" s="216">
        <v>0</v>
      </c>
      <c r="K166" s="216">
        <v>4</v>
      </c>
      <c r="L166" s="216">
        <v>3</v>
      </c>
      <c r="M166" s="218">
        <f t="shared" si="46"/>
        <v>0</v>
      </c>
      <c r="N166" s="216">
        <f t="shared" si="47"/>
        <v>0.5714285714285714</v>
      </c>
    </row>
    <row r="167" spans="1:14" ht="14.5" customHeight="1" x14ac:dyDescent="0.15">
      <c r="A167" s="224" t="s">
        <v>14</v>
      </c>
      <c r="B167" s="216">
        <v>2015</v>
      </c>
      <c r="C167" s="217" t="s">
        <v>269</v>
      </c>
      <c r="D167" s="216">
        <v>29</v>
      </c>
      <c r="E167" s="216">
        <v>21</v>
      </c>
      <c r="F167" s="218">
        <f t="shared" si="45"/>
        <v>0.72413793103448276</v>
      </c>
      <c r="G167" s="225">
        <v>11</v>
      </c>
      <c r="H167" s="216">
        <v>8</v>
      </c>
      <c r="I167" s="216">
        <v>1</v>
      </c>
      <c r="J167" s="216">
        <v>1</v>
      </c>
      <c r="K167" s="216">
        <v>18</v>
      </c>
      <c r="L167" s="216">
        <v>15</v>
      </c>
      <c r="M167" s="218">
        <f t="shared" si="46"/>
        <v>0.68142857142857149</v>
      </c>
      <c r="N167" s="216">
        <f t="shared" si="47"/>
        <v>1.4055665024630541</v>
      </c>
    </row>
    <row r="168" spans="1:14" ht="14.5" customHeight="1" x14ac:dyDescent="0.15">
      <c r="A168" s="224" t="s">
        <v>14</v>
      </c>
      <c r="B168" s="216">
        <v>2016</v>
      </c>
      <c r="C168" s="217" t="s">
        <v>269</v>
      </c>
      <c r="D168" s="216">
        <v>3</v>
      </c>
      <c r="E168" s="216">
        <v>2</v>
      </c>
      <c r="F168" s="218">
        <f t="shared" si="45"/>
        <v>0.66666666666666663</v>
      </c>
      <c r="G168" s="225">
        <v>1</v>
      </c>
      <c r="H168" s="216">
        <v>0</v>
      </c>
      <c r="I168" s="216">
        <v>0</v>
      </c>
      <c r="J168" s="216">
        <v>1</v>
      </c>
      <c r="K168" s="216">
        <v>3</v>
      </c>
      <c r="L168" s="216">
        <v>2</v>
      </c>
      <c r="M168" s="218">
        <f t="shared" si="46"/>
        <v>1</v>
      </c>
      <c r="N168" s="216">
        <f t="shared" si="47"/>
        <v>1.6666666666666665</v>
      </c>
    </row>
    <row r="169" spans="1:14" ht="14.5" customHeight="1" x14ac:dyDescent="0.15">
      <c r="A169" s="219" t="s">
        <v>264</v>
      </c>
      <c r="B169" s="220"/>
      <c r="C169" s="221"/>
      <c r="D169" s="222">
        <f>SUM(D163:D168)</f>
        <v>132</v>
      </c>
      <c r="E169" s="222">
        <f>SUM(E163:E168)</f>
        <v>93</v>
      </c>
      <c r="F169" s="223">
        <f t="shared" si="45"/>
        <v>0.70454545454545459</v>
      </c>
      <c r="G169" s="222">
        <f t="shared" ref="G169:L169" si="48">SUM(G163:G168)</f>
        <v>48</v>
      </c>
      <c r="H169" s="222">
        <f t="shared" si="48"/>
        <v>28</v>
      </c>
      <c r="I169" s="222">
        <f t="shared" si="48"/>
        <v>11</v>
      </c>
      <c r="J169" s="222">
        <f t="shared" si="48"/>
        <v>6</v>
      </c>
      <c r="K169" s="222">
        <f t="shared" si="48"/>
        <v>69</v>
      </c>
      <c r="L169" s="222">
        <f t="shared" si="48"/>
        <v>60</v>
      </c>
      <c r="M169" s="223">
        <f t="shared" si="46"/>
        <v>0.7269892473118279</v>
      </c>
      <c r="N169" s="222">
        <f t="shared" si="47"/>
        <v>1.4315347018572826</v>
      </c>
    </row>
    <row r="170" spans="1:14" ht="14.5" customHeight="1" x14ac:dyDescent="0.15">
      <c r="A170" s="213"/>
      <c r="B170" s="214"/>
      <c r="C170" s="215"/>
      <c r="D170" s="214"/>
      <c r="E170" s="214"/>
      <c r="F170" s="214"/>
      <c r="G170" s="214"/>
      <c r="H170" s="214"/>
      <c r="I170" s="214"/>
      <c r="J170" s="214"/>
      <c r="K170" s="214"/>
      <c r="L170" s="214"/>
      <c r="M170" s="214"/>
      <c r="N170" s="214"/>
    </row>
    <row r="171" spans="1:14" ht="14.5" customHeight="1" x14ac:dyDescent="0.15">
      <c r="A171" s="198" t="s">
        <v>118</v>
      </c>
      <c r="B171" s="216">
        <v>2017</v>
      </c>
      <c r="C171" s="217" t="s">
        <v>272</v>
      </c>
      <c r="D171" s="216">
        <f>'2017 - 2017 - Field of Dreamers'!C32</f>
        <v>71</v>
      </c>
      <c r="E171" s="216">
        <f>'2017 - 2017 - Field of Dreamers'!D32</f>
        <v>37</v>
      </c>
      <c r="F171" s="216">
        <f>'2017 - 2017 - Field of Dreamers'!E32</f>
        <v>0.52112676056338025</v>
      </c>
      <c r="G171" s="216">
        <f>'2017 - 2017 - Field of Dreamers'!F32</f>
        <v>34</v>
      </c>
      <c r="H171" s="216">
        <f>'2017 - 2017 - Field of Dreamers'!G32</f>
        <v>2</v>
      </c>
      <c r="I171" s="216">
        <f>'2017 - 2017 - Field of Dreamers'!H32</f>
        <v>0</v>
      </c>
      <c r="J171" s="216">
        <f>'2017 - 2017 - Field of Dreamers'!I32</f>
        <v>1</v>
      </c>
      <c r="K171" s="216">
        <f>'2017 - 2017 - Field of Dreamers'!J32</f>
        <v>29</v>
      </c>
      <c r="L171" s="216">
        <f>'2017 - 2017 - Field of Dreamers'!K32</f>
        <v>15</v>
      </c>
      <c r="M171" s="216">
        <f>'2017 - 2017 - Field of Dreamers'!L32</f>
        <v>0.12610810810810813</v>
      </c>
      <c r="N171" s="216">
        <f>'2017 - 2017 - Field of Dreamers'!M32</f>
        <v>0.64723486867148838</v>
      </c>
    </row>
    <row r="172" spans="1:14" ht="14.5" customHeight="1" x14ac:dyDescent="0.15">
      <c r="A172" s="198" t="s">
        <v>118</v>
      </c>
      <c r="B172" s="216">
        <v>2018</v>
      </c>
      <c r="C172" s="217" t="s">
        <v>268</v>
      </c>
      <c r="D172" s="216">
        <f>'All Seasons - All Seasons'!C84</f>
        <v>65</v>
      </c>
      <c r="E172" s="216">
        <f>'All Seasons - All Seasons'!D84</f>
        <v>44</v>
      </c>
      <c r="F172" s="216">
        <f>'All Seasons - All Seasons'!E84</f>
        <v>0.67692307692307696</v>
      </c>
      <c r="G172" s="216">
        <f>'All Seasons - All Seasons'!F84</f>
        <v>38</v>
      </c>
      <c r="H172" s="216">
        <f>'All Seasons - All Seasons'!G84</f>
        <v>5</v>
      </c>
      <c r="I172" s="216">
        <f>'All Seasons - All Seasons'!H84</f>
        <v>1</v>
      </c>
      <c r="J172" s="216">
        <f>'All Seasons - All Seasons'!I84</f>
        <v>0</v>
      </c>
      <c r="K172" s="216">
        <f>'All Seasons - All Seasons'!J84</f>
        <v>24</v>
      </c>
      <c r="L172" s="216">
        <f>'All Seasons - All Seasons'!K84</f>
        <v>19</v>
      </c>
      <c r="M172" s="216">
        <f>'All Seasons - All Seasons'!L84</f>
        <v>0.18936363636363637</v>
      </c>
      <c r="N172" s="216">
        <f>'All Seasons - All Seasons'!M84</f>
        <v>0.86628671328671336</v>
      </c>
    </row>
    <row r="173" spans="1:14" ht="14.5" customHeight="1" x14ac:dyDescent="0.15">
      <c r="A173" s="219" t="s">
        <v>264</v>
      </c>
      <c r="B173" s="220"/>
      <c r="C173" s="221"/>
      <c r="D173" s="222">
        <f>SUM(D171:D172)</f>
        <v>136</v>
      </c>
      <c r="E173" s="222">
        <f>SUM(E171:E172)</f>
        <v>81</v>
      </c>
      <c r="F173" s="223">
        <f>E173/D173</f>
        <v>0.59558823529411764</v>
      </c>
      <c r="G173" s="222">
        <f t="shared" ref="G173:L173" si="49">SUM(G171:G172)</f>
        <v>72</v>
      </c>
      <c r="H173" s="222">
        <f t="shared" si="49"/>
        <v>7</v>
      </c>
      <c r="I173" s="222">
        <f t="shared" si="49"/>
        <v>1</v>
      </c>
      <c r="J173" s="222">
        <f t="shared" si="49"/>
        <v>1</v>
      </c>
      <c r="K173" s="222">
        <f t="shared" si="49"/>
        <v>53</v>
      </c>
      <c r="L173" s="222">
        <f t="shared" si="49"/>
        <v>34</v>
      </c>
      <c r="M173" s="223">
        <f>(H173*1.33+I173*1.67+J173*2)/E173</f>
        <v>0.16024691358024692</v>
      </c>
      <c r="N173" s="222">
        <f>M173+F173</f>
        <v>0.75583514887436454</v>
      </c>
    </row>
    <row r="174" spans="1:14" ht="14.5" customHeight="1" x14ac:dyDescent="0.15">
      <c r="A174" s="213"/>
      <c r="B174" s="226"/>
      <c r="C174" s="226"/>
      <c r="D174" s="226"/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</row>
    <row r="175" spans="1:14" ht="14.5" customHeight="1" x14ac:dyDescent="0.15">
      <c r="A175" s="198" t="s">
        <v>134</v>
      </c>
      <c r="B175" s="216">
        <v>2017</v>
      </c>
      <c r="C175" s="217" t="s">
        <v>270</v>
      </c>
      <c r="D175" s="216">
        <f>'2017 - 2017 - Field of Dreamers'!C58</f>
        <v>9</v>
      </c>
      <c r="E175" s="216">
        <f>'2017 - 2017 - Field of Dreamers'!D58</f>
        <v>0</v>
      </c>
      <c r="F175" s="216">
        <f>'2017 - 2017 - Field of Dreamers'!E58</f>
        <v>0</v>
      </c>
      <c r="G175" s="216">
        <f>'2017 - 2017 - Field of Dreamers'!F58</f>
        <v>0</v>
      </c>
      <c r="H175" s="216">
        <f>'2017 - 2017 - Field of Dreamers'!G58</f>
        <v>0</v>
      </c>
      <c r="I175" s="216">
        <f>'2017 - 2017 - Field of Dreamers'!H58</f>
        <v>0</v>
      </c>
      <c r="J175" s="216">
        <f>'2017 - 2017 - Field of Dreamers'!I58</f>
        <v>0</v>
      </c>
      <c r="K175" s="216">
        <f>'2017 - 2017 - Field of Dreamers'!J58</f>
        <v>2</v>
      </c>
      <c r="L175" s="216">
        <f>'2017 - 2017 - Field of Dreamers'!K58</f>
        <v>1</v>
      </c>
      <c r="M175" s="214" t="e">
        <f>'2017 - 2017 - Field of Dreamers'!L58</f>
        <v>#DIV/0!</v>
      </c>
      <c r="N175" s="214" t="e">
        <f>'2017 - 2017 - Field of Dreamers'!M58</f>
        <v>#DIV/0!</v>
      </c>
    </row>
    <row r="176" spans="1:14" ht="14.5" customHeight="1" x14ac:dyDescent="0.15">
      <c r="A176" s="219" t="s">
        <v>264</v>
      </c>
      <c r="B176" s="220"/>
      <c r="C176" s="221"/>
      <c r="D176" s="222">
        <f>D175</f>
        <v>9</v>
      </c>
      <c r="E176" s="222">
        <f>E175</f>
        <v>0</v>
      </c>
      <c r="F176" s="223">
        <f>E176/D176</f>
        <v>0</v>
      </c>
      <c r="G176" s="222">
        <f t="shared" ref="G176:L176" si="50">G175</f>
        <v>0</v>
      </c>
      <c r="H176" s="222">
        <f t="shared" si="50"/>
        <v>0</v>
      </c>
      <c r="I176" s="222">
        <f t="shared" si="50"/>
        <v>0</v>
      </c>
      <c r="J176" s="222">
        <f t="shared" si="50"/>
        <v>0</v>
      </c>
      <c r="K176" s="222">
        <f t="shared" si="50"/>
        <v>2</v>
      </c>
      <c r="L176" s="222">
        <f t="shared" si="50"/>
        <v>1</v>
      </c>
      <c r="M176" s="220" t="e">
        <f>(H176*1.33+I176*1.67+J176*2)/E176</f>
        <v>#DIV/0!</v>
      </c>
      <c r="N176" s="220" t="e">
        <f>M176+F176</f>
        <v>#DIV/0!</v>
      </c>
    </row>
    <row r="177" spans="1:14" ht="14.5" customHeight="1" x14ac:dyDescent="0.15">
      <c r="A177" s="213"/>
      <c r="B177" s="226"/>
      <c r="C177" s="226"/>
      <c r="D177" s="226"/>
      <c r="E177" s="226"/>
      <c r="F177" s="226"/>
      <c r="G177" s="226"/>
      <c r="H177" s="226"/>
      <c r="I177" s="226"/>
      <c r="J177" s="226"/>
      <c r="K177" s="226"/>
      <c r="L177" s="226"/>
      <c r="M177" s="226"/>
      <c r="N177" s="226"/>
    </row>
    <row r="178" spans="1:14" ht="14.5" customHeight="1" x14ac:dyDescent="0.15">
      <c r="A178" s="198" t="s">
        <v>279</v>
      </c>
      <c r="B178" s="216">
        <v>2019</v>
      </c>
      <c r="C178" s="217" t="s">
        <v>270</v>
      </c>
      <c r="D178" s="216">
        <f>'2019 Field of Dreamers - 2019 -'!C82</f>
        <v>3</v>
      </c>
      <c r="E178" s="216">
        <f>'2019 Field of Dreamers - 2019 -'!D82</f>
        <v>2</v>
      </c>
      <c r="F178" s="216">
        <f>'2019 Field of Dreamers - 2019 -'!E82</f>
        <v>0.66666666666666663</v>
      </c>
      <c r="G178" s="216">
        <f>'2019 Field of Dreamers - 2019 -'!F82</f>
        <v>2</v>
      </c>
      <c r="H178" s="216">
        <f>'2019 Field of Dreamers - 2019 -'!G82</f>
        <v>0</v>
      </c>
      <c r="I178" s="216">
        <f>'2019 Field of Dreamers - 2019 -'!H82</f>
        <v>0</v>
      </c>
      <c r="J178" s="216">
        <f>'2019 Field of Dreamers - 2019 -'!I82</f>
        <v>0</v>
      </c>
      <c r="K178" s="216">
        <f>'2019 Field of Dreamers - 2019 -'!J82</f>
        <v>0</v>
      </c>
      <c r="L178" s="216">
        <f>'2019 Field of Dreamers - 2019 -'!K82</f>
        <v>1</v>
      </c>
      <c r="M178" s="216">
        <f>'2019 Field of Dreamers - 2019 -'!L82</f>
        <v>0</v>
      </c>
      <c r="N178" s="216">
        <f>'2019 Field of Dreamers - 2019 -'!M82</f>
        <v>0.66666666666666663</v>
      </c>
    </row>
    <row r="179" spans="1:14" ht="14.5" customHeight="1" x14ac:dyDescent="0.15">
      <c r="A179" s="219" t="s">
        <v>264</v>
      </c>
      <c r="B179" s="220"/>
      <c r="C179" s="221"/>
      <c r="D179" s="222">
        <f>D178</f>
        <v>3</v>
      </c>
      <c r="E179" s="222">
        <f>E178</f>
        <v>2</v>
      </c>
      <c r="F179" s="223">
        <f>E179/D179</f>
        <v>0.66666666666666663</v>
      </c>
      <c r="G179" s="222">
        <f t="shared" ref="G179:L179" si="51">G178</f>
        <v>2</v>
      </c>
      <c r="H179" s="222">
        <f t="shared" si="51"/>
        <v>0</v>
      </c>
      <c r="I179" s="222">
        <f t="shared" si="51"/>
        <v>0</v>
      </c>
      <c r="J179" s="222">
        <f t="shared" si="51"/>
        <v>0</v>
      </c>
      <c r="K179" s="222">
        <f t="shared" si="51"/>
        <v>0</v>
      </c>
      <c r="L179" s="222">
        <f t="shared" si="51"/>
        <v>1</v>
      </c>
      <c r="M179" s="223">
        <f>(H179*1.33+I179*1.67+J179*2)/E179</f>
        <v>0</v>
      </c>
      <c r="N179" s="222">
        <f>M179+F179</f>
        <v>0.66666666666666663</v>
      </c>
    </row>
    <row r="180" spans="1:14" ht="14.5" customHeight="1" x14ac:dyDescent="0.15">
      <c r="A180" s="213"/>
      <c r="B180" s="226"/>
      <c r="C180" s="226"/>
      <c r="D180" s="226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</row>
    <row r="181" spans="1:14" ht="14.5" customHeight="1" x14ac:dyDescent="0.15">
      <c r="A181" s="198" t="s">
        <v>236</v>
      </c>
      <c r="B181" s="216">
        <v>2019</v>
      </c>
      <c r="C181" s="217" t="s">
        <v>270</v>
      </c>
      <c r="D181" s="216">
        <f>'2019 Field of Dreamers - 2019 -'!C84</f>
        <v>5</v>
      </c>
      <c r="E181" s="216">
        <f>'2019 Field of Dreamers - 2019 -'!D84</f>
        <v>2</v>
      </c>
      <c r="F181" s="216">
        <f>'2019 Field of Dreamers - 2019 -'!E84</f>
        <v>0.4</v>
      </c>
      <c r="G181" s="216">
        <f>'2019 Field of Dreamers - 2019 -'!F84</f>
        <v>2</v>
      </c>
      <c r="H181" s="216">
        <f>'2019 Field of Dreamers - 2019 -'!G84</f>
        <v>0</v>
      </c>
      <c r="I181" s="216">
        <f>'2019 Field of Dreamers - 2019 -'!H84</f>
        <v>0</v>
      </c>
      <c r="J181" s="216">
        <f>'2019 Field of Dreamers - 2019 -'!I84</f>
        <v>0</v>
      </c>
      <c r="K181" s="216">
        <f>'2019 Field of Dreamers - 2019 -'!J84</f>
        <v>1</v>
      </c>
      <c r="L181" s="216">
        <f>'2019 Field of Dreamers - 2019 -'!K84</f>
        <v>2</v>
      </c>
      <c r="M181" s="216">
        <f>'2019 Field of Dreamers - 2019 -'!L84</f>
        <v>0</v>
      </c>
      <c r="N181" s="216">
        <f>'2019 Field of Dreamers - 2019 -'!M84</f>
        <v>0.4</v>
      </c>
    </row>
    <row r="182" spans="1:14" ht="14.5" customHeight="1" x14ac:dyDescent="0.15">
      <c r="A182" s="219" t="s">
        <v>264</v>
      </c>
      <c r="B182" s="220"/>
      <c r="C182" s="221"/>
      <c r="D182" s="222">
        <f>D181</f>
        <v>5</v>
      </c>
      <c r="E182" s="222">
        <f>E181</f>
        <v>2</v>
      </c>
      <c r="F182" s="223">
        <f>E182/D182</f>
        <v>0.4</v>
      </c>
      <c r="G182" s="222">
        <f t="shared" ref="G182:L182" si="52">G181</f>
        <v>2</v>
      </c>
      <c r="H182" s="222">
        <f t="shared" si="52"/>
        <v>0</v>
      </c>
      <c r="I182" s="222">
        <f t="shared" si="52"/>
        <v>0</v>
      </c>
      <c r="J182" s="222">
        <f t="shared" si="52"/>
        <v>0</v>
      </c>
      <c r="K182" s="222">
        <f t="shared" si="52"/>
        <v>1</v>
      </c>
      <c r="L182" s="222">
        <f t="shared" si="52"/>
        <v>2</v>
      </c>
      <c r="M182" s="223">
        <f>(H182*1.33+I182*1.67+J182*2)/E182</f>
        <v>0</v>
      </c>
      <c r="N182" s="222">
        <f>M182+F182</f>
        <v>0.4</v>
      </c>
    </row>
    <row r="183" spans="1:14" ht="14.5" customHeight="1" x14ac:dyDescent="0.15">
      <c r="A183" s="213"/>
      <c r="B183" s="226"/>
      <c r="C183" s="226"/>
      <c r="D183" s="226"/>
      <c r="E183" s="226"/>
      <c r="F183" s="226"/>
      <c r="G183" s="226"/>
      <c r="H183" s="226"/>
      <c r="I183" s="226"/>
      <c r="J183" s="226"/>
      <c r="K183" s="226"/>
      <c r="L183" s="226"/>
      <c r="M183" s="226"/>
      <c r="N183" s="226"/>
    </row>
    <row r="184" spans="1:14" ht="14.5" customHeight="1" x14ac:dyDescent="0.15">
      <c r="A184" s="224" t="s">
        <v>54</v>
      </c>
      <c r="B184" s="216">
        <v>2011</v>
      </c>
      <c r="C184" s="217" t="s">
        <v>263</v>
      </c>
      <c r="D184" s="216">
        <v>15</v>
      </c>
      <c r="E184" s="216">
        <v>5</v>
      </c>
      <c r="F184" s="218">
        <f>E184/D184</f>
        <v>0.33333333333333331</v>
      </c>
      <c r="G184" s="225">
        <v>5</v>
      </c>
      <c r="H184" s="216">
        <v>0</v>
      </c>
      <c r="I184" s="216">
        <v>0</v>
      </c>
      <c r="J184" s="216">
        <v>0</v>
      </c>
      <c r="K184" s="216">
        <v>1</v>
      </c>
      <c r="L184" s="216">
        <v>4</v>
      </c>
      <c r="M184" s="218">
        <f>(H184*1.33+I184*1.67+J184*2)/E184</f>
        <v>0</v>
      </c>
      <c r="N184" s="216">
        <f>M184+F184</f>
        <v>0.33333333333333331</v>
      </c>
    </row>
    <row r="185" spans="1:14" ht="14.5" customHeight="1" x14ac:dyDescent="0.15">
      <c r="A185" s="224" t="s">
        <v>54</v>
      </c>
      <c r="B185" s="216">
        <v>2012</v>
      </c>
      <c r="C185" s="217" t="s">
        <v>263</v>
      </c>
      <c r="D185" s="216">
        <v>19</v>
      </c>
      <c r="E185" s="216">
        <v>8</v>
      </c>
      <c r="F185" s="218">
        <f>E185/D185</f>
        <v>0.42105263157894735</v>
      </c>
      <c r="G185" s="225">
        <v>7</v>
      </c>
      <c r="H185" s="216">
        <v>1</v>
      </c>
      <c r="I185" s="216">
        <v>0</v>
      </c>
      <c r="J185" s="216">
        <v>0</v>
      </c>
      <c r="K185" s="216">
        <v>5</v>
      </c>
      <c r="L185" s="216">
        <v>5</v>
      </c>
      <c r="M185" s="218">
        <f>(H185*1.33+I185*1.67+J185*2)/E185</f>
        <v>0.16625000000000001</v>
      </c>
      <c r="N185" s="216">
        <f>M185+F185</f>
        <v>0.58730263157894735</v>
      </c>
    </row>
    <row r="186" spans="1:14" ht="14.5" customHeight="1" x14ac:dyDescent="0.15">
      <c r="A186" s="219" t="s">
        <v>264</v>
      </c>
      <c r="B186" s="220"/>
      <c r="C186" s="221"/>
      <c r="D186" s="222">
        <f>SUM(D184:D185)</f>
        <v>34</v>
      </c>
      <c r="E186" s="222">
        <f>SUM(E184:E185)</f>
        <v>13</v>
      </c>
      <c r="F186" s="223">
        <f>E186/D186</f>
        <v>0.38235294117647056</v>
      </c>
      <c r="G186" s="222">
        <f t="shared" ref="G186:L186" si="53">SUM(G184:G185)</f>
        <v>12</v>
      </c>
      <c r="H186" s="222">
        <f t="shared" si="53"/>
        <v>1</v>
      </c>
      <c r="I186" s="222">
        <f t="shared" si="53"/>
        <v>0</v>
      </c>
      <c r="J186" s="222">
        <f t="shared" si="53"/>
        <v>0</v>
      </c>
      <c r="K186" s="222">
        <f t="shared" si="53"/>
        <v>6</v>
      </c>
      <c r="L186" s="222">
        <f t="shared" si="53"/>
        <v>9</v>
      </c>
      <c r="M186" s="223">
        <f>(H186*1.33+I186*1.67+J186*2)/E186</f>
        <v>0.10230769230769231</v>
      </c>
      <c r="N186" s="222">
        <f>M186+F186</f>
        <v>0.48466063348416288</v>
      </c>
    </row>
    <row r="187" spans="1:14" ht="14.5" customHeight="1" x14ac:dyDescent="0.15">
      <c r="A187" s="213"/>
      <c r="B187" s="214"/>
      <c r="C187" s="215"/>
      <c r="D187" s="214"/>
      <c r="E187" s="214"/>
      <c r="F187" s="214"/>
      <c r="G187" s="214"/>
      <c r="H187" s="214"/>
      <c r="I187" s="214"/>
      <c r="J187" s="214"/>
      <c r="K187" s="214"/>
      <c r="L187" s="214"/>
      <c r="M187" s="214"/>
      <c r="N187" s="214"/>
    </row>
    <row r="188" spans="1:14" ht="14.5" customHeight="1" x14ac:dyDescent="0.15">
      <c r="A188" s="224" t="s">
        <v>102</v>
      </c>
      <c r="B188" s="216">
        <v>2016</v>
      </c>
      <c r="C188" s="217" t="s">
        <v>269</v>
      </c>
      <c r="D188" s="216">
        <v>4</v>
      </c>
      <c r="E188" s="216">
        <v>0</v>
      </c>
      <c r="F188" s="218">
        <f>E188/D188</f>
        <v>0</v>
      </c>
      <c r="G188" s="225">
        <v>0</v>
      </c>
      <c r="H188" s="216">
        <v>0</v>
      </c>
      <c r="I188" s="216">
        <v>0</v>
      </c>
      <c r="J188" s="216">
        <v>0</v>
      </c>
      <c r="K188" s="216">
        <v>0</v>
      </c>
      <c r="L188" s="216">
        <v>0</v>
      </c>
      <c r="M188" s="214" t="e">
        <f>(H188*1.33+I188*1.67+J188*2)/E188</f>
        <v>#DIV/0!</v>
      </c>
      <c r="N188" s="214" t="e">
        <f>M188+F188</f>
        <v>#DIV/0!</v>
      </c>
    </row>
    <row r="189" spans="1:14" ht="14.5" customHeight="1" x14ac:dyDescent="0.15">
      <c r="A189" s="219" t="s">
        <v>264</v>
      </c>
      <c r="B189" s="220"/>
      <c r="C189" s="221"/>
      <c r="D189" s="222">
        <f>D188</f>
        <v>4</v>
      </c>
      <c r="E189" s="222">
        <f>E188</f>
        <v>0</v>
      </c>
      <c r="F189" s="223">
        <f>E189/D189</f>
        <v>0</v>
      </c>
      <c r="G189" s="222">
        <f t="shared" ref="G189:L189" si="54">G188</f>
        <v>0</v>
      </c>
      <c r="H189" s="222">
        <f t="shared" si="54"/>
        <v>0</v>
      </c>
      <c r="I189" s="222">
        <f t="shared" si="54"/>
        <v>0</v>
      </c>
      <c r="J189" s="222">
        <f t="shared" si="54"/>
        <v>0</v>
      </c>
      <c r="K189" s="222">
        <f t="shared" si="54"/>
        <v>0</v>
      </c>
      <c r="L189" s="222">
        <f t="shared" si="54"/>
        <v>0</v>
      </c>
      <c r="M189" s="220" t="e">
        <f>(H189*1.33+I189*1.67+J189*2)/E189</f>
        <v>#DIV/0!</v>
      </c>
      <c r="N189" s="220" t="e">
        <f>M189+F189</f>
        <v>#DIV/0!</v>
      </c>
    </row>
    <row r="190" spans="1:14" ht="14.5" customHeight="1" x14ac:dyDescent="0.15">
      <c r="A190" s="213"/>
      <c r="B190" s="214"/>
      <c r="C190" s="215"/>
      <c r="D190" s="214"/>
      <c r="E190" s="214"/>
      <c r="F190" s="214"/>
      <c r="G190" s="214"/>
      <c r="H190" s="214"/>
      <c r="I190" s="214"/>
      <c r="J190" s="214"/>
      <c r="K190" s="214"/>
      <c r="L190" s="214"/>
      <c r="M190" s="214"/>
      <c r="N190" s="214"/>
    </row>
    <row r="191" spans="1:14" ht="14.5" customHeight="1" x14ac:dyDescent="0.15">
      <c r="A191" s="198" t="s">
        <v>27</v>
      </c>
      <c r="B191" s="216">
        <v>2007</v>
      </c>
      <c r="C191" s="217" t="s">
        <v>263</v>
      </c>
      <c r="D191" s="216">
        <v>22</v>
      </c>
      <c r="E191" s="216">
        <v>14</v>
      </c>
      <c r="F191" s="218">
        <f>E191/D191</f>
        <v>0.63636363636363635</v>
      </c>
      <c r="G191" s="216">
        <v>13</v>
      </c>
      <c r="H191" s="216">
        <v>1</v>
      </c>
      <c r="I191" s="216">
        <v>0</v>
      </c>
      <c r="J191" s="216">
        <v>0</v>
      </c>
      <c r="K191" s="216">
        <v>8</v>
      </c>
      <c r="L191" s="216">
        <v>8</v>
      </c>
      <c r="M191" s="218">
        <f>(H191*1.33+I191*1.67+J191*2)/E191</f>
        <v>9.5000000000000001E-2</v>
      </c>
      <c r="N191" s="216">
        <f>M191+F191</f>
        <v>0.73136363636363633</v>
      </c>
    </row>
    <row r="192" spans="1:14" ht="14.5" customHeight="1" x14ac:dyDescent="0.15">
      <c r="A192" s="219" t="s">
        <v>264</v>
      </c>
      <c r="B192" s="220"/>
      <c r="C192" s="221"/>
      <c r="D192" s="222">
        <f>D191</f>
        <v>22</v>
      </c>
      <c r="E192" s="222">
        <f>E191</f>
        <v>14</v>
      </c>
      <c r="F192" s="223">
        <f>E192/D192</f>
        <v>0.63636363636363635</v>
      </c>
      <c r="G192" s="222">
        <f t="shared" ref="G192:L192" si="55">G191</f>
        <v>13</v>
      </c>
      <c r="H192" s="222">
        <f t="shared" si="55"/>
        <v>1</v>
      </c>
      <c r="I192" s="222">
        <f t="shared" si="55"/>
        <v>0</v>
      </c>
      <c r="J192" s="222">
        <f t="shared" si="55"/>
        <v>0</v>
      </c>
      <c r="K192" s="222">
        <f t="shared" si="55"/>
        <v>8</v>
      </c>
      <c r="L192" s="222">
        <f t="shared" si="55"/>
        <v>8</v>
      </c>
      <c r="M192" s="223">
        <f>(H192*1.33+I192*1.67+J192*2)/E192</f>
        <v>9.5000000000000001E-2</v>
      </c>
      <c r="N192" s="222">
        <f>M192+F192</f>
        <v>0.73136363636363633</v>
      </c>
    </row>
    <row r="193" spans="1:14" ht="14.5" customHeight="1" x14ac:dyDescent="0.15">
      <c r="A193" s="213"/>
      <c r="B193" s="214"/>
      <c r="C193" s="215"/>
      <c r="D193" s="214"/>
      <c r="E193" s="214"/>
      <c r="F193" s="214"/>
      <c r="G193" s="214"/>
      <c r="H193" s="214"/>
      <c r="I193" s="214"/>
      <c r="J193" s="214"/>
      <c r="K193" s="214"/>
      <c r="L193" s="214"/>
      <c r="M193" s="214"/>
      <c r="N193" s="214"/>
    </row>
    <row r="194" spans="1:14" ht="14.5" customHeight="1" x14ac:dyDescent="0.15">
      <c r="A194" s="224" t="s">
        <v>61</v>
      </c>
      <c r="B194" s="216">
        <v>2012</v>
      </c>
      <c r="C194" s="217" t="s">
        <v>263</v>
      </c>
      <c r="D194" s="216">
        <v>12</v>
      </c>
      <c r="E194" s="216">
        <v>4</v>
      </c>
      <c r="F194" s="218">
        <f>E194/D194</f>
        <v>0.33333333333333331</v>
      </c>
      <c r="G194" s="216">
        <v>3</v>
      </c>
      <c r="H194" s="216">
        <v>1</v>
      </c>
      <c r="I194" s="216">
        <v>0</v>
      </c>
      <c r="J194" s="216">
        <v>0</v>
      </c>
      <c r="K194" s="216">
        <v>4</v>
      </c>
      <c r="L194" s="216">
        <v>2</v>
      </c>
      <c r="M194" s="218">
        <f>(H194*1.33+I194*1.67+J194*2)/E194</f>
        <v>0.33250000000000002</v>
      </c>
      <c r="N194" s="216">
        <f>M194+F194</f>
        <v>0.66583333333333328</v>
      </c>
    </row>
    <row r="195" spans="1:14" ht="14.5" customHeight="1" x14ac:dyDescent="0.15">
      <c r="A195" s="224" t="s">
        <v>61</v>
      </c>
      <c r="B195" s="216">
        <v>2017</v>
      </c>
      <c r="C195" s="217" t="s">
        <v>270</v>
      </c>
      <c r="D195" s="216">
        <f>'2017 - 2017 - Field of Dreamers'!C50</f>
        <v>5</v>
      </c>
      <c r="E195" s="216">
        <f>'2017 - 2017 - Field of Dreamers'!D50</f>
        <v>4</v>
      </c>
      <c r="F195" s="216">
        <f>'2017 - 2017 - Field of Dreamers'!E50</f>
        <v>0.8</v>
      </c>
      <c r="G195" s="216">
        <f>'2017 - 2017 - Field of Dreamers'!F50</f>
        <v>3</v>
      </c>
      <c r="H195" s="216">
        <f>'2017 - 2017 - Field of Dreamers'!G50</f>
        <v>1</v>
      </c>
      <c r="I195" s="216">
        <f>'2017 - 2017 - Field of Dreamers'!H50</f>
        <v>0</v>
      </c>
      <c r="J195" s="216">
        <f>'2017 - 2017 - Field of Dreamers'!I50</f>
        <v>0</v>
      </c>
      <c r="K195" s="216">
        <f>'2017 - 2017 - Field of Dreamers'!J50</f>
        <v>4</v>
      </c>
      <c r="L195" s="216">
        <f>'2017 - 2017 - Field of Dreamers'!K50</f>
        <v>3</v>
      </c>
      <c r="M195" s="216">
        <f>'2017 - 2017 - Field of Dreamers'!L50</f>
        <v>0.33324999999999999</v>
      </c>
      <c r="N195" s="216">
        <f>'2017 - 2017 - Field of Dreamers'!M50</f>
        <v>1.1332500000000001</v>
      </c>
    </row>
    <row r="196" spans="1:14" ht="14.5" customHeight="1" x14ac:dyDescent="0.15">
      <c r="A196" s="224" t="s">
        <v>61</v>
      </c>
      <c r="B196" s="216">
        <v>2018</v>
      </c>
      <c r="C196" s="217" t="s">
        <v>270</v>
      </c>
      <c r="D196" s="216">
        <f>'2018 Field of Dreamers - 2018 -'!C78</f>
        <v>8</v>
      </c>
      <c r="E196" s="216">
        <f>'2018 Field of Dreamers - 2018 -'!D78</f>
        <v>6</v>
      </c>
      <c r="F196" s="216">
        <f>'2018 Field of Dreamers - 2018 -'!E78</f>
        <v>0.75</v>
      </c>
      <c r="G196" s="216">
        <f>'2018 Field of Dreamers - 2018 -'!F78</f>
        <v>4</v>
      </c>
      <c r="H196" s="216">
        <f>'2018 Field of Dreamers - 2018 -'!G78</f>
        <v>1</v>
      </c>
      <c r="I196" s="216">
        <f>'2018 Field of Dreamers - 2018 -'!H78</f>
        <v>0</v>
      </c>
      <c r="J196" s="216">
        <f>'2018 Field of Dreamers - 2018 -'!I78</f>
        <v>1</v>
      </c>
      <c r="K196" s="216">
        <f>'2018 Field of Dreamers - 2018 -'!J78</f>
        <v>3</v>
      </c>
      <c r="L196" s="216">
        <f>'2018 Field of Dreamers - 2018 -'!K78</f>
        <v>3</v>
      </c>
      <c r="M196" s="216">
        <f>'2018 Field of Dreamers - 2018 -'!L78</f>
        <v>0.55549999999999999</v>
      </c>
      <c r="N196" s="216">
        <f>'2018 Field of Dreamers - 2018 -'!M78</f>
        <v>1.3054999999999999</v>
      </c>
    </row>
    <row r="197" spans="1:14" ht="14.5" customHeight="1" x14ac:dyDescent="0.15">
      <c r="A197" s="224" t="s">
        <v>61</v>
      </c>
      <c r="B197" s="216">
        <v>2019</v>
      </c>
      <c r="C197" s="217" t="s">
        <v>270</v>
      </c>
      <c r="D197" s="216">
        <f>'2019 Field of Dreamers - 2019 -'!C86</f>
        <v>4</v>
      </c>
      <c r="E197" s="216">
        <f>'2019 Field of Dreamers - 2019 -'!D86</f>
        <v>4</v>
      </c>
      <c r="F197" s="216">
        <f>'2019 Field of Dreamers - 2019 -'!E86</f>
        <v>1</v>
      </c>
      <c r="G197" s="216">
        <f>'2019 Field of Dreamers - 2019 -'!F86</f>
        <v>3</v>
      </c>
      <c r="H197" s="216">
        <f>'2019 Field of Dreamers - 2019 -'!G86</f>
        <v>1</v>
      </c>
      <c r="I197" s="216">
        <f>'2019 Field of Dreamers - 2019 -'!H86</f>
        <v>0</v>
      </c>
      <c r="J197" s="216">
        <f>'2019 Field of Dreamers - 2019 -'!I86</f>
        <v>0</v>
      </c>
      <c r="K197" s="216">
        <f>'2019 Field of Dreamers - 2019 -'!J86</f>
        <v>2</v>
      </c>
      <c r="L197" s="216">
        <f>'2019 Field of Dreamers - 2019 -'!K86</f>
        <v>2</v>
      </c>
      <c r="M197" s="216">
        <f>'2019 Field of Dreamers - 2019 -'!L86</f>
        <v>0.33324999999999999</v>
      </c>
      <c r="N197" s="216">
        <f>'2019 Field of Dreamers - 2019 -'!M86</f>
        <v>1.33325</v>
      </c>
    </row>
    <row r="198" spans="1:14" ht="14.5" customHeight="1" x14ac:dyDescent="0.15">
      <c r="A198" s="219" t="s">
        <v>264</v>
      </c>
      <c r="B198" s="220"/>
      <c r="C198" s="221"/>
      <c r="D198" s="222">
        <f>SUM(D194:D197)</f>
        <v>29</v>
      </c>
      <c r="E198" s="222">
        <f>SUM(E194:E197)</f>
        <v>18</v>
      </c>
      <c r="F198" s="223">
        <f>E198/D198</f>
        <v>0.62068965517241381</v>
      </c>
      <c r="G198" s="222">
        <f t="shared" ref="G198:L198" si="56">SUM(G194:G197)</f>
        <v>13</v>
      </c>
      <c r="H198" s="222">
        <f t="shared" si="56"/>
        <v>4</v>
      </c>
      <c r="I198" s="222">
        <f t="shared" si="56"/>
        <v>0</v>
      </c>
      <c r="J198" s="222">
        <f t="shared" si="56"/>
        <v>1</v>
      </c>
      <c r="K198" s="222">
        <f t="shared" si="56"/>
        <v>13</v>
      </c>
      <c r="L198" s="222">
        <f t="shared" si="56"/>
        <v>10</v>
      </c>
      <c r="M198" s="223">
        <f>(H198*1.33+I198*1.67+J198*2)/E198</f>
        <v>0.40666666666666668</v>
      </c>
      <c r="N198" s="222">
        <f>M198+F198</f>
        <v>1.0273563218390804</v>
      </c>
    </row>
    <row r="199" spans="1:14" ht="14.5" customHeight="1" x14ac:dyDescent="0.15">
      <c r="A199" s="213"/>
      <c r="B199" s="214"/>
      <c r="C199" s="215"/>
      <c r="D199" s="214"/>
      <c r="E199" s="214"/>
      <c r="F199" s="214"/>
      <c r="G199" s="214"/>
      <c r="H199" s="214"/>
      <c r="I199" s="214"/>
      <c r="J199" s="214"/>
      <c r="K199" s="214"/>
      <c r="L199" s="214"/>
      <c r="M199" s="214"/>
      <c r="N199" s="214"/>
    </row>
    <row r="200" spans="1:14" ht="14.5" customHeight="1" x14ac:dyDescent="0.15">
      <c r="A200" s="224" t="s">
        <v>88</v>
      </c>
      <c r="B200" s="216">
        <v>2015</v>
      </c>
      <c r="C200" s="217" t="s">
        <v>269</v>
      </c>
      <c r="D200" s="216">
        <v>5</v>
      </c>
      <c r="E200" s="216">
        <v>2</v>
      </c>
      <c r="F200" s="218">
        <f>E200/D200</f>
        <v>0.4</v>
      </c>
      <c r="G200" s="225">
        <v>2</v>
      </c>
      <c r="H200" s="216">
        <v>0</v>
      </c>
      <c r="I200" s="216">
        <v>0</v>
      </c>
      <c r="J200" s="216">
        <v>0</v>
      </c>
      <c r="K200" s="216">
        <v>1</v>
      </c>
      <c r="L200" s="216">
        <v>1</v>
      </c>
      <c r="M200" s="218">
        <f>(H200*1.33+I200*1.67+J200*2)/E200</f>
        <v>0</v>
      </c>
      <c r="N200" s="216">
        <f>M200+F200</f>
        <v>0.4</v>
      </c>
    </row>
    <row r="201" spans="1:14" ht="14.5" customHeight="1" x14ac:dyDescent="0.15">
      <c r="A201" s="224" t="s">
        <v>88</v>
      </c>
      <c r="B201" s="216">
        <v>2016</v>
      </c>
      <c r="C201" s="217" t="s">
        <v>269</v>
      </c>
      <c r="D201" s="216">
        <v>5</v>
      </c>
      <c r="E201" s="216">
        <v>2</v>
      </c>
      <c r="F201" s="218">
        <f>E201/D201</f>
        <v>0.4</v>
      </c>
      <c r="G201" s="225">
        <v>2</v>
      </c>
      <c r="H201" s="216">
        <v>0</v>
      </c>
      <c r="I201" s="216">
        <v>0</v>
      </c>
      <c r="J201" s="216">
        <v>0</v>
      </c>
      <c r="K201" s="216">
        <v>0</v>
      </c>
      <c r="L201" s="216">
        <v>0</v>
      </c>
      <c r="M201" s="218">
        <f>(H201*1.33+I201*1.67+J201*2)/E201</f>
        <v>0</v>
      </c>
      <c r="N201" s="216">
        <f>M201+F201</f>
        <v>0.4</v>
      </c>
    </row>
    <row r="202" spans="1:14" ht="14.5" customHeight="1" x14ac:dyDescent="0.15">
      <c r="A202" s="224" t="s">
        <v>88</v>
      </c>
      <c r="B202" s="216">
        <v>2017</v>
      </c>
      <c r="C202" s="217" t="s">
        <v>265</v>
      </c>
      <c r="D202" s="216">
        <f>'2017 - 2017 - Field of Dreamers'!C16</f>
        <v>63</v>
      </c>
      <c r="E202" s="216">
        <f>'2017 - 2017 - Field of Dreamers'!D16</f>
        <v>40</v>
      </c>
      <c r="F202" s="216">
        <f>'2017 - 2017 - Field of Dreamers'!E16</f>
        <v>0.63492063492063489</v>
      </c>
      <c r="G202" s="216">
        <f>'2017 - 2017 - Field of Dreamers'!F16</f>
        <v>38</v>
      </c>
      <c r="H202" s="216">
        <f>'2017 - 2017 - Field of Dreamers'!G16</f>
        <v>2</v>
      </c>
      <c r="I202" s="216">
        <f>'2017 - 2017 - Field of Dreamers'!H16</f>
        <v>0</v>
      </c>
      <c r="J202" s="216">
        <f>'2017 - 2017 - Field of Dreamers'!I16</f>
        <v>0</v>
      </c>
      <c r="K202" s="216">
        <f>'2017 - 2017 - Field of Dreamers'!J16</f>
        <v>10</v>
      </c>
      <c r="L202" s="216">
        <f>'2017 - 2017 - Field of Dreamers'!K16</f>
        <v>24</v>
      </c>
      <c r="M202" s="216">
        <f>'2017 - 2017 - Field of Dreamers'!L16</f>
        <v>6.6650000000000001E-2</v>
      </c>
      <c r="N202" s="216">
        <f>'2017 - 2017 - Field of Dreamers'!M16</f>
        <v>0.70157063492063487</v>
      </c>
    </row>
    <row r="203" spans="1:14" ht="14.5" customHeight="1" x14ac:dyDescent="0.15">
      <c r="A203" s="224" t="s">
        <v>88</v>
      </c>
      <c r="B203" s="216">
        <v>2018</v>
      </c>
      <c r="C203" s="217" t="s">
        <v>271</v>
      </c>
      <c r="D203" s="216">
        <f>'All Seasons - All Seasons'!C95</f>
        <v>29</v>
      </c>
      <c r="E203" s="216">
        <f>'All Seasons - All Seasons'!D95</f>
        <v>18</v>
      </c>
      <c r="F203" s="216">
        <f>'All Seasons - All Seasons'!E95</f>
        <v>0.62068965517241381</v>
      </c>
      <c r="G203" s="216">
        <f>'All Seasons - All Seasons'!F95</f>
        <v>18</v>
      </c>
      <c r="H203" s="216">
        <f>'All Seasons - All Seasons'!G95</f>
        <v>0</v>
      </c>
      <c r="I203" s="216">
        <f>'All Seasons - All Seasons'!H95</f>
        <v>0</v>
      </c>
      <c r="J203" s="216">
        <f>'All Seasons - All Seasons'!I95</f>
        <v>0</v>
      </c>
      <c r="K203" s="216">
        <f>'All Seasons - All Seasons'!J95</f>
        <v>8</v>
      </c>
      <c r="L203" s="216">
        <f>'All Seasons - All Seasons'!K95</f>
        <v>8</v>
      </c>
      <c r="M203" s="216">
        <f>'All Seasons - All Seasons'!L95</f>
        <v>0</v>
      </c>
      <c r="N203" s="216">
        <f>'All Seasons - All Seasons'!M95</f>
        <v>0.62068965517241381</v>
      </c>
    </row>
    <row r="204" spans="1:14" ht="14.5" customHeight="1" x14ac:dyDescent="0.15">
      <c r="A204" s="219" t="s">
        <v>264</v>
      </c>
      <c r="B204" s="220"/>
      <c r="C204" s="221"/>
      <c r="D204" s="222">
        <f>SUM(D200:D203)</f>
        <v>102</v>
      </c>
      <c r="E204" s="222">
        <f>SUM(E200:E203)</f>
        <v>62</v>
      </c>
      <c r="F204" s="223">
        <f>E204/D204</f>
        <v>0.60784313725490191</v>
      </c>
      <c r="G204" s="222">
        <f t="shared" ref="G204:L204" si="57">SUM(G200:G203)</f>
        <v>60</v>
      </c>
      <c r="H204" s="222">
        <f t="shared" si="57"/>
        <v>2</v>
      </c>
      <c r="I204" s="222">
        <f t="shared" si="57"/>
        <v>0</v>
      </c>
      <c r="J204" s="222">
        <f t="shared" si="57"/>
        <v>0</v>
      </c>
      <c r="K204" s="222">
        <f t="shared" si="57"/>
        <v>19</v>
      </c>
      <c r="L204" s="222">
        <f t="shared" si="57"/>
        <v>33</v>
      </c>
      <c r="M204" s="223">
        <f>(H204*1.33+I204*1.67+J204*2)/E204</f>
        <v>4.2903225806451617E-2</v>
      </c>
      <c r="N204" s="222">
        <f>M204+F204</f>
        <v>0.65074636306135347</v>
      </c>
    </row>
    <row r="205" spans="1:14" ht="14.5" customHeight="1" x14ac:dyDescent="0.15">
      <c r="A205" s="213"/>
      <c r="B205" s="214"/>
      <c r="C205" s="215"/>
      <c r="D205" s="214"/>
      <c r="E205" s="214"/>
      <c r="F205" s="214"/>
      <c r="G205" s="214"/>
      <c r="H205" s="214"/>
      <c r="I205" s="214"/>
      <c r="J205" s="214"/>
      <c r="K205" s="214"/>
      <c r="L205" s="214"/>
      <c r="M205" s="214"/>
      <c r="N205" s="214"/>
    </row>
    <row r="206" spans="1:14" ht="14.5" customHeight="1" x14ac:dyDescent="0.15">
      <c r="A206" s="224" t="s">
        <v>280</v>
      </c>
      <c r="B206" s="216">
        <v>2019</v>
      </c>
      <c r="C206" s="217" t="s">
        <v>270</v>
      </c>
      <c r="D206" s="216">
        <f>'2019 Field of Dreamers - 2019 -'!C81</f>
        <v>15</v>
      </c>
      <c r="E206" s="216">
        <f>'2019 Field of Dreamers - 2019 -'!D81</f>
        <v>7</v>
      </c>
      <c r="F206" s="216">
        <f>'2019 Field of Dreamers - 2019 -'!E81</f>
        <v>0.46666666666666667</v>
      </c>
      <c r="G206" s="216">
        <f>'2019 Field of Dreamers - 2019 -'!F81</f>
        <v>7</v>
      </c>
      <c r="H206" s="216">
        <f>'2019 Field of Dreamers - 2019 -'!G81</f>
        <v>0</v>
      </c>
      <c r="I206" s="216">
        <f>'2019 Field of Dreamers - 2019 -'!H81</f>
        <v>0</v>
      </c>
      <c r="J206" s="216">
        <f>'2019 Field of Dreamers - 2019 -'!I81</f>
        <v>0</v>
      </c>
      <c r="K206" s="216">
        <f>'2019 Field of Dreamers - 2019 -'!J81</f>
        <v>2</v>
      </c>
      <c r="L206" s="216">
        <f>'2019 Field of Dreamers - 2019 -'!K81</f>
        <v>2</v>
      </c>
      <c r="M206" s="216">
        <f>'2019 Field of Dreamers - 2019 -'!L81</f>
        <v>0</v>
      </c>
      <c r="N206" s="216">
        <f>'2019 Field of Dreamers - 2019 -'!M81</f>
        <v>0.46666666666666667</v>
      </c>
    </row>
    <row r="207" spans="1:14" ht="14.5" customHeight="1" x14ac:dyDescent="0.15">
      <c r="A207" s="219" t="s">
        <v>264</v>
      </c>
      <c r="B207" s="220"/>
      <c r="C207" s="221"/>
      <c r="D207" s="222">
        <f>D206</f>
        <v>15</v>
      </c>
      <c r="E207" s="222">
        <f>E206</f>
        <v>7</v>
      </c>
      <c r="F207" s="223">
        <f>E207/D207</f>
        <v>0.46666666666666667</v>
      </c>
      <c r="G207" s="222">
        <f t="shared" ref="G207:L207" si="58">G206</f>
        <v>7</v>
      </c>
      <c r="H207" s="222">
        <f t="shared" si="58"/>
        <v>0</v>
      </c>
      <c r="I207" s="222">
        <f t="shared" si="58"/>
        <v>0</v>
      </c>
      <c r="J207" s="222">
        <f t="shared" si="58"/>
        <v>0</v>
      </c>
      <c r="K207" s="222">
        <f t="shared" si="58"/>
        <v>2</v>
      </c>
      <c r="L207" s="222">
        <f t="shared" si="58"/>
        <v>2</v>
      </c>
      <c r="M207" s="223">
        <f>(H207*1.33+I207*1.67+J207*2)/E207</f>
        <v>0</v>
      </c>
      <c r="N207" s="222">
        <f>M207+F207</f>
        <v>0.46666666666666667</v>
      </c>
    </row>
    <row r="208" spans="1:14" ht="14.5" customHeight="1" x14ac:dyDescent="0.15">
      <c r="A208" s="213"/>
      <c r="B208" s="214"/>
      <c r="C208" s="215"/>
      <c r="D208" s="214"/>
      <c r="E208" s="214"/>
      <c r="F208" s="214"/>
      <c r="G208" s="214"/>
      <c r="H208" s="214"/>
      <c r="I208" s="214"/>
      <c r="J208" s="214"/>
      <c r="K208" s="214"/>
      <c r="L208" s="214"/>
      <c r="M208" s="214"/>
      <c r="N208" s="214"/>
    </row>
    <row r="209" spans="1:14" ht="14.5" customHeight="1" x14ac:dyDescent="0.15">
      <c r="A209" s="224" t="s">
        <v>71</v>
      </c>
      <c r="B209" s="216">
        <v>2014</v>
      </c>
      <c r="C209" s="217" t="s">
        <v>269</v>
      </c>
      <c r="D209" s="216">
        <v>15</v>
      </c>
      <c r="E209" s="216">
        <v>10</v>
      </c>
      <c r="F209" s="218">
        <f>E209/D209</f>
        <v>0.66666666666666663</v>
      </c>
      <c r="G209" s="225">
        <v>8</v>
      </c>
      <c r="H209" s="216">
        <v>2</v>
      </c>
      <c r="I209" s="216">
        <v>0</v>
      </c>
      <c r="J209" s="216">
        <v>0</v>
      </c>
      <c r="K209" s="216">
        <v>1</v>
      </c>
      <c r="L209" s="216">
        <v>5</v>
      </c>
      <c r="M209" s="218">
        <f>(H209*1.33+I209*1.67+J209*2)/E209</f>
        <v>0.26600000000000001</v>
      </c>
      <c r="N209" s="216">
        <f>M209+F209</f>
        <v>0.93266666666666664</v>
      </c>
    </row>
    <row r="210" spans="1:14" ht="14.5" customHeight="1" x14ac:dyDescent="0.15">
      <c r="A210" s="219" t="s">
        <v>264</v>
      </c>
      <c r="B210" s="220"/>
      <c r="C210" s="221"/>
      <c r="D210" s="222">
        <f>D209</f>
        <v>15</v>
      </c>
      <c r="E210" s="222">
        <f>E209</f>
        <v>10</v>
      </c>
      <c r="F210" s="223">
        <f>E210/D210</f>
        <v>0.66666666666666663</v>
      </c>
      <c r="G210" s="222">
        <f t="shared" ref="G210:L210" si="59">G209</f>
        <v>8</v>
      </c>
      <c r="H210" s="222">
        <f t="shared" si="59"/>
        <v>2</v>
      </c>
      <c r="I210" s="222">
        <f t="shared" si="59"/>
        <v>0</v>
      </c>
      <c r="J210" s="222">
        <f t="shared" si="59"/>
        <v>0</v>
      </c>
      <c r="K210" s="222">
        <f t="shared" si="59"/>
        <v>1</v>
      </c>
      <c r="L210" s="222">
        <f t="shared" si="59"/>
        <v>5</v>
      </c>
      <c r="M210" s="223">
        <f>(H210*1.33+I210*1.67+J210*2)/E210</f>
        <v>0.26600000000000001</v>
      </c>
      <c r="N210" s="222">
        <f>M210+F210</f>
        <v>0.93266666666666664</v>
      </c>
    </row>
    <row r="211" spans="1:14" ht="14.5" customHeight="1" x14ac:dyDescent="0.15">
      <c r="A211" s="213"/>
      <c r="B211" s="214"/>
      <c r="C211" s="215"/>
      <c r="D211" s="214"/>
      <c r="E211" s="214"/>
      <c r="F211" s="214"/>
      <c r="G211" s="214"/>
      <c r="H211" s="214"/>
      <c r="I211" s="214"/>
      <c r="J211" s="214"/>
      <c r="K211" s="214"/>
      <c r="L211" s="214"/>
      <c r="M211" s="214"/>
      <c r="N211" s="214"/>
    </row>
    <row r="212" spans="1:14" ht="14.5" customHeight="1" x14ac:dyDescent="0.15">
      <c r="A212" s="224" t="s">
        <v>132</v>
      </c>
      <c r="B212" s="216">
        <v>2017</v>
      </c>
      <c r="C212" s="217" t="s">
        <v>270</v>
      </c>
      <c r="D212" s="216">
        <f>'2017 - 2017 - Field of Dreamers'!C56</f>
        <v>4</v>
      </c>
      <c r="E212" s="216">
        <f>'2017 - 2017 - Field of Dreamers'!D56</f>
        <v>3</v>
      </c>
      <c r="F212" s="216">
        <f>'2017 - 2017 - Field of Dreamers'!E56</f>
        <v>0.75</v>
      </c>
      <c r="G212" s="216">
        <f>'2017 - 2017 - Field of Dreamers'!F56</f>
        <v>2</v>
      </c>
      <c r="H212" s="216">
        <f>'2017 - 2017 - Field of Dreamers'!G56</f>
        <v>1</v>
      </c>
      <c r="I212" s="216">
        <f>'2017 - 2017 - Field of Dreamers'!H56</f>
        <v>0</v>
      </c>
      <c r="J212" s="216">
        <f>'2017 - 2017 - Field of Dreamers'!I56</f>
        <v>0</v>
      </c>
      <c r="K212" s="216">
        <f>'2017 - 2017 - Field of Dreamers'!J56</f>
        <v>0</v>
      </c>
      <c r="L212" s="216">
        <f>'2017 - 2017 - Field of Dreamers'!K56</f>
        <v>0</v>
      </c>
      <c r="M212" s="216">
        <f>'2017 - 2017 - Field of Dreamers'!L56</f>
        <v>0.4443333333333333</v>
      </c>
      <c r="N212" s="216">
        <f>'2017 - 2017 - Field of Dreamers'!M56</f>
        <v>1.1943333333333332</v>
      </c>
    </row>
    <row r="213" spans="1:14" ht="14.5" customHeight="1" x14ac:dyDescent="0.15">
      <c r="A213" s="219" t="s">
        <v>264</v>
      </c>
      <c r="B213" s="220"/>
      <c r="C213" s="221"/>
      <c r="D213" s="222">
        <f>D212</f>
        <v>4</v>
      </c>
      <c r="E213" s="222">
        <f>E212</f>
        <v>3</v>
      </c>
      <c r="F213" s="223">
        <f>E213/D213</f>
        <v>0.75</v>
      </c>
      <c r="G213" s="222">
        <f t="shared" ref="G213:L213" si="60">G212</f>
        <v>2</v>
      </c>
      <c r="H213" s="222">
        <f t="shared" si="60"/>
        <v>1</v>
      </c>
      <c r="I213" s="222">
        <f t="shared" si="60"/>
        <v>0</v>
      </c>
      <c r="J213" s="222">
        <f t="shared" si="60"/>
        <v>0</v>
      </c>
      <c r="K213" s="222">
        <f t="shared" si="60"/>
        <v>0</v>
      </c>
      <c r="L213" s="222">
        <f t="shared" si="60"/>
        <v>0</v>
      </c>
      <c r="M213" s="223">
        <f>(H213*1.33+I213*1.67+J213*2)/E213</f>
        <v>0.44333333333333336</v>
      </c>
      <c r="N213" s="222">
        <f>M213+F213</f>
        <v>1.1933333333333334</v>
      </c>
    </row>
    <row r="214" spans="1:14" ht="14.5" customHeight="1" x14ac:dyDescent="0.15">
      <c r="A214" s="213"/>
      <c r="B214" s="226"/>
      <c r="C214" s="226"/>
      <c r="D214" s="226"/>
      <c r="E214" s="226"/>
      <c r="F214" s="226"/>
      <c r="G214" s="226"/>
      <c r="H214" s="226"/>
      <c r="I214" s="226"/>
      <c r="J214" s="226"/>
      <c r="K214" s="226"/>
      <c r="L214" s="226"/>
      <c r="M214" s="226"/>
      <c r="N214" s="226"/>
    </row>
    <row r="215" spans="1:14" ht="14.5" customHeight="1" x14ac:dyDescent="0.15">
      <c r="A215" s="224" t="s">
        <v>123</v>
      </c>
      <c r="B215" s="216">
        <v>2017</v>
      </c>
      <c r="C215" s="217" t="s">
        <v>271</v>
      </c>
      <c r="D215" s="216">
        <f>'2017 - 2017 - Field of Dreamers'!C38</f>
        <v>60</v>
      </c>
      <c r="E215" s="216">
        <f>'2017 - 2017 - Field of Dreamers'!D38</f>
        <v>29</v>
      </c>
      <c r="F215" s="216">
        <f>'2017 - 2017 - Field of Dreamers'!E38</f>
        <v>0.48333333333333334</v>
      </c>
      <c r="G215" s="216">
        <f>'2017 - 2017 - Field of Dreamers'!F38</f>
        <v>28</v>
      </c>
      <c r="H215" s="216">
        <f>'2017 - 2017 - Field of Dreamers'!G38</f>
        <v>1</v>
      </c>
      <c r="I215" s="216">
        <f>'2017 - 2017 - Field of Dreamers'!H38</f>
        <v>0</v>
      </c>
      <c r="J215" s="216">
        <f>'2017 - 2017 - Field of Dreamers'!I38</f>
        <v>0</v>
      </c>
      <c r="K215" s="216">
        <f>'2017 - 2017 - Field of Dreamers'!J38</f>
        <v>19</v>
      </c>
      <c r="L215" s="216">
        <f>'2017 - 2017 - Field of Dreamers'!K38</f>
        <v>18</v>
      </c>
      <c r="M215" s="216">
        <f>'2017 - 2017 - Field of Dreamers'!L38</f>
        <v>4.596551724137931E-2</v>
      </c>
      <c r="N215" s="216">
        <f>'2017 - 2017 - Field of Dreamers'!M38</f>
        <v>0.5292988505747126</v>
      </c>
    </row>
    <row r="216" spans="1:14" ht="14.5" customHeight="1" x14ac:dyDescent="0.15">
      <c r="A216" s="219" t="s">
        <v>264</v>
      </c>
      <c r="B216" s="220"/>
      <c r="C216" s="221"/>
      <c r="D216" s="222">
        <f>D215</f>
        <v>60</v>
      </c>
      <c r="E216" s="222">
        <f>E215</f>
        <v>29</v>
      </c>
      <c r="F216" s="223">
        <f>E216/D216</f>
        <v>0.48333333333333334</v>
      </c>
      <c r="G216" s="222">
        <f t="shared" ref="G216:L216" si="61">G215</f>
        <v>28</v>
      </c>
      <c r="H216" s="222">
        <f t="shared" si="61"/>
        <v>1</v>
      </c>
      <c r="I216" s="222">
        <f t="shared" si="61"/>
        <v>0</v>
      </c>
      <c r="J216" s="222">
        <f t="shared" si="61"/>
        <v>0</v>
      </c>
      <c r="K216" s="222">
        <f t="shared" si="61"/>
        <v>19</v>
      </c>
      <c r="L216" s="222">
        <f t="shared" si="61"/>
        <v>18</v>
      </c>
      <c r="M216" s="223">
        <f>(H216*1.33+I216*1.67+J216*2)/E216</f>
        <v>4.5862068965517241E-2</v>
      </c>
      <c r="N216" s="222">
        <f>M216+F216</f>
        <v>0.52919540229885054</v>
      </c>
    </row>
    <row r="217" spans="1:14" ht="14.5" customHeight="1" x14ac:dyDescent="0.15">
      <c r="A217" s="213"/>
      <c r="B217" s="226"/>
      <c r="C217" s="226"/>
      <c r="D217" s="226"/>
      <c r="E217" s="226"/>
      <c r="F217" s="226"/>
      <c r="G217" s="226"/>
      <c r="H217" s="226"/>
      <c r="I217" s="226"/>
      <c r="J217" s="226"/>
      <c r="K217" s="226"/>
      <c r="L217" s="226"/>
      <c r="M217" s="226"/>
      <c r="N217" s="226"/>
    </row>
    <row r="218" spans="1:14" ht="14.5" customHeight="1" x14ac:dyDescent="0.15">
      <c r="A218" s="224" t="s">
        <v>60</v>
      </c>
      <c r="B218" s="216">
        <v>2012</v>
      </c>
      <c r="C218" s="217" t="s">
        <v>263</v>
      </c>
      <c r="D218" s="216">
        <v>22</v>
      </c>
      <c r="E218" s="216">
        <v>12</v>
      </c>
      <c r="F218" s="218">
        <f>E218/D218</f>
        <v>0.54545454545454541</v>
      </c>
      <c r="G218" s="216">
        <v>10</v>
      </c>
      <c r="H218" s="216">
        <v>2</v>
      </c>
      <c r="I218" s="216">
        <v>0</v>
      </c>
      <c r="J218" s="216">
        <v>0</v>
      </c>
      <c r="K218" s="216">
        <v>9</v>
      </c>
      <c r="L218" s="216">
        <v>5</v>
      </c>
      <c r="M218" s="218">
        <f>(H218*1.33+I218*1.67+J218*2)/E218</f>
        <v>0.22166666666666668</v>
      </c>
      <c r="N218" s="216">
        <f>M218+F218</f>
        <v>0.76712121212121209</v>
      </c>
    </row>
    <row r="219" spans="1:14" ht="14.5" customHeight="1" x14ac:dyDescent="0.15">
      <c r="A219" s="224" t="s">
        <v>60</v>
      </c>
      <c r="B219" s="216">
        <v>2013</v>
      </c>
      <c r="C219" s="217" t="s">
        <v>269</v>
      </c>
      <c r="D219" s="216">
        <v>27</v>
      </c>
      <c r="E219" s="216">
        <v>15</v>
      </c>
      <c r="F219" s="218">
        <f>E219/D219</f>
        <v>0.55555555555555558</v>
      </c>
      <c r="G219" s="216">
        <v>15</v>
      </c>
      <c r="H219" s="216">
        <v>0</v>
      </c>
      <c r="I219" s="216">
        <v>0</v>
      </c>
      <c r="J219" s="216">
        <v>0</v>
      </c>
      <c r="K219" s="216">
        <v>8</v>
      </c>
      <c r="L219" s="216">
        <v>3</v>
      </c>
      <c r="M219" s="218">
        <f>(H219*1.33+I219*1.67+J219*2)/E219</f>
        <v>0</v>
      </c>
      <c r="N219" s="216">
        <f>M219+F219</f>
        <v>0.55555555555555558</v>
      </c>
    </row>
    <row r="220" spans="1:14" ht="14.5" customHeight="1" x14ac:dyDescent="0.15">
      <c r="A220" s="224" t="s">
        <v>60</v>
      </c>
      <c r="B220" s="216">
        <v>2014</v>
      </c>
      <c r="C220" s="217" t="s">
        <v>269</v>
      </c>
      <c r="D220" s="216">
        <v>49</v>
      </c>
      <c r="E220" s="216">
        <v>25</v>
      </c>
      <c r="F220" s="218">
        <f>E220/D220</f>
        <v>0.51020408163265307</v>
      </c>
      <c r="G220" s="216">
        <v>23</v>
      </c>
      <c r="H220" s="216">
        <v>2</v>
      </c>
      <c r="I220" s="216">
        <v>0</v>
      </c>
      <c r="J220" s="216">
        <v>0</v>
      </c>
      <c r="K220" s="216">
        <v>6</v>
      </c>
      <c r="L220" s="216">
        <v>8</v>
      </c>
      <c r="M220" s="218">
        <f>(H220*1.33+I220*1.67+J220*2)/E220</f>
        <v>0.10640000000000001</v>
      </c>
      <c r="N220" s="216">
        <f>M220+F220</f>
        <v>0.61660408163265312</v>
      </c>
    </row>
    <row r="221" spans="1:14" ht="14.5" customHeight="1" x14ac:dyDescent="0.15">
      <c r="A221" s="224" t="s">
        <v>60</v>
      </c>
      <c r="B221" s="216">
        <v>2015</v>
      </c>
      <c r="C221" s="217" t="s">
        <v>269</v>
      </c>
      <c r="D221" s="216">
        <v>29</v>
      </c>
      <c r="E221" s="216">
        <v>19</v>
      </c>
      <c r="F221" s="218">
        <f>E221/D221</f>
        <v>0.65517241379310343</v>
      </c>
      <c r="G221" s="225">
        <v>18</v>
      </c>
      <c r="H221" s="216">
        <v>1</v>
      </c>
      <c r="I221" s="216">
        <v>0</v>
      </c>
      <c r="J221" s="216">
        <v>0</v>
      </c>
      <c r="K221" s="216">
        <v>8</v>
      </c>
      <c r="L221" s="216">
        <v>8</v>
      </c>
      <c r="M221" s="218">
        <f>(H221*1.33+I221*1.67+J221*2)/E221</f>
        <v>7.0000000000000007E-2</v>
      </c>
      <c r="N221" s="216">
        <f>M221+F221</f>
        <v>0.72517241379310349</v>
      </c>
    </row>
    <row r="222" spans="1:14" ht="14.5" customHeight="1" x14ac:dyDescent="0.15">
      <c r="A222" s="224" t="s">
        <v>60</v>
      </c>
      <c r="B222" s="216">
        <v>2016</v>
      </c>
      <c r="C222" s="217" t="s">
        <v>269</v>
      </c>
      <c r="D222" s="216">
        <v>34</v>
      </c>
      <c r="E222" s="216">
        <v>16</v>
      </c>
      <c r="F222" s="218">
        <f>E222/D222</f>
        <v>0.47058823529411764</v>
      </c>
      <c r="G222" s="225">
        <v>16</v>
      </c>
      <c r="H222" s="216">
        <v>0</v>
      </c>
      <c r="I222" s="216">
        <v>0</v>
      </c>
      <c r="J222" s="216">
        <v>0</v>
      </c>
      <c r="K222" s="216">
        <v>10</v>
      </c>
      <c r="L222" s="216">
        <v>8</v>
      </c>
      <c r="M222" s="218">
        <f>(H222*1.33+I222*1.67+J222*2)/E222</f>
        <v>0</v>
      </c>
      <c r="N222" s="216">
        <f>M222+F222</f>
        <v>0.47058823529411764</v>
      </c>
    </row>
    <row r="223" spans="1:14" ht="14.5" customHeight="1" x14ac:dyDescent="0.15">
      <c r="A223" s="224" t="s">
        <v>60</v>
      </c>
      <c r="B223" s="216">
        <v>2017</v>
      </c>
      <c r="C223" s="217" t="s">
        <v>265</v>
      </c>
      <c r="D223" s="216">
        <f>'2017 - 2017 - Field of Dreamers'!C24</f>
        <v>42</v>
      </c>
      <c r="E223" s="216">
        <f>'2017 - 2017 - Field of Dreamers'!D24</f>
        <v>26</v>
      </c>
      <c r="F223" s="216">
        <f>'2017 - 2017 - Field of Dreamers'!E24</f>
        <v>0.61904761904761907</v>
      </c>
      <c r="G223" s="216">
        <f>'2017 - 2017 - Field of Dreamers'!F24</f>
        <v>26</v>
      </c>
      <c r="H223" s="216">
        <f>'2017 - 2017 - Field of Dreamers'!G24</f>
        <v>0</v>
      </c>
      <c r="I223" s="216">
        <f>'2017 - 2017 - Field of Dreamers'!H24</f>
        <v>0</v>
      </c>
      <c r="J223" s="216">
        <f>'2017 - 2017 - Field of Dreamers'!I24</f>
        <v>0</v>
      </c>
      <c r="K223" s="216">
        <f>'2017 - 2017 - Field of Dreamers'!J24</f>
        <v>12</v>
      </c>
      <c r="L223" s="216">
        <f>'2017 - 2017 - Field of Dreamers'!K24</f>
        <v>20</v>
      </c>
      <c r="M223" s="216">
        <f>'2017 - 2017 - Field of Dreamers'!L24</f>
        <v>0</v>
      </c>
      <c r="N223" s="216">
        <f>'2017 - 2017 - Field of Dreamers'!M24</f>
        <v>0.61904761904761907</v>
      </c>
    </row>
    <row r="224" spans="1:14" ht="14.5" customHeight="1" x14ac:dyDescent="0.15">
      <c r="A224" s="224" t="s">
        <v>60</v>
      </c>
      <c r="B224" s="216">
        <v>2018</v>
      </c>
      <c r="C224" s="217" t="s">
        <v>272</v>
      </c>
      <c r="D224" s="216">
        <f>'All Seasons - All Seasons'!C105</f>
        <v>46</v>
      </c>
      <c r="E224" s="216">
        <f>'All Seasons - All Seasons'!D105</f>
        <v>34</v>
      </c>
      <c r="F224" s="216">
        <f>'All Seasons - All Seasons'!E105</f>
        <v>0.73913043478260865</v>
      </c>
      <c r="G224" s="216">
        <f>'All Seasons - All Seasons'!F105</f>
        <v>34</v>
      </c>
      <c r="H224" s="216">
        <f>'All Seasons - All Seasons'!G105</f>
        <v>0</v>
      </c>
      <c r="I224" s="216">
        <f>'All Seasons - All Seasons'!H105</f>
        <v>0</v>
      </c>
      <c r="J224" s="216">
        <f>'All Seasons - All Seasons'!I105</f>
        <v>0</v>
      </c>
      <c r="K224" s="216">
        <f>'All Seasons - All Seasons'!J105</f>
        <v>19</v>
      </c>
      <c r="L224" s="216">
        <f>'All Seasons - All Seasons'!K105</f>
        <v>15</v>
      </c>
      <c r="M224" s="216">
        <f>'All Seasons - All Seasons'!L105</f>
        <v>0</v>
      </c>
      <c r="N224" s="216">
        <f>'All Seasons - All Seasons'!M105</f>
        <v>0.73913043478260865</v>
      </c>
    </row>
    <row r="225" spans="1:14" ht="14.5" customHeight="1" x14ac:dyDescent="0.15">
      <c r="A225" s="224" t="s">
        <v>60</v>
      </c>
      <c r="B225" s="216">
        <v>2019</v>
      </c>
      <c r="C225" s="217" t="s">
        <v>268</v>
      </c>
      <c r="D225" s="216">
        <f>'2019 Field of Dreamers - 2019 -'!C36</f>
        <v>54</v>
      </c>
      <c r="E225" s="216">
        <f>'2019 Field of Dreamers - 2019 -'!D36</f>
        <v>33</v>
      </c>
      <c r="F225" s="216">
        <f>'2019 Field of Dreamers - 2019 -'!E36</f>
        <v>0.61111111111111116</v>
      </c>
      <c r="G225" s="216">
        <f>'2019 Field of Dreamers - 2019 -'!F36</f>
        <v>32</v>
      </c>
      <c r="H225" s="216">
        <f>'2019 Field of Dreamers - 2019 -'!G36</f>
        <v>1</v>
      </c>
      <c r="I225" s="216">
        <f>'2019 Field of Dreamers - 2019 -'!H36</f>
        <v>0</v>
      </c>
      <c r="J225" s="216">
        <f>'2019 Field of Dreamers - 2019 -'!I36</f>
        <v>0</v>
      </c>
      <c r="K225" s="216">
        <f>'2019 Field of Dreamers - 2019 -'!J36</f>
        <v>10</v>
      </c>
      <c r="L225" s="216">
        <f>'2019 Field of Dreamers - 2019 -'!K36</f>
        <v>16</v>
      </c>
      <c r="M225" s="216">
        <f>'2019 Field of Dreamers - 2019 -'!L36</f>
        <v>4.0393939393939392E-2</v>
      </c>
      <c r="N225" s="216">
        <f>'2019 Field of Dreamers - 2019 -'!M36</f>
        <v>0.65150505050505059</v>
      </c>
    </row>
    <row r="226" spans="1:14" ht="14.5" customHeight="1" x14ac:dyDescent="0.15">
      <c r="A226" s="219" t="s">
        <v>264</v>
      </c>
      <c r="B226" s="220"/>
      <c r="C226" s="221"/>
      <c r="D226" s="222">
        <f>SUM(D218:D225)</f>
        <v>303</v>
      </c>
      <c r="E226" s="222">
        <f>SUM(E218:E225)</f>
        <v>180</v>
      </c>
      <c r="F226" s="223">
        <f>E226/D226</f>
        <v>0.59405940594059403</v>
      </c>
      <c r="G226" s="222">
        <f t="shared" ref="G226:L226" si="62">SUM(G218:G225)</f>
        <v>174</v>
      </c>
      <c r="H226" s="222">
        <f t="shared" si="62"/>
        <v>6</v>
      </c>
      <c r="I226" s="222">
        <f t="shared" si="62"/>
        <v>0</v>
      </c>
      <c r="J226" s="222">
        <f t="shared" si="62"/>
        <v>0</v>
      </c>
      <c r="K226" s="222">
        <f t="shared" si="62"/>
        <v>82</v>
      </c>
      <c r="L226" s="222">
        <f t="shared" si="62"/>
        <v>83</v>
      </c>
      <c r="M226" s="223">
        <f>(H226*1.33+I226*1.67+J226*2)/E226</f>
        <v>4.4333333333333336E-2</v>
      </c>
      <c r="N226" s="222">
        <f>M226+F226</f>
        <v>0.63839273927392737</v>
      </c>
    </row>
    <row r="227" spans="1:14" ht="14.5" customHeight="1" x14ac:dyDescent="0.15">
      <c r="A227" s="213"/>
      <c r="B227" s="214"/>
      <c r="C227" s="215"/>
      <c r="D227" s="214"/>
      <c r="E227" s="214"/>
      <c r="F227" s="214"/>
      <c r="G227" s="214"/>
      <c r="H227" s="214"/>
      <c r="I227" s="214"/>
      <c r="J227" s="214"/>
      <c r="K227" s="214"/>
      <c r="L227" s="214"/>
      <c r="M227" s="214"/>
      <c r="N227" s="214"/>
    </row>
    <row r="228" spans="1:14" ht="14.5" customHeight="1" x14ac:dyDescent="0.15">
      <c r="A228" s="198" t="s">
        <v>33</v>
      </c>
      <c r="B228" s="216">
        <v>2007</v>
      </c>
      <c r="C228" s="217" t="s">
        <v>263</v>
      </c>
      <c r="D228" s="216">
        <v>10</v>
      </c>
      <c r="E228" s="216">
        <v>4</v>
      </c>
      <c r="F228" s="218">
        <f>E228/D228</f>
        <v>0.4</v>
      </c>
      <c r="G228" s="216">
        <v>4</v>
      </c>
      <c r="H228" s="216">
        <v>0</v>
      </c>
      <c r="I228" s="216">
        <v>0</v>
      </c>
      <c r="J228" s="216">
        <v>0</v>
      </c>
      <c r="K228" s="216">
        <v>0</v>
      </c>
      <c r="L228" s="216">
        <v>1</v>
      </c>
      <c r="M228" s="218">
        <f>(H228*1.33+I228*1.67+J228*2)/E228</f>
        <v>0</v>
      </c>
      <c r="N228" s="216">
        <f>M228+F228</f>
        <v>0.4</v>
      </c>
    </row>
    <row r="229" spans="1:14" ht="14.5" customHeight="1" x14ac:dyDescent="0.15">
      <c r="A229" s="219" t="s">
        <v>264</v>
      </c>
      <c r="B229" s="220"/>
      <c r="C229" s="221"/>
      <c r="D229" s="222">
        <f>D228</f>
        <v>10</v>
      </c>
      <c r="E229" s="222">
        <f>E228</f>
        <v>4</v>
      </c>
      <c r="F229" s="223">
        <f>E229/D229</f>
        <v>0.4</v>
      </c>
      <c r="G229" s="222">
        <f t="shared" ref="G229:L229" si="63">G228</f>
        <v>4</v>
      </c>
      <c r="H229" s="222">
        <f t="shared" si="63"/>
        <v>0</v>
      </c>
      <c r="I229" s="222">
        <f t="shared" si="63"/>
        <v>0</v>
      </c>
      <c r="J229" s="222">
        <f t="shared" si="63"/>
        <v>0</v>
      </c>
      <c r="K229" s="222">
        <f t="shared" si="63"/>
        <v>0</v>
      </c>
      <c r="L229" s="222">
        <f t="shared" si="63"/>
        <v>1</v>
      </c>
      <c r="M229" s="223">
        <f>(H229*1.33+I229*1.67+J229*2)/E229</f>
        <v>0</v>
      </c>
      <c r="N229" s="222">
        <f>M229+F229</f>
        <v>0.4</v>
      </c>
    </row>
    <row r="230" spans="1:14" ht="14.5" customHeight="1" x14ac:dyDescent="0.15">
      <c r="A230" s="213"/>
      <c r="B230" s="214"/>
      <c r="C230" s="215"/>
      <c r="D230" s="214"/>
      <c r="E230" s="214"/>
      <c r="F230" s="214"/>
      <c r="G230" s="214"/>
      <c r="H230" s="214"/>
      <c r="I230" s="214"/>
      <c r="J230" s="214"/>
      <c r="K230" s="214"/>
      <c r="L230" s="214"/>
      <c r="M230" s="214"/>
      <c r="N230" s="214"/>
    </row>
    <row r="231" spans="1:14" ht="14.5" customHeight="1" x14ac:dyDescent="0.15">
      <c r="A231" s="198" t="s">
        <v>110</v>
      </c>
      <c r="B231" s="216">
        <v>2017</v>
      </c>
      <c r="C231" s="217" t="s">
        <v>271</v>
      </c>
      <c r="D231" s="216">
        <f>'2017 - 2017 - Field of Dreamers'!C15</f>
        <v>57</v>
      </c>
      <c r="E231" s="216">
        <f>'2017 - 2017 - Field of Dreamers'!D15</f>
        <v>34</v>
      </c>
      <c r="F231" s="216">
        <f>'2017 - 2017 - Field of Dreamers'!E15</f>
        <v>0.59649122807017541</v>
      </c>
      <c r="G231" s="216">
        <f>'2017 - 2017 - Field of Dreamers'!F15</f>
        <v>34</v>
      </c>
      <c r="H231" s="216">
        <f>'2017 - 2017 - Field of Dreamers'!G15</f>
        <v>0</v>
      </c>
      <c r="I231" s="216">
        <f>'2017 - 2017 - Field of Dreamers'!H15</f>
        <v>0</v>
      </c>
      <c r="J231" s="216">
        <f>'2017 - 2017 - Field of Dreamers'!I15</f>
        <v>0</v>
      </c>
      <c r="K231" s="216">
        <f>'2017 - 2017 - Field of Dreamers'!J15</f>
        <v>12</v>
      </c>
      <c r="L231" s="216">
        <f>'2017 - 2017 - Field of Dreamers'!K15</f>
        <v>27</v>
      </c>
      <c r="M231" s="216">
        <f>'2017 - 2017 - Field of Dreamers'!L15</f>
        <v>0</v>
      </c>
      <c r="N231" s="216">
        <f>'2017 - 2017 - Field of Dreamers'!M15</f>
        <v>0.59649122807017541</v>
      </c>
    </row>
    <row r="232" spans="1:14" ht="14.5" customHeight="1" x14ac:dyDescent="0.15">
      <c r="A232" s="198" t="s">
        <v>110</v>
      </c>
      <c r="B232" s="216">
        <v>2018</v>
      </c>
      <c r="C232" s="217" t="s">
        <v>265</v>
      </c>
      <c r="D232" s="216">
        <f>'All Seasons - All Seasons'!C109</f>
        <v>25</v>
      </c>
      <c r="E232" s="216">
        <f>'All Seasons - All Seasons'!D109</f>
        <v>8</v>
      </c>
      <c r="F232" s="216">
        <f>'All Seasons - All Seasons'!E109</f>
        <v>0.32</v>
      </c>
      <c r="G232" s="216">
        <f>'All Seasons - All Seasons'!F109</f>
        <v>8</v>
      </c>
      <c r="H232" s="216">
        <f>'All Seasons - All Seasons'!G109</f>
        <v>0</v>
      </c>
      <c r="I232" s="216">
        <f>'All Seasons - All Seasons'!H109</f>
        <v>0</v>
      </c>
      <c r="J232" s="216">
        <f>'All Seasons - All Seasons'!I109</f>
        <v>0</v>
      </c>
      <c r="K232" s="216">
        <f>'All Seasons - All Seasons'!J109</f>
        <v>1</v>
      </c>
      <c r="L232" s="216">
        <f>'All Seasons - All Seasons'!K109</f>
        <v>2</v>
      </c>
      <c r="M232" s="216">
        <f>'All Seasons - All Seasons'!L109</f>
        <v>0</v>
      </c>
      <c r="N232" s="216">
        <f>'All Seasons - All Seasons'!M109</f>
        <v>0.32</v>
      </c>
    </row>
    <row r="233" spans="1:14" ht="14.5" customHeight="1" x14ac:dyDescent="0.15">
      <c r="A233" s="219" t="s">
        <v>264</v>
      </c>
      <c r="B233" s="220"/>
      <c r="C233" s="221"/>
      <c r="D233" s="222">
        <f>SUM(D231:D232)</f>
        <v>82</v>
      </c>
      <c r="E233" s="222">
        <f>SUM(E231:E232)</f>
        <v>42</v>
      </c>
      <c r="F233" s="223">
        <f>E233/D233</f>
        <v>0.51219512195121952</v>
      </c>
      <c r="G233" s="222">
        <f t="shared" ref="G233:L233" si="64">SUM(G231:G232)</f>
        <v>42</v>
      </c>
      <c r="H233" s="222">
        <f t="shared" si="64"/>
        <v>0</v>
      </c>
      <c r="I233" s="222">
        <f t="shared" si="64"/>
        <v>0</v>
      </c>
      <c r="J233" s="222">
        <f t="shared" si="64"/>
        <v>0</v>
      </c>
      <c r="K233" s="222">
        <f t="shared" si="64"/>
        <v>13</v>
      </c>
      <c r="L233" s="222">
        <f t="shared" si="64"/>
        <v>29</v>
      </c>
      <c r="M233" s="223">
        <f>(H233*1.33+I233*1.67+J233*2)/E233</f>
        <v>0</v>
      </c>
      <c r="N233" s="222">
        <f>M233+F233</f>
        <v>0.51219512195121952</v>
      </c>
    </row>
    <row r="234" spans="1:14" ht="14.5" customHeight="1" x14ac:dyDescent="0.15">
      <c r="A234" s="213"/>
      <c r="B234" s="214"/>
      <c r="C234" s="215"/>
      <c r="D234" s="214"/>
      <c r="E234" s="214"/>
      <c r="F234" s="214"/>
      <c r="G234" s="214"/>
      <c r="H234" s="214"/>
      <c r="I234" s="214"/>
      <c r="J234" s="214"/>
      <c r="K234" s="214"/>
      <c r="L234" s="214"/>
      <c r="M234" s="214"/>
      <c r="N234" s="214"/>
    </row>
    <row r="235" spans="1:14" ht="14.5" customHeight="1" x14ac:dyDescent="0.15">
      <c r="A235" s="198" t="s">
        <v>176</v>
      </c>
      <c r="B235" s="216">
        <v>2018</v>
      </c>
      <c r="C235" s="217" t="s">
        <v>268</v>
      </c>
      <c r="D235" s="216">
        <f>'2018 Field of Dreamers - 2018 -'!C34</f>
        <v>22</v>
      </c>
      <c r="E235" s="216">
        <f>'2018 Field of Dreamers - 2018 -'!D34</f>
        <v>17</v>
      </c>
      <c r="F235" s="216">
        <f>'2018 Field of Dreamers - 2018 -'!E34</f>
        <v>0.77272727272727271</v>
      </c>
      <c r="G235" s="216">
        <f>'2018 Field of Dreamers - 2018 -'!F34</f>
        <v>17</v>
      </c>
      <c r="H235" s="216">
        <f>'2018 Field of Dreamers - 2018 -'!G34</f>
        <v>0</v>
      </c>
      <c r="I235" s="216">
        <f>'2018 Field of Dreamers - 2018 -'!H34</f>
        <v>0</v>
      </c>
      <c r="J235" s="216">
        <f>'2018 Field of Dreamers - 2018 -'!I34</f>
        <v>0</v>
      </c>
      <c r="K235" s="216">
        <f>'2018 Field of Dreamers - 2018 -'!J34</f>
        <v>4</v>
      </c>
      <c r="L235" s="216">
        <f>'2018 Field of Dreamers - 2018 -'!K34</f>
        <v>14</v>
      </c>
      <c r="M235" s="218">
        <f>(H235*1.33+I235*1.67+J235*2)/E235</f>
        <v>0</v>
      </c>
      <c r="N235" s="216">
        <f>M235+F235</f>
        <v>0.77272727272727271</v>
      </c>
    </row>
    <row r="236" spans="1:14" ht="14.5" customHeight="1" x14ac:dyDescent="0.15">
      <c r="A236" s="198" t="s">
        <v>176</v>
      </c>
      <c r="B236" s="216">
        <v>2019</v>
      </c>
      <c r="C236" s="217" t="s">
        <v>265</v>
      </c>
      <c r="D236" s="216">
        <f>'2019 Field of Dreamers - 2019 -'!C7</f>
        <v>42</v>
      </c>
      <c r="E236" s="216">
        <f>'2019 Field of Dreamers - 2019 -'!D7</f>
        <v>26</v>
      </c>
      <c r="F236" s="216">
        <f>'2019 Field of Dreamers - 2019 -'!E7</f>
        <v>0.61904761904761907</v>
      </c>
      <c r="G236" s="216">
        <f>'2019 Field of Dreamers - 2019 -'!F7</f>
        <v>25</v>
      </c>
      <c r="H236" s="216">
        <f>'2019 Field of Dreamers - 2019 -'!G7</f>
        <v>1</v>
      </c>
      <c r="I236" s="216">
        <f>'2019 Field of Dreamers - 2019 -'!H7</f>
        <v>0</v>
      </c>
      <c r="J236" s="216">
        <f>'2019 Field of Dreamers - 2019 -'!I7</f>
        <v>0</v>
      </c>
      <c r="K236" s="216">
        <f>'2019 Field of Dreamers - 2019 -'!J7</f>
        <v>12</v>
      </c>
      <c r="L236" s="216">
        <f>'2019 Field of Dreamers - 2019 -'!K7</f>
        <v>16</v>
      </c>
      <c r="M236" s="218">
        <f>(H236*1.33+I236*1.67+J236*2)/E236</f>
        <v>5.1153846153846154E-2</v>
      </c>
      <c r="N236" s="216">
        <f>M236+F236</f>
        <v>0.67020146520146517</v>
      </c>
    </row>
    <row r="237" spans="1:14" ht="14.5" customHeight="1" x14ac:dyDescent="0.15">
      <c r="A237" s="219" t="s">
        <v>264</v>
      </c>
      <c r="B237" s="220"/>
      <c r="C237" s="221"/>
      <c r="D237" s="222">
        <f>SUM(D235:D236)</f>
        <v>64</v>
      </c>
      <c r="E237" s="222">
        <f>SUM(E235:E236)</f>
        <v>43</v>
      </c>
      <c r="F237" s="223">
        <f>E237/D237</f>
        <v>0.671875</v>
      </c>
      <c r="G237" s="222">
        <f t="shared" ref="G237:L237" si="65">SUM(G235:G236)</f>
        <v>42</v>
      </c>
      <c r="H237" s="222">
        <f t="shared" si="65"/>
        <v>1</v>
      </c>
      <c r="I237" s="222">
        <f t="shared" si="65"/>
        <v>0</v>
      </c>
      <c r="J237" s="222">
        <f t="shared" si="65"/>
        <v>0</v>
      </c>
      <c r="K237" s="222">
        <f t="shared" si="65"/>
        <v>16</v>
      </c>
      <c r="L237" s="222">
        <f t="shared" si="65"/>
        <v>30</v>
      </c>
      <c r="M237" s="223">
        <f>(H237*1.33+I237*1.67+J237*2)/E237</f>
        <v>3.0930232558139537E-2</v>
      </c>
      <c r="N237" s="222">
        <f>M237+F237</f>
        <v>0.70280523255813954</v>
      </c>
    </row>
    <row r="238" spans="1:14" ht="14.5" customHeight="1" x14ac:dyDescent="0.15">
      <c r="A238" s="213"/>
      <c r="B238" s="214"/>
      <c r="C238" s="215"/>
      <c r="D238" s="214"/>
      <c r="E238" s="214"/>
      <c r="F238" s="214"/>
      <c r="G238" s="214"/>
      <c r="H238" s="214"/>
      <c r="I238" s="214"/>
      <c r="J238" s="214"/>
      <c r="K238" s="214"/>
      <c r="L238" s="214"/>
      <c r="M238" s="214"/>
      <c r="N238" s="214"/>
    </row>
    <row r="239" spans="1:14" ht="14.5" customHeight="1" x14ac:dyDescent="0.15">
      <c r="A239" s="224" t="s">
        <v>79</v>
      </c>
      <c r="B239" s="216">
        <v>2014</v>
      </c>
      <c r="C239" s="217" t="s">
        <v>269</v>
      </c>
      <c r="D239" s="216">
        <v>19</v>
      </c>
      <c r="E239" s="216">
        <v>8</v>
      </c>
      <c r="F239" s="218">
        <f>E239/D239</f>
        <v>0.42105263157894735</v>
      </c>
      <c r="G239" s="216">
        <v>8</v>
      </c>
      <c r="H239" s="216">
        <v>0</v>
      </c>
      <c r="I239" s="216">
        <v>0</v>
      </c>
      <c r="J239" s="216">
        <v>0</v>
      </c>
      <c r="K239" s="216">
        <v>1</v>
      </c>
      <c r="L239" s="216">
        <v>1</v>
      </c>
      <c r="M239" s="218">
        <f>(H239*1.33+I239*1.67+J239*2)/E239</f>
        <v>0</v>
      </c>
      <c r="N239" s="216">
        <f>M239+F239</f>
        <v>0.42105263157894735</v>
      </c>
    </row>
    <row r="240" spans="1:14" ht="14.5" customHeight="1" x14ac:dyDescent="0.15">
      <c r="A240" s="224" t="s">
        <v>79</v>
      </c>
      <c r="B240" s="216">
        <v>2015</v>
      </c>
      <c r="C240" s="217" t="s">
        <v>269</v>
      </c>
      <c r="D240" s="216">
        <v>18</v>
      </c>
      <c r="E240" s="216">
        <v>8</v>
      </c>
      <c r="F240" s="218">
        <f>E240/D240</f>
        <v>0.44444444444444442</v>
      </c>
      <c r="G240" s="225">
        <v>6</v>
      </c>
      <c r="H240" s="216">
        <v>2</v>
      </c>
      <c r="I240" s="216">
        <v>0</v>
      </c>
      <c r="J240" s="216">
        <v>0</v>
      </c>
      <c r="K240" s="216">
        <v>7</v>
      </c>
      <c r="L240" s="216">
        <v>0</v>
      </c>
      <c r="M240" s="218">
        <f>(H240*1.33+I240*1.67+J240*2)/E240</f>
        <v>0.33250000000000002</v>
      </c>
      <c r="N240" s="216">
        <f>M240+F240</f>
        <v>0.77694444444444444</v>
      </c>
    </row>
    <row r="241" spans="1:14" ht="14.5" customHeight="1" x14ac:dyDescent="0.15">
      <c r="A241" s="224" t="s">
        <v>79</v>
      </c>
      <c r="B241" s="216">
        <v>2016</v>
      </c>
      <c r="C241" s="217" t="s">
        <v>269</v>
      </c>
      <c r="D241" s="216">
        <v>39</v>
      </c>
      <c r="E241" s="216">
        <v>22</v>
      </c>
      <c r="F241" s="218">
        <f>E241/D241</f>
        <v>0.5641025641025641</v>
      </c>
      <c r="G241" s="225">
        <v>21</v>
      </c>
      <c r="H241" s="216">
        <v>1</v>
      </c>
      <c r="I241" s="216">
        <v>0</v>
      </c>
      <c r="J241" s="216">
        <v>0</v>
      </c>
      <c r="K241" s="216">
        <v>8</v>
      </c>
      <c r="L241" s="216">
        <v>10</v>
      </c>
      <c r="M241" s="218">
        <f>(H241*1.33+I241*1.67+J241*2)/E241</f>
        <v>6.0454545454545455E-2</v>
      </c>
      <c r="N241" s="216">
        <f>M241+F241</f>
        <v>0.62455710955710952</v>
      </c>
    </row>
    <row r="242" spans="1:14" ht="14.5" customHeight="1" x14ac:dyDescent="0.15">
      <c r="A242" s="224" t="s">
        <v>79</v>
      </c>
      <c r="B242" s="216">
        <v>2017</v>
      </c>
      <c r="C242" s="217" t="s">
        <v>265</v>
      </c>
      <c r="D242" s="216">
        <f>'2017 - 2017 - Field of Dreamers'!C39</f>
        <v>63</v>
      </c>
      <c r="E242" s="216">
        <f>'2017 - 2017 - Field of Dreamers'!D39</f>
        <v>37</v>
      </c>
      <c r="F242" s="216">
        <f>'2017 - 2017 - Field of Dreamers'!E39</f>
        <v>0.58730158730158732</v>
      </c>
      <c r="G242" s="216">
        <f>'2017 - 2017 - Field of Dreamers'!F39</f>
        <v>34</v>
      </c>
      <c r="H242" s="216">
        <f>'2017 - 2017 - Field of Dreamers'!G39</f>
        <v>2</v>
      </c>
      <c r="I242" s="216">
        <f>'2017 - 2017 - Field of Dreamers'!H39</f>
        <v>1</v>
      </c>
      <c r="J242" s="216">
        <f>'2017 - 2017 - Field of Dreamers'!I39</f>
        <v>0</v>
      </c>
      <c r="K242" s="216">
        <f>'2017 - 2017 - Field of Dreamers'!J39</f>
        <v>21</v>
      </c>
      <c r="L242" s="216">
        <f>'2017 - 2017 - Field of Dreamers'!K39</f>
        <v>18</v>
      </c>
      <c r="M242" s="216">
        <f>'2017 - 2017 - Field of Dreamers'!L39</f>
        <v>0.11710810810810811</v>
      </c>
      <c r="N242" s="216">
        <f>'2017 - 2017 - Field of Dreamers'!M39</f>
        <v>0.70440969540969545</v>
      </c>
    </row>
    <row r="243" spans="1:14" ht="14.5" customHeight="1" x14ac:dyDescent="0.15">
      <c r="A243" s="224" t="s">
        <v>79</v>
      </c>
      <c r="B243" s="216">
        <v>2018</v>
      </c>
      <c r="C243" s="217" t="s">
        <v>265</v>
      </c>
      <c r="D243" s="216">
        <f>'All Seasons - All Seasons'!C116</f>
        <v>57</v>
      </c>
      <c r="E243" s="216">
        <f>'All Seasons - All Seasons'!D116</f>
        <v>29</v>
      </c>
      <c r="F243" s="216">
        <f>'All Seasons - All Seasons'!E116</f>
        <v>0.50877192982456143</v>
      </c>
      <c r="G243" s="216">
        <f>'All Seasons - All Seasons'!F116</f>
        <v>29</v>
      </c>
      <c r="H243" s="216">
        <f>'All Seasons - All Seasons'!G116</f>
        <v>0</v>
      </c>
      <c r="I243" s="216">
        <f>'All Seasons - All Seasons'!H116</f>
        <v>0</v>
      </c>
      <c r="J243" s="216">
        <f>'All Seasons - All Seasons'!I116</f>
        <v>0</v>
      </c>
      <c r="K243" s="216">
        <f>'All Seasons - All Seasons'!J116</f>
        <v>17</v>
      </c>
      <c r="L243" s="216">
        <f>'All Seasons - All Seasons'!K116</f>
        <v>8</v>
      </c>
      <c r="M243" s="216">
        <f>'All Seasons - All Seasons'!L116</f>
        <v>0</v>
      </c>
      <c r="N243" s="216">
        <f>'All Seasons - All Seasons'!M116</f>
        <v>0.50877192982456143</v>
      </c>
    </row>
    <row r="244" spans="1:14" ht="14.5" customHeight="1" x14ac:dyDescent="0.15">
      <c r="A244" s="224" t="s">
        <v>79</v>
      </c>
      <c r="B244" s="216">
        <v>2019</v>
      </c>
      <c r="C244" s="217" t="s">
        <v>271</v>
      </c>
      <c r="D244" s="216">
        <f>'2019 Field of Dreamers - 2019 -'!C58</f>
        <v>45</v>
      </c>
      <c r="E244" s="216">
        <f>'2019 Field of Dreamers - 2019 -'!D58</f>
        <v>26</v>
      </c>
      <c r="F244" s="216">
        <f>'2019 Field of Dreamers - 2019 -'!E58</f>
        <v>0.57777777777777772</v>
      </c>
      <c r="G244" s="216">
        <f>'2019 Field of Dreamers - 2019 -'!F58</f>
        <v>24</v>
      </c>
      <c r="H244" s="216">
        <f>'2019 Field of Dreamers - 2019 -'!G58</f>
        <v>2</v>
      </c>
      <c r="I244" s="216">
        <f>'2019 Field of Dreamers - 2019 -'!H58</f>
        <v>0</v>
      </c>
      <c r="J244" s="216">
        <f>'2019 Field of Dreamers - 2019 -'!I58</f>
        <v>0</v>
      </c>
      <c r="K244" s="216">
        <f>'2019 Field of Dreamers - 2019 -'!J58</f>
        <v>16</v>
      </c>
      <c r="L244" s="216">
        <f>'2019 Field of Dreamers - 2019 -'!K58</f>
        <v>8</v>
      </c>
      <c r="M244" s="216">
        <f>'2019 Field of Dreamers - 2019 -'!L58</f>
        <v>0.10253846153846154</v>
      </c>
      <c r="N244" s="216">
        <f>'2019 Field of Dreamers - 2019 -'!M58</f>
        <v>0.6803162393162393</v>
      </c>
    </row>
    <row r="245" spans="1:14" ht="14.5" customHeight="1" x14ac:dyDescent="0.15">
      <c r="A245" s="219" t="s">
        <v>264</v>
      </c>
      <c r="B245" s="220"/>
      <c r="C245" s="221"/>
      <c r="D245" s="222">
        <f>SUM(D239:D244)</f>
        <v>241</v>
      </c>
      <c r="E245" s="222">
        <f>SUM(E239:E244)</f>
        <v>130</v>
      </c>
      <c r="F245" s="223">
        <f>E245/D245</f>
        <v>0.53941908713692943</v>
      </c>
      <c r="G245" s="222">
        <f t="shared" ref="G245:L245" si="66">SUM(G239:G244)</f>
        <v>122</v>
      </c>
      <c r="H245" s="222">
        <f t="shared" si="66"/>
        <v>7</v>
      </c>
      <c r="I245" s="222">
        <f t="shared" si="66"/>
        <v>1</v>
      </c>
      <c r="J245" s="222">
        <f t="shared" si="66"/>
        <v>0</v>
      </c>
      <c r="K245" s="222">
        <f t="shared" si="66"/>
        <v>70</v>
      </c>
      <c r="L245" s="222">
        <f t="shared" si="66"/>
        <v>45</v>
      </c>
      <c r="M245" s="223">
        <f>(H245*1.33+I245*1.67+J245*2)/E245</f>
        <v>8.4461538461538463E-2</v>
      </c>
      <c r="N245" s="222">
        <f>M245+F245</f>
        <v>0.62388062559846791</v>
      </c>
    </row>
    <row r="246" spans="1:14" ht="14.5" customHeight="1" x14ac:dyDescent="0.15">
      <c r="A246" s="213"/>
      <c r="B246" s="214"/>
      <c r="C246" s="215"/>
      <c r="D246" s="214"/>
      <c r="E246" s="214"/>
      <c r="F246" s="214"/>
      <c r="G246" s="214"/>
      <c r="H246" s="214"/>
      <c r="I246" s="214"/>
      <c r="J246" s="214"/>
      <c r="K246" s="214"/>
      <c r="L246" s="214"/>
      <c r="M246" s="214"/>
      <c r="N246" s="214"/>
    </row>
    <row r="247" spans="1:14" ht="14.5" customHeight="1" x14ac:dyDescent="0.15">
      <c r="A247" s="224" t="s">
        <v>38</v>
      </c>
      <c r="B247" s="216">
        <v>2008</v>
      </c>
      <c r="C247" s="217" t="s">
        <v>266</v>
      </c>
      <c r="D247" s="216">
        <v>14</v>
      </c>
      <c r="E247" s="216">
        <v>8</v>
      </c>
      <c r="F247" s="218">
        <f t="shared" ref="F247:F255" si="67">E247/D247</f>
        <v>0.5714285714285714</v>
      </c>
      <c r="G247" s="216">
        <v>7</v>
      </c>
      <c r="H247" s="216">
        <v>1</v>
      </c>
      <c r="I247" s="216">
        <v>0</v>
      </c>
      <c r="J247" s="216">
        <v>0</v>
      </c>
      <c r="K247" s="216">
        <v>3</v>
      </c>
      <c r="L247" s="216">
        <v>2</v>
      </c>
      <c r="M247" s="218">
        <f t="shared" ref="M247:M255" si="68">(H247*1.33+I247*1.67+J247*2)/E247</f>
        <v>0.16625000000000001</v>
      </c>
      <c r="N247" s="216">
        <f t="shared" ref="N247:N255" si="69">M247+F247</f>
        <v>0.73767857142857141</v>
      </c>
    </row>
    <row r="248" spans="1:14" ht="14.5" customHeight="1" x14ac:dyDescent="0.15">
      <c r="A248" s="224" t="s">
        <v>38</v>
      </c>
      <c r="B248" s="216">
        <v>2009</v>
      </c>
      <c r="C248" s="217" t="s">
        <v>267</v>
      </c>
      <c r="D248" s="216">
        <v>27</v>
      </c>
      <c r="E248" s="216">
        <v>18</v>
      </c>
      <c r="F248" s="218">
        <f t="shared" si="67"/>
        <v>0.66666666666666663</v>
      </c>
      <c r="G248" s="225">
        <v>12</v>
      </c>
      <c r="H248" s="216">
        <v>1</v>
      </c>
      <c r="I248" s="216">
        <v>3</v>
      </c>
      <c r="J248" s="216">
        <v>2</v>
      </c>
      <c r="K248" s="216">
        <v>10</v>
      </c>
      <c r="L248" s="216">
        <v>9</v>
      </c>
      <c r="M248" s="218">
        <f t="shared" si="68"/>
        <v>0.57444444444444442</v>
      </c>
      <c r="N248" s="216">
        <f t="shared" si="69"/>
        <v>1.2411111111111111</v>
      </c>
    </row>
    <row r="249" spans="1:14" ht="14.5" customHeight="1" x14ac:dyDescent="0.15">
      <c r="A249" s="224" t="s">
        <v>38</v>
      </c>
      <c r="B249" s="216">
        <v>2010</v>
      </c>
      <c r="C249" s="217" t="s">
        <v>263</v>
      </c>
      <c r="D249" s="216">
        <v>7</v>
      </c>
      <c r="E249" s="216">
        <v>2</v>
      </c>
      <c r="F249" s="218">
        <f t="shared" si="67"/>
        <v>0.2857142857142857</v>
      </c>
      <c r="G249" s="225">
        <v>2</v>
      </c>
      <c r="H249" s="216">
        <v>0</v>
      </c>
      <c r="I249" s="216">
        <v>0</v>
      </c>
      <c r="J249" s="216">
        <v>0</v>
      </c>
      <c r="K249" s="216">
        <v>0</v>
      </c>
      <c r="L249" s="216">
        <v>0</v>
      </c>
      <c r="M249" s="218">
        <f t="shared" si="68"/>
        <v>0</v>
      </c>
      <c r="N249" s="216">
        <f t="shared" si="69"/>
        <v>0.2857142857142857</v>
      </c>
    </row>
    <row r="250" spans="1:14" ht="14.5" customHeight="1" x14ac:dyDescent="0.15">
      <c r="A250" s="224" t="s">
        <v>38</v>
      </c>
      <c r="B250" s="216">
        <v>2011</v>
      </c>
      <c r="C250" s="217" t="s">
        <v>263</v>
      </c>
      <c r="D250" s="216">
        <v>16</v>
      </c>
      <c r="E250" s="216">
        <v>10</v>
      </c>
      <c r="F250" s="218">
        <f t="shared" si="67"/>
        <v>0.625</v>
      </c>
      <c r="G250" s="225">
        <v>4</v>
      </c>
      <c r="H250" s="216">
        <v>3</v>
      </c>
      <c r="I250" s="216">
        <v>0</v>
      </c>
      <c r="J250" s="216">
        <v>3</v>
      </c>
      <c r="K250" s="216">
        <v>8</v>
      </c>
      <c r="L250" s="216">
        <v>9</v>
      </c>
      <c r="M250" s="218">
        <f t="shared" si="68"/>
        <v>0.999</v>
      </c>
      <c r="N250" s="216">
        <f t="shared" si="69"/>
        <v>1.6240000000000001</v>
      </c>
    </row>
    <row r="251" spans="1:14" ht="14.5" customHeight="1" x14ac:dyDescent="0.15">
      <c r="A251" s="224" t="s">
        <v>38</v>
      </c>
      <c r="B251" s="216">
        <v>2012</v>
      </c>
      <c r="C251" s="217" t="s">
        <v>263</v>
      </c>
      <c r="D251" s="216">
        <v>21</v>
      </c>
      <c r="E251" s="216">
        <v>13</v>
      </c>
      <c r="F251" s="218">
        <f t="shared" si="67"/>
        <v>0.61904761904761907</v>
      </c>
      <c r="G251" s="225">
        <v>9</v>
      </c>
      <c r="H251" s="216">
        <v>3</v>
      </c>
      <c r="I251" s="216">
        <v>0</v>
      </c>
      <c r="J251" s="216">
        <v>1</v>
      </c>
      <c r="K251" s="216">
        <v>8</v>
      </c>
      <c r="L251" s="216">
        <v>7</v>
      </c>
      <c r="M251" s="218">
        <f t="shared" si="68"/>
        <v>0.46076923076923076</v>
      </c>
      <c r="N251" s="216">
        <f t="shared" si="69"/>
        <v>1.0798168498168499</v>
      </c>
    </row>
    <row r="252" spans="1:14" ht="14.5" customHeight="1" x14ac:dyDescent="0.15">
      <c r="A252" s="224" t="s">
        <v>38</v>
      </c>
      <c r="B252" s="216">
        <v>2013</v>
      </c>
      <c r="C252" s="217" t="s">
        <v>269</v>
      </c>
      <c r="D252" s="216">
        <v>18</v>
      </c>
      <c r="E252" s="216">
        <v>13</v>
      </c>
      <c r="F252" s="218">
        <f t="shared" si="67"/>
        <v>0.72222222222222221</v>
      </c>
      <c r="G252" s="225">
        <v>9</v>
      </c>
      <c r="H252" s="216">
        <v>2</v>
      </c>
      <c r="I252" s="216">
        <v>0</v>
      </c>
      <c r="J252" s="216">
        <v>2</v>
      </c>
      <c r="K252" s="216">
        <v>5</v>
      </c>
      <c r="L252" s="216">
        <v>8</v>
      </c>
      <c r="M252" s="218">
        <f t="shared" si="68"/>
        <v>0.51230769230769235</v>
      </c>
      <c r="N252" s="216">
        <f t="shared" si="69"/>
        <v>1.2345299145299147</v>
      </c>
    </row>
    <row r="253" spans="1:14" ht="14.5" customHeight="1" x14ac:dyDescent="0.15">
      <c r="A253" s="224" t="s">
        <v>38</v>
      </c>
      <c r="B253" s="216">
        <v>2014</v>
      </c>
      <c r="C253" s="217" t="s">
        <v>269</v>
      </c>
      <c r="D253" s="216">
        <v>28</v>
      </c>
      <c r="E253" s="216">
        <v>20</v>
      </c>
      <c r="F253" s="218">
        <f t="shared" si="67"/>
        <v>0.7142857142857143</v>
      </c>
      <c r="G253" s="225">
        <v>10</v>
      </c>
      <c r="H253" s="216">
        <v>3</v>
      </c>
      <c r="I253" s="216">
        <v>2</v>
      </c>
      <c r="J253" s="216">
        <v>5</v>
      </c>
      <c r="K253" s="216">
        <v>18</v>
      </c>
      <c r="L253" s="216">
        <v>16</v>
      </c>
      <c r="M253" s="218">
        <f t="shared" si="68"/>
        <v>0.86649999999999994</v>
      </c>
      <c r="N253" s="216">
        <f t="shared" si="69"/>
        <v>1.5807857142857142</v>
      </c>
    </row>
    <row r="254" spans="1:14" ht="14.5" customHeight="1" x14ac:dyDescent="0.15">
      <c r="A254" s="224" t="s">
        <v>38</v>
      </c>
      <c r="B254" s="216">
        <v>2015</v>
      </c>
      <c r="C254" s="217" t="s">
        <v>269</v>
      </c>
      <c r="D254" s="216">
        <v>58</v>
      </c>
      <c r="E254" s="216">
        <v>44</v>
      </c>
      <c r="F254" s="218">
        <f t="shared" si="67"/>
        <v>0.75862068965517238</v>
      </c>
      <c r="G254" s="225">
        <v>14</v>
      </c>
      <c r="H254" s="216">
        <v>18</v>
      </c>
      <c r="I254" s="216">
        <v>0</v>
      </c>
      <c r="J254" s="216">
        <v>12</v>
      </c>
      <c r="K254" s="216">
        <v>43</v>
      </c>
      <c r="L254" s="216">
        <v>36</v>
      </c>
      <c r="M254" s="218">
        <f t="shared" si="68"/>
        <v>1.0895454545454546</v>
      </c>
      <c r="N254" s="216">
        <f t="shared" si="69"/>
        <v>1.848166144200627</v>
      </c>
    </row>
    <row r="255" spans="1:14" ht="14.5" customHeight="1" x14ac:dyDescent="0.15">
      <c r="A255" s="224" t="s">
        <v>38</v>
      </c>
      <c r="B255" s="216">
        <v>2016</v>
      </c>
      <c r="C255" s="217" t="s">
        <v>269</v>
      </c>
      <c r="D255" s="216">
        <v>24</v>
      </c>
      <c r="E255" s="216">
        <v>19</v>
      </c>
      <c r="F255" s="218">
        <f t="shared" si="67"/>
        <v>0.79166666666666663</v>
      </c>
      <c r="G255" s="225">
        <v>7</v>
      </c>
      <c r="H255" s="216">
        <v>2</v>
      </c>
      <c r="I255" s="216">
        <v>5</v>
      </c>
      <c r="J255" s="216">
        <v>5</v>
      </c>
      <c r="K255" s="216">
        <v>19</v>
      </c>
      <c r="L255" s="216">
        <v>12</v>
      </c>
      <c r="M255" s="218">
        <f t="shared" si="68"/>
        <v>1.1057894736842104</v>
      </c>
      <c r="N255" s="216">
        <f t="shared" si="69"/>
        <v>1.8974561403508772</v>
      </c>
    </row>
    <row r="256" spans="1:14" ht="14.5" customHeight="1" x14ac:dyDescent="0.15">
      <c r="A256" s="224" t="s">
        <v>38</v>
      </c>
      <c r="B256" s="216">
        <v>2017</v>
      </c>
      <c r="C256" s="217" t="s">
        <v>268</v>
      </c>
      <c r="D256" s="216">
        <f>'2017 Field of Dreamers - 2017 -'!C39</f>
        <v>43</v>
      </c>
      <c r="E256" s="216">
        <f>'2017 Field of Dreamers - 2017 -'!D39</f>
        <v>32</v>
      </c>
      <c r="F256" s="216">
        <f>'2017 Field of Dreamers - 2017 -'!E39</f>
        <v>0.7441860465116279</v>
      </c>
      <c r="G256" s="216">
        <f>'2017 Field of Dreamers - 2017 -'!F39</f>
        <v>15</v>
      </c>
      <c r="H256" s="216">
        <f>'2017 Field of Dreamers - 2017 -'!G39</f>
        <v>8</v>
      </c>
      <c r="I256" s="216">
        <f>'2017 Field of Dreamers - 2017 -'!H39</f>
        <v>2</v>
      </c>
      <c r="J256" s="216">
        <f>'2017 Field of Dreamers - 2017 -'!I39</f>
        <v>7</v>
      </c>
      <c r="K256" s="216">
        <f>'2017 Field of Dreamers - 2017 -'!J39</f>
        <v>28</v>
      </c>
      <c r="L256" s="216">
        <f>'2017 Field of Dreamers - 2017 -'!K39</f>
        <v>21</v>
      </c>
      <c r="M256" s="216">
        <f>'2017 - 2017 - Field of Dreamers'!L9</f>
        <v>0</v>
      </c>
      <c r="N256" s="216">
        <f>'2017 - 2017 - Field of Dreamers'!M9</f>
        <v>0.27586206896551724</v>
      </c>
    </row>
    <row r="257" spans="1:14" ht="14.5" customHeight="1" x14ac:dyDescent="0.15">
      <c r="A257" s="224" t="s">
        <v>38</v>
      </c>
      <c r="B257" s="216">
        <v>2018</v>
      </c>
      <c r="C257" s="217" t="s">
        <v>268</v>
      </c>
      <c r="D257" s="216">
        <f>'All Seasons - All Seasons'!C128</f>
        <v>50</v>
      </c>
      <c r="E257" s="216">
        <f>'All Seasons - All Seasons'!D128</f>
        <v>35</v>
      </c>
      <c r="F257" s="216">
        <f>'All Seasons - All Seasons'!E128</f>
        <v>0.7</v>
      </c>
      <c r="G257" s="216">
        <f>'All Seasons - All Seasons'!F128</f>
        <v>16</v>
      </c>
      <c r="H257" s="216">
        <f>'All Seasons - All Seasons'!G128</f>
        <v>7</v>
      </c>
      <c r="I257" s="216">
        <f>'All Seasons - All Seasons'!H128</f>
        <v>4</v>
      </c>
      <c r="J257" s="216">
        <f>'All Seasons - All Seasons'!I128</f>
        <v>8</v>
      </c>
      <c r="K257" s="216">
        <f>'All Seasons - All Seasons'!J128</f>
        <v>41</v>
      </c>
      <c r="L257" s="216">
        <f>'All Seasons - All Seasons'!K128</f>
        <v>28</v>
      </c>
      <c r="M257" s="216">
        <f>'All Seasons - All Seasons'!L128</f>
        <v>0.91425714285714277</v>
      </c>
      <c r="N257" s="216">
        <f>'All Seasons - All Seasons'!M128</f>
        <v>1.6142571428571428</v>
      </c>
    </row>
    <row r="258" spans="1:14" ht="14.5" customHeight="1" x14ac:dyDescent="0.15">
      <c r="A258" s="224" t="s">
        <v>38</v>
      </c>
      <c r="B258" s="216">
        <v>2019</v>
      </c>
      <c r="C258" s="217" t="s">
        <v>275</v>
      </c>
      <c r="D258" s="216">
        <f>'2019 Field of Dreamers - 2019 -'!C72</f>
        <v>44</v>
      </c>
      <c r="E258" s="216">
        <f>'2019 Field of Dreamers - 2019 -'!D72</f>
        <v>33</v>
      </c>
      <c r="F258" s="216">
        <f>'2019 Field of Dreamers - 2019 -'!E72</f>
        <v>0.75</v>
      </c>
      <c r="G258" s="216">
        <f>'2019 Field of Dreamers - 2019 -'!F72</f>
        <v>14</v>
      </c>
      <c r="H258" s="216">
        <f>'2019 Field of Dreamers - 2019 -'!G72</f>
        <v>9</v>
      </c>
      <c r="I258" s="216">
        <f>'2019 Field of Dreamers - 2019 -'!H72</f>
        <v>4</v>
      </c>
      <c r="J258" s="216">
        <f>'2019 Field of Dreamers - 2019 -'!I72</f>
        <v>6</v>
      </c>
      <c r="K258" s="216">
        <f>'2019 Field of Dreamers - 2019 -'!J72</f>
        <v>34</v>
      </c>
      <c r="L258" s="216">
        <f>'2019 Field of Dreamers - 2019 -'!K72</f>
        <v>23</v>
      </c>
      <c r="M258" s="216">
        <f>'2019 Field of Dreamers - 2019 -'!L72</f>
        <v>0.9292424242424242</v>
      </c>
      <c r="N258" s="216">
        <f>'2019 Field of Dreamers - 2019 -'!M72</f>
        <v>1.6792424242424242</v>
      </c>
    </row>
    <row r="259" spans="1:14" ht="14.5" customHeight="1" x14ac:dyDescent="0.15">
      <c r="A259" s="219" t="s">
        <v>264</v>
      </c>
      <c r="B259" s="220"/>
      <c r="C259" s="221"/>
      <c r="D259" s="222">
        <f>SUM(D247:D258)</f>
        <v>350</v>
      </c>
      <c r="E259" s="222">
        <f>SUM(E247:E258)</f>
        <v>247</v>
      </c>
      <c r="F259" s="223">
        <f>E259/D259</f>
        <v>0.70571428571428574</v>
      </c>
      <c r="G259" s="222">
        <f t="shared" ref="G259:L259" si="70">SUM(G247:G258)</f>
        <v>119</v>
      </c>
      <c r="H259" s="222">
        <f t="shared" si="70"/>
        <v>57</v>
      </c>
      <c r="I259" s="222">
        <f t="shared" si="70"/>
        <v>20</v>
      </c>
      <c r="J259" s="222">
        <f t="shared" si="70"/>
        <v>51</v>
      </c>
      <c r="K259" s="222">
        <f t="shared" si="70"/>
        <v>217</v>
      </c>
      <c r="L259" s="222">
        <f t="shared" si="70"/>
        <v>171</v>
      </c>
      <c r="M259" s="223">
        <f>(H259*1.33+I259*1.67+J259*2)/E259</f>
        <v>0.85510121457489885</v>
      </c>
      <c r="N259" s="222">
        <f>M259+F259</f>
        <v>1.5608155002891846</v>
      </c>
    </row>
    <row r="260" spans="1:14" ht="14.5" customHeight="1" x14ac:dyDescent="0.15">
      <c r="A260" s="213"/>
      <c r="B260" s="214"/>
      <c r="C260" s="215"/>
      <c r="D260" s="214"/>
      <c r="E260" s="214"/>
      <c r="F260" s="214"/>
      <c r="G260" s="214"/>
      <c r="H260" s="214"/>
      <c r="I260" s="214"/>
      <c r="J260" s="214"/>
      <c r="K260" s="214"/>
      <c r="L260" s="214"/>
      <c r="M260" s="214"/>
      <c r="N260" s="214"/>
    </row>
    <row r="261" spans="1:14" ht="14.5" customHeight="1" x14ac:dyDescent="0.15">
      <c r="A261" s="224" t="s">
        <v>225</v>
      </c>
      <c r="B261" s="216">
        <v>2019</v>
      </c>
      <c r="C261" s="217" t="s">
        <v>271</v>
      </c>
      <c r="D261" s="216">
        <f>'2019 Field of Dreamers - 2019 -'!C60</f>
        <v>15</v>
      </c>
      <c r="E261" s="216">
        <f>'2019 Field of Dreamers - 2019 -'!D60</f>
        <v>12</v>
      </c>
      <c r="F261" s="216">
        <f>'2019 Field of Dreamers - 2019 -'!E60</f>
        <v>0.8</v>
      </c>
      <c r="G261" s="216">
        <f>'2019 Field of Dreamers - 2019 -'!F60</f>
        <v>10</v>
      </c>
      <c r="H261" s="216">
        <f>'2019 Field of Dreamers - 2019 -'!G60</f>
        <v>0</v>
      </c>
      <c r="I261" s="216">
        <f>'2019 Field of Dreamers - 2019 -'!H60</f>
        <v>1</v>
      </c>
      <c r="J261" s="216">
        <f>'2019 Field of Dreamers - 2019 -'!I60</f>
        <v>1</v>
      </c>
      <c r="K261" s="216">
        <f>'2019 Field of Dreamers - 2019 -'!J60</f>
        <v>6</v>
      </c>
      <c r="L261" s="216">
        <f>'2019 Field of Dreamers - 2019 -'!K60</f>
        <v>5</v>
      </c>
      <c r="M261" s="216">
        <f>'2017 Field of Dreamers - 2017 -'!L64</f>
        <v>0</v>
      </c>
      <c r="N261" s="216">
        <f>'2017 Field of Dreamers - 2017 -'!M64</f>
        <v>0.5</v>
      </c>
    </row>
    <row r="262" spans="1:14" ht="14.5" customHeight="1" x14ac:dyDescent="0.15">
      <c r="A262" s="219" t="s">
        <v>264</v>
      </c>
      <c r="B262" s="220"/>
      <c r="C262" s="221"/>
      <c r="D262" s="222">
        <f>D261</f>
        <v>15</v>
      </c>
      <c r="E262" s="222">
        <f>E261</f>
        <v>12</v>
      </c>
      <c r="F262" s="223">
        <f>E262/D262</f>
        <v>0.8</v>
      </c>
      <c r="G262" s="222">
        <f t="shared" ref="G262:L262" si="71">G261</f>
        <v>10</v>
      </c>
      <c r="H262" s="222">
        <f t="shared" si="71"/>
        <v>0</v>
      </c>
      <c r="I262" s="222">
        <f t="shared" si="71"/>
        <v>1</v>
      </c>
      <c r="J262" s="222">
        <f t="shared" si="71"/>
        <v>1</v>
      </c>
      <c r="K262" s="222">
        <f t="shared" si="71"/>
        <v>6</v>
      </c>
      <c r="L262" s="222">
        <f t="shared" si="71"/>
        <v>5</v>
      </c>
      <c r="M262" s="223">
        <f>(H262*1.33+I262*1.67+J262*2)/E262</f>
        <v>0.30583333333333335</v>
      </c>
      <c r="N262" s="222">
        <f>M262+F262</f>
        <v>1.1058333333333334</v>
      </c>
    </row>
    <row r="263" spans="1:14" ht="14.5" customHeight="1" x14ac:dyDescent="0.15">
      <c r="A263" s="213"/>
      <c r="B263" s="214"/>
      <c r="C263" s="215"/>
      <c r="D263" s="214"/>
      <c r="E263" s="214"/>
      <c r="F263" s="214"/>
      <c r="G263" s="214"/>
      <c r="H263" s="214"/>
      <c r="I263" s="214"/>
      <c r="J263" s="214"/>
      <c r="K263" s="214"/>
      <c r="L263" s="214"/>
      <c r="M263" s="214"/>
      <c r="N263" s="214"/>
    </row>
    <row r="264" spans="1:14" ht="14.5" customHeight="1" x14ac:dyDescent="0.15">
      <c r="A264" s="224" t="s">
        <v>58</v>
      </c>
      <c r="B264" s="216">
        <v>2012</v>
      </c>
      <c r="C264" s="217" t="s">
        <v>263</v>
      </c>
      <c r="D264" s="216">
        <v>5</v>
      </c>
      <c r="E264" s="216">
        <v>4</v>
      </c>
      <c r="F264" s="218">
        <f>E264/D264</f>
        <v>0.8</v>
      </c>
      <c r="G264" s="225">
        <v>3</v>
      </c>
      <c r="H264" s="216">
        <v>1</v>
      </c>
      <c r="I264" s="216">
        <v>0</v>
      </c>
      <c r="J264" s="216">
        <v>0</v>
      </c>
      <c r="K264" s="216">
        <v>2</v>
      </c>
      <c r="L264" s="216">
        <v>0</v>
      </c>
      <c r="M264" s="218">
        <f>(H264*1.33+I264*1.67+J264*2)/E264</f>
        <v>0.33250000000000002</v>
      </c>
      <c r="N264" s="216">
        <f>M264+F264</f>
        <v>1.1325000000000001</v>
      </c>
    </row>
    <row r="265" spans="1:14" ht="14.5" customHeight="1" x14ac:dyDescent="0.15">
      <c r="A265" s="224" t="s">
        <v>58</v>
      </c>
      <c r="B265" s="216">
        <v>2018</v>
      </c>
      <c r="C265" s="217" t="s">
        <v>272</v>
      </c>
      <c r="D265" s="216">
        <f>'2018 Field of Dreamers - 2018 -'!C31</f>
        <v>68</v>
      </c>
      <c r="E265" s="216">
        <f>'2018 Field of Dreamers - 2018 -'!D31</f>
        <v>45</v>
      </c>
      <c r="F265" s="216">
        <f>'2018 Field of Dreamers - 2018 -'!E31</f>
        <v>0.66176470588235292</v>
      </c>
      <c r="G265" s="216">
        <f>'2018 Field of Dreamers - 2018 -'!F31</f>
        <v>33</v>
      </c>
      <c r="H265" s="216">
        <f>'2018 Field of Dreamers - 2018 -'!G31</f>
        <v>9</v>
      </c>
      <c r="I265" s="216">
        <f>'2018 Field of Dreamers - 2018 -'!H31</f>
        <v>2</v>
      </c>
      <c r="J265" s="216">
        <f>'2018 Field of Dreamers - 2018 -'!I31</f>
        <v>1</v>
      </c>
      <c r="K265" s="216">
        <f>'2018 Field of Dreamers - 2018 -'!J31</f>
        <v>29</v>
      </c>
      <c r="L265" s="216">
        <f>'2018 Field of Dreamers - 2018 -'!K31</f>
        <v>23</v>
      </c>
      <c r="M265" s="216">
        <f>'2018 Field of Dreamers - 2018 -'!L31</f>
        <v>0.38513333333333333</v>
      </c>
      <c r="N265" s="216">
        <f>'2018 Field of Dreamers - 2018 -'!M31</f>
        <v>1.0468980392156864</v>
      </c>
    </row>
    <row r="266" spans="1:14" ht="14.5" customHeight="1" x14ac:dyDescent="0.15">
      <c r="A266" s="224" t="s">
        <v>58</v>
      </c>
      <c r="B266" s="216">
        <v>2019</v>
      </c>
      <c r="C266" s="217" t="s">
        <v>271</v>
      </c>
      <c r="D266" s="216">
        <f>'2019 Field of Dreamers - 2019 -'!C51</f>
        <v>78</v>
      </c>
      <c r="E266" s="216">
        <f>'2019 Field of Dreamers - 2019 -'!D51</f>
        <v>49</v>
      </c>
      <c r="F266" s="216">
        <f>'2019 Field of Dreamers - 2019 -'!E51</f>
        <v>0.62820512820512819</v>
      </c>
      <c r="G266" s="216">
        <f>'2019 Field of Dreamers - 2019 -'!F51</f>
        <v>39</v>
      </c>
      <c r="H266" s="216">
        <f>'2019 Field of Dreamers - 2019 -'!G51</f>
        <v>7</v>
      </c>
      <c r="I266" s="216">
        <f>'2019 Field of Dreamers - 2019 -'!H51</f>
        <v>2</v>
      </c>
      <c r="J266" s="216">
        <f>'2019 Field of Dreamers - 2019 -'!I51</f>
        <v>1</v>
      </c>
      <c r="K266" s="216">
        <f>'2019 Field of Dreamers - 2019 -'!J51</f>
        <v>23</v>
      </c>
      <c r="L266" s="216">
        <f>'2019 Field of Dreamers - 2019 -'!K51</f>
        <v>25</v>
      </c>
      <c r="M266" s="216">
        <f>'2019 Field of Dreamers - 2019 -'!L51</f>
        <v>0.29928571428571427</v>
      </c>
      <c r="N266" s="216">
        <f>'2019 Field of Dreamers - 2019 -'!M51</f>
        <v>0.92749084249084246</v>
      </c>
    </row>
    <row r="267" spans="1:14" ht="14.5" customHeight="1" x14ac:dyDescent="0.15">
      <c r="A267" s="219" t="s">
        <v>264</v>
      </c>
      <c r="B267" s="220"/>
      <c r="C267" s="221"/>
      <c r="D267" s="222">
        <f>SUM(D264:D266)</f>
        <v>151</v>
      </c>
      <c r="E267" s="222">
        <f>SUM(E264:E266)</f>
        <v>98</v>
      </c>
      <c r="F267" s="223">
        <f>E267/D267</f>
        <v>0.64900662251655628</v>
      </c>
      <c r="G267" s="222">
        <f t="shared" ref="G267:L267" si="72">SUM(G264:G266)</f>
        <v>75</v>
      </c>
      <c r="H267" s="222">
        <f t="shared" si="72"/>
        <v>17</v>
      </c>
      <c r="I267" s="222">
        <f t="shared" si="72"/>
        <v>4</v>
      </c>
      <c r="J267" s="222">
        <f t="shared" si="72"/>
        <v>2</v>
      </c>
      <c r="K267" s="222">
        <f t="shared" si="72"/>
        <v>54</v>
      </c>
      <c r="L267" s="222">
        <f t="shared" si="72"/>
        <v>48</v>
      </c>
      <c r="M267" s="223">
        <f>(H267*1.33+I267*1.67+J267*2)/E267</f>
        <v>0.33969387755102037</v>
      </c>
      <c r="N267" s="222">
        <f>M267+F267</f>
        <v>0.98870050006757659</v>
      </c>
    </row>
    <row r="268" spans="1:14" ht="14.5" customHeight="1" x14ac:dyDescent="0.15">
      <c r="A268" s="213"/>
      <c r="B268" s="214"/>
      <c r="C268" s="215"/>
      <c r="D268" s="214"/>
      <c r="E268" s="214"/>
      <c r="F268" s="214"/>
      <c r="G268" s="214"/>
      <c r="H268" s="214"/>
      <c r="I268" s="214"/>
      <c r="J268" s="214"/>
      <c r="K268" s="214"/>
      <c r="L268" s="214"/>
      <c r="M268" s="214"/>
      <c r="N268" s="214"/>
    </row>
    <row r="269" spans="1:14" ht="14.5" customHeight="1" x14ac:dyDescent="0.15">
      <c r="A269" s="224" t="s">
        <v>259</v>
      </c>
      <c r="B269" s="216">
        <v>2017</v>
      </c>
      <c r="C269" s="217" t="s">
        <v>270</v>
      </c>
      <c r="D269" s="216">
        <f>'2017 Field of Dreamers - 2017 -'!C72</f>
        <v>3</v>
      </c>
      <c r="E269" s="216">
        <f>'2017 Field of Dreamers - 2017 -'!D72</f>
        <v>2</v>
      </c>
      <c r="F269" s="216">
        <f>'2017 Field of Dreamers - 2017 -'!E72</f>
        <v>0.66666666666666663</v>
      </c>
      <c r="G269" s="216">
        <f>'2017 Field of Dreamers - 2017 -'!F72</f>
        <v>2</v>
      </c>
      <c r="H269" s="216">
        <f>'2017 Field of Dreamers - 2017 -'!G72</f>
        <v>0</v>
      </c>
      <c r="I269" s="216">
        <f>'2017 Field of Dreamers - 2017 -'!H72</f>
        <v>0</v>
      </c>
      <c r="J269" s="216">
        <f>'2017 Field of Dreamers - 2017 -'!I72</f>
        <v>0</v>
      </c>
      <c r="K269" s="216">
        <f>'2017 Field of Dreamers - 2017 -'!J72</f>
        <v>1</v>
      </c>
      <c r="L269" s="216">
        <f>'2017 Field of Dreamers - 2017 -'!K72</f>
        <v>0</v>
      </c>
      <c r="M269" s="216">
        <f>'2017 Field of Dreamers - 2017 -'!L72</f>
        <v>0</v>
      </c>
      <c r="N269" s="216">
        <f>'2017 Field of Dreamers - 2017 -'!M72</f>
        <v>0.66666666666666663</v>
      </c>
    </row>
    <row r="270" spans="1:14" ht="14.5" customHeight="1" x14ac:dyDescent="0.15">
      <c r="A270" s="219" t="s">
        <v>264</v>
      </c>
      <c r="B270" s="220"/>
      <c r="C270" s="221"/>
      <c r="D270" s="222">
        <f>D269</f>
        <v>3</v>
      </c>
      <c r="E270" s="222">
        <f>E269</f>
        <v>2</v>
      </c>
      <c r="F270" s="223">
        <f>E270/D270</f>
        <v>0.66666666666666663</v>
      </c>
      <c r="G270" s="222">
        <f t="shared" ref="G270:L270" si="73">G269</f>
        <v>2</v>
      </c>
      <c r="H270" s="222">
        <f t="shared" si="73"/>
        <v>0</v>
      </c>
      <c r="I270" s="222">
        <f t="shared" si="73"/>
        <v>0</v>
      </c>
      <c r="J270" s="222">
        <f t="shared" si="73"/>
        <v>0</v>
      </c>
      <c r="K270" s="222">
        <f t="shared" si="73"/>
        <v>1</v>
      </c>
      <c r="L270" s="222">
        <f t="shared" si="73"/>
        <v>0</v>
      </c>
      <c r="M270" s="223">
        <f>(H270*1.33+I270*1.67+J270*2)/E270</f>
        <v>0</v>
      </c>
      <c r="N270" s="222">
        <f>M270+F270</f>
        <v>0.66666666666666663</v>
      </c>
    </row>
    <row r="271" spans="1:14" ht="14.5" customHeight="1" x14ac:dyDescent="0.15">
      <c r="A271" s="213"/>
      <c r="B271" s="214"/>
      <c r="C271" s="215"/>
      <c r="D271" s="214"/>
      <c r="E271" s="214"/>
      <c r="F271" s="214"/>
      <c r="G271" s="214"/>
      <c r="H271" s="214"/>
      <c r="I271" s="214"/>
      <c r="J271" s="214"/>
      <c r="K271" s="214"/>
      <c r="L271" s="214"/>
      <c r="M271" s="214"/>
      <c r="N271" s="214"/>
    </row>
    <row r="272" spans="1:14" ht="14.5" customHeight="1" x14ac:dyDescent="0.15">
      <c r="A272" s="224" t="s">
        <v>198</v>
      </c>
      <c r="B272" s="216">
        <v>2018</v>
      </c>
      <c r="C272" s="217" t="s">
        <v>270</v>
      </c>
      <c r="D272" s="216">
        <f>'2018 Field of Dreamers - 2018 -'!C76</f>
        <v>9</v>
      </c>
      <c r="E272" s="216">
        <f>'2018 Field of Dreamers - 2018 -'!D76</f>
        <v>6</v>
      </c>
      <c r="F272" s="216">
        <f>'2018 Field of Dreamers - 2018 -'!E76</f>
        <v>0.66666666666666663</v>
      </c>
      <c r="G272" s="216">
        <f>'2018 Field of Dreamers - 2018 -'!F76</f>
        <v>6</v>
      </c>
      <c r="H272" s="216">
        <f>'2018 Field of Dreamers - 2018 -'!G76</f>
        <v>0</v>
      </c>
      <c r="I272" s="216">
        <f>'2018 Field of Dreamers - 2018 -'!H76</f>
        <v>0</v>
      </c>
      <c r="J272" s="216">
        <f>'2018 Field of Dreamers - 2018 -'!I76</f>
        <v>0</v>
      </c>
      <c r="K272" s="216">
        <f>'2018 Field of Dreamers - 2018 -'!J76</f>
        <v>1</v>
      </c>
      <c r="L272" s="216">
        <f>'2018 Field of Dreamers - 2018 -'!K76</f>
        <v>2</v>
      </c>
      <c r="M272" s="216">
        <f>'2018 Field of Dreamers - 2018 -'!L76</f>
        <v>0</v>
      </c>
      <c r="N272" s="216">
        <f>'2018 Field of Dreamers - 2018 -'!M76</f>
        <v>0.66666666666666663</v>
      </c>
    </row>
    <row r="273" spans="1:14" ht="14.5" customHeight="1" x14ac:dyDescent="0.15">
      <c r="A273" s="224" t="s">
        <v>198</v>
      </c>
      <c r="B273" s="216">
        <v>2019</v>
      </c>
      <c r="C273" s="217" t="s">
        <v>275</v>
      </c>
      <c r="D273" s="216">
        <f>'2019 Field of Dreamers - 2019 -'!C65</f>
        <v>52</v>
      </c>
      <c r="E273" s="216">
        <f>'2019 Field of Dreamers - 2019 -'!D65</f>
        <v>42</v>
      </c>
      <c r="F273" s="216">
        <f>'2019 Field of Dreamers - 2019 -'!E65</f>
        <v>0.80769230769230771</v>
      </c>
      <c r="G273" s="216">
        <f>'2019 Field of Dreamers - 2019 -'!F65</f>
        <v>42</v>
      </c>
      <c r="H273" s="216">
        <f>'2019 Field of Dreamers - 2019 -'!G65</f>
        <v>0</v>
      </c>
      <c r="I273" s="216">
        <f>'2019 Field of Dreamers - 2019 -'!H65</f>
        <v>0</v>
      </c>
      <c r="J273" s="216">
        <f>'2019 Field of Dreamers - 2019 -'!I65</f>
        <v>0</v>
      </c>
      <c r="K273" s="216">
        <f>'2019 Field of Dreamers - 2019 -'!J65</f>
        <v>10</v>
      </c>
      <c r="L273" s="216">
        <f>'2019 Field of Dreamers - 2019 -'!K65</f>
        <v>15</v>
      </c>
      <c r="M273" s="216">
        <f>'2019 Field of Dreamers - 2019 -'!L65</f>
        <v>0</v>
      </c>
      <c r="N273" s="216">
        <f>'2019 Field of Dreamers - 2019 -'!M65</f>
        <v>0.80769230769230771</v>
      </c>
    </row>
    <row r="274" spans="1:14" ht="14.5" customHeight="1" x14ac:dyDescent="0.15">
      <c r="A274" s="219" t="s">
        <v>264</v>
      </c>
      <c r="B274" s="220"/>
      <c r="C274" s="221"/>
      <c r="D274" s="222">
        <f>SUM(D272:D273)</f>
        <v>61</v>
      </c>
      <c r="E274" s="222">
        <f>SUM(E272:E273)</f>
        <v>48</v>
      </c>
      <c r="F274" s="223">
        <f>E274/D274</f>
        <v>0.78688524590163933</v>
      </c>
      <c r="G274" s="222">
        <f t="shared" ref="G274:L274" si="74">SUM(G272:G273)</f>
        <v>48</v>
      </c>
      <c r="H274" s="222">
        <f t="shared" si="74"/>
        <v>0</v>
      </c>
      <c r="I274" s="222">
        <f t="shared" si="74"/>
        <v>0</v>
      </c>
      <c r="J274" s="222">
        <f t="shared" si="74"/>
        <v>0</v>
      </c>
      <c r="K274" s="222">
        <f t="shared" si="74"/>
        <v>11</v>
      </c>
      <c r="L274" s="222">
        <f t="shared" si="74"/>
        <v>17</v>
      </c>
      <c r="M274" s="223">
        <f>(H274*1.33+I274*1.67+J274*2)/E274</f>
        <v>0</v>
      </c>
      <c r="N274" s="222">
        <f>M274+F274</f>
        <v>0.78688524590163933</v>
      </c>
    </row>
    <row r="275" spans="1:14" ht="14.5" customHeight="1" x14ac:dyDescent="0.15">
      <c r="A275" s="213"/>
      <c r="B275" s="214"/>
      <c r="C275" s="215"/>
      <c r="D275" s="214"/>
      <c r="E275" s="214"/>
      <c r="F275" s="214"/>
      <c r="G275" s="214"/>
      <c r="H275" s="214"/>
      <c r="I275" s="214"/>
      <c r="J275" s="214"/>
      <c r="K275" s="214"/>
      <c r="L275" s="214"/>
      <c r="M275" s="214"/>
      <c r="N275" s="214"/>
    </row>
    <row r="276" spans="1:14" ht="14.5" customHeight="1" x14ac:dyDescent="0.15">
      <c r="A276" s="224" t="s">
        <v>114</v>
      </c>
      <c r="B276" s="216">
        <v>2017</v>
      </c>
      <c r="C276" s="217" t="s">
        <v>271</v>
      </c>
      <c r="D276" s="216">
        <f>'2017 - 2017 - Field of Dreamers'!C27</f>
        <v>64</v>
      </c>
      <c r="E276" s="216">
        <f>'2017 - 2017 - Field of Dreamers'!D27</f>
        <v>35</v>
      </c>
      <c r="F276" s="216">
        <f>'2017 - 2017 - Field of Dreamers'!E27</f>
        <v>0.546875</v>
      </c>
      <c r="G276" s="216">
        <f>'2017 - 2017 - Field of Dreamers'!F27</f>
        <v>34</v>
      </c>
      <c r="H276" s="216">
        <f>'2017 - 2017 - Field of Dreamers'!G27</f>
        <v>1</v>
      </c>
      <c r="I276" s="216">
        <f>'2017 - 2017 - Field of Dreamers'!H27</f>
        <v>0</v>
      </c>
      <c r="J276" s="216">
        <f>'2017 - 2017 - Field of Dreamers'!I27</f>
        <v>0</v>
      </c>
      <c r="K276" s="216">
        <f>'2017 - 2017 - Field of Dreamers'!J27</f>
        <v>7</v>
      </c>
      <c r="L276" s="216">
        <f>'2017 - 2017 - Field of Dreamers'!K27</f>
        <v>24</v>
      </c>
      <c r="M276" s="216">
        <f>'2017 - 2017 - Field of Dreamers'!L27</f>
        <v>0</v>
      </c>
      <c r="N276" s="216">
        <f>'2017 - 2017 - Field of Dreamers'!M27</f>
        <v>0.546875</v>
      </c>
    </row>
    <row r="277" spans="1:14" ht="14.5" customHeight="1" x14ac:dyDescent="0.15">
      <c r="A277" s="224" t="s">
        <v>114</v>
      </c>
      <c r="B277" s="216">
        <v>2018</v>
      </c>
      <c r="C277" s="217" t="s">
        <v>265</v>
      </c>
      <c r="D277" s="216">
        <f>'All Seasons - All Seasons'!C137</f>
        <v>40</v>
      </c>
      <c r="E277" s="216">
        <f>'All Seasons - All Seasons'!D137</f>
        <v>23</v>
      </c>
      <c r="F277" s="216">
        <f>'All Seasons - All Seasons'!E137</f>
        <v>0.57499999999999996</v>
      </c>
      <c r="G277" s="216">
        <f>'All Seasons - All Seasons'!F137</f>
        <v>14</v>
      </c>
      <c r="H277" s="216">
        <f>'All Seasons - All Seasons'!G137</f>
        <v>8</v>
      </c>
      <c r="I277" s="216">
        <f>'All Seasons - All Seasons'!H137</f>
        <v>1</v>
      </c>
      <c r="J277" s="216">
        <f>'All Seasons - All Seasons'!I137</f>
        <v>0</v>
      </c>
      <c r="K277" s="216">
        <f>'All Seasons - All Seasons'!J137</f>
        <v>16</v>
      </c>
      <c r="L277" s="216">
        <f>'All Seasons - All Seasons'!K137</f>
        <v>18</v>
      </c>
      <c r="M277" s="216">
        <f>'All Seasons - All Seasons'!L137</f>
        <v>0.53613043478260869</v>
      </c>
      <c r="N277" s="216">
        <f>'All Seasons - All Seasons'!M137</f>
        <v>1.1111304347826088</v>
      </c>
    </row>
    <row r="278" spans="1:14" ht="14.5" customHeight="1" x14ac:dyDescent="0.15">
      <c r="A278" s="219" t="s">
        <v>264</v>
      </c>
      <c r="B278" s="220"/>
      <c r="C278" s="221"/>
      <c r="D278" s="222">
        <f>SUM(D276:D277)</f>
        <v>104</v>
      </c>
      <c r="E278" s="222">
        <f>SUM(E276:E277)</f>
        <v>58</v>
      </c>
      <c r="F278" s="223">
        <f>E278/D278</f>
        <v>0.55769230769230771</v>
      </c>
      <c r="G278" s="222">
        <f t="shared" ref="G278:L278" si="75">SUM(G276:G277)</f>
        <v>48</v>
      </c>
      <c r="H278" s="222">
        <f t="shared" si="75"/>
        <v>9</v>
      </c>
      <c r="I278" s="222">
        <f t="shared" si="75"/>
        <v>1</v>
      </c>
      <c r="J278" s="222">
        <f t="shared" si="75"/>
        <v>0</v>
      </c>
      <c r="K278" s="222">
        <f t="shared" si="75"/>
        <v>23</v>
      </c>
      <c r="L278" s="222">
        <f t="shared" si="75"/>
        <v>42</v>
      </c>
      <c r="M278" s="223">
        <f>(H278*1.33+I278*1.67+J278*2)/E278</f>
        <v>0.23517241379310347</v>
      </c>
      <c r="N278" s="222">
        <f>M278+F278</f>
        <v>0.79286472148541121</v>
      </c>
    </row>
    <row r="279" spans="1:14" ht="14.5" customHeight="1" x14ac:dyDescent="0.15">
      <c r="A279" s="213"/>
      <c r="B279" s="214"/>
      <c r="C279" s="215"/>
      <c r="D279" s="214"/>
      <c r="E279" s="214"/>
      <c r="F279" s="214"/>
      <c r="G279" s="214"/>
      <c r="H279" s="214"/>
      <c r="I279" s="214"/>
      <c r="J279" s="214"/>
      <c r="K279" s="214"/>
      <c r="L279" s="214"/>
      <c r="M279" s="214"/>
      <c r="N279" s="214"/>
    </row>
    <row r="280" spans="1:14" ht="14.5" customHeight="1" x14ac:dyDescent="0.15">
      <c r="A280" s="224" t="s">
        <v>228</v>
      </c>
      <c r="B280" s="216">
        <v>2019</v>
      </c>
      <c r="C280" s="217" t="s">
        <v>275</v>
      </c>
      <c r="D280" s="216">
        <f>'2019 Field of Dreamers - 2019 -'!C63</f>
        <v>40</v>
      </c>
      <c r="E280" s="216">
        <f>'2019 Field of Dreamers - 2019 -'!D63</f>
        <v>23</v>
      </c>
      <c r="F280" s="216">
        <f>'2019 Field of Dreamers - 2019 -'!E63</f>
        <v>0.57499999999999996</v>
      </c>
      <c r="G280" s="216">
        <f>'2019 Field of Dreamers - 2019 -'!F63</f>
        <v>22</v>
      </c>
      <c r="H280" s="216">
        <f>'2019 Field of Dreamers - 2019 -'!G63</f>
        <v>1</v>
      </c>
      <c r="I280" s="216">
        <f>'2019 Field of Dreamers - 2019 -'!H63</f>
        <v>0</v>
      </c>
      <c r="J280" s="216">
        <f>'2019 Field of Dreamers - 2019 -'!I63</f>
        <v>0</v>
      </c>
      <c r="K280" s="216">
        <f>'2019 Field of Dreamers - 2019 -'!J63</f>
        <v>9</v>
      </c>
      <c r="L280" s="216">
        <f>'2019 Field of Dreamers - 2019 -'!K63</f>
        <v>10</v>
      </c>
      <c r="M280" s="216">
        <f>'2019 Field of Dreamers - 2019 -'!L63</f>
        <v>5.7956521739130434E-2</v>
      </c>
      <c r="N280" s="216">
        <f>'2019 Field of Dreamers - 2019 -'!M63</f>
        <v>0.63295652173913042</v>
      </c>
    </row>
    <row r="281" spans="1:14" ht="14.5" customHeight="1" x14ac:dyDescent="0.15">
      <c r="A281" s="219" t="s">
        <v>264</v>
      </c>
      <c r="B281" s="220"/>
      <c r="C281" s="221"/>
      <c r="D281" s="222">
        <f>D280</f>
        <v>40</v>
      </c>
      <c r="E281" s="222">
        <f>E280</f>
        <v>23</v>
      </c>
      <c r="F281" s="223">
        <f>E281/D281</f>
        <v>0.57499999999999996</v>
      </c>
      <c r="G281" s="222">
        <f t="shared" ref="G281:L281" si="76">G280</f>
        <v>22</v>
      </c>
      <c r="H281" s="222">
        <f t="shared" si="76"/>
        <v>1</v>
      </c>
      <c r="I281" s="222">
        <f t="shared" si="76"/>
        <v>0</v>
      </c>
      <c r="J281" s="222">
        <f t="shared" si="76"/>
        <v>0</v>
      </c>
      <c r="K281" s="222">
        <f t="shared" si="76"/>
        <v>9</v>
      </c>
      <c r="L281" s="222">
        <f t="shared" si="76"/>
        <v>10</v>
      </c>
      <c r="M281" s="223">
        <f>(H281*1.33+I281*1.67+J281*2)/E281</f>
        <v>5.7826086956521743E-2</v>
      </c>
      <c r="N281" s="222">
        <f>M281+F281</f>
        <v>0.63282608695652165</v>
      </c>
    </row>
    <row r="282" spans="1:14" ht="14.5" customHeight="1" x14ac:dyDescent="0.15">
      <c r="A282" s="213"/>
      <c r="B282" s="214"/>
      <c r="C282" s="215"/>
      <c r="D282" s="214"/>
      <c r="E282" s="214"/>
      <c r="F282" s="214"/>
      <c r="G282" s="214"/>
      <c r="H282" s="214"/>
      <c r="I282" s="214"/>
      <c r="J282" s="214"/>
      <c r="K282" s="214"/>
      <c r="L282" s="214"/>
      <c r="M282" s="214"/>
      <c r="N282" s="214"/>
    </row>
    <row r="283" spans="1:14" ht="14.5" customHeight="1" x14ac:dyDescent="0.15">
      <c r="A283" s="224" t="s">
        <v>85</v>
      </c>
      <c r="B283" s="216">
        <v>2015</v>
      </c>
      <c r="C283" s="217" t="s">
        <v>269</v>
      </c>
      <c r="D283" s="216">
        <v>28</v>
      </c>
      <c r="E283" s="216">
        <v>17</v>
      </c>
      <c r="F283" s="218">
        <f>E283/D283</f>
        <v>0.6071428571428571</v>
      </c>
      <c r="G283" s="216">
        <v>8</v>
      </c>
      <c r="H283" s="216">
        <v>4</v>
      </c>
      <c r="I283" s="216">
        <v>2</v>
      </c>
      <c r="J283" s="216">
        <v>3</v>
      </c>
      <c r="K283" s="216">
        <v>11</v>
      </c>
      <c r="L283" s="216">
        <v>11</v>
      </c>
      <c r="M283" s="218">
        <f>(H283*1.33+I283*1.67+J283*2)/E283</f>
        <v>0.86235294117647054</v>
      </c>
      <c r="N283" s="216">
        <f>M283+F283</f>
        <v>1.4694957983193278</v>
      </c>
    </row>
    <row r="284" spans="1:14" ht="14.5" customHeight="1" x14ac:dyDescent="0.15">
      <c r="A284" s="224" t="s">
        <v>85</v>
      </c>
      <c r="B284" s="216">
        <v>2016</v>
      </c>
      <c r="C284" s="217" t="s">
        <v>269</v>
      </c>
      <c r="D284" s="216">
        <v>51</v>
      </c>
      <c r="E284" s="216">
        <v>42</v>
      </c>
      <c r="F284" s="218">
        <f>E284/D284</f>
        <v>0.82352941176470584</v>
      </c>
      <c r="G284" s="216">
        <v>17</v>
      </c>
      <c r="H284" s="216">
        <v>7</v>
      </c>
      <c r="I284" s="216">
        <v>5</v>
      </c>
      <c r="J284" s="216">
        <v>13</v>
      </c>
      <c r="K284" s="216">
        <v>43</v>
      </c>
      <c r="L284" s="216">
        <v>31</v>
      </c>
      <c r="M284" s="218">
        <f>(H284*1.33+I284*1.67+J284*2)/E284</f>
        <v>1.0395238095238095</v>
      </c>
      <c r="N284" s="216">
        <f>M284+F284</f>
        <v>1.8630532212885154</v>
      </c>
    </row>
    <row r="285" spans="1:14" ht="14.5" customHeight="1" x14ac:dyDescent="0.15">
      <c r="A285" s="224" t="s">
        <v>85</v>
      </c>
      <c r="B285" s="216">
        <v>2017</v>
      </c>
      <c r="C285" s="217" t="s">
        <v>272</v>
      </c>
      <c r="D285" s="216">
        <f>'2017 - 2017 - Field of Dreamers'!C7</f>
        <v>80</v>
      </c>
      <c r="E285" s="216">
        <f>'2017 - 2017 - Field of Dreamers'!D7</f>
        <v>59</v>
      </c>
      <c r="F285" s="216">
        <f>'2017 - 2017 - Field of Dreamers'!E7</f>
        <v>0.73750000000000004</v>
      </c>
      <c r="G285" s="216">
        <f>'2017 - 2017 - Field of Dreamers'!F7</f>
        <v>18</v>
      </c>
      <c r="H285" s="216">
        <f>'2017 - 2017 - Field of Dreamers'!G7</f>
        <v>21</v>
      </c>
      <c r="I285" s="216">
        <f>'2017 - 2017 - Field of Dreamers'!H7</f>
        <v>7</v>
      </c>
      <c r="J285" s="216">
        <f>'2017 - 2017 - Field of Dreamers'!I7</f>
        <v>13</v>
      </c>
      <c r="K285" s="216">
        <f>'2017 - 2017 - Field of Dreamers'!J7</f>
        <v>63</v>
      </c>
      <c r="L285" s="216">
        <f>'2017 - 2017 - Field of Dreamers'!K7</f>
        <v>39</v>
      </c>
      <c r="M285" s="216">
        <f>'2017 - 2017 - Field of Dreamers'!L7</f>
        <v>1.1129152542372882</v>
      </c>
      <c r="N285" s="216">
        <f>'2017 - 2017 - Field of Dreamers'!M7</f>
        <v>1.8504152542372883</v>
      </c>
    </row>
    <row r="286" spans="1:14" ht="14.5" customHeight="1" x14ac:dyDescent="0.15">
      <c r="A286" s="224" t="s">
        <v>85</v>
      </c>
      <c r="B286" s="216">
        <v>2018</v>
      </c>
      <c r="C286" s="217" t="s">
        <v>268</v>
      </c>
      <c r="D286" s="216">
        <f>'All Seasons - All Seasons'!C137</f>
        <v>40</v>
      </c>
      <c r="E286" s="216">
        <f>'All Seasons - All Seasons'!D137</f>
        <v>23</v>
      </c>
      <c r="F286" s="216">
        <f>'All Seasons - All Seasons'!E137</f>
        <v>0.57499999999999996</v>
      </c>
      <c r="G286" s="216">
        <f>'All Seasons - All Seasons'!F137</f>
        <v>14</v>
      </c>
      <c r="H286" s="216">
        <f>'All Seasons - All Seasons'!G137</f>
        <v>8</v>
      </c>
      <c r="I286" s="216">
        <f>'All Seasons - All Seasons'!H137</f>
        <v>1</v>
      </c>
      <c r="J286" s="216">
        <f>'All Seasons - All Seasons'!I137</f>
        <v>0</v>
      </c>
      <c r="K286" s="216">
        <f>'All Seasons - All Seasons'!J137</f>
        <v>16</v>
      </c>
      <c r="L286" s="216">
        <f>'All Seasons - All Seasons'!K137</f>
        <v>18</v>
      </c>
      <c r="M286" s="216">
        <f>'All Seasons - All Seasons'!L137</f>
        <v>0.53613043478260869</v>
      </c>
      <c r="N286" s="216">
        <f>'All Seasons - All Seasons'!M137</f>
        <v>1.1111304347826088</v>
      </c>
    </row>
    <row r="287" spans="1:14" ht="14.5" customHeight="1" x14ac:dyDescent="0.15">
      <c r="A287" s="224" t="s">
        <v>85</v>
      </c>
      <c r="B287" s="216">
        <v>2019</v>
      </c>
      <c r="C287" s="217" t="s">
        <v>268</v>
      </c>
      <c r="D287" s="216">
        <f>'2019 Field of Dreamers - 2019 -'!C38</f>
        <v>63</v>
      </c>
      <c r="E287" s="216">
        <f>'2019 Field of Dreamers - 2019 -'!D38</f>
        <v>48</v>
      </c>
      <c r="F287" s="216">
        <f>'2019 Field of Dreamers - 2019 -'!E38</f>
        <v>0.76190476190476186</v>
      </c>
      <c r="G287" s="216">
        <f>'2019 Field of Dreamers - 2019 -'!F38</f>
        <v>30</v>
      </c>
      <c r="H287" s="216">
        <f>'2019 Field of Dreamers - 2019 -'!G38</f>
        <v>10</v>
      </c>
      <c r="I287" s="216">
        <f>'2019 Field of Dreamers - 2019 -'!H38</f>
        <v>5</v>
      </c>
      <c r="J287" s="216">
        <f>'2019 Field of Dreamers - 2019 -'!I38</f>
        <v>3</v>
      </c>
      <c r="K287" s="216">
        <f>'2019 Field of Dreamers - 2019 -'!J38</f>
        <v>34</v>
      </c>
      <c r="L287" s="216">
        <f>'2019 Field of Dreamers - 2019 -'!K38</f>
        <v>32</v>
      </c>
      <c r="M287" s="216">
        <f>'2019 Field of Dreamers - 2019 -'!L38</f>
        <v>0.57635416666666661</v>
      </c>
      <c r="N287" s="216">
        <f>'2019 Field of Dreamers - 2019 -'!M38</f>
        <v>1.3382589285714284</v>
      </c>
    </row>
    <row r="288" spans="1:14" ht="14.5" customHeight="1" x14ac:dyDescent="0.15">
      <c r="A288" s="219" t="s">
        <v>264</v>
      </c>
      <c r="B288" s="220"/>
      <c r="C288" s="221"/>
      <c r="D288" s="222">
        <f>SUM(D283:D287)</f>
        <v>262</v>
      </c>
      <c r="E288" s="222">
        <f>SUM(E283:E287)</f>
        <v>189</v>
      </c>
      <c r="F288" s="223">
        <f>E288/D288</f>
        <v>0.72137404580152675</v>
      </c>
      <c r="G288" s="222">
        <f t="shared" ref="G288:L288" si="77">SUM(G283:G287)</f>
        <v>87</v>
      </c>
      <c r="H288" s="222">
        <f t="shared" si="77"/>
        <v>50</v>
      </c>
      <c r="I288" s="222">
        <f t="shared" si="77"/>
        <v>20</v>
      </c>
      <c r="J288" s="222">
        <f t="shared" si="77"/>
        <v>32</v>
      </c>
      <c r="K288" s="222">
        <f t="shared" si="77"/>
        <v>167</v>
      </c>
      <c r="L288" s="222">
        <f t="shared" si="77"/>
        <v>131</v>
      </c>
      <c r="M288" s="223">
        <f>(H288*1.33+I288*1.67+J288*2)/E288</f>
        <v>0.86719576719576719</v>
      </c>
      <c r="N288" s="222">
        <f>M288+F288</f>
        <v>1.5885698129972941</v>
      </c>
    </row>
    <row r="289" spans="1:14" ht="14.5" customHeight="1" x14ac:dyDescent="0.15">
      <c r="A289" s="213"/>
      <c r="B289" s="214"/>
      <c r="C289" s="215"/>
      <c r="D289" s="214"/>
      <c r="E289" s="214"/>
      <c r="F289" s="214"/>
      <c r="G289" s="214"/>
      <c r="H289" s="214"/>
      <c r="I289" s="214"/>
      <c r="J289" s="214"/>
      <c r="K289" s="214"/>
      <c r="L289" s="214"/>
      <c r="M289" s="214"/>
      <c r="N289" s="214"/>
    </row>
    <row r="290" spans="1:14" ht="14.5" customHeight="1" x14ac:dyDescent="0.15">
      <c r="A290" s="198" t="s">
        <v>121</v>
      </c>
      <c r="B290" s="216">
        <v>2017</v>
      </c>
      <c r="C290" s="217" t="s">
        <v>272</v>
      </c>
      <c r="D290" s="216">
        <f>'2017 - 2017 - Field of Dreamers'!C36</f>
        <v>63</v>
      </c>
      <c r="E290" s="216">
        <f>'2017 - 2017 - Field of Dreamers'!D36</f>
        <v>40</v>
      </c>
      <c r="F290" s="216">
        <f>'2017 - 2017 - Field of Dreamers'!E36</f>
        <v>0.63492063492063489</v>
      </c>
      <c r="G290" s="216">
        <f>'2017 - 2017 - Field of Dreamers'!F36</f>
        <v>39</v>
      </c>
      <c r="H290" s="216">
        <f>'2017 - 2017 - Field of Dreamers'!G36</f>
        <v>1</v>
      </c>
      <c r="I290" s="216">
        <f>'2017 - 2017 - Field of Dreamers'!H36</f>
        <v>0</v>
      </c>
      <c r="J290" s="216">
        <f>'2017 - 2017 - Field of Dreamers'!I36</f>
        <v>0</v>
      </c>
      <c r="K290" s="216">
        <f>'2017 - 2017 - Field of Dreamers'!J36</f>
        <v>17</v>
      </c>
      <c r="L290" s="216">
        <f>'2017 - 2017 - Field of Dreamers'!K36</f>
        <v>18</v>
      </c>
      <c r="M290" s="216">
        <f>'2017 - 2017 - Field of Dreamers'!L36</f>
        <v>3.3325E-2</v>
      </c>
      <c r="N290" s="216">
        <f>'2017 - 2017 - Field of Dreamers'!M36</f>
        <v>0.66824563492063493</v>
      </c>
    </row>
    <row r="291" spans="1:14" ht="14.5" customHeight="1" x14ac:dyDescent="0.15">
      <c r="A291" s="198" t="s">
        <v>121</v>
      </c>
      <c r="B291" s="216">
        <v>2018</v>
      </c>
      <c r="C291" s="217" t="s">
        <v>271</v>
      </c>
      <c r="D291" s="216">
        <f>'All Seasons - All Seasons'!C140</f>
        <v>30</v>
      </c>
      <c r="E291" s="216">
        <f>'All Seasons - All Seasons'!D140</f>
        <v>18</v>
      </c>
      <c r="F291" s="216">
        <f>'All Seasons - All Seasons'!E140</f>
        <v>0.6</v>
      </c>
      <c r="G291" s="216">
        <f>'All Seasons - All Seasons'!F140</f>
        <v>17</v>
      </c>
      <c r="H291" s="216">
        <f>'All Seasons - All Seasons'!G140</f>
        <v>1</v>
      </c>
      <c r="I291" s="216">
        <f>'All Seasons - All Seasons'!H140</f>
        <v>0</v>
      </c>
      <c r="J291" s="216">
        <f>'All Seasons - All Seasons'!I140</f>
        <v>0</v>
      </c>
      <c r="K291" s="216">
        <f>'All Seasons - All Seasons'!J140</f>
        <v>7</v>
      </c>
      <c r="L291" s="216">
        <f>'All Seasons - All Seasons'!K140</f>
        <v>6</v>
      </c>
      <c r="M291" s="216">
        <f>'All Seasons - All Seasons'!L140</f>
        <v>7.4055555555555555E-2</v>
      </c>
      <c r="N291" s="216">
        <f>'All Seasons - All Seasons'!M140</f>
        <v>0.67405555555555552</v>
      </c>
    </row>
    <row r="292" spans="1:14" ht="14.5" customHeight="1" x14ac:dyDescent="0.15">
      <c r="A292" s="198" t="s">
        <v>121</v>
      </c>
      <c r="B292" s="216">
        <v>2019</v>
      </c>
      <c r="C292" s="217" t="s">
        <v>272</v>
      </c>
      <c r="D292" s="216">
        <f>'2019 Field of Dreamers - 2019 -'!C26</f>
        <v>25</v>
      </c>
      <c r="E292" s="216">
        <f>'2019 Field of Dreamers - 2019 -'!D26</f>
        <v>19</v>
      </c>
      <c r="F292" s="216">
        <f>'2019 Field of Dreamers - 2019 -'!E26</f>
        <v>0.76</v>
      </c>
      <c r="G292" s="216">
        <f>'2019 Field of Dreamers - 2019 -'!F26</f>
        <v>18</v>
      </c>
      <c r="H292" s="216">
        <f>'2019 Field of Dreamers - 2019 -'!G26</f>
        <v>1</v>
      </c>
      <c r="I292" s="216">
        <f>'2019 Field of Dreamers - 2019 -'!H26</f>
        <v>0</v>
      </c>
      <c r="J292" s="216">
        <f>'2019 Field of Dreamers - 2019 -'!I26</f>
        <v>0</v>
      </c>
      <c r="K292" s="216">
        <f>'2019 Field of Dreamers - 2019 -'!J26</f>
        <v>14</v>
      </c>
      <c r="L292" s="216">
        <f>'2019 Field of Dreamers - 2019 -'!K26</f>
        <v>11</v>
      </c>
      <c r="M292" s="216">
        <f>'2019 Field of Dreamers - 2019 -'!L26</f>
        <v>7.01578947368421E-2</v>
      </c>
      <c r="N292" s="216">
        <f>'2019 Field of Dreamers - 2019 -'!M26</f>
        <v>0.83015789473684209</v>
      </c>
    </row>
    <row r="293" spans="1:14" ht="14.5" customHeight="1" x14ac:dyDescent="0.15">
      <c r="A293" s="219" t="s">
        <v>264</v>
      </c>
      <c r="B293" s="220"/>
      <c r="C293" s="221"/>
      <c r="D293" s="222">
        <f>SUM(D290:D292)</f>
        <v>118</v>
      </c>
      <c r="E293" s="222">
        <f>SUM(E290:E292)</f>
        <v>77</v>
      </c>
      <c r="F293" s="223">
        <f>E293/D293</f>
        <v>0.65254237288135597</v>
      </c>
      <c r="G293" s="222">
        <f t="shared" ref="G293:L293" si="78">SUM(G290:G292)</f>
        <v>74</v>
      </c>
      <c r="H293" s="222">
        <f t="shared" si="78"/>
        <v>3</v>
      </c>
      <c r="I293" s="222">
        <f t="shared" si="78"/>
        <v>0</v>
      </c>
      <c r="J293" s="222">
        <f t="shared" si="78"/>
        <v>0</v>
      </c>
      <c r="K293" s="222">
        <f t="shared" si="78"/>
        <v>38</v>
      </c>
      <c r="L293" s="222">
        <f t="shared" si="78"/>
        <v>35</v>
      </c>
      <c r="M293" s="223">
        <f>(H293*1.33+I293*1.67+J293*2)/E293</f>
        <v>5.1818181818181819E-2</v>
      </c>
      <c r="N293" s="222">
        <f>M293+F293</f>
        <v>0.70436055469953773</v>
      </c>
    </row>
    <row r="294" spans="1:14" ht="14.5" customHeight="1" x14ac:dyDescent="0.15">
      <c r="A294" s="213"/>
      <c r="B294" s="226"/>
      <c r="C294" s="226"/>
      <c r="D294" s="226"/>
      <c r="E294" s="226"/>
      <c r="F294" s="226"/>
      <c r="G294" s="226"/>
      <c r="H294" s="226"/>
      <c r="I294" s="226"/>
      <c r="J294" s="226"/>
      <c r="K294" s="226"/>
      <c r="L294" s="226"/>
      <c r="M294" s="226"/>
      <c r="N294" s="226"/>
    </row>
    <row r="295" spans="1:14" ht="14.5" customHeight="1" x14ac:dyDescent="0.15">
      <c r="A295" s="198" t="s">
        <v>112</v>
      </c>
      <c r="B295" s="216">
        <v>2017</v>
      </c>
      <c r="C295" s="217" t="s">
        <v>265</v>
      </c>
      <c r="D295" s="216">
        <f>'2017 - 2017 - Field of Dreamers'!C18</f>
        <v>64</v>
      </c>
      <c r="E295" s="216">
        <f>'2017 - 2017 - Field of Dreamers'!D18</f>
        <v>37</v>
      </c>
      <c r="F295" s="216">
        <f>'2017 - 2017 - Field of Dreamers'!E18</f>
        <v>0.578125</v>
      </c>
      <c r="G295" s="216">
        <f>'2017 - 2017 - Field of Dreamers'!F18</f>
        <v>36</v>
      </c>
      <c r="H295" s="216">
        <f>'2017 - 2017 - Field of Dreamers'!G18</f>
        <v>1</v>
      </c>
      <c r="I295" s="216">
        <f>'2017 - 2017 - Field of Dreamers'!H18</f>
        <v>0</v>
      </c>
      <c r="J295" s="216">
        <f>'2017 - 2017 - Field of Dreamers'!I18</f>
        <v>0</v>
      </c>
      <c r="K295" s="216">
        <f>'2017 - 2017 - Field of Dreamers'!J18</f>
        <v>18</v>
      </c>
      <c r="L295" s="216">
        <f>'2017 - 2017 - Field of Dreamers'!K18</f>
        <v>18</v>
      </c>
      <c r="M295" s="216">
        <f>'2017 - 2017 - Field of Dreamers'!L18</f>
        <v>3.6027027027027023E-2</v>
      </c>
      <c r="N295" s="216">
        <f>'2017 - 2017 - Field of Dreamers'!M18</f>
        <v>0.61415202702702698</v>
      </c>
    </row>
    <row r="296" spans="1:14" ht="14.5" customHeight="1" x14ac:dyDescent="0.15">
      <c r="A296" s="198" t="s">
        <v>112</v>
      </c>
      <c r="B296" s="216">
        <v>2018</v>
      </c>
      <c r="C296" s="217" t="s">
        <v>271</v>
      </c>
      <c r="D296" s="216">
        <f>'All Seasons - All Seasons'!C144</f>
        <v>47</v>
      </c>
      <c r="E296" s="216">
        <f>'All Seasons - All Seasons'!D144</f>
        <v>29</v>
      </c>
      <c r="F296" s="216">
        <f>'All Seasons - All Seasons'!E144</f>
        <v>0.61702127659574468</v>
      </c>
      <c r="G296" s="216">
        <f>'All Seasons - All Seasons'!F144</f>
        <v>28</v>
      </c>
      <c r="H296" s="216">
        <f>'All Seasons - All Seasons'!G144</f>
        <v>1</v>
      </c>
      <c r="I296" s="216">
        <f>'All Seasons - All Seasons'!H144</f>
        <v>0</v>
      </c>
      <c r="J296" s="216">
        <f>'All Seasons - All Seasons'!I144</f>
        <v>0</v>
      </c>
      <c r="K296" s="216">
        <f>'All Seasons - All Seasons'!J144</f>
        <v>15</v>
      </c>
      <c r="L296" s="216">
        <f>'All Seasons - All Seasons'!K144</f>
        <v>14</v>
      </c>
      <c r="M296" s="216">
        <f>'All Seasons - All Seasons'!L144</f>
        <v>4.596551724137931E-2</v>
      </c>
      <c r="N296" s="216">
        <f>'All Seasons - All Seasons'!M144</f>
        <v>0.662986793837124</v>
      </c>
    </row>
    <row r="297" spans="1:14" ht="14.5" customHeight="1" x14ac:dyDescent="0.15">
      <c r="A297" s="198" t="s">
        <v>112</v>
      </c>
      <c r="B297" s="216">
        <v>2019</v>
      </c>
      <c r="C297" s="217" t="s">
        <v>270</v>
      </c>
      <c r="D297" s="216">
        <f>'2019 Field of Dreamers - 2019 -'!C80</f>
        <v>2</v>
      </c>
      <c r="E297" s="216">
        <f>'2019 Field of Dreamers - 2019 -'!D80</f>
        <v>2</v>
      </c>
      <c r="F297" s="216">
        <f>'2019 Field of Dreamers - 2019 -'!E80</f>
        <v>1</v>
      </c>
      <c r="G297" s="216">
        <f>'2019 Field of Dreamers - 2019 -'!F80</f>
        <v>2</v>
      </c>
      <c r="H297" s="216">
        <f>'2019 Field of Dreamers - 2019 -'!G80</f>
        <v>0</v>
      </c>
      <c r="I297" s="216">
        <f>'2019 Field of Dreamers - 2019 -'!H80</f>
        <v>0</v>
      </c>
      <c r="J297" s="216">
        <f>'2019 Field of Dreamers - 2019 -'!I80</f>
        <v>0</v>
      </c>
      <c r="K297" s="216">
        <f>'2019 Field of Dreamers - 2019 -'!J80</f>
        <v>1</v>
      </c>
      <c r="L297" s="216">
        <f>'2019 Field of Dreamers - 2019 -'!K80</f>
        <v>0</v>
      </c>
      <c r="M297" s="216">
        <f>'2019 Field of Dreamers - 2019 -'!L80</f>
        <v>0</v>
      </c>
      <c r="N297" s="216">
        <f>'2019 Field of Dreamers - 2019 -'!M80</f>
        <v>1</v>
      </c>
    </row>
    <row r="298" spans="1:14" ht="14.5" customHeight="1" x14ac:dyDescent="0.15">
      <c r="A298" s="219" t="s">
        <v>264</v>
      </c>
      <c r="B298" s="220"/>
      <c r="C298" s="221"/>
      <c r="D298" s="222">
        <f>SUM(D295:D297)</f>
        <v>113</v>
      </c>
      <c r="E298" s="222">
        <f>SUM(E295:E297)</f>
        <v>68</v>
      </c>
      <c r="F298" s="223">
        <f>E298/D298</f>
        <v>0.60176991150442483</v>
      </c>
      <c r="G298" s="222">
        <f t="shared" ref="G298:L298" si="79">SUM(G295:G297)</f>
        <v>66</v>
      </c>
      <c r="H298" s="222">
        <f t="shared" si="79"/>
        <v>2</v>
      </c>
      <c r="I298" s="222">
        <f t="shared" si="79"/>
        <v>0</v>
      </c>
      <c r="J298" s="222">
        <f t="shared" si="79"/>
        <v>0</v>
      </c>
      <c r="K298" s="222">
        <f t="shared" si="79"/>
        <v>34</v>
      </c>
      <c r="L298" s="222">
        <f t="shared" si="79"/>
        <v>32</v>
      </c>
      <c r="M298" s="223">
        <f>(H298*1.33+I298*1.67+J298*2)/E298</f>
        <v>3.9117647058823535E-2</v>
      </c>
      <c r="N298" s="222">
        <f>M298+F298</f>
        <v>0.64088755856324831</v>
      </c>
    </row>
    <row r="299" spans="1:14" ht="14.5" customHeight="1" x14ac:dyDescent="0.15">
      <c r="A299" s="213"/>
      <c r="B299" s="226"/>
      <c r="C299" s="226"/>
      <c r="D299" s="226"/>
      <c r="E299" s="226"/>
      <c r="F299" s="226"/>
      <c r="G299" s="226"/>
      <c r="H299" s="226"/>
      <c r="I299" s="226"/>
      <c r="J299" s="226"/>
      <c r="K299" s="226"/>
      <c r="L299" s="226"/>
      <c r="M299" s="226"/>
      <c r="N299" s="226"/>
    </row>
    <row r="300" spans="1:14" ht="14.5" customHeight="1" x14ac:dyDescent="0.15">
      <c r="A300" s="198" t="s">
        <v>20</v>
      </c>
      <c r="B300" s="216">
        <v>2007</v>
      </c>
      <c r="C300" s="217" t="s">
        <v>263</v>
      </c>
      <c r="D300" s="216">
        <v>10</v>
      </c>
      <c r="E300" s="216">
        <v>6</v>
      </c>
      <c r="F300" s="218">
        <f>E300/D300</f>
        <v>0.6</v>
      </c>
      <c r="G300" s="216">
        <v>4</v>
      </c>
      <c r="H300" s="216">
        <v>2</v>
      </c>
      <c r="I300" s="216">
        <v>0</v>
      </c>
      <c r="J300" s="216">
        <v>0</v>
      </c>
      <c r="K300" s="216">
        <v>2</v>
      </c>
      <c r="L300" s="216">
        <v>4</v>
      </c>
      <c r="M300" s="218">
        <f>(H300*1.33+I300*1.67+J300*2)/E300</f>
        <v>0.44333333333333336</v>
      </c>
      <c r="N300" s="216">
        <f>M300+F300</f>
        <v>1.0433333333333334</v>
      </c>
    </row>
    <row r="301" spans="1:14" ht="14.5" customHeight="1" x14ac:dyDescent="0.15">
      <c r="A301" s="219" t="s">
        <v>264</v>
      </c>
      <c r="B301" s="220"/>
      <c r="C301" s="221"/>
      <c r="D301" s="222">
        <f>D300</f>
        <v>10</v>
      </c>
      <c r="E301" s="222">
        <f>E300</f>
        <v>6</v>
      </c>
      <c r="F301" s="223">
        <f>E301/D301</f>
        <v>0.6</v>
      </c>
      <c r="G301" s="222">
        <f t="shared" ref="G301:L301" si="80">G300</f>
        <v>4</v>
      </c>
      <c r="H301" s="222">
        <f t="shared" si="80"/>
        <v>2</v>
      </c>
      <c r="I301" s="222">
        <f t="shared" si="80"/>
        <v>0</v>
      </c>
      <c r="J301" s="222">
        <f t="shared" si="80"/>
        <v>0</v>
      </c>
      <c r="K301" s="222">
        <f t="shared" si="80"/>
        <v>2</v>
      </c>
      <c r="L301" s="222">
        <f t="shared" si="80"/>
        <v>4</v>
      </c>
      <c r="M301" s="223">
        <f>(H301*1.33+I301*1.67+J301*2)/E301</f>
        <v>0.44333333333333336</v>
      </c>
      <c r="N301" s="222">
        <f>M301+F301</f>
        <v>1.0433333333333334</v>
      </c>
    </row>
    <row r="302" spans="1:14" ht="14.5" customHeight="1" x14ac:dyDescent="0.15">
      <c r="A302" s="213"/>
      <c r="B302" s="214"/>
      <c r="C302" s="215"/>
      <c r="D302" s="214"/>
      <c r="E302" s="214"/>
      <c r="F302" s="214"/>
      <c r="G302" s="214"/>
      <c r="H302" s="214"/>
      <c r="I302" s="214"/>
      <c r="J302" s="214"/>
      <c r="K302" s="214"/>
      <c r="L302" s="214"/>
      <c r="M302" s="214"/>
      <c r="N302" s="214"/>
    </row>
    <row r="303" spans="1:14" ht="14.5" customHeight="1" x14ac:dyDescent="0.15">
      <c r="A303" s="198" t="s">
        <v>39</v>
      </c>
      <c r="B303" s="216">
        <v>2008</v>
      </c>
      <c r="C303" s="217" t="s">
        <v>266</v>
      </c>
      <c r="D303" s="216">
        <v>15</v>
      </c>
      <c r="E303" s="216">
        <v>8</v>
      </c>
      <c r="F303" s="218">
        <f>E303/D303</f>
        <v>0.53333333333333333</v>
      </c>
      <c r="G303" s="216">
        <v>7</v>
      </c>
      <c r="H303" s="216">
        <v>1</v>
      </c>
      <c r="I303" s="216">
        <v>0</v>
      </c>
      <c r="J303" s="216">
        <v>0</v>
      </c>
      <c r="K303" s="216">
        <v>3</v>
      </c>
      <c r="L303" s="216">
        <v>3</v>
      </c>
      <c r="M303" s="218">
        <f>(H303*1.33+I303*1.67+J303*2)/E303</f>
        <v>0.16625000000000001</v>
      </c>
      <c r="N303" s="216">
        <f>M303+F303</f>
        <v>0.69958333333333333</v>
      </c>
    </row>
    <row r="304" spans="1:14" ht="14.5" customHeight="1" x14ac:dyDescent="0.15">
      <c r="A304" s="224" t="s">
        <v>39</v>
      </c>
      <c r="B304" s="216">
        <v>2009</v>
      </c>
      <c r="C304" s="217" t="s">
        <v>267</v>
      </c>
      <c r="D304" s="216">
        <v>34</v>
      </c>
      <c r="E304" s="216">
        <v>15</v>
      </c>
      <c r="F304" s="218">
        <f>E304/D304</f>
        <v>0.44117647058823528</v>
      </c>
      <c r="G304" s="225">
        <v>12</v>
      </c>
      <c r="H304" s="216">
        <v>3</v>
      </c>
      <c r="I304" s="216">
        <v>0</v>
      </c>
      <c r="J304" s="216">
        <v>0</v>
      </c>
      <c r="K304" s="216">
        <v>7</v>
      </c>
      <c r="L304" s="216">
        <v>7</v>
      </c>
      <c r="M304" s="218">
        <f>(H304*1.33+I304*1.67+J304*2)/E304</f>
        <v>0.26600000000000001</v>
      </c>
      <c r="N304" s="216">
        <f>M304+F304</f>
        <v>0.7071764705882353</v>
      </c>
    </row>
    <row r="305" spans="1:14" ht="14.5" customHeight="1" x14ac:dyDescent="0.15">
      <c r="A305" s="224" t="s">
        <v>39</v>
      </c>
      <c r="B305" s="216">
        <v>2010</v>
      </c>
      <c r="C305" s="217" t="s">
        <v>263</v>
      </c>
      <c r="D305" s="216">
        <v>7</v>
      </c>
      <c r="E305" s="216">
        <v>5</v>
      </c>
      <c r="F305" s="218">
        <f>E305/D305</f>
        <v>0.7142857142857143</v>
      </c>
      <c r="G305" s="225">
        <v>5</v>
      </c>
      <c r="H305" s="216">
        <v>0</v>
      </c>
      <c r="I305" s="216">
        <v>0</v>
      </c>
      <c r="J305" s="216">
        <v>0</v>
      </c>
      <c r="K305" s="216">
        <v>0</v>
      </c>
      <c r="L305" s="216">
        <v>0</v>
      </c>
      <c r="M305" s="218">
        <f>(H305*1.33+I305*1.67+J305*2)/E305</f>
        <v>0</v>
      </c>
      <c r="N305" s="216">
        <f>M305+F305</f>
        <v>0.7142857142857143</v>
      </c>
    </row>
    <row r="306" spans="1:14" ht="14.5" customHeight="1" x14ac:dyDescent="0.15">
      <c r="A306" s="219" t="s">
        <v>264</v>
      </c>
      <c r="B306" s="220"/>
      <c r="C306" s="221"/>
      <c r="D306" s="222">
        <f>SUM(D303:D305)</f>
        <v>56</v>
      </c>
      <c r="E306" s="222">
        <f>SUM(E303:E305)</f>
        <v>28</v>
      </c>
      <c r="F306" s="223">
        <f>E306/D306</f>
        <v>0.5</v>
      </c>
      <c r="G306" s="222">
        <f t="shared" ref="G306:L306" si="81">SUM(G303:G305)</f>
        <v>24</v>
      </c>
      <c r="H306" s="222">
        <f t="shared" si="81"/>
        <v>4</v>
      </c>
      <c r="I306" s="222">
        <f t="shared" si="81"/>
        <v>0</v>
      </c>
      <c r="J306" s="222">
        <f t="shared" si="81"/>
        <v>0</v>
      </c>
      <c r="K306" s="222">
        <f t="shared" si="81"/>
        <v>10</v>
      </c>
      <c r="L306" s="222">
        <f t="shared" si="81"/>
        <v>10</v>
      </c>
      <c r="M306" s="223">
        <f>(H306*1.33+I306*1.67+J306*2)/E306</f>
        <v>0.19</v>
      </c>
      <c r="N306" s="222">
        <f>M306+F306</f>
        <v>0.69</v>
      </c>
    </row>
    <row r="307" spans="1:14" ht="14.5" customHeight="1" x14ac:dyDescent="0.15">
      <c r="A307" s="213"/>
      <c r="B307" s="214"/>
      <c r="C307" s="215"/>
      <c r="D307" s="214"/>
      <c r="E307" s="214"/>
      <c r="F307" s="214"/>
      <c r="G307" s="214"/>
      <c r="H307" s="214"/>
      <c r="I307" s="214"/>
      <c r="J307" s="214"/>
      <c r="K307" s="214"/>
      <c r="L307" s="214"/>
      <c r="M307" s="214"/>
      <c r="N307" s="214"/>
    </row>
    <row r="308" spans="1:14" ht="14.5" customHeight="1" x14ac:dyDescent="0.15">
      <c r="A308" s="198" t="s">
        <v>191</v>
      </c>
      <c r="B308" s="216">
        <v>2018</v>
      </c>
      <c r="C308" s="217" t="s">
        <v>270</v>
      </c>
      <c r="D308" s="216">
        <f>'2018 Field of Dreamers - 2018 -'!C68</f>
        <v>21</v>
      </c>
      <c r="E308" s="216">
        <f>'2018 Field of Dreamers - 2018 -'!D68</f>
        <v>11</v>
      </c>
      <c r="F308" s="216">
        <f>'2018 Field of Dreamers - 2018 -'!E68</f>
        <v>0.52380952380952384</v>
      </c>
      <c r="G308" s="216">
        <f>'2018 Field of Dreamers - 2018 -'!F68</f>
        <v>11</v>
      </c>
      <c r="H308" s="216">
        <f>'2018 Field of Dreamers - 2018 -'!G68</f>
        <v>0</v>
      </c>
      <c r="I308" s="216">
        <f>'2018 Field of Dreamers - 2018 -'!H68</f>
        <v>0</v>
      </c>
      <c r="J308" s="216">
        <f>'2018 Field of Dreamers - 2018 -'!I68</f>
        <v>0</v>
      </c>
      <c r="K308" s="216">
        <f>'2018 Field of Dreamers - 2018 -'!J68</f>
        <v>5</v>
      </c>
      <c r="L308" s="216">
        <f>'2018 Field of Dreamers - 2018 -'!K68</f>
        <v>5</v>
      </c>
      <c r="M308" s="216">
        <f>'2018 Field of Dreamers - 2018 -'!L68</f>
        <v>0</v>
      </c>
      <c r="N308" s="216">
        <f>'2018 Field of Dreamers - 2018 -'!M68</f>
        <v>0.52380952380952384</v>
      </c>
    </row>
    <row r="309" spans="1:14" ht="14.5" customHeight="1" x14ac:dyDescent="0.15">
      <c r="A309" s="198" t="s">
        <v>191</v>
      </c>
      <c r="B309" s="216">
        <v>2019</v>
      </c>
      <c r="C309" s="217" t="s">
        <v>270</v>
      </c>
      <c r="D309" s="216">
        <f>'2019 Field of Dreamers - 2019 -'!C79</f>
        <v>4</v>
      </c>
      <c r="E309" s="216">
        <f>'2019 Field of Dreamers - 2019 -'!D79</f>
        <v>3</v>
      </c>
      <c r="F309" s="216">
        <f>'2019 Field of Dreamers - 2019 -'!E79</f>
        <v>0.75</v>
      </c>
      <c r="G309" s="216">
        <f>'2019 Field of Dreamers - 2019 -'!F79</f>
        <v>3</v>
      </c>
      <c r="H309" s="216">
        <f>'2019 Field of Dreamers - 2019 -'!G79</f>
        <v>0</v>
      </c>
      <c r="I309" s="216">
        <f>'2019 Field of Dreamers - 2019 -'!H79</f>
        <v>0</v>
      </c>
      <c r="J309" s="216">
        <f>'2019 Field of Dreamers - 2019 -'!I79</f>
        <v>0</v>
      </c>
      <c r="K309" s="216">
        <f>'2019 Field of Dreamers - 2019 -'!J79</f>
        <v>0</v>
      </c>
      <c r="L309" s="216">
        <f>'2019 Field of Dreamers - 2019 -'!K79</f>
        <v>0</v>
      </c>
      <c r="M309" s="216">
        <f>'2019 Field of Dreamers - 2019 -'!L79</f>
        <v>0</v>
      </c>
      <c r="N309" s="216">
        <f>'2019 Field of Dreamers - 2019 -'!M79</f>
        <v>0.75</v>
      </c>
    </row>
    <row r="310" spans="1:14" ht="14.5" customHeight="1" x14ac:dyDescent="0.15">
      <c r="A310" s="219" t="s">
        <v>264</v>
      </c>
      <c r="B310" s="220"/>
      <c r="C310" s="221"/>
      <c r="D310" s="222">
        <f>SUM(D308:D309)</f>
        <v>25</v>
      </c>
      <c r="E310" s="222">
        <f>SUM(E308:E309)</f>
        <v>14</v>
      </c>
      <c r="F310" s="223">
        <f>E310/D310</f>
        <v>0.56000000000000005</v>
      </c>
      <c r="G310" s="222">
        <f t="shared" ref="G310:L310" si="82">SUM(G308:G309)</f>
        <v>14</v>
      </c>
      <c r="H310" s="222">
        <f t="shared" si="82"/>
        <v>0</v>
      </c>
      <c r="I310" s="222">
        <f t="shared" si="82"/>
        <v>0</v>
      </c>
      <c r="J310" s="222">
        <f t="shared" si="82"/>
        <v>0</v>
      </c>
      <c r="K310" s="222">
        <f t="shared" si="82"/>
        <v>5</v>
      </c>
      <c r="L310" s="222">
        <f t="shared" si="82"/>
        <v>5</v>
      </c>
      <c r="M310" s="223">
        <f>(H310*1.33+I310*1.67+J310*2)/E310</f>
        <v>0</v>
      </c>
      <c r="N310" s="222">
        <f>M310+F310</f>
        <v>0.56000000000000005</v>
      </c>
    </row>
    <row r="311" spans="1:14" ht="14.5" customHeight="1" x14ac:dyDescent="0.15">
      <c r="A311" s="233"/>
      <c r="B311" s="214"/>
      <c r="C311" s="215"/>
      <c r="D311" s="214"/>
      <c r="E311" s="214"/>
      <c r="F311" s="218" t="e">
        <f>E311/D311</f>
        <v>#DIV/0!</v>
      </c>
      <c r="G311" s="214"/>
      <c r="H311" s="214"/>
      <c r="I311" s="214"/>
      <c r="J311" s="214"/>
      <c r="K311" s="214"/>
      <c r="L311" s="214"/>
      <c r="M311" s="218" t="e">
        <f>(H311*1.33+I311*1.67+J311*2)/E311</f>
        <v>#DIV/0!</v>
      </c>
      <c r="N311" s="214" t="e">
        <f>M311+F311</f>
        <v>#DIV/0!</v>
      </c>
    </row>
    <row r="312" spans="1:14" ht="14.5" customHeight="1" x14ac:dyDescent="0.15">
      <c r="A312" s="198" t="s">
        <v>28</v>
      </c>
      <c r="B312" s="216">
        <v>2007</v>
      </c>
      <c r="C312" s="217" t="s">
        <v>263</v>
      </c>
      <c r="D312" s="216">
        <v>7</v>
      </c>
      <c r="E312" s="216">
        <v>5</v>
      </c>
      <c r="F312" s="218">
        <f>E312/D312</f>
        <v>0.7142857142857143</v>
      </c>
      <c r="G312" s="216">
        <v>5</v>
      </c>
      <c r="H312" s="216">
        <v>0</v>
      </c>
      <c r="I312" s="216">
        <v>0</v>
      </c>
      <c r="J312" s="216">
        <v>0</v>
      </c>
      <c r="K312" s="216">
        <v>2</v>
      </c>
      <c r="L312" s="216">
        <v>3</v>
      </c>
      <c r="M312" s="218">
        <f>(H312*1.33+I312*1.67+J312*2)/E312</f>
        <v>0</v>
      </c>
      <c r="N312" s="216">
        <f>M312+F312</f>
        <v>0.7142857142857143</v>
      </c>
    </row>
    <row r="313" spans="1:14" ht="14.5" customHeight="1" x14ac:dyDescent="0.15">
      <c r="A313" s="219" t="s">
        <v>264</v>
      </c>
      <c r="B313" s="220"/>
      <c r="C313" s="221"/>
      <c r="D313" s="222">
        <f>D312</f>
        <v>7</v>
      </c>
      <c r="E313" s="222">
        <f>E312</f>
        <v>5</v>
      </c>
      <c r="F313" s="223">
        <f>E313/D313</f>
        <v>0.7142857142857143</v>
      </c>
      <c r="G313" s="222">
        <f t="shared" ref="G313:L313" si="83">G312</f>
        <v>5</v>
      </c>
      <c r="H313" s="222">
        <f t="shared" si="83"/>
        <v>0</v>
      </c>
      <c r="I313" s="222">
        <f t="shared" si="83"/>
        <v>0</v>
      </c>
      <c r="J313" s="222">
        <f t="shared" si="83"/>
        <v>0</v>
      </c>
      <c r="K313" s="222">
        <f t="shared" si="83"/>
        <v>2</v>
      </c>
      <c r="L313" s="222">
        <f t="shared" si="83"/>
        <v>3</v>
      </c>
      <c r="M313" s="223">
        <f>(H313*1.33+I313*1.67+J313*2)/E313</f>
        <v>0</v>
      </c>
      <c r="N313" s="222">
        <f>M313+F313</f>
        <v>0.7142857142857143</v>
      </c>
    </row>
    <row r="314" spans="1:14" ht="14.5" customHeight="1" x14ac:dyDescent="0.15">
      <c r="A314" s="213"/>
      <c r="B314" s="214"/>
      <c r="C314" s="215"/>
      <c r="D314" s="214"/>
      <c r="E314" s="214"/>
      <c r="F314" s="214"/>
      <c r="G314" s="214"/>
      <c r="H314" s="214"/>
      <c r="I314" s="214"/>
      <c r="J314" s="214"/>
      <c r="K314" s="214"/>
      <c r="L314" s="214"/>
      <c r="M314" s="214"/>
      <c r="N314" s="214"/>
    </row>
    <row r="315" spans="1:14" ht="14.5" customHeight="1" x14ac:dyDescent="0.15">
      <c r="A315" s="198" t="s">
        <v>23</v>
      </c>
      <c r="B315" s="216">
        <v>2007</v>
      </c>
      <c r="C315" s="217" t="s">
        <v>263</v>
      </c>
      <c r="D315" s="216">
        <v>47</v>
      </c>
      <c r="E315" s="216">
        <v>29</v>
      </c>
      <c r="F315" s="218">
        <f>E315/D315</f>
        <v>0.61702127659574468</v>
      </c>
      <c r="G315" s="216">
        <v>25</v>
      </c>
      <c r="H315" s="216">
        <v>4</v>
      </c>
      <c r="I315" s="216">
        <v>0</v>
      </c>
      <c r="J315" s="216">
        <v>0</v>
      </c>
      <c r="K315" s="216">
        <v>9</v>
      </c>
      <c r="L315" s="216">
        <v>19</v>
      </c>
      <c r="M315" s="218">
        <f>(H315*1.33+I315*1.67+J315*2)/E315</f>
        <v>0.18344827586206897</v>
      </c>
      <c r="N315" s="216">
        <f>M315+F315</f>
        <v>0.80046955245781359</v>
      </c>
    </row>
    <row r="316" spans="1:14" ht="14.5" customHeight="1" x14ac:dyDescent="0.15">
      <c r="A316" s="224" t="s">
        <v>23</v>
      </c>
      <c r="B316" s="216">
        <v>2008</v>
      </c>
      <c r="C316" s="217" t="s">
        <v>266</v>
      </c>
      <c r="D316" s="216">
        <v>17</v>
      </c>
      <c r="E316" s="216">
        <v>11</v>
      </c>
      <c r="F316" s="218">
        <f>E316/D316</f>
        <v>0.6470588235294118</v>
      </c>
      <c r="G316" s="216">
        <v>11</v>
      </c>
      <c r="H316" s="216">
        <v>0</v>
      </c>
      <c r="I316" s="216">
        <v>0</v>
      </c>
      <c r="J316" s="216">
        <v>0</v>
      </c>
      <c r="K316" s="216">
        <v>3</v>
      </c>
      <c r="L316" s="216">
        <v>3</v>
      </c>
      <c r="M316" s="218">
        <f>(H316*1.33+I316*1.67+J316*2)/E316</f>
        <v>0</v>
      </c>
      <c r="N316" s="216">
        <f>M316+F316</f>
        <v>0.6470588235294118</v>
      </c>
    </row>
    <row r="317" spans="1:14" ht="14.5" customHeight="1" x14ac:dyDescent="0.15">
      <c r="A317" s="219" t="s">
        <v>264</v>
      </c>
      <c r="B317" s="220"/>
      <c r="C317" s="221"/>
      <c r="D317" s="222">
        <f>SUM(D315:D316)</f>
        <v>64</v>
      </c>
      <c r="E317" s="222">
        <f>SUM(E315:E316)</f>
        <v>40</v>
      </c>
      <c r="F317" s="223">
        <f>E317/D317</f>
        <v>0.625</v>
      </c>
      <c r="G317" s="222">
        <f t="shared" ref="G317:L317" si="84">SUM(G315:G316)</f>
        <v>36</v>
      </c>
      <c r="H317" s="222">
        <f t="shared" si="84"/>
        <v>4</v>
      </c>
      <c r="I317" s="222">
        <f t="shared" si="84"/>
        <v>0</v>
      </c>
      <c r="J317" s="222">
        <f t="shared" si="84"/>
        <v>0</v>
      </c>
      <c r="K317" s="222">
        <f t="shared" si="84"/>
        <v>12</v>
      </c>
      <c r="L317" s="222">
        <f t="shared" si="84"/>
        <v>22</v>
      </c>
      <c r="M317" s="223">
        <f>(H317*1.33+I317*1.67+J317*2)/E317</f>
        <v>0.13300000000000001</v>
      </c>
      <c r="N317" s="222">
        <f>M317+F317</f>
        <v>0.75800000000000001</v>
      </c>
    </row>
    <row r="318" spans="1:14" ht="14.5" customHeight="1" x14ac:dyDescent="0.15">
      <c r="A318" s="213"/>
      <c r="B318" s="214"/>
      <c r="C318" s="215"/>
      <c r="D318" s="214"/>
      <c r="E318" s="214"/>
      <c r="F318" s="214"/>
      <c r="G318" s="214"/>
      <c r="H318" s="214"/>
      <c r="I318" s="214"/>
      <c r="J318" s="214"/>
      <c r="K318" s="214"/>
      <c r="L318" s="214"/>
      <c r="M318" s="214"/>
      <c r="N318" s="214"/>
    </row>
    <row r="319" spans="1:14" ht="14.5" customHeight="1" x14ac:dyDescent="0.15">
      <c r="A319" s="224" t="s">
        <v>237</v>
      </c>
      <c r="B319" s="216">
        <v>2019</v>
      </c>
      <c r="C319" s="217" t="s">
        <v>270</v>
      </c>
      <c r="D319" s="216">
        <f>'2019 Field of Dreamers - 2019 -'!C85</f>
        <v>8</v>
      </c>
      <c r="E319" s="216">
        <f>'2019 Field of Dreamers - 2019 -'!D85</f>
        <v>4</v>
      </c>
      <c r="F319" s="216">
        <f>'2019 Field of Dreamers - 2019 -'!E85</f>
        <v>0.5</v>
      </c>
      <c r="G319" s="216">
        <f>'2019 Field of Dreamers - 2019 -'!F85</f>
        <v>3</v>
      </c>
      <c r="H319" s="216">
        <f>'2019 Field of Dreamers - 2019 -'!G85</f>
        <v>1</v>
      </c>
      <c r="I319" s="216">
        <f>'2019 Field of Dreamers - 2019 -'!H85</f>
        <v>0</v>
      </c>
      <c r="J319" s="216">
        <f>'2019 Field of Dreamers - 2019 -'!I85</f>
        <v>0</v>
      </c>
      <c r="K319" s="216">
        <f>'2019 Field of Dreamers - 2019 -'!J85</f>
        <v>2</v>
      </c>
      <c r="L319" s="216">
        <f>'2019 Field of Dreamers - 2019 -'!K85</f>
        <v>1</v>
      </c>
      <c r="M319" s="216">
        <f>'2019 Field of Dreamers - 2019 -'!L85</f>
        <v>0.33324999999999999</v>
      </c>
      <c r="N319" s="216">
        <f>'2019 Field of Dreamers - 2019 -'!M85</f>
        <v>0.83325000000000005</v>
      </c>
    </row>
    <row r="320" spans="1:14" ht="14.5" customHeight="1" x14ac:dyDescent="0.15">
      <c r="A320" s="219" t="s">
        <v>264</v>
      </c>
      <c r="B320" s="220"/>
      <c r="C320" s="221"/>
      <c r="D320" s="222">
        <f>SUM(D318:D319)</f>
        <v>8</v>
      </c>
      <c r="E320" s="222">
        <f>SUM(E318:E319)</f>
        <v>4</v>
      </c>
      <c r="F320" s="223">
        <f>E320/D320</f>
        <v>0.5</v>
      </c>
      <c r="G320" s="222">
        <f t="shared" ref="G320:L320" si="85">SUM(G318:G319)</f>
        <v>3</v>
      </c>
      <c r="H320" s="222">
        <f t="shared" si="85"/>
        <v>1</v>
      </c>
      <c r="I320" s="222">
        <f t="shared" si="85"/>
        <v>0</v>
      </c>
      <c r="J320" s="222">
        <f t="shared" si="85"/>
        <v>0</v>
      </c>
      <c r="K320" s="222">
        <f t="shared" si="85"/>
        <v>2</v>
      </c>
      <c r="L320" s="222">
        <f t="shared" si="85"/>
        <v>1</v>
      </c>
      <c r="M320" s="223">
        <f>(H320*1.33+I320*1.67+J320*2)/E320</f>
        <v>0.33250000000000002</v>
      </c>
      <c r="N320" s="222">
        <f>M320+F320</f>
        <v>0.83250000000000002</v>
      </c>
    </row>
    <row r="321" spans="1:14" ht="14.5" customHeight="1" x14ac:dyDescent="0.15">
      <c r="A321" s="213"/>
      <c r="B321" s="214"/>
      <c r="C321" s="215"/>
      <c r="D321" s="214"/>
      <c r="E321" s="214"/>
      <c r="F321" s="214"/>
      <c r="G321" s="214"/>
      <c r="H321" s="214"/>
      <c r="I321" s="214"/>
      <c r="J321" s="214"/>
      <c r="K321" s="214"/>
      <c r="L321" s="214"/>
      <c r="M321" s="214"/>
      <c r="N321" s="214"/>
    </row>
    <row r="322" spans="1:14" ht="14.5" customHeight="1" x14ac:dyDescent="0.15">
      <c r="A322" s="224" t="s">
        <v>146</v>
      </c>
      <c r="B322" s="216">
        <v>2017</v>
      </c>
      <c r="C322" s="217" t="s">
        <v>270</v>
      </c>
      <c r="D322" s="216">
        <f>'2017 Field of Dreamers - 2017 -'!C69</f>
        <v>8</v>
      </c>
      <c r="E322" s="216">
        <f>'2017 Field of Dreamers - 2017 -'!D69</f>
        <v>3</v>
      </c>
      <c r="F322" s="216">
        <f>'2017 Field of Dreamers - 2017 -'!E69</f>
        <v>0.375</v>
      </c>
      <c r="G322" s="216">
        <f>'2017 Field of Dreamers - 2017 -'!F69</f>
        <v>3</v>
      </c>
      <c r="H322" s="216">
        <f>'2017 Field of Dreamers - 2017 -'!G69</f>
        <v>0</v>
      </c>
      <c r="I322" s="216">
        <f>'2017 Field of Dreamers - 2017 -'!H69</f>
        <v>0</v>
      </c>
      <c r="J322" s="216">
        <f>'2017 Field of Dreamers - 2017 -'!I69</f>
        <v>0</v>
      </c>
      <c r="K322" s="216">
        <f>'2017 Field of Dreamers - 2017 -'!J69</f>
        <v>2</v>
      </c>
      <c r="L322" s="216">
        <f>'2017 Field of Dreamers - 2017 -'!K69</f>
        <v>2</v>
      </c>
      <c r="M322" s="216">
        <f>'2017 Field of Dreamers - 2017 -'!L69</f>
        <v>0</v>
      </c>
      <c r="N322" s="216">
        <f>'2017 Field of Dreamers - 2017 -'!M69</f>
        <v>0.375</v>
      </c>
    </row>
    <row r="323" spans="1:14" ht="14.5" customHeight="1" x14ac:dyDescent="0.15">
      <c r="A323" s="224" t="s">
        <v>146</v>
      </c>
      <c r="B323" s="216">
        <v>2018</v>
      </c>
      <c r="C323" s="217" t="s">
        <v>270</v>
      </c>
      <c r="D323" s="216">
        <f>'2018 Field of Dreamers - 2018 -'!C77</f>
        <v>11</v>
      </c>
      <c r="E323" s="216">
        <f>'2018 Field of Dreamers - 2018 -'!D77</f>
        <v>2</v>
      </c>
      <c r="F323" s="216">
        <f>'2018 Field of Dreamers - 2018 -'!E77</f>
        <v>0.18181818181818182</v>
      </c>
      <c r="G323" s="216">
        <f>'2018 Field of Dreamers - 2018 -'!F77</f>
        <v>2</v>
      </c>
      <c r="H323" s="216">
        <f>'2018 Field of Dreamers - 2018 -'!G77</f>
        <v>0</v>
      </c>
      <c r="I323" s="216">
        <f>'2018 Field of Dreamers - 2018 -'!H77</f>
        <v>0</v>
      </c>
      <c r="J323" s="216">
        <f>'2018 Field of Dreamers - 2018 -'!I77</f>
        <v>0</v>
      </c>
      <c r="K323" s="216">
        <f>'2018 Field of Dreamers - 2018 -'!J77</f>
        <v>1</v>
      </c>
      <c r="L323" s="216">
        <f>'2018 Field of Dreamers - 2018 -'!K77</f>
        <v>0</v>
      </c>
      <c r="M323" s="216">
        <f>'2018 Field of Dreamers - 2018 -'!L77</f>
        <v>0</v>
      </c>
      <c r="N323" s="216">
        <f>'2018 Field of Dreamers - 2018 -'!M77</f>
        <v>0.18181818181818182</v>
      </c>
    </row>
    <row r="324" spans="1:14" ht="14.5" customHeight="1" x14ac:dyDescent="0.15">
      <c r="A324" s="224" t="s">
        <v>146</v>
      </c>
      <c r="B324" s="216">
        <v>2019</v>
      </c>
      <c r="C324" s="217" t="s">
        <v>275</v>
      </c>
      <c r="D324" s="216">
        <f>'2019 Field of Dreamers - 2019 -'!C67</f>
        <v>41</v>
      </c>
      <c r="E324" s="216">
        <f>'2019 Field of Dreamers - 2019 -'!D67</f>
        <v>17</v>
      </c>
      <c r="F324" s="216">
        <f>'2019 Field of Dreamers - 2019 -'!E67</f>
        <v>0.41463414634146339</v>
      </c>
      <c r="G324" s="216">
        <f>'2019 Field of Dreamers - 2019 -'!F67</f>
        <v>17</v>
      </c>
      <c r="H324" s="216">
        <f>'2019 Field of Dreamers - 2019 -'!G67</f>
        <v>0</v>
      </c>
      <c r="I324" s="216">
        <f>'2019 Field of Dreamers - 2019 -'!H67</f>
        <v>0</v>
      </c>
      <c r="J324" s="216">
        <f>'2019 Field of Dreamers - 2019 -'!I67</f>
        <v>0</v>
      </c>
      <c r="K324" s="216">
        <f>'2019 Field of Dreamers - 2019 -'!J67</f>
        <v>9</v>
      </c>
      <c r="L324" s="216">
        <f>'2019 Field of Dreamers - 2019 -'!K67</f>
        <v>10</v>
      </c>
      <c r="M324" s="216">
        <f>'2019 Field of Dreamers - 2019 -'!L67</f>
        <v>0</v>
      </c>
      <c r="N324" s="216">
        <f>'2019 Field of Dreamers - 2019 -'!M67</f>
        <v>0.41463414634146339</v>
      </c>
    </row>
    <row r="325" spans="1:14" ht="14.5" customHeight="1" x14ac:dyDescent="0.15">
      <c r="A325" s="219" t="s">
        <v>264</v>
      </c>
      <c r="B325" s="220"/>
      <c r="C325" s="221"/>
      <c r="D325" s="222">
        <f>SUM(D322:D324)</f>
        <v>60</v>
      </c>
      <c r="E325" s="222">
        <f>SUM(E322:E324)</f>
        <v>22</v>
      </c>
      <c r="F325" s="223">
        <f>E325/D325</f>
        <v>0.36666666666666664</v>
      </c>
      <c r="G325" s="222">
        <f t="shared" ref="G325:L325" si="86">SUM(G322:G324)</f>
        <v>22</v>
      </c>
      <c r="H325" s="222">
        <f t="shared" si="86"/>
        <v>0</v>
      </c>
      <c r="I325" s="222">
        <f t="shared" si="86"/>
        <v>0</v>
      </c>
      <c r="J325" s="222">
        <f t="shared" si="86"/>
        <v>0</v>
      </c>
      <c r="K325" s="222">
        <f t="shared" si="86"/>
        <v>12</v>
      </c>
      <c r="L325" s="222">
        <f t="shared" si="86"/>
        <v>12</v>
      </c>
      <c r="M325" s="223">
        <f>(H325*1.33+I325*1.67+J325*2)/E325</f>
        <v>0</v>
      </c>
      <c r="N325" s="222">
        <f>M325+F325</f>
        <v>0.36666666666666664</v>
      </c>
    </row>
    <row r="326" spans="1:14" ht="14.5" customHeight="1" x14ac:dyDescent="0.15">
      <c r="A326" s="213"/>
      <c r="B326" s="214"/>
      <c r="C326" s="215"/>
      <c r="D326" s="214"/>
      <c r="E326" s="214"/>
      <c r="F326" s="214"/>
      <c r="G326" s="214"/>
      <c r="H326" s="214"/>
      <c r="I326" s="214"/>
      <c r="J326" s="214"/>
      <c r="K326" s="214"/>
      <c r="L326" s="214"/>
      <c r="M326" s="214"/>
      <c r="N326" s="214"/>
    </row>
    <row r="327" spans="1:14" ht="14.5" customHeight="1" x14ac:dyDescent="0.15">
      <c r="A327" s="224" t="s">
        <v>74</v>
      </c>
      <c r="B327" s="216">
        <v>2014</v>
      </c>
      <c r="C327" s="217" t="s">
        <v>269</v>
      </c>
      <c r="D327" s="216">
        <v>23</v>
      </c>
      <c r="E327" s="216">
        <v>16</v>
      </c>
      <c r="F327" s="218">
        <f>E327/D327</f>
        <v>0.69565217391304346</v>
      </c>
      <c r="G327" s="225">
        <v>16</v>
      </c>
      <c r="H327" s="216">
        <v>0</v>
      </c>
      <c r="I327" s="216">
        <v>0</v>
      </c>
      <c r="J327" s="216">
        <v>0</v>
      </c>
      <c r="K327" s="216">
        <v>4</v>
      </c>
      <c r="L327" s="216">
        <v>4</v>
      </c>
      <c r="M327" s="218">
        <f>(H327*1.33+I327*1.67+J327*2)/E327</f>
        <v>0</v>
      </c>
      <c r="N327" s="216">
        <f>M327+F327</f>
        <v>0.69565217391304346</v>
      </c>
    </row>
    <row r="328" spans="1:14" ht="14.5" customHeight="1" x14ac:dyDescent="0.15">
      <c r="A328" s="224" t="s">
        <v>74</v>
      </c>
      <c r="B328" s="216">
        <v>2015</v>
      </c>
      <c r="C328" s="217" t="s">
        <v>269</v>
      </c>
      <c r="D328" s="216">
        <f>'All Seasons - All Seasons'!C150</f>
        <v>17</v>
      </c>
      <c r="E328" s="216">
        <f>'All Seasons - All Seasons'!D150</f>
        <v>11</v>
      </c>
      <c r="F328" s="216">
        <f>'All Seasons - All Seasons'!E150</f>
        <v>0.6470588235294118</v>
      </c>
      <c r="G328" s="216">
        <f>'All Seasons - All Seasons'!F150</f>
        <v>11</v>
      </c>
      <c r="H328" s="216">
        <f>'All Seasons - All Seasons'!G150</f>
        <v>0</v>
      </c>
      <c r="I328" s="216">
        <f>'All Seasons - All Seasons'!H150</f>
        <v>0</v>
      </c>
      <c r="J328" s="216">
        <f>'All Seasons - All Seasons'!I150</f>
        <v>0</v>
      </c>
      <c r="K328" s="216">
        <f>'All Seasons - All Seasons'!J150</f>
        <v>3</v>
      </c>
      <c r="L328" s="216">
        <f>'All Seasons - All Seasons'!K150</f>
        <v>3</v>
      </c>
      <c r="M328" s="218">
        <f>(H328*1.33+I328*1.67+J328*2)/E328</f>
        <v>0</v>
      </c>
      <c r="N328" s="216">
        <f>M328+F328</f>
        <v>0.6470588235294118</v>
      </c>
    </row>
    <row r="329" spans="1:14" ht="14.5" customHeight="1" x14ac:dyDescent="0.15">
      <c r="A329" s="224" t="s">
        <v>74</v>
      </c>
      <c r="B329" s="216">
        <v>2016</v>
      </c>
      <c r="C329" s="217" t="s">
        <v>269</v>
      </c>
      <c r="D329" s="216">
        <v>34</v>
      </c>
      <c r="E329" s="216">
        <v>16</v>
      </c>
      <c r="F329" s="218">
        <f>E329/D329</f>
        <v>0.47058823529411764</v>
      </c>
      <c r="G329" s="216">
        <v>14</v>
      </c>
      <c r="H329" s="216">
        <v>2</v>
      </c>
      <c r="I329" s="216">
        <v>0</v>
      </c>
      <c r="J329" s="216">
        <v>0</v>
      </c>
      <c r="K329" s="216">
        <v>7</v>
      </c>
      <c r="L329" s="216">
        <v>8</v>
      </c>
      <c r="M329" s="218">
        <f>(H329*1.33+I329*1.67+J329*2)/E329</f>
        <v>0.16625000000000001</v>
      </c>
      <c r="N329" s="216">
        <f>M329+F329</f>
        <v>0.63683823529411765</v>
      </c>
    </row>
    <row r="330" spans="1:14" ht="14.5" customHeight="1" x14ac:dyDescent="0.15">
      <c r="A330" s="224" t="s">
        <v>74</v>
      </c>
      <c r="B330" s="216">
        <v>2017</v>
      </c>
      <c r="C330" s="217" t="s">
        <v>272</v>
      </c>
      <c r="D330" s="216">
        <f>'2017 - 2017 - Field of Dreamers'!C31</f>
        <v>47</v>
      </c>
      <c r="E330" s="216">
        <f>'2017 - 2017 - Field of Dreamers'!D31</f>
        <v>26</v>
      </c>
      <c r="F330" s="216">
        <f>'2017 - 2017 - Field of Dreamers'!E31</f>
        <v>0.55319148936170215</v>
      </c>
      <c r="G330" s="216">
        <f>'2017 - 2017 - Field of Dreamers'!F31</f>
        <v>25</v>
      </c>
      <c r="H330" s="216">
        <f>'2017 - 2017 - Field of Dreamers'!G31</f>
        <v>1</v>
      </c>
      <c r="I330" s="216">
        <f>'2017 - 2017 - Field of Dreamers'!H31</f>
        <v>0</v>
      </c>
      <c r="J330" s="216">
        <f>'2017 - 2017 - Field of Dreamers'!I31</f>
        <v>0</v>
      </c>
      <c r="K330" s="216">
        <f>'2017 - 2017 - Field of Dreamers'!J31</f>
        <v>18</v>
      </c>
      <c r="L330" s="216">
        <f>'2017 - 2017 - Field of Dreamers'!K31</f>
        <v>15</v>
      </c>
      <c r="M330" s="216">
        <f>'2017 - 2017 - Field of Dreamers'!L31</f>
        <v>5.1269230769230768E-2</v>
      </c>
      <c r="N330" s="216">
        <f>'2017 - 2017 - Field of Dreamers'!M31</f>
        <v>0.60446072013093288</v>
      </c>
    </row>
    <row r="331" spans="1:14" ht="14.5" customHeight="1" x14ac:dyDescent="0.15">
      <c r="A331" s="224" t="s">
        <v>74</v>
      </c>
      <c r="B331" s="216">
        <v>2018</v>
      </c>
      <c r="C331" s="217" t="s">
        <v>272</v>
      </c>
      <c r="D331" s="216">
        <f>'All Seasons - All Seasons'!C157</f>
        <v>38</v>
      </c>
      <c r="E331" s="216">
        <f>'All Seasons - All Seasons'!D157</f>
        <v>19</v>
      </c>
      <c r="F331" s="216">
        <f>'All Seasons - All Seasons'!E157</f>
        <v>0.5</v>
      </c>
      <c r="G331" s="216">
        <f>'All Seasons - All Seasons'!F157</f>
        <v>19</v>
      </c>
      <c r="H331" s="216">
        <f>'All Seasons - All Seasons'!G157</f>
        <v>0</v>
      </c>
      <c r="I331" s="216">
        <f>'All Seasons - All Seasons'!H157</f>
        <v>0</v>
      </c>
      <c r="J331" s="216">
        <f>'All Seasons - All Seasons'!I157</f>
        <v>0</v>
      </c>
      <c r="K331" s="216">
        <f>'All Seasons - All Seasons'!J157</f>
        <v>3</v>
      </c>
      <c r="L331" s="216">
        <f>'All Seasons - All Seasons'!K157</f>
        <v>14</v>
      </c>
      <c r="M331" s="216">
        <f>'All Seasons - All Seasons'!L157</f>
        <v>0</v>
      </c>
      <c r="N331" s="216">
        <f>'All Seasons - All Seasons'!M157</f>
        <v>0.5</v>
      </c>
    </row>
    <row r="332" spans="1:14" ht="14.5" customHeight="1" x14ac:dyDescent="0.15">
      <c r="A332" s="224" t="s">
        <v>74</v>
      </c>
      <c r="B332" s="216">
        <v>2019</v>
      </c>
      <c r="C332" s="217" t="s">
        <v>268</v>
      </c>
      <c r="D332" s="216">
        <f>'2019 Field of Dreamers - 2019 -'!C37</f>
        <v>44</v>
      </c>
      <c r="E332" s="216">
        <f>'2019 Field of Dreamers - 2019 -'!D37</f>
        <v>23</v>
      </c>
      <c r="F332" s="216">
        <f>'2019 Field of Dreamers - 2019 -'!E37</f>
        <v>0.52272727272727271</v>
      </c>
      <c r="G332" s="216">
        <f>'2019 Field of Dreamers - 2019 -'!F37</f>
        <v>23</v>
      </c>
      <c r="H332" s="216">
        <f>'2019 Field of Dreamers - 2019 -'!G37</f>
        <v>0</v>
      </c>
      <c r="I332" s="216">
        <f>'2019 Field of Dreamers - 2019 -'!H37</f>
        <v>0</v>
      </c>
      <c r="J332" s="216">
        <f>'2019 Field of Dreamers - 2019 -'!I37</f>
        <v>0</v>
      </c>
      <c r="K332" s="216">
        <f>'2019 Field of Dreamers - 2019 -'!J37</f>
        <v>12</v>
      </c>
      <c r="L332" s="216">
        <f>'2019 Field of Dreamers - 2019 -'!K37</f>
        <v>12</v>
      </c>
      <c r="M332" s="216">
        <f>'2019 Field of Dreamers - 2019 -'!L37</f>
        <v>0</v>
      </c>
      <c r="N332" s="216">
        <f>'2019 Field of Dreamers - 2019 -'!M37</f>
        <v>0.52272727272727271</v>
      </c>
    </row>
    <row r="333" spans="1:14" ht="14.5" customHeight="1" x14ac:dyDescent="0.15">
      <c r="A333" s="219" t="s">
        <v>264</v>
      </c>
      <c r="B333" s="220"/>
      <c r="C333" s="221"/>
      <c r="D333" s="222">
        <f>SUM(D327:D332)</f>
        <v>203</v>
      </c>
      <c r="E333" s="222">
        <f>SUM(E327:E332)</f>
        <v>111</v>
      </c>
      <c r="F333" s="223">
        <f>E333/D333</f>
        <v>0.54679802955665024</v>
      </c>
      <c r="G333" s="222">
        <f t="shared" ref="G333:L333" si="87">SUM(G327:G332)</f>
        <v>108</v>
      </c>
      <c r="H333" s="222">
        <f t="shared" si="87"/>
        <v>3</v>
      </c>
      <c r="I333" s="222">
        <f t="shared" si="87"/>
        <v>0</v>
      </c>
      <c r="J333" s="222">
        <f t="shared" si="87"/>
        <v>0</v>
      </c>
      <c r="K333" s="222">
        <f t="shared" si="87"/>
        <v>47</v>
      </c>
      <c r="L333" s="222">
        <f t="shared" si="87"/>
        <v>56</v>
      </c>
      <c r="M333" s="223">
        <f>(H333*1.33+I333*1.67+J333*2)/E333</f>
        <v>3.5945945945945947E-2</v>
      </c>
      <c r="N333" s="222">
        <f>M333+F333</f>
        <v>0.58274397550259616</v>
      </c>
    </row>
    <row r="334" spans="1:14" ht="14.5" customHeight="1" x14ac:dyDescent="0.15">
      <c r="A334" s="213"/>
      <c r="B334" s="214"/>
      <c r="C334" s="215"/>
      <c r="D334" s="214"/>
      <c r="E334" s="214"/>
      <c r="F334" s="214"/>
      <c r="G334" s="214"/>
      <c r="H334" s="214"/>
      <c r="I334" s="214"/>
      <c r="J334" s="214"/>
      <c r="K334" s="214"/>
      <c r="L334" s="214"/>
      <c r="M334" s="214"/>
      <c r="N334" s="214"/>
    </row>
    <row r="335" spans="1:14" ht="14.5" customHeight="1" x14ac:dyDescent="0.15">
      <c r="A335" s="224" t="s">
        <v>41</v>
      </c>
      <c r="B335" s="216">
        <v>2008</v>
      </c>
      <c r="C335" s="217" t="s">
        <v>266</v>
      </c>
      <c r="D335" s="216">
        <v>14</v>
      </c>
      <c r="E335" s="216">
        <v>4</v>
      </c>
      <c r="F335" s="218">
        <f>E335/D335</f>
        <v>0.2857142857142857</v>
      </c>
      <c r="G335" s="216">
        <v>4</v>
      </c>
      <c r="H335" s="216">
        <v>0</v>
      </c>
      <c r="I335" s="216">
        <v>0</v>
      </c>
      <c r="J335" s="216">
        <v>0</v>
      </c>
      <c r="K335" s="216">
        <v>2</v>
      </c>
      <c r="L335" s="216">
        <v>2</v>
      </c>
      <c r="M335" s="218">
        <f>(H335*1.33+I335*1.67+J335*2)/E335</f>
        <v>0</v>
      </c>
      <c r="N335" s="216">
        <f>M335+F335</f>
        <v>0.2857142857142857</v>
      </c>
    </row>
    <row r="336" spans="1:14" ht="14.5" customHeight="1" x14ac:dyDescent="0.15">
      <c r="A336" s="219" t="s">
        <v>264</v>
      </c>
      <c r="B336" s="220"/>
      <c r="C336" s="221"/>
      <c r="D336" s="222">
        <f>D335</f>
        <v>14</v>
      </c>
      <c r="E336" s="222">
        <f>E335</f>
        <v>4</v>
      </c>
      <c r="F336" s="223">
        <f>E336/D336</f>
        <v>0.2857142857142857</v>
      </c>
      <c r="G336" s="222">
        <f t="shared" ref="G336:L336" si="88">G335</f>
        <v>4</v>
      </c>
      <c r="H336" s="222">
        <f t="shared" si="88"/>
        <v>0</v>
      </c>
      <c r="I336" s="222">
        <f t="shared" si="88"/>
        <v>0</v>
      </c>
      <c r="J336" s="222">
        <f t="shared" si="88"/>
        <v>0</v>
      </c>
      <c r="K336" s="222">
        <f t="shared" si="88"/>
        <v>2</v>
      </c>
      <c r="L336" s="222">
        <f t="shared" si="88"/>
        <v>2</v>
      </c>
      <c r="M336" s="223">
        <f>(H336*1.33+I336*1.67+J336*2)/E336</f>
        <v>0</v>
      </c>
      <c r="N336" s="222">
        <f>M336+F336</f>
        <v>0.2857142857142857</v>
      </c>
    </row>
    <row r="337" spans="1:14" ht="14.5" customHeight="1" x14ac:dyDescent="0.15">
      <c r="A337" s="213"/>
      <c r="B337" s="214"/>
      <c r="C337" s="215"/>
      <c r="D337" s="214"/>
      <c r="E337" s="214"/>
      <c r="F337" s="214"/>
      <c r="G337" s="214"/>
      <c r="H337" s="214"/>
      <c r="I337" s="214"/>
      <c r="J337" s="214"/>
      <c r="K337" s="214"/>
      <c r="L337" s="214"/>
      <c r="M337" s="214"/>
      <c r="N337" s="214"/>
    </row>
    <row r="338" spans="1:14" ht="14.5" customHeight="1" x14ac:dyDescent="0.15">
      <c r="A338" s="224" t="s">
        <v>96</v>
      </c>
      <c r="B338" s="216">
        <v>2016</v>
      </c>
      <c r="C338" s="217" t="s">
        <v>269</v>
      </c>
      <c r="D338" s="216">
        <v>5</v>
      </c>
      <c r="E338" s="216">
        <v>0</v>
      </c>
      <c r="F338" s="218">
        <f>E338/D338</f>
        <v>0</v>
      </c>
      <c r="G338" s="225">
        <v>0</v>
      </c>
      <c r="H338" s="216">
        <v>0</v>
      </c>
      <c r="I338" s="216">
        <v>0</v>
      </c>
      <c r="J338" s="216">
        <v>0</v>
      </c>
      <c r="K338" s="216">
        <v>1</v>
      </c>
      <c r="L338" s="216">
        <v>0</v>
      </c>
      <c r="M338" s="214" t="e">
        <f>(H338*1.33+I338*1.67+J338*2)/E338</f>
        <v>#DIV/0!</v>
      </c>
      <c r="N338" s="214" t="e">
        <f>M338+F338</f>
        <v>#DIV/0!</v>
      </c>
    </row>
    <row r="339" spans="1:14" ht="14.5" customHeight="1" x14ac:dyDescent="0.15">
      <c r="A339" s="224" t="s">
        <v>96</v>
      </c>
      <c r="B339" s="216">
        <v>2017</v>
      </c>
      <c r="C339" s="217" t="s">
        <v>265</v>
      </c>
      <c r="D339" s="216">
        <f>'2017 - 2017 - Field of Dreamers'!C21</f>
        <v>43</v>
      </c>
      <c r="E339" s="216">
        <f>'2017 - 2017 - Field of Dreamers'!D21</f>
        <v>30</v>
      </c>
      <c r="F339" s="216">
        <f>'2017 - 2017 - Field of Dreamers'!E21</f>
        <v>0.69767441860465118</v>
      </c>
      <c r="G339" s="216">
        <f>'2017 - 2017 - Field of Dreamers'!F21</f>
        <v>28</v>
      </c>
      <c r="H339" s="216">
        <f>'2017 - 2017 - Field of Dreamers'!G21</f>
        <v>2</v>
      </c>
      <c r="I339" s="216">
        <f>'2017 - 2017 - Field of Dreamers'!H21</f>
        <v>0</v>
      </c>
      <c r="J339" s="216">
        <f>'2017 - 2017 - Field of Dreamers'!I21</f>
        <v>0</v>
      </c>
      <c r="K339" s="216">
        <f>'2017 - 2017 - Field of Dreamers'!J21</f>
        <v>20</v>
      </c>
      <c r="L339" s="216">
        <f>'2017 - 2017 - Field of Dreamers'!K21</f>
        <v>21</v>
      </c>
      <c r="M339" s="216">
        <f>'2017 - 2017 - Field of Dreamers'!L21</f>
        <v>8.8866666666666663E-2</v>
      </c>
      <c r="N339" s="216">
        <f>'2017 - 2017 - Field of Dreamers'!M21</f>
        <v>0.78654108527131783</v>
      </c>
    </row>
    <row r="340" spans="1:14" ht="14.5" customHeight="1" x14ac:dyDescent="0.15">
      <c r="A340" s="224" t="s">
        <v>96</v>
      </c>
      <c r="B340" s="216">
        <v>2018</v>
      </c>
      <c r="C340" s="217" t="s">
        <v>271</v>
      </c>
      <c r="D340" s="216">
        <f>'All Seasons - All Seasons'!C162</f>
        <v>32</v>
      </c>
      <c r="E340" s="216">
        <f>'All Seasons - All Seasons'!D162</f>
        <v>17</v>
      </c>
      <c r="F340" s="216">
        <f>'All Seasons - All Seasons'!E162</f>
        <v>0.53125</v>
      </c>
      <c r="G340" s="216">
        <f>'All Seasons - All Seasons'!F162</f>
        <v>17</v>
      </c>
      <c r="H340" s="216">
        <f>'All Seasons - All Seasons'!G162</f>
        <v>0</v>
      </c>
      <c r="I340" s="216">
        <f>'All Seasons - All Seasons'!H162</f>
        <v>0</v>
      </c>
      <c r="J340" s="216">
        <f>'All Seasons - All Seasons'!I162</f>
        <v>0</v>
      </c>
      <c r="K340" s="216">
        <f>'All Seasons - All Seasons'!J162</f>
        <v>7</v>
      </c>
      <c r="L340" s="216">
        <f>'All Seasons - All Seasons'!K162</f>
        <v>4</v>
      </c>
      <c r="M340" s="216">
        <f>'All Seasons - All Seasons'!L162</f>
        <v>0</v>
      </c>
      <c r="N340" s="216">
        <f>'All Seasons - All Seasons'!M162</f>
        <v>0.53125</v>
      </c>
    </row>
    <row r="341" spans="1:14" ht="14.5" customHeight="1" x14ac:dyDescent="0.15">
      <c r="A341" s="224" t="s">
        <v>96</v>
      </c>
      <c r="B341" s="216">
        <v>2019</v>
      </c>
      <c r="C341" s="217" t="s">
        <v>268</v>
      </c>
      <c r="D341" s="216">
        <f>'2019 Field of Dreamers - 2019 -'!C43</f>
        <v>24</v>
      </c>
      <c r="E341" s="216">
        <f>'2019 Field of Dreamers - 2019 -'!D43</f>
        <v>18</v>
      </c>
      <c r="F341" s="216">
        <f>'2019 Field of Dreamers - 2019 -'!E43</f>
        <v>0.75</v>
      </c>
      <c r="G341" s="216">
        <f>'2019 Field of Dreamers - 2019 -'!F43</f>
        <v>18</v>
      </c>
      <c r="H341" s="216">
        <f>'2019 Field of Dreamers - 2019 -'!G43</f>
        <v>0</v>
      </c>
      <c r="I341" s="216">
        <f>'2019 Field of Dreamers - 2019 -'!H43</f>
        <v>0</v>
      </c>
      <c r="J341" s="216">
        <f>'2019 Field of Dreamers - 2019 -'!I43</f>
        <v>0</v>
      </c>
      <c r="K341" s="216">
        <f>'2019 Field of Dreamers - 2019 -'!J43</f>
        <v>4</v>
      </c>
      <c r="L341" s="216">
        <f>'2019 Field of Dreamers - 2019 -'!K43</f>
        <v>9</v>
      </c>
      <c r="M341" s="216">
        <f>'2019 Field of Dreamers - 2019 -'!L43</f>
        <v>0</v>
      </c>
      <c r="N341" s="216">
        <f>'2019 Field of Dreamers - 2019 -'!M43</f>
        <v>0.75</v>
      </c>
    </row>
    <row r="342" spans="1:14" ht="14.5" customHeight="1" x14ac:dyDescent="0.15">
      <c r="A342" s="219" t="s">
        <v>264</v>
      </c>
      <c r="B342" s="220"/>
      <c r="C342" s="221"/>
      <c r="D342" s="222">
        <f>SUM(D338:D341)</f>
        <v>104</v>
      </c>
      <c r="E342" s="222">
        <f>SUM(E338:E341)</f>
        <v>65</v>
      </c>
      <c r="F342" s="223">
        <f>E342/D342</f>
        <v>0.625</v>
      </c>
      <c r="G342" s="222">
        <f t="shared" ref="G342:L342" si="89">SUM(G338:G341)</f>
        <v>63</v>
      </c>
      <c r="H342" s="222">
        <f t="shared" si="89"/>
        <v>2</v>
      </c>
      <c r="I342" s="222">
        <f t="shared" si="89"/>
        <v>0</v>
      </c>
      <c r="J342" s="222">
        <f t="shared" si="89"/>
        <v>0</v>
      </c>
      <c r="K342" s="222">
        <f t="shared" si="89"/>
        <v>32</v>
      </c>
      <c r="L342" s="222">
        <f t="shared" si="89"/>
        <v>34</v>
      </c>
      <c r="M342" s="222">
        <f>'2017 - 2017 - Field of Dreamers'!L30</f>
        <v>0.3332941176470588</v>
      </c>
      <c r="N342" s="222">
        <f>'2017 - 2017 - Field of Dreamers'!M30</f>
        <v>0.92978534571723426</v>
      </c>
    </row>
    <row r="343" spans="1:14" ht="14.5" customHeight="1" x14ac:dyDescent="0.15">
      <c r="A343" s="213"/>
      <c r="B343" s="214"/>
      <c r="C343" s="215"/>
      <c r="D343" s="214"/>
      <c r="E343" s="214"/>
      <c r="F343" s="214"/>
      <c r="G343" s="214"/>
      <c r="H343" s="214"/>
      <c r="I343" s="214"/>
      <c r="J343" s="214"/>
      <c r="K343" s="214"/>
      <c r="L343" s="214"/>
      <c r="M343" s="214"/>
      <c r="N343" s="214"/>
    </row>
    <row r="344" spans="1:14" ht="14.5" customHeight="1" x14ac:dyDescent="0.15">
      <c r="A344" s="224" t="s">
        <v>209</v>
      </c>
      <c r="B344" s="216">
        <v>2019</v>
      </c>
      <c r="C344" s="217" t="s">
        <v>272</v>
      </c>
      <c r="D344" s="216">
        <f>'2019 Field of Dreamers - 2019 -'!C27</f>
        <v>17</v>
      </c>
      <c r="E344" s="216">
        <f>'2019 Field of Dreamers - 2019 -'!D27</f>
        <v>11</v>
      </c>
      <c r="F344" s="216">
        <f>'2019 Field of Dreamers - 2019 -'!E27</f>
        <v>0.6470588235294118</v>
      </c>
      <c r="G344" s="216">
        <f>'2019 Field of Dreamers - 2019 -'!F27</f>
        <v>11</v>
      </c>
      <c r="H344" s="216">
        <f>'2019 Field of Dreamers - 2019 -'!G27</f>
        <v>0</v>
      </c>
      <c r="I344" s="216">
        <f>'2019 Field of Dreamers - 2019 -'!H27</f>
        <v>0</v>
      </c>
      <c r="J344" s="216">
        <f>'2019 Field of Dreamers - 2019 -'!I27</f>
        <v>0</v>
      </c>
      <c r="K344" s="216">
        <f>'2019 Field of Dreamers - 2019 -'!J27</f>
        <v>6</v>
      </c>
      <c r="L344" s="216">
        <f>'2019 Field of Dreamers - 2019 -'!K27</f>
        <v>2</v>
      </c>
      <c r="M344" s="216">
        <f>'2019 Field of Dreamers - 2019 -'!L27</f>
        <v>0</v>
      </c>
      <c r="N344" s="216">
        <f>'2019 Field of Dreamers - 2019 -'!M27</f>
        <v>0.6470588235294118</v>
      </c>
    </row>
    <row r="345" spans="1:14" ht="14.5" customHeight="1" x14ac:dyDescent="0.15">
      <c r="A345" s="219" t="s">
        <v>264</v>
      </c>
      <c r="B345" s="220"/>
      <c r="C345" s="221"/>
      <c r="D345" s="222">
        <f>D344</f>
        <v>17</v>
      </c>
      <c r="E345" s="222">
        <f>E344</f>
        <v>11</v>
      </c>
      <c r="F345" s="223">
        <f>E345/D345</f>
        <v>0.6470588235294118</v>
      </c>
      <c r="G345" s="222">
        <f t="shared" ref="G345:L345" si="90">G344</f>
        <v>11</v>
      </c>
      <c r="H345" s="222">
        <f t="shared" si="90"/>
        <v>0</v>
      </c>
      <c r="I345" s="222">
        <f t="shared" si="90"/>
        <v>0</v>
      </c>
      <c r="J345" s="222">
        <f t="shared" si="90"/>
        <v>0</v>
      </c>
      <c r="K345" s="222">
        <f t="shared" si="90"/>
        <v>6</v>
      </c>
      <c r="L345" s="222">
        <f t="shared" si="90"/>
        <v>2</v>
      </c>
      <c r="M345" s="223">
        <f>(H345*1.33+I345*1.67+J345*2)/E345</f>
        <v>0</v>
      </c>
      <c r="N345" s="222">
        <f>M345+F345</f>
        <v>0.6470588235294118</v>
      </c>
    </row>
    <row r="346" spans="1:14" ht="14.5" customHeight="1" x14ac:dyDescent="0.15">
      <c r="A346" s="213"/>
      <c r="B346" s="214"/>
      <c r="C346" s="215"/>
      <c r="D346" s="214"/>
      <c r="E346" s="214"/>
      <c r="F346" s="214"/>
      <c r="G346" s="214"/>
      <c r="H346" s="214"/>
      <c r="I346" s="214"/>
      <c r="J346" s="214"/>
      <c r="K346" s="214"/>
      <c r="L346" s="214"/>
      <c r="M346" s="214"/>
      <c r="N346" s="214"/>
    </row>
    <row r="347" spans="1:14" ht="14.5" customHeight="1" x14ac:dyDescent="0.15">
      <c r="A347" s="224" t="s">
        <v>222</v>
      </c>
      <c r="B347" s="216">
        <v>2019</v>
      </c>
      <c r="C347" s="217" t="s">
        <v>271</v>
      </c>
      <c r="D347" s="216">
        <f>'2019 Field of Dreamers - 2019 -'!C54</f>
        <v>19</v>
      </c>
      <c r="E347" s="216">
        <f>'2019 Field of Dreamers - 2019 -'!D54</f>
        <v>11</v>
      </c>
      <c r="F347" s="216">
        <f>'2019 Field of Dreamers - 2019 -'!E54</f>
        <v>0.57894736842105265</v>
      </c>
      <c r="G347" s="216">
        <f>'2019 Field of Dreamers - 2019 -'!F54</f>
        <v>11</v>
      </c>
      <c r="H347" s="216">
        <f>'2019 Field of Dreamers - 2019 -'!G54</f>
        <v>0</v>
      </c>
      <c r="I347" s="216">
        <f>'2019 Field of Dreamers - 2019 -'!H54</f>
        <v>0</v>
      </c>
      <c r="J347" s="216">
        <f>'2019 Field of Dreamers - 2019 -'!I54</f>
        <v>0</v>
      </c>
      <c r="K347" s="216">
        <f>'2019 Field of Dreamers - 2019 -'!J54</f>
        <v>4</v>
      </c>
      <c r="L347" s="216">
        <f>'2019 Field of Dreamers - 2019 -'!K54</f>
        <v>6</v>
      </c>
      <c r="M347" s="216">
        <f>'2019 Field of Dreamers - 2019 -'!L54</f>
        <v>0</v>
      </c>
      <c r="N347" s="216">
        <f>'2019 Field of Dreamers - 2019 -'!M54</f>
        <v>0.57894736842105265</v>
      </c>
    </row>
    <row r="348" spans="1:14" ht="14.5" customHeight="1" x14ac:dyDescent="0.15">
      <c r="A348" s="219" t="s">
        <v>264</v>
      </c>
      <c r="B348" s="220"/>
      <c r="C348" s="221"/>
      <c r="D348" s="222">
        <f>D347</f>
        <v>19</v>
      </c>
      <c r="E348" s="222">
        <f>E347</f>
        <v>11</v>
      </c>
      <c r="F348" s="223">
        <f>E348/D348</f>
        <v>0.57894736842105265</v>
      </c>
      <c r="G348" s="222">
        <f t="shared" ref="G348:L348" si="91">G347</f>
        <v>11</v>
      </c>
      <c r="H348" s="222">
        <f t="shared" si="91"/>
        <v>0</v>
      </c>
      <c r="I348" s="222">
        <f t="shared" si="91"/>
        <v>0</v>
      </c>
      <c r="J348" s="222">
        <f t="shared" si="91"/>
        <v>0</v>
      </c>
      <c r="K348" s="222">
        <f t="shared" si="91"/>
        <v>4</v>
      </c>
      <c r="L348" s="222">
        <f t="shared" si="91"/>
        <v>6</v>
      </c>
      <c r="M348" s="223">
        <f>(H348*1.33+I348*1.67+J348*2)/E348</f>
        <v>0</v>
      </c>
      <c r="N348" s="222">
        <f>M348+F348</f>
        <v>0.57894736842105265</v>
      </c>
    </row>
    <row r="349" spans="1:14" ht="14.5" customHeight="1" x14ac:dyDescent="0.15">
      <c r="A349" s="213"/>
      <c r="B349" s="214"/>
      <c r="C349" s="215"/>
      <c r="D349" s="214"/>
      <c r="E349" s="214"/>
      <c r="F349" s="214"/>
      <c r="G349" s="214"/>
      <c r="H349" s="214"/>
      <c r="I349" s="214"/>
      <c r="J349" s="214"/>
      <c r="K349" s="214"/>
      <c r="L349" s="214"/>
      <c r="M349" s="214"/>
      <c r="N349" s="214"/>
    </row>
    <row r="350" spans="1:14" ht="14.5" customHeight="1" x14ac:dyDescent="0.15">
      <c r="A350" s="224" t="s">
        <v>113</v>
      </c>
      <c r="B350" s="216">
        <v>2017</v>
      </c>
      <c r="C350" s="217" t="s">
        <v>265</v>
      </c>
      <c r="D350" s="216">
        <f>'2017 - 2017 - Field of Dreamers'!C22</f>
        <v>29</v>
      </c>
      <c r="E350" s="216">
        <f>'2017 - 2017 - Field of Dreamers'!D22</f>
        <v>24</v>
      </c>
      <c r="F350" s="216">
        <f>'2017 - 2017 - Field of Dreamers'!E22</f>
        <v>0.82758620689655171</v>
      </c>
      <c r="G350" s="216">
        <f>'2017 - 2017 - Field of Dreamers'!F22</f>
        <v>14</v>
      </c>
      <c r="H350" s="216">
        <f>'2017 - 2017 - Field of Dreamers'!G22</f>
        <v>8</v>
      </c>
      <c r="I350" s="216">
        <f>'2017 - 2017 - Field of Dreamers'!H22</f>
        <v>1</v>
      </c>
      <c r="J350" s="216">
        <f>'2017 - 2017 - Field of Dreamers'!I22</f>
        <v>1</v>
      </c>
      <c r="K350" s="216">
        <f>'2017 - 2017 - Field of Dreamers'!J22</f>
        <v>14</v>
      </c>
      <c r="L350" s="216">
        <f>'2017 - 2017 - Field of Dreamers'!K22</f>
        <v>16</v>
      </c>
      <c r="M350" s="216">
        <f>'2017 - 2017 - Field of Dreamers'!L22</f>
        <v>0.59712500000000002</v>
      </c>
      <c r="N350" s="216">
        <f>'2017 - 2017 - Field of Dreamers'!M22</f>
        <v>1.4247112068965517</v>
      </c>
    </row>
    <row r="351" spans="1:14" ht="14.5" customHeight="1" x14ac:dyDescent="0.15">
      <c r="A351" s="224" t="s">
        <v>113</v>
      </c>
      <c r="B351" s="216">
        <v>2019</v>
      </c>
      <c r="C351" s="217" t="s">
        <v>268</v>
      </c>
      <c r="D351" s="216">
        <f>'2019 Field of Dreamers - 2019 -'!C39</f>
        <v>14</v>
      </c>
      <c r="E351" s="216">
        <f>'2019 Field of Dreamers - 2019 -'!D39</f>
        <v>11</v>
      </c>
      <c r="F351" s="216">
        <f>'2019 Field of Dreamers - 2019 -'!E39</f>
        <v>0.7857142857142857</v>
      </c>
      <c r="G351" s="216">
        <f>'2019 Field of Dreamers - 2019 -'!F39</f>
        <v>9</v>
      </c>
      <c r="H351" s="216">
        <f>'2019 Field of Dreamers - 2019 -'!G39</f>
        <v>1</v>
      </c>
      <c r="I351" s="216">
        <f>'2019 Field of Dreamers - 2019 -'!H39</f>
        <v>0</v>
      </c>
      <c r="J351" s="216">
        <f>'2019 Field of Dreamers - 2019 -'!I39</f>
        <v>1</v>
      </c>
      <c r="K351" s="216">
        <f>'2019 Field of Dreamers - 2019 -'!J39</f>
        <v>10</v>
      </c>
      <c r="L351" s="216">
        <f>'2019 Field of Dreamers - 2019 -'!K39</f>
        <v>5</v>
      </c>
      <c r="M351" s="216">
        <f>'2019 Field of Dreamers - 2019 -'!L39</f>
        <v>0.30299999999999999</v>
      </c>
      <c r="N351" s="216">
        <f>'2019 Field of Dreamers - 2019 -'!M39</f>
        <v>1.0887142857142857</v>
      </c>
    </row>
    <row r="352" spans="1:14" ht="14.5" customHeight="1" x14ac:dyDescent="0.15">
      <c r="A352" s="219" t="s">
        <v>264</v>
      </c>
      <c r="B352" s="220"/>
      <c r="C352" s="221"/>
      <c r="D352" s="222">
        <f>SUM(D350:D351)</f>
        <v>43</v>
      </c>
      <c r="E352" s="222">
        <f>SUM(E350:E351)</f>
        <v>35</v>
      </c>
      <c r="F352" s="223">
        <f>E352/D352</f>
        <v>0.81395348837209303</v>
      </c>
      <c r="G352" s="222">
        <f t="shared" ref="G352:L352" si="92">SUM(G350:G351)</f>
        <v>23</v>
      </c>
      <c r="H352" s="222">
        <f t="shared" si="92"/>
        <v>9</v>
      </c>
      <c r="I352" s="222">
        <f t="shared" si="92"/>
        <v>1</v>
      </c>
      <c r="J352" s="222">
        <f t="shared" si="92"/>
        <v>2</v>
      </c>
      <c r="K352" s="222">
        <f t="shared" si="92"/>
        <v>24</v>
      </c>
      <c r="L352" s="222">
        <f t="shared" si="92"/>
        <v>21</v>
      </c>
      <c r="M352" s="223">
        <f>(H352*1.33+I352*1.67+J352*2)/E352</f>
        <v>0.504</v>
      </c>
      <c r="N352" s="222">
        <f>M352+F352</f>
        <v>1.3179534883720931</v>
      </c>
    </row>
    <row r="353" spans="1:14" ht="14.5" customHeight="1" x14ac:dyDescent="0.15">
      <c r="A353" s="213"/>
      <c r="B353" s="214"/>
      <c r="C353" s="215"/>
      <c r="D353" s="214"/>
      <c r="E353" s="214"/>
      <c r="F353" s="214"/>
      <c r="G353" s="214"/>
      <c r="H353" s="214"/>
      <c r="I353" s="214"/>
      <c r="J353" s="214"/>
      <c r="K353" s="214"/>
      <c r="L353" s="214"/>
      <c r="M353" s="214"/>
      <c r="N353" s="214"/>
    </row>
    <row r="354" spans="1:14" ht="14.5" customHeight="1" x14ac:dyDescent="0.15">
      <c r="A354" s="224" t="s">
        <v>128</v>
      </c>
      <c r="B354" s="216">
        <v>2017</v>
      </c>
      <c r="C354" s="217" t="s">
        <v>268</v>
      </c>
      <c r="D354" s="216">
        <f>'2017 Field of Dreamers - 2017 -'!C41</f>
        <v>35</v>
      </c>
      <c r="E354" s="216">
        <f>'2017 Field of Dreamers - 2017 -'!D41</f>
        <v>18</v>
      </c>
      <c r="F354" s="216">
        <f>'2017 Field of Dreamers - 2017 -'!E41</f>
        <v>0.51428571428571423</v>
      </c>
      <c r="G354" s="216">
        <f>'2017 Field of Dreamers - 2017 -'!F41</f>
        <v>18</v>
      </c>
      <c r="H354" s="216">
        <f>'2017 Field of Dreamers - 2017 -'!G41</f>
        <v>0</v>
      </c>
      <c r="I354" s="216">
        <f>'2017 Field of Dreamers - 2017 -'!H41</f>
        <v>0</v>
      </c>
      <c r="J354" s="216">
        <f>'2017 Field of Dreamers - 2017 -'!I41</f>
        <v>0</v>
      </c>
      <c r="K354" s="216">
        <f>'2017 Field of Dreamers - 2017 -'!J41</f>
        <v>6</v>
      </c>
      <c r="L354" s="216">
        <f>'2017 Field of Dreamers - 2017 -'!K41</f>
        <v>9</v>
      </c>
      <c r="M354" s="216">
        <f>'2017 Field of Dreamers - 2017 -'!L41</f>
        <v>0</v>
      </c>
      <c r="N354" s="216">
        <f>'2017 Field of Dreamers - 2017 -'!M41</f>
        <v>0.51428571428571423</v>
      </c>
    </row>
    <row r="355" spans="1:14" ht="14.5" customHeight="1" x14ac:dyDescent="0.15">
      <c r="A355" s="219" t="s">
        <v>264</v>
      </c>
      <c r="B355" s="220"/>
      <c r="C355" s="221"/>
      <c r="D355" s="222">
        <f>D354</f>
        <v>35</v>
      </c>
      <c r="E355" s="222">
        <f>E354</f>
        <v>18</v>
      </c>
      <c r="F355" s="223">
        <f>E355/D355</f>
        <v>0.51428571428571423</v>
      </c>
      <c r="G355" s="222">
        <f t="shared" ref="G355:L355" si="93">G354</f>
        <v>18</v>
      </c>
      <c r="H355" s="222">
        <f t="shared" si="93"/>
        <v>0</v>
      </c>
      <c r="I355" s="222">
        <f t="shared" si="93"/>
        <v>0</v>
      </c>
      <c r="J355" s="222">
        <f t="shared" si="93"/>
        <v>0</v>
      </c>
      <c r="K355" s="222">
        <f t="shared" si="93"/>
        <v>6</v>
      </c>
      <c r="L355" s="222">
        <f t="shared" si="93"/>
        <v>9</v>
      </c>
      <c r="M355" s="223">
        <f>(H355*1.33+I355*1.67+J355*2)/E355</f>
        <v>0</v>
      </c>
      <c r="N355" s="222">
        <f>M355+F355</f>
        <v>0.51428571428571423</v>
      </c>
    </row>
    <row r="356" spans="1:14" ht="14.5" customHeight="1" x14ac:dyDescent="0.15">
      <c r="A356" s="213"/>
      <c r="B356" s="214"/>
      <c r="C356" s="215"/>
      <c r="D356" s="214"/>
      <c r="E356" s="214"/>
      <c r="F356" s="214"/>
      <c r="G356" s="214"/>
      <c r="H356" s="214"/>
      <c r="I356" s="214"/>
      <c r="J356" s="214"/>
      <c r="K356" s="214"/>
      <c r="L356" s="214"/>
      <c r="M356" s="214"/>
      <c r="N356" s="214"/>
    </row>
    <row r="357" spans="1:14" ht="14.5" customHeight="1" x14ac:dyDescent="0.15">
      <c r="A357" s="224" t="s">
        <v>174</v>
      </c>
      <c r="B357" s="216">
        <v>2018</v>
      </c>
      <c r="C357" s="217" t="s">
        <v>272</v>
      </c>
      <c r="D357" s="216">
        <f>'2018 Field of Dreamers - 2018 -'!C32</f>
        <v>30</v>
      </c>
      <c r="E357" s="216">
        <f>'2018 Field of Dreamers - 2018 -'!D32</f>
        <v>21</v>
      </c>
      <c r="F357" s="216">
        <f>'2018 Field of Dreamers - 2018 -'!E32</f>
        <v>0.7</v>
      </c>
      <c r="G357" s="216">
        <f>'2018 Field of Dreamers - 2018 -'!F32</f>
        <v>12</v>
      </c>
      <c r="H357" s="216">
        <f>'2018 Field of Dreamers - 2018 -'!G32</f>
        <v>7</v>
      </c>
      <c r="I357" s="216">
        <f>'2018 Field of Dreamers - 2018 -'!H32</f>
        <v>2</v>
      </c>
      <c r="J357" s="216">
        <f>'2018 Field of Dreamers - 2018 -'!I32</f>
        <v>0</v>
      </c>
      <c r="K357" s="216">
        <f>'2018 Field of Dreamers - 2018 -'!J32</f>
        <v>19</v>
      </c>
      <c r="L357" s="216">
        <f>'2018 Field of Dreamers - 2018 -'!K32</f>
        <v>10</v>
      </c>
      <c r="M357" s="216">
        <f>'2018 Field of Dreamers - 2018 -'!L32</f>
        <v>0.60309523809523802</v>
      </c>
      <c r="N357" s="216">
        <f>'2018 Field of Dreamers - 2018 -'!M32</f>
        <v>1.3030952380952381</v>
      </c>
    </row>
    <row r="358" spans="1:14" ht="14.5" customHeight="1" x14ac:dyDescent="0.15">
      <c r="A358" s="219" t="s">
        <v>264</v>
      </c>
      <c r="B358" s="220"/>
      <c r="C358" s="221"/>
      <c r="D358" s="222">
        <f>SUM(D357)</f>
        <v>30</v>
      </c>
      <c r="E358" s="222">
        <f>SUM(E357)</f>
        <v>21</v>
      </c>
      <c r="F358" s="223">
        <f>E358/D358</f>
        <v>0.7</v>
      </c>
      <c r="G358" s="222">
        <f t="shared" ref="G358:L358" si="94">SUM(G357)</f>
        <v>12</v>
      </c>
      <c r="H358" s="222">
        <f t="shared" si="94"/>
        <v>7</v>
      </c>
      <c r="I358" s="222">
        <f t="shared" si="94"/>
        <v>2</v>
      </c>
      <c r="J358" s="222">
        <f t="shared" si="94"/>
        <v>0</v>
      </c>
      <c r="K358" s="222">
        <f t="shared" si="94"/>
        <v>19</v>
      </c>
      <c r="L358" s="222">
        <f t="shared" si="94"/>
        <v>10</v>
      </c>
      <c r="M358" s="223">
        <f>(H358*1.33+I358*1.67+J358*2)/E358</f>
        <v>0.60238095238095235</v>
      </c>
      <c r="N358" s="222">
        <f>M358+F358</f>
        <v>1.3023809523809522</v>
      </c>
    </row>
    <row r="359" spans="1:14" ht="14.5" customHeight="1" x14ac:dyDescent="0.15">
      <c r="A359" s="213"/>
      <c r="B359" s="214"/>
      <c r="C359" s="215"/>
      <c r="D359" s="214"/>
      <c r="E359" s="214"/>
      <c r="F359" s="214"/>
      <c r="G359" s="214"/>
      <c r="H359" s="214"/>
      <c r="I359" s="214"/>
      <c r="J359" s="214"/>
      <c r="K359" s="214"/>
      <c r="L359" s="214"/>
      <c r="M359" s="214"/>
      <c r="N359" s="214"/>
    </row>
    <row r="360" spans="1:14" ht="14.5" customHeight="1" x14ac:dyDescent="0.15">
      <c r="A360" s="224" t="s">
        <v>51</v>
      </c>
      <c r="B360" s="216">
        <v>2011</v>
      </c>
      <c r="C360" s="217" t="s">
        <v>263</v>
      </c>
      <c r="D360" s="216">
        <v>39</v>
      </c>
      <c r="E360" s="216">
        <v>19</v>
      </c>
      <c r="F360" s="218">
        <f>E360/D360</f>
        <v>0.48717948717948717</v>
      </c>
      <c r="G360" s="225">
        <v>15</v>
      </c>
      <c r="H360" s="216">
        <v>4</v>
      </c>
      <c r="I360" s="216">
        <v>0</v>
      </c>
      <c r="J360" s="216">
        <v>0</v>
      </c>
      <c r="K360" s="216">
        <v>9</v>
      </c>
      <c r="L360" s="216">
        <v>11</v>
      </c>
      <c r="M360" s="218">
        <f>(H360*1.33+I360*1.67+J360*2)/E360</f>
        <v>0.28000000000000003</v>
      </c>
      <c r="N360" s="216">
        <f>M360+F360</f>
        <v>0.76717948717948725</v>
      </c>
    </row>
    <row r="361" spans="1:14" ht="14.5" customHeight="1" x14ac:dyDescent="0.15">
      <c r="A361" s="219" t="s">
        <v>264</v>
      </c>
      <c r="B361" s="220"/>
      <c r="C361" s="221"/>
      <c r="D361" s="222">
        <f>D360</f>
        <v>39</v>
      </c>
      <c r="E361" s="222">
        <f>E360</f>
        <v>19</v>
      </c>
      <c r="F361" s="223">
        <f>E361/D361</f>
        <v>0.48717948717948717</v>
      </c>
      <c r="G361" s="222">
        <f t="shared" ref="G361:L361" si="95">G360</f>
        <v>15</v>
      </c>
      <c r="H361" s="222">
        <f t="shared" si="95"/>
        <v>4</v>
      </c>
      <c r="I361" s="222">
        <f t="shared" si="95"/>
        <v>0</v>
      </c>
      <c r="J361" s="222">
        <f t="shared" si="95"/>
        <v>0</v>
      </c>
      <c r="K361" s="222">
        <f t="shared" si="95"/>
        <v>9</v>
      </c>
      <c r="L361" s="222">
        <f t="shared" si="95"/>
        <v>11</v>
      </c>
      <c r="M361" s="223">
        <f>(H361*1.33+I361*1.67+J361*2)/E361</f>
        <v>0.28000000000000003</v>
      </c>
      <c r="N361" s="222">
        <f>M361+F361</f>
        <v>0.76717948717948725</v>
      </c>
    </row>
    <row r="362" spans="1:14" ht="14.5" customHeight="1" x14ac:dyDescent="0.15">
      <c r="A362" s="213"/>
      <c r="B362" s="214"/>
      <c r="C362" s="215"/>
      <c r="D362" s="214"/>
      <c r="E362" s="214"/>
      <c r="F362" s="214"/>
      <c r="G362" s="214"/>
      <c r="H362" s="214"/>
      <c r="I362" s="214"/>
      <c r="J362" s="214"/>
      <c r="K362" s="214"/>
      <c r="L362" s="214"/>
      <c r="M362" s="214"/>
      <c r="N362" s="214"/>
    </row>
    <row r="363" spans="1:14" ht="14.5" customHeight="1" x14ac:dyDescent="0.15">
      <c r="A363" s="224" t="s">
        <v>75</v>
      </c>
      <c r="B363" s="216">
        <v>2013</v>
      </c>
      <c r="C363" s="217" t="s">
        <v>269</v>
      </c>
      <c r="D363" s="216">
        <v>28</v>
      </c>
      <c r="E363" s="216">
        <v>15</v>
      </c>
      <c r="F363" s="218">
        <f>E363/D363</f>
        <v>0.5357142857142857</v>
      </c>
      <c r="G363" s="225">
        <v>15</v>
      </c>
      <c r="H363" s="216">
        <v>0</v>
      </c>
      <c r="I363" s="216">
        <v>0</v>
      </c>
      <c r="J363" s="216">
        <v>0</v>
      </c>
      <c r="K363" s="216">
        <v>7</v>
      </c>
      <c r="L363" s="216">
        <v>11</v>
      </c>
      <c r="M363" s="218">
        <f>(H363*1.33+I363*1.67+J363*2)/E363</f>
        <v>0</v>
      </c>
      <c r="N363" s="216">
        <f>M363+F363</f>
        <v>0.5357142857142857</v>
      </c>
    </row>
    <row r="364" spans="1:14" ht="14.5" customHeight="1" x14ac:dyDescent="0.15">
      <c r="A364" s="224" t="s">
        <v>75</v>
      </c>
      <c r="B364" s="216">
        <v>2014</v>
      </c>
      <c r="C364" s="217" t="s">
        <v>269</v>
      </c>
      <c r="D364" s="216">
        <v>40</v>
      </c>
      <c r="E364" s="216">
        <v>22</v>
      </c>
      <c r="F364" s="218">
        <f>E364/D364</f>
        <v>0.55000000000000004</v>
      </c>
      <c r="G364" s="225">
        <v>19</v>
      </c>
      <c r="H364" s="216">
        <v>2</v>
      </c>
      <c r="I364" s="216">
        <v>1</v>
      </c>
      <c r="J364" s="216">
        <v>0</v>
      </c>
      <c r="K364" s="216">
        <v>5</v>
      </c>
      <c r="L364" s="216">
        <v>7</v>
      </c>
      <c r="M364" s="218">
        <f>(H364*1.33+I364*1.67+J364*2)/E364</f>
        <v>0.19681818181818181</v>
      </c>
      <c r="N364" s="216">
        <f>M364+F364</f>
        <v>0.74681818181818183</v>
      </c>
    </row>
    <row r="365" spans="1:14" ht="14.5" customHeight="1" x14ac:dyDescent="0.15">
      <c r="A365" s="224" t="s">
        <v>75</v>
      </c>
      <c r="B365" s="216">
        <v>2015</v>
      </c>
      <c r="C365" s="217" t="s">
        <v>269</v>
      </c>
      <c r="D365" s="216">
        <v>55</v>
      </c>
      <c r="E365" s="216">
        <v>32</v>
      </c>
      <c r="F365" s="218">
        <f>E365/D365</f>
        <v>0.58181818181818179</v>
      </c>
      <c r="G365" s="225">
        <v>22</v>
      </c>
      <c r="H365" s="216">
        <v>8</v>
      </c>
      <c r="I365" s="216">
        <v>2</v>
      </c>
      <c r="J365" s="216">
        <v>0</v>
      </c>
      <c r="K365" s="216">
        <v>15</v>
      </c>
      <c r="L365" s="216">
        <v>20</v>
      </c>
      <c r="M365" s="218">
        <f>(H365*1.33+I365*1.67+J365*2)/E365</f>
        <v>0.43687500000000001</v>
      </c>
      <c r="N365" s="216">
        <f>M365+F365</f>
        <v>1.0186931818181817</v>
      </c>
    </row>
    <row r="366" spans="1:14" ht="14.5" customHeight="1" x14ac:dyDescent="0.15">
      <c r="A366" s="224" t="s">
        <v>75</v>
      </c>
      <c r="B366" s="216">
        <v>2016</v>
      </c>
      <c r="C366" s="217" t="s">
        <v>269</v>
      </c>
      <c r="D366" s="216">
        <v>38</v>
      </c>
      <c r="E366" s="216">
        <v>19</v>
      </c>
      <c r="F366" s="218">
        <f>E366/D366</f>
        <v>0.5</v>
      </c>
      <c r="G366" s="225">
        <v>16</v>
      </c>
      <c r="H366" s="216">
        <v>2</v>
      </c>
      <c r="I366" s="216">
        <v>0</v>
      </c>
      <c r="J366" s="216">
        <v>1</v>
      </c>
      <c r="K366" s="216">
        <v>13</v>
      </c>
      <c r="L366" s="216">
        <v>11</v>
      </c>
      <c r="M366" s="218">
        <f>(H366*1.33+I366*1.67+J366*2)/E366</f>
        <v>0.24526315789473685</v>
      </c>
      <c r="N366" s="216">
        <f>M366+F366</f>
        <v>0.74526315789473685</v>
      </c>
    </row>
    <row r="367" spans="1:14" ht="14.5" customHeight="1" x14ac:dyDescent="0.15">
      <c r="A367" s="224" t="s">
        <v>75</v>
      </c>
      <c r="B367" s="216">
        <v>2017</v>
      </c>
      <c r="C367" s="217" t="s">
        <v>268</v>
      </c>
      <c r="D367" s="216">
        <f>'2017 Field of Dreamers - 2017 -'!C36</f>
        <v>57</v>
      </c>
      <c r="E367" s="216">
        <f>'2017 Field of Dreamers - 2017 -'!D36</f>
        <v>34</v>
      </c>
      <c r="F367" s="216">
        <f>'2017 Field of Dreamers - 2017 -'!E36</f>
        <v>0.59649122807017541</v>
      </c>
      <c r="G367" s="216">
        <f>'2017 Field of Dreamers - 2017 -'!F36</f>
        <v>26</v>
      </c>
      <c r="H367" s="216">
        <f>'2017 Field of Dreamers - 2017 -'!G36</f>
        <v>6</v>
      </c>
      <c r="I367" s="216">
        <f>'2017 Field of Dreamers - 2017 -'!H36</f>
        <v>2</v>
      </c>
      <c r="J367" s="216">
        <f>'2017 Field of Dreamers - 2017 -'!I36</f>
        <v>0</v>
      </c>
      <c r="K367" s="216">
        <f>'2017 Field of Dreamers - 2017 -'!J36</f>
        <v>11</v>
      </c>
      <c r="L367" s="216">
        <f>'2017 Field of Dreamers - 2017 -'!K36</f>
        <v>23</v>
      </c>
      <c r="M367" s="216">
        <f>'2017 Field of Dreamers - 2017 -'!L36</f>
        <v>0.3332941176470588</v>
      </c>
      <c r="N367" s="216">
        <f>'2017 Field of Dreamers - 2017 -'!M36</f>
        <v>0.92978534571723426</v>
      </c>
    </row>
    <row r="368" spans="1:14" ht="14.5" customHeight="1" x14ac:dyDescent="0.15">
      <c r="A368" s="224" t="s">
        <v>75</v>
      </c>
      <c r="B368" s="216">
        <v>2018</v>
      </c>
      <c r="C368" s="217" t="s">
        <v>268</v>
      </c>
      <c r="D368" s="216">
        <f>'All Seasons - All Seasons'!C173</f>
        <v>39</v>
      </c>
      <c r="E368" s="216">
        <f>'All Seasons - All Seasons'!D173</f>
        <v>28</v>
      </c>
      <c r="F368" s="216">
        <f>'All Seasons - All Seasons'!E173</f>
        <v>0.71794871794871795</v>
      </c>
      <c r="G368" s="216">
        <f>'All Seasons - All Seasons'!F173</f>
        <v>24</v>
      </c>
      <c r="H368" s="216">
        <f>'All Seasons - All Seasons'!G173</f>
        <v>1</v>
      </c>
      <c r="I368" s="216">
        <f>'All Seasons - All Seasons'!H173</f>
        <v>1</v>
      </c>
      <c r="J368" s="216">
        <f>'All Seasons - All Seasons'!I173</f>
        <v>2</v>
      </c>
      <c r="K368" s="216">
        <f>'All Seasons - All Seasons'!J173</f>
        <v>13</v>
      </c>
      <c r="L368" s="216">
        <f>'All Seasons - All Seasons'!K173</f>
        <v>16</v>
      </c>
      <c r="M368" s="216">
        <f>'All Seasons - All Seasons'!L173</f>
        <v>0.25</v>
      </c>
      <c r="N368" s="216">
        <f>'All Seasons - All Seasons'!M173</f>
        <v>0.96794871794871795</v>
      </c>
    </row>
    <row r="369" spans="1:14" ht="14.5" customHeight="1" x14ac:dyDescent="0.15">
      <c r="A369" s="224" t="s">
        <v>75</v>
      </c>
      <c r="B369" s="216">
        <v>2019</v>
      </c>
      <c r="C369" s="217" t="s">
        <v>272</v>
      </c>
      <c r="D369" s="216">
        <f>'2019 Field of Dreamers - 2019 -'!C28</f>
        <v>55</v>
      </c>
      <c r="E369" s="216">
        <f>'2019 Field of Dreamers - 2019 -'!D28</f>
        <v>40</v>
      </c>
      <c r="F369" s="216">
        <f>'2019 Field of Dreamers - 2019 -'!E28</f>
        <v>0.72727272727272729</v>
      </c>
      <c r="G369" s="216">
        <f>'2019 Field of Dreamers - 2019 -'!F28</f>
        <v>36</v>
      </c>
      <c r="H369" s="216">
        <f>'2019 Field of Dreamers - 2019 -'!G28</f>
        <v>3</v>
      </c>
      <c r="I369" s="216">
        <f>'2019 Field of Dreamers - 2019 -'!H28</f>
        <v>1</v>
      </c>
      <c r="J369" s="216">
        <f>'2019 Field of Dreamers - 2019 -'!I28</f>
        <v>0</v>
      </c>
      <c r="K369" s="216">
        <f>'2019 Field of Dreamers - 2019 -'!J28</f>
        <v>17</v>
      </c>
      <c r="L369" s="216">
        <f>'2019 Field of Dreamers - 2019 -'!K28</f>
        <v>19</v>
      </c>
      <c r="M369" s="216">
        <f>'2019 Field of Dreamers - 2019 -'!L28</f>
        <v>0.14165</v>
      </c>
      <c r="N369" s="216">
        <f>'2019 Field of Dreamers - 2019 -'!M28</f>
        <v>0.86892272727272735</v>
      </c>
    </row>
    <row r="370" spans="1:14" ht="14.5" customHeight="1" x14ac:dyDescent="0.15">
      <c r="A370" s="219" t="s">
        <v>264</v>
      </c>
      <c r="B370" s="220"/>
      <c r="C370" s="221"/>
      <c r="D370" s="222">
        <f>SUM(D363:D369)</f>
        <v>312</v>
      </c>
      <c r="E370" s="222">
        <f>SUM(E363:E369)</f>
        <v>190</v>
      </c>
      <c r="F370" s="223">
        <f>E370/D370</f>
        <v>0.60897435897435892</v>
      </c>
      <c r="G370" s="222">
        <f t="shared" ref="G370:L370" si="96">SUM(G363:G369)</f>
        <v>158</v>
      </c>
      <c r="H370" s="222">
        <f t="shared" si="96"/>
        <v>22</v>
      </c>
      <c r="I370" s="222">
        <f t="shared" si="96"/>
        <v>7</v>
      </c>
      <c r="J370" s="222">
        <f t="shared" si="96"/>
        <v>3</v>
      </c>
      <c r="K370" s="222">
        <f t="shared" si="96"/>
        <v>81</v>
      </c>
      <c r="L370" s="222">
        <f t="shared" si="96"/>
        <v>107</v>
      </c>
      <c r="M370" s="223">
        <f>(H370*1.33+I370*1.67+J370*2)/E370</f>
        <v>0.24710526315789474</v>
      </c>
      <c r="N370" s="222">
        <f>M370+F370</f>
        <v>0.85607962213225364</v>
      </c>
    </row>
    <row r="371" spans="1:14" ht="14.5" customHeight="1" x14ac:dyDescent="0.15">
      <c r="A371" s="213"/>
      <c r="B371" s="214"/>
      <c r="C371" s="215"/>
      <c r="D371" s="214"/>
      <c r="E371" s="214"/>
      <c r="F371" s="214"/>
      <c r="G371" s="214"/>
      <c r="H371" s="214"/>
      <c r="I371" s="214"/>
      <c r="J371" s="214"/>
      <c r="K371" s="214"/>
      <c r="L371" s="214"/>
      <c r="M371" s="214"/>
      <c r="N371" s="214"/>
    </row>
    <row r="372" spans="1:14" ht="14.5" customHeight="1" x14ac:dyDescent="0.15">
      <c r="A372" s="224" t="s">
        <v>187</v>
      </c>
      <c r="B372" s="216">
        <v>2018</v>
      </c>
      <c r="C372" s="217" t="s">
        <v>270</v>
      </c>
      <c r="D372" s="216">
        <f>'2018 Field of Dreamers - 2018 -'!C64</f>
        <v>8</v>
      </c>
      <c r="E372" s="216">
        <f>'2018 Field of Dreamers - 2018 -'!D64</f>
        <v>3</v>
      </c>
      <c r="F372" s="216">
        <f>'2018 Field of Dreamers - 2018 -'!E64</f>
        <v>0.375</v>
      </c>
      <c r="G372" s="216">
        <f>'2018 Field of Dreamers - 2018 -'!F64</f>
        <v>3</v>
      </c>
      <c r="H372" s="216">
        <f>'2018 Field of Dreamers - 2018 -'!G64</f>
        <v>0</v>
      </c>
      <c r="I372" s="216">
        <f>'2018 Field of Dreamers - 2018 -'!H64</f>
        <v>0</v>
      </c>
      <c r="J372" s="216">
        <f>'2018 Field of Dreamers - 2018 -'!I64</f>
        <v>0</v>
      </c>
      <c r="K372" s="216">
        <f>'2018 Field of Dreamers - 2018 -'!J64</f>
        <v>2</v>
      </c>
      <c r="L372" s="216">
        <f>'2018 Field of Dreamers - 2018 -'!K64</f>
        <v>3</v>
      </c>
      <c r="M372" s="216">
        <f>'2018 Field of Dreamers - 2018 -'!L64</f>
        <v>0</v>
      </c>
      <c r="N372" s="216">
        <f>'2018 Field of Dreamers - 2018 -'!M64</f>
        <v>0.375</v>
      </c>
    </row>
    <row r="373" spans="1:14" ht="14.5" customHeight="1" x14ac:dyDescent="0.15">
      <c r="A373" s="224" t="s">
        <v>187</v>
      </c>
      <c r="B373" s="216">
        <v>2019</v>
      </c>
      <c r="C373" s="217" t="s">
        <v>275</v>
      </c>
      <c r="D373" s="216">
        <f>'2019 Field of Dreamers - 2019 -'!C70</f>
        <v>44</v>
      </c>
      <c r="E373" s="216">
        <f>'2019 Field of Dreamers - 2019 -'!D70</f>
        <v>29</v>
      </c>
      <c r="F373" s="216">
        <f>'2019 Field of Dreamers - 2019 -'!E70</f>
        <v>0.65909090909090906</v>
      </c>
      <c r="G373" s="216">
        <f>'2019 Field of Dreamers - 2019 -'!F70</f>
        <v>26</v>
      </c>
      <c r="H373" s="216">
        <f>'2019 Field of Dreamers - 2019 -'!G70</f>
        <v>2</v>
      </c>
      <c r="I373" s="216">
        <f>'2019 Field of Dreamers - 2019 -'!H70</f>
        <v>1</v>
      </c>
      <c r="J373" s="216">
        <f>'2019 Field of Dreamers - 2019 -'!I70</f>
        <v>0</v>
      </c>
      <c r="K373" s="216">
        <f>'2019 Field of Dreamers - 2019 -'!J70</f>
        <v>15</v>
      </c>
      <c r="L373" s="216">
        <f>'2019 Field of Dreamers - 2019 -'!K70</f>
        <v>13</v>
      </c>
      <c r="M373" s="216">
        <f>'2019 Field of Dreamers - 2019 -'!L70</f>
        <v>0.14941379310344829</v>
      </c>
      <c r="N373" s="216">
        <f>'2019 Field of Dreamers - 2019 -'!M70</f>
        <v>0.80850470219435733</v>
      </c>
    </row>
    <row r="374" spans="1:14" ht="14.5" customHeight="1" x14ac:dyDescent="0.15">
      <c r="A374" s="219" t="s">
        <v>264</v>
      </c>
      <c r="B374" s="220"/>
      <c r="C374" s="221"/>
      <c r="D374" s="222">
        <f>SUM(D372:D373)</f>
        <v>52</v>
      </c>
      <c r="E374" s="222">
        <f>SUM(E372:E373)</f>
        <v>32</v>
      </c>
      <c r="F374" s="223">
        <f>E374/D374</f>
        <v>0.61538461538461542</v>
      </c>
      <c r="G374" s="222">
        <f t="shared" ref="G374:L374" si="97">SUM(G372:G373)</f>
        <v>29</v>
      </c>
      <c r="H374" s="222">
        <f t="shared" si="97"/>
        <v>2</v>
      </c>
      <c r="I374" s="222">
        <f t="shared" si="97"/>
        <v>1</v>
      </c>
      <c r="J374" s="222">
        <f t="shared" si="97"/>
        <v>0</v>
      </c>
      <c r="K374" s="222">
        <f t="shared" si="97"/>
        <v>17</v>
      </c>
      <c r="L374" s="222">
        <f t="shared" si="97"/>
        <v>16</v>
      </c>
      <c r="M374" s="223">
        <f>(H374*1.33+I374*1.67+J374*2)/E374</f>
        <v>0.1353125</v>
      </c>
      <c r="N374" s="222">
        <f>M374+F374</f>
        <v>0.75069711538461537</v>
      </c>
    </row>
    <row r="375" spans="1:14" ht="14.5" customHeight="1" x14ac:dyDescent="0.15">
      <c r="A375" s="213"/>
      <c r="B375" s="214"/>
      <c r="C375" s="215"/>
      <c r="D375" s="214"/>
      <c r="E375" s="214"/>
      <c r="F375" s="214"/>
      <c r="G375" s="214"/>
      <c r="H375" s="214"/>
      <c r="I375" s="214"/>
      <c r="J375" s="214"/>
      <c r="K375" s="214"/>
      <c r="L375" s="214"/>
      <c r="M375" s="214"/>
      <c r="N375" s="214"/>
    </row>
    <row r="376" spans="1:14" ht="14.5" customHeight="1" x14ac:dyDescent="0.15">
      <c r="A376" s="224" t="s">
        <v>42</v>
      </c>
      <c r="B376" s="216">
        <v>2008</v>
      </c>
      <c r="C376" s="217" t="s">
        <v>266</v>
      </c>
      <c r="D376" s="216">
        <v>5</v>
      </c>
      <c r="E376" s="216">
        <v>0</v>
      </c>
      <c r="F376" s="218">
        <f>E376/D376</f>
        <v>0</v>
      </c>
      <c r="G376" s="216">
        <v>0</v>
      </c>
      <c r="H376" s="216">
        <v>0</v>
      </c>
      <c r="I376" s="216">
        <v>0</v>
      </c>
      <c r="J376" s="216">
        <v>0</v>
      </c>
      <c r="K376" s="216">
        <v>1</v>
      </c>
      <c r="L376" s="216">
        <v>0</v>
      </c>
      <c r="M376" s="214" t="e">
        <f>(H376*1.33+I376*1.67+J376*2)/E376</f>
        <v>#DIV/0!</v>
      </c>
      <c r="N376" s="214" t="e">
        <f>M376+F376</f>
        <v>#DIV/0!</v>
      </c>
    </row>
    <row r="377" spans="1:14" ht="14.5" customHeight="1" x14ac:dyDescent="0.15">
      <c r="A377" s="219" t="s">
        <v>264</v>
      </c>
      <c r="B377" s="220"/>
      <c r="C377" s="221"/>
      <c r="D377" s="222">
        <f>D376</f>
        <v>5</v>
      </c>
      <c r="E377" s="222">
        <f>E376</f>
        <v>0</v>
      </c>
      <c r="F377" s="223">
        <f>E377/D377</f>
        <v>0</v>
      </c>
      <c r="G377" s="222">
        <f t="shared" ref="G377:L377" si="98">G376</f>
        <v>0</v>
      </c>
      <c r="H377" s="222">
        <f t="shared" si="98"/>
        <v>0</v>
      </c>
      <c r="I377" s="222">
        <f t="shared" si="98"/>
        <v>0</v>
      </c>
      <c r="J377" s="222">
        <f t="shared" si="98"/>
        <v>0</v>
      </c>
      <c r="K377" s="222">
        <f t="shared" si="98"/>
        <v>1</v>
      </c>
      <c r="L377" s="222">
        <f t="shared" si="98"/>
        <v>0</v>
      </c>
      <c r="M377" s="220" t="e">
        <f>(H377*1.33+I377*1.67+J377*2)/E377</f>
        <v>#DIV/0!</v>
      </c>
      <c r="N377" s="220" t="e">
        <f>M377+F377</f>
        <v>#DIV/0!</v>
      </c>
    </row>
    <row r="378" spans="1:14" ht="14.5" customHeight="1" x14ac:dyDescent="0.15">
      <c r="A378" s="213"/>
      <c r="B378" s="214"/>
      <c r="C378" s="215"/>
      <c r="D378" s="214"/>
      <c r="E378" s="214"/>
      <c r="F378" s="214"/>
      <c r="G378" s="214"/>
      <c r="H378" s="214"/>
      <c r="I378" s="214"/>
      <c r="J378" s="214"/>
      <c r="K378" s="214"/>
      <c r="L378" s="214"/>
      <c r="M378" s="214"/>
      <c r="N378" s="214"/>
    </row>
    <row r="379" spans="1:14" ht="14.5" customHeight="1" x14ac:dyDescent="0.15">
      <c r="A379" s="198" t="s">
        <v>35</v>
      </c>
      <c r="B379" s="216">
        <v>2007</v>
      </c>
      <c r="C379" s="234" t="s">
        <v>263</v>
      </c>
      <c r="D379" s="235">
        <v>3</v>
      </c>
      <c r="E379" s="235">
        <v>1</v>
      </c>
      <c r="F379" s="218">
        <f>E379/D379</f>
        <v>0.33333333333333331</v>
      </c>
      <c r="G379" s="235">
        <v>1</v>
      </c>
      <c r="H379" s="235">
        <v>0</v>
      </c>
      <c r="I379" s="235">
        <v>0</v>
      </c>
      <c r="J379" s="235">
        <v>0</v>
      </c>
      <c r="K379" s="235">
        <v>0</v>
      </c>
      <c r="L379" s="235">
        <v>0</v>
      </c>
      <c r="M379" s="218">
        <f>(H379*1.33+I379*1.67+J379*2)/E379</f>
        <v>0</v>
      </c>
      <c r="N379" s="216">
        <f>M379+F379</f>
        <v>0.33333333333333331</v>
      </c>
    </row>
    <row r="380" spans="1:14" ht="14.5" customHeight="1" x14ac:dyDescent="0.15">
      <c r="A380" s="219" t="s">
        <v>264</v>
      </c>
      <c r="B380" s="220"/>
      <c r="C380" s="221"/>
      <c r="D380" s="222">
        <f>D379</f>
        <v>3</v>
      </c>
      <c r="E380" s="222">
        <f>E379</f>
        <v>1</v>
      </c>
      <c r="F380" s="223">
        <f>E380/D380</f>
        <v>0.33333333333333331</v>
      </c>
      <c r="G380" s="222">
        <f t="shared" ref="G380:L380" si="99">G379</f>
        <v>1</v>
      </c>
      <c r="H380" s="222">
        <f t="shared" si="99"/>
        <v>0</v>
      </c>
      <c r="I380" s="222">
        <f t="shared" si="99"/>
        <v>0</v>
      </c>
      <c r="J380" s="222">
        <f t="shared" si="99"/>
        <v>0</v>
      </c>
      <c r="K380" s="222">
        <f t="shared" si="99"/>
        <v>0</v>
      </c>
      <c r="L380" s="222">
        <f t="shared" si="99"/>
        <v>0</v>
      </c>
      <c r="M380" s="223">
        <f>(H380*1.33+I380*1.67+J380*2)/E380</f>
        <v>0</v>
      </c>
      <c r="N380" s="222">
        <f>M380+F380</f>
        <v>0.33333333333333331</v>
      </c>
    </row>
    <row r="381" spans="1:14" ht="14.5" customHeight="1" x14ac:dyDescent="0.15">
      <c r="A381" s="213"/>
      <c r="B381" s="214"/>
      <c r="C381" s="215"/>
      <c r="D381" s="214"/>
      <c r="E381" s="214"/>
      <c r="F381" s="214"/>
      <c r="G381" s="214"/>
      <c r="H381" s="214"/>
      <c r="I381" s="214"/>
      <c r="J381" s="214"/>
      <c r="K381" s="214"/>
      <c r="L381" s="214"/>
      <c r="M381" s="214"/>
      <c r="N381" s="214"/>
    </row>
    <row r="382" spans="1:14" ht="14.5" customHeight="1" x14ac:dyDescent="0.15">
      <c r="A382" s="224" t="s">
        <v>149</v>
      </c>
      <c r="B382" s="216">
        <v>2017</v>
      </c>
      <c r="C382" s="217" t="s">
        <v>268</v>
      </c>
      <c r="D382" s="216">
        <f>'2017 Field of Dreamers - 2017 -'!C73</f>
        <v>5</v>
      </c>
      <c r="E382" s="216">
        <f>'2017 Field of Dreamers - 2017 -'!D73</f>
        <v>4</v>
      </c>
      <c r="F382" s="216">
        <f>'2017 Field of Dreamers - 2017 -'!E73</f>
        <v>0.8</v>
      </c>
      <c r="G382" s="216">
        <f>'2017 Field of Dreamers - 2017 -'!F73</f>
        <v>4</v>
      </c>
      <c r="H382" s="216">
        <f>'2017 Field of Dreamers - 2017 -'!G73</f>
        <v>0</v>
      </c>
      <c r="I382" s="216">
        <f>'2017 Field of Dreamers - 2017 -'!H73</f>
        <v>0</v>
      </c>
      <c r="J382" s="216">
        <f>'2017 Field of Dreamers - 2017 -'!I73</f>
        <v>0</v>
      </c>
      <c r="K382" s="216">
        <f>'2017 Field of Dreamers - 2017 -'!J73</f>
        <v>4</v>
      </c>
      <c r="L382" s="216">
        <f>'2017 Field of Dreamers - 2017 -'!K73</f>
        <v>1</v>
      </c>
      <c r="M382" s="216">
        <f>'2017 Field of Dreamers - 2017 -'!L73</f>
        <v>0</v>
      </c>
      <c r="N382" s="216">
        <f>'2017 Field of Dreamers - 2017 -'!M73</f>
        <v>0.8</v>
      </c>
    </row>
    <row r="383" spans="1:14" ht="14.5" customHeight="1" x14ac:dyDescent="0.15">
      <c r="A383" s="219" t="s">
        <v>264</v>
      </c>
      <c r="B383" s="220"/>
      <c r="C383" s="221"/>
      <c r="D383" s="222">
        <f>D382</f>
        <v>5</v>
      </c>
      <c r="E383" s="222">
        <f>E382</f>
        <v>4</v>
      </c>
      <c r="F383" s="223">
        <f>E383/D383</f>
        <v>0.8</v>
      </c>
      <c r="G383" s="222">
        <f t="shared" ref="G383:L383" si="100">G382</f>
        <v>4</v>
      </c>
      <c r="H383" s="222">
        <f t="shared" si="100"/>
        <v>0</v>
      </c>
      <c r="I383" s="222">
        <f t="shared" si="100"/>
        <v>0</v>
      </c>
      <c r="J383" s="222">
        <f t="shared" si="100"/>
        <v>0</v>
      </c>
      <c r="K383" s="222">
        <f t="shared" si="100"/>
        <v>4</v>
      </c>
      <c r="L383" s="222">
        <f t="shared" si="100"/>
        <v>1</v>
      </c>
      <c r="M383" s="223">
        <f>(H383*1.33+I383*1.67+J383*2)/E383</f>
        <v>0</v>
      </c>
      <c r="N383" s="222">
        <f>M383+F383</f>
        <v>0.8</v>
      </c>
    </row>
    <row r="384" spans="1:14" ht="14.5" customHeight="1" x14ac:dyDescent="0.15">
      <c r="A384" s="213"/>
      <c r="B384" s="214"/>
      <c r="C384" s="215"/>
      <c r="D384" s="214"/>
      <c r="E384" s="214"/>
      <c r="F384" s="214"/>
      <c r="G384" s="214"/>
      <c r="H384" s="214"/>
      <c r="I384" s="214"/>
      <c r="J384" s="214"/>
      <c r="K384" s="214"/>
      <c r="L384" s="214"/>
      <c r="M384" s="214"/>
      <c r="N384" s="214"/>
    </row>
    <row r="385" spans="1:14" ht="14.5" customHeight="1" x14ac:dyDescent="0.15">
      <c r="A385" s="224" t="s">
        <v>135</v>
      </c>
      <c r="B385" s="216">
        <v>2017</v>
      </c>
      <c r="C385" s="217" t="s">
        <v>270</v>
      </c>
      <c r="D385" s="216">
        <f>'2017 - 2017 - Field of Dreamers'!C59</f>
        <v>4</v>
      </c>
      <c r="E385" s="216">
        <f>'2017 - 2017 - Field of Dreamers'!D59</f>
        <v>2</v>
      </c>
      <c r="F385" s="216">
        <f>'2017 - 2017 - Field of Dreamers'!E59</f>
        <v>0.5</v>
      </c>
      <c r="G385" s="216">
        <f>'2017 - 2017 - Field of Dreamers'!F59</f>
        <v>2</v>
      </c>
      <c r="H385" s="216">
        <f>'2017 - 2017 - Field of Dreamers'!G59</f>
        <v>0</v>
      </c>
      <c r="I385" s="216">
        <f>'2017 - 2017 - Field of Dreamers'!H59</f>
        <v>0</v>
      </c>
      <c r="J385" s="216">
        <f>'2017 - 2017 - Field of Dreamers'!I59</f>
        <v>0</v>
      </c>
      <c r="K385" s="216">
        <f>'2017 - 2017 - Field of Dreamers'!J59</f>
        <v>1</v>
      </c>
      <c r="L385" s="216">
        <f>'2017 - 2017 - Field of Dreamers'!K59</f>
        <v>1</v>
      </c>
      <c r="M385" s="216">
        <f>'2017 - 2017 - Field of Dreamers'!L59</f>
        <v>0</v>
      </c>
      <c r="N385" s="216">
        <f>'2017 - 2017 - Field of Dreamers'!M59</f>
        <v>0.5</v>
      </c>
    </row>
    <row r="386" spans="1:14" ht="14.5" customHeight="1" x14ac:dyDescent="0.15">
      <c r="A386" s="219" t="s">
        <v>264</v>
      </c>
      <c r="B386" s="220"/>
      <c r="C386" s="221"/>
      <c r="D386" s="222">
        <f>D385</f>
        <v>4</v>
      </c>
      <c r="E386" s="222">
        <f>E385</f>
        <v>2</v>
      </c>
      <c r="F386" s="223">
        <f>E386/D386</f>
        <v>0.5</v>
      </c>
      <c r="G386" s="222">
        <f t="shared" ref="G386:L386" si="101">G385</f>
        <v>2</v>
      </c>
      <c r="H386" s="222">
        <f t="shared" si="101"/>
        <v>0</v>
      </c>
      <c r="I386" s="222">
        <f t="shared" si="101"/>
        <v>0</v>
      </c>
      <c r="J386" s="222">
        <f t="shared" si="101"/>
        <v>0</v>
      </c>
      <c r="K386" s="222">
        <f t="shared" si="101"/>
        <v>1</v>
      </c>
      <c r="L386" s="222">
        <f t="shared" si="101"/>
        <v>1</v>
      </c>
      <c r="M386" s="223">
        <f>(H386*1.33+I386*1.67+J386*2)/E386</f>
        <v>0</v>
      </c>
      <c r="N386" s="222">
        <f>M386+F386</f>
        <v>0.5</v>
      </c>
    </row>
    <row r="387" spans="1:14" ht="14.5" customHeight="1" x14ac:dyDescent="0.15">
      <c r="A387" s="233"/>
      <c r="B387" s="214"/>
      <c r="C387" s="236"/>
      <c r="D387" s="237"/>
      <c r="E387" s="237"/>
      <c r="F387" s="237"/>
      <c r="G387" s="237"/>
      <c r="H387" s="237"/>
      <c r="I387" s="237"/>
      <c r="J387" s="237"/>
      <c r="K387" s="237"/>
      <c r="L387" s="237"/>
      <c r="M387" s="237"/>
      <c r="N387" s="237"/>
    </row>
    <row r="388" spans="1:14" ht="14.5" customHeight="1" x14ac:dyDescent="0.15">
      <c r="A388" s="198" t="s">
        <v>109</v>
      </c>
      <c r="B388" s="216">
        <v>2017</v>
      </c>
      <c r="C388" s="234" t="s">
        <v>271</v>
      </c>
      <c r="D388" s="235">
        <f>'2017 - 2017 - Field of Dreamers'!C13</f>
        <v>64</v>
      </c>
      <c r="E388" s="235">
        <f>'2017 - 2017 - Field of Dreamers'!D13</f>
        <v>44</v>
      </c>
      <c r="F388" s="235">
        <f>'2017 - 2017 - Field of Dreamers'!E13</f>
        <v>0.6875</v>
      </c>
      <c r="G388" s="235">
        <f>'2017 - 2017 - Field of Dreamers'!F13</f>
        <v>33</v>
      </c>
      <c r="H388" s="235">
        <f>'2017 - 2017 - Field of Dreamers'!G13</f>
        <v>10</v>
      </c>
      <c r="I388" s="235">
        <f>'2017 - 2017 - Field of Dreamers'!H13</f>
        <v>0</v>
      </c>
      <c r="J388" s="235">
        <f>'2017 - 2017 - Field of Dreamers'!I13</f>
        <v>1</v>
      </c>
      <c r="K388" s="235">
        <f>'2017 - 2017 - Field of Dreamers'!J13</f>
        <v>33</v>
      </c>
      <c r="L388" s="235">
        <f>'2017 - 2017 - Field of Dreamers'!K13</f>
        <v>26</v>
      </c>
      <c r="M388" s="235">
        <f>'2017 - 2017 - Field of Dreamers'!L13</f>
        <v>0.34840909090909089</v>
      </c>
      <c r="N388" s="235">
        <f>'2017 - 2017 - Field of Dreamers'!M13</f>
        <v>1.0359090909090909</v>
      </c>
    </row>
    <row r="389" spans="1:14" ht="14.5" customHeight="1" x14ac:dyDescent="0.15">
      <c r="A389" s="219" t="s">
        <v>264</v>
      </c>
      <c r="B389" s="220"/>
      <c r="C389" s="221"/>
      <c r="D389" s="222">
        <f>D388</f>
        <v>64</v>
      </c>
      <c r="E389" s="222">
        <f>E388</f>
        <v>44</v>
      </c>
      <c r="F389" s="223">
        <f>E389/D389</f>
        <v>0.6875</v>
      </c>
      <c r="G389" s="222">
        <f t="shared" ref="G389:L389" si="102">G388</f>
        <v>33</v>
      </c>
      <c r="H389" s="222">
        <f t="shared" si="102"/>
        <v>10</v>
      </c>
      <c r="I389" s="222">
        <f t="shared" si="102"/>
        <v>0</v>
      </c>
      <c r="J389" s="222">
        <f t="shared" si="102"/>
        <v>1</v>
      </c>
      <c r="K389" s="222">
        <f t="shared" si="102"/>
        <v>33</v>
      </c>
      <c r="L389" s="222">
        <f t="shared" si="102"/>
        <v>26</v>
      </c>
      <c r="M389" s="223">
        <f>(H389*1.33+I389*1.67+J389*2)/E389</f>
        <v>0.34772727272727272</v>
      </c>
      <c r="N389" s="222">
        <f>M389+F389</f>
        <v>1.0352272727272727</v>
      </c>
    </row>
    <row r="390" spans="1:14" ht="14.5" customHeight="1" x14ac:dyDescent="0.15">
      <c r="A390" s="213"/>
      <c r="B390" s="214"/>
      <c r="C390" s="215"/>
      <c r="D390" s="214"/>
      <c r="E390" s="214"/>
      <c r="F390" s="214"/>
      <c r="G390" s="214"/>
      <c r="H390" s="214"/>
      <c r="I390" s="214"/>
      <c r="J390" s="214"/>
      <c r="K390" s="214"/>
      <c r="L390" s="214"/>
      <c r="M390" s="214"/>
      <c r="N390" s="214"/>
    </row>
    <row r="391" spans="1:14" ht="14.5" customHeight="1" x14ac:dyDescent="0.15">
      <c r="A391" s="198" t="s">
        <v>142</v>
      </c>
      <c r="B391" s="216">
        <v>2017</v>
      </c>
      <c r="C391" s="234" t="s">
        <v>268</v>
      </c>
      <c r="D391" s="235">
        <f>'2017 Field of Dreamers - 2017 -'!C43</f>
        <v>12</v>
      </c>
      <c r="E391" s="235">
        <f>'2017 Field of Dreamers - 2017 -'!D43</f>
        <v>8</v>
      </c>
      <c r="F391" s="235">
        <f>'2017 Field of Dreamers - 2017 -'!E43</f>
        <v>0.66666666666666663</v>
      </c>
      <c r="G391" s="235">
        <f>'2017 Field of Dreamers - 2017 -'!F43</f>
        <v>8</v>
      </c>
      <c r="H391" s="235">
        <f>'2017 Field of Dreamers - 2017 -'!G43</f>
        <v>0</v>
      </c>
      <c r="I391" s="235">
        <f>'2017 Field of Dreamers - 2017 -'!H43</f>
        <v>0</v>
      </c>
      <c r="J391" s="235">
        <f>'2017 Field of Dreamers - 2017 -'!I43</f>
        <v>0</v>
      </c>
      <c r="K391" s="235">
        <f>'2017 Field of Dreamers - 2017 -'!J43</f>
        <v>3</v>
      </c>
      <c r="L391" s="235">
        <f>'2017 Field of Dreamers - 2017 -'!K43</f>
        <v>1</v>
      </c>
      <c r="M391" s="235">
        <f>'2017 Field of Dreamers - 2017 -'!L43</f>
        <v>0</v>
      </c>
      <c r="N391" s="235">
        <f>'2017 Field of Dreamers - 2017 -'!M43</f>
        <v>0.66666666666666663</v>
      </c>
    </row>
    <row r="392" spans="1:14" ht="14.5" customHeight="1" x14ac:dyDescent="0.15">
      <c r="A392" s="198" t="s">
        <v>142</v>
      </c>
      <c r="B392" s="216">
        <v>2018</v>
      </c>
      <c r="C392" s="234" t="s">
        <v>265</v>
      </c>
      <c r="D392" s="235">
        <f>'All Seasons - All Seasons'!C180</f>
        <v>22</v>
      </c>
      <c r="E392" s="235">
        <f>'All Seasons - All Seasons'!D180</f>
        <v>13</v>
      </c>
      <c r="F392" s="235">
        <f>'All Seasons - All Seasons'!E180</f>
        <v>0.59090909090909094</v>
      </c>
      <c r="G392" s="235">
        <f>'All Seasons - All Seasons'!F180</f>
        <v>12</v>
      </c>
      <c r="H392" s="235">
        <f>'All Seasons - All Seasons'!G180</f>
        <v>1</v>
      </c>
      <c r="I392" s="235">
        <f>'All Seasons - All Seasons'!H180</f>
        <v>0</v>
      </c>
      <c r="J392" s="235">
        <f>'All Seasons - All Seasons'!I180</f>
        <v>0</v>
      </c>
      <c r="K392" s="235">
        <f>'All Seasons - All Seasons'!J180</f>
        <v>4</v>
      </c>
      <c r="L392" s="235">
        <f>'All Seasons - All Seasons'!K180</f>
        <v>12</v>
      </c>
      <c r="M392" s="235">
        <f>'All Seasons - All Seasons'!L180</f>
        <v>0.10253846153846154</v>
      </c>
      <c r="N392" s="235">
        <f>'All Seasons - All Seasons'!M180</f>
        <v>0.69344755244755252</v>
      </c>
    </row>
    <row r="393" spans="1:14" ht="14.5" customHeight="1" x14ac:dyDescent="0.15">
      <c r="A393" s="219" t="s">
        <v>264</v>
      </c>
      <c r="B393" s="220"/>
      <c r="C393" s="221"/>
      <c r="D393" s="222">
        <f>SUM(D391:D392)</f>
        <v>34</v>
      </c>
      <c r="E393" s="222">
        <f>SUM(E391:E392)</f>
        <v>21</v>
      </c>
      <c r="F393" s="223">
        <f>E393/D393</f>
        <v>0.61764705882352944</v>
      </c>
      <c r="G393" s="222">
        <f t="shared" ref="G393:L393" si="103">SUM(G391:G392)</f>
        <v>20</v>
      </c>
      <c r="H393" s="222">
        <f t="shared" si="103"/>
        <v>1</v>
      </c>
      <c r="I393" s="222">
        <f t="shared" si="103"/>
        <v>0</v>
      </c>
      <c r="J393" s="222">
        <f t="shared" si="103"/>
        <v>0</v>
      </c>
      <c r="K393" s="222">
        <f t="shared" si="103"/>
        <v>7</v>
      </c>
      <c r="L393" s="222">
        <f t="shared" si="103"/>
        <v>13</v>
      </c>
      <c r="M393" s="223">
        <f>(H393*1.33+I393*1.67+J393*2)/E393</f>
        <v>6.3333333333333339E-2</v>
      </c>
      <c r="N393" s="222">
        <f>M393+F393</f>
        <v>0.68098039215686279</v>
      </c>
    </row>
    <row r="394" spans="1:14" ht="14.5" customHeight="1" x14ac:dyDescent="0.15">
      <c r="A394" s="213"/>
      <c r="B394" s="214"/>
      <c r="C394" s="215"/>
      <c r="D394" s="214"/>
      <c r="E394" s="214"/>
      <c r="F394" s="214"/>
      <c r="G394" s="214"/>
      <c r="H394" s="214"/>
      <c r="I394" s="214"/>
      <c r="J394" s="214"/>
      <c r="K394" s="214"/>
      <c r="L394" s="214"/>
      <c r="M394" s="214"/>
      <c r="N394" s="214"/>
    </row>
    <row r="395" spans="1:14" ht="14.5" customHeight="1" x14ac:dyDescent="0.15">
      <c r="A395" s="224" t="s">
        <v>215</v>
      </c>
      <c r="B395" s="216">
        <v>2014</v>
      </c>
      <c r="C395" s="217" t="s">
        <v>269</v>
      </c>
      <c r="D395" s="216">
        <v>11</v>
      </c>
      <c r="E395" s="216">
        <v>5</v>
      </c>
      <c r="F395" s="218">
        <f>E395/D395</f>
        <v>0.45454545454545453</v>
      </c>
      <c r="G395" s="216">
        <v>5</v>
      </c>
      <c r="H395" s="216">
        <v>0</v>
      </c>
      <c r="I395" s="216">
        <v>0</v>
      </c>
      <c r="J395" s="216">
        <v>0</v>
      </c>
      <c r="K395" s="216">
        <v>0</v>
      </c>
      <c r="L395" s="216">
        <v>3</v>
      </c>
      <c r="M395" s="218">
        <f>(H395*1.33+I395*1.67+J395*2)/E395</f>
        <v>0</v>
      </c>
      <c r="N395" s="216">
        <f>M395+F395</f>
        <v>0.45454545454545453</v>
      </c>
    </row>
    <row r="396" spans="1:14" ht="14.5" customHeight="1" x14ac:dyDescent="0.15">
      <c r="A396" s="224" t="s">
        <v>215</v>
      </c>
      <c r="B396" s="216">
        <v>2015</v>
      </c>
      <c r="C396" s="217" t="s">
        <v>269</v>
      </c>
      <c r="D396" s="216">
        <v>11</v>
      </c>
      <c r="E396" s="216">
        <v>3</v>
      </c>
      <c r="F396" s="218">
        <f>E396/D396</f>
        <v>0.27272727272727271</v>
      </c>
      <c r="G396" s="216">
        <v>3</v>
      </c>
      <c r="H396" s="216">
        <v>0</v>
      </c>
      <c r="I396" s="216">
        <v>0</v>
      </c>
      <c r="J396" s="216">
        <v>0</v>
      </c>
      <c r="K396" s="216">
        <v>2</v>
      </c>
      <c r="L396" s="216">
        <v>1</v>
      </c>
      <c r="M396" s="218">
        <f>(H396*1.33+I396*1.67+J396*2)/E396</f>
        <v>0</v>
      </c>
      <c r="N396" s="216">
        <f>M396+F396</f>
        <v>0.27272727272727271</v>
      </c>
    </row>
    <row r="397" spans="1:14" ht="14.5" customHeight="1" x14ac:dyDescent="0.15">
      <c r="A397" s="224" t="s">
        <v>215</v>
      </c>
      <c r="B397" s="216">
        <v>2016</v>
      </c>
      <c r="C397" s="217" t="s">
        <v>269</v>
      </c>
      <c r="D397" s="216">
        <v>39</v>
      </c>
      <c r="E397" s="216">
        <v>18</v>
      </c>
      <c r="F397" s="218">
        <f>E397/D397</f>
        <v>0.46153846153846156</v>
      </c>
      <c r="G397" s="216">
        <v>17</v>
      </c>
      <c r="H397" s="216">
        <v>1</v>
      </c>
      <c r="I397" s="216">
        <v>0</v>
      </c>
      <c r="J397" s="216">
        <v>0</v>
      </c>
      <c r="K397" s="216">
        <v>6</v>
      </c>
      <c r="L397" s="216">
        <v>10</v>
      </c>
      <c r="M397" s="218">
        <f>(H397*1.33+I397*1.67+J397*2)/E397</f>
        <v>7.3888888888888893E-2</v>
      </c>
      <c r="N397" s="216">
        <f>M397+F397</f>
        <v>0.53542735042735046</v>
      </c>
    </row>
    <row r="398" spans="1:14" ht="14.5" customHeight="1" x14ac:dyDescent="0.15">
      <c r="A398" s="224" t="s">
        <v>215</v>
      </c>
      <c r="B398" s="216">
        <v>2017</v>
      </c>
      <c r="C398" s="217" t="s">
        <v>272</v>
      </c>
      <c r="D398" s="216">
        <f>'2017 - 2017 - Field of Dreamers'!C29</f>
        <v>76</v>
      </c>
      <c r="E398" s="216">
        <f>'2017 - 2017 - Field of Dreamers'!D29</f>
        <v>39</v>
      </c>
      <c r="F398" s="216">
        <f>'2017 - 2017 - Field of Dreamers'!E29</f>
        <v>0.51315789473684215</v>
      </c>
      <c r="G398" s="216">
        <f>'2017 - 2017 - Field of Dreamers'!F29</f>
        <v>37</v>
      </c>
      <c r="H398" s="216">
        <f>'2017 - 2017 - Field of Dreamers'!G29</f>
        <v>2</v>
      </c>
      <c r="I398" s="216">
        <f>'2017 - 2017 - Field of Dreamers'!H29</f>
        <v>0</v>
      </c>
      <c r="J398" s="216">
        <f>'2017 - 2017 - Field of Dreamers'!I29</f>
        <v>0</v>
      </c>
      <c r="K398" s="216">
        <f>'2017 - 2017 - Field of Dreamers'!J29</f>
        <v>16</v>
      </c>
      <c r="L398" s="216">
        <f>'2017 - 2017 - Field of Dreamers'!K29</f>
        <v>22</v>
      </c>
      <c r="M398" s="216">
        <f>'2017 - 2017 - Field of Dreamers'!L29</f>
        <v>6.8358974358974353E-2</v>
      </c>
      <c r="N398" s="216">
        <f>'2017 - 2017 - Field of Dreamers'!M29</f>
        <v>0.58151686909581646</v>
      </c>
    </row>
    <row r="399" spans="1:14" ht="14.5" customHeight="1" x14ac:dyDescent="0.15">
      <c r="A399" s="224" t="s">
        <v>215</v>
      </c>
      <c r="B399" s="216">
        <v>2018</v>
      </c>
      <c r="C399" s="217" t="s">
        <v>272</v>
      </c>
      <c r="D399" s="216">
        <f>'All Seasons - All Seasons'!C185</f>
        <v>41</v>
      </c>
      <c r="E399" s="216">
        <f>'All Seasons - All Seasons'!D185</f>
        <v>26</v>
      </c>
      <c r="F399" s="216">
        <f>'All Seasons - All Seasons'!E185</f>
        <v>0.63414634146341464</v>
      </c>
      <c r="G399" s="216">
        <f>'All Seasons - All Seasons'!F185</f>
        <v>26</v>
      </c>
      <c r="H399" s="216">
        <f>'All Seasons - All Seasons'!G185</f>
        <v>0</v>
      </c>
      <c r="I399" s="216">
        <f>'All Seasons - All Seasons'!H185</f>
        <v>0</v>
      </c>
      <c r="J399" s="216">
        <f>'All Seasons - All Seasons'!I185</f>
        <v>0</v>
      </c>
      <c r="K399" s="216">
        <f>'All Seasons - All Seasons'!J185</f>
        <v>13</v>
      </c>
      <c r="L399" s="216">
        <f>'All Seasons - All Seasons'!K185</f>
        <v>7</v>
      </c>
      <c r="M399" s="216">
        <f>'All Seasons - All Seasons'!L185</f>
        <v>0</v>
      </c>
      <c r="N399" s="216">
        <f>'All Seasons - All Seasons'!M185</f>
        <v>0.63414634146341464</v>
      </c>
    </row>
    <row r="400" spans="1:14" ht="14.5" customHeight="1" x14ac:dyDescent="0.15">
      <c r="A400" s="224" t="s">
        <v>215</v>
      </c>
      <c r="B400" s="216">
        <v>2019</v>
      </c>
      <c r="C400" s="217" t="s">
        <v>268</v>
      </c>
      <c r="D400" s="216">
        <f>'2019 Field of Dreamers - 2019 -'!C41</f>
        <v>42</v>
      </c>
      <c r="E400" s="216">
        <f>'2019 Field of Dreamers - 2019 -'!D41</f>
        <v>29</v>
      </c>
      <c r="F400" s="216">
        <f>'2019 Field of Dreamers - 2019 -'!E41</f>
        <v>0.69047619047619047</v>
      </c>
      <c r="G400" s="216">
        <f>'2019 Field of Dreamers - 2019 -'!F41</f>
        <v>26</v>
      </c>
      <c r="H400" s="216">
        <f>'2019 Field of Dreamers - 2019 -'!G41</f>
        <v>3</v>
      </c>
      <c r="I400" s="216">
        <f>'2019 Field of Dreamers - 2019 -'!H41</f>
        <v>0</v>
      </c>
      <c r="J400" s="216">
        <f>'2019 Field of Dreamers - 2019 -'!I41</f>
        <v>0</v>
      </c>
      <c r="K400" s="216">
        <f>'2019 Field of Dreamers - 2019 -'!J41</f>
        <v>6</v>
      </c>
      <c r="L400" s="216">
        <f>'2019 Field of Dreamers - 2019 -'!K41</f>
        <v>10</v>
      </c>
      <c r="M400" s="216">
        <f>'2019 Field of Dreamers - 2019 -'!L41</f>
        <v>0.13789655172413792</v>
      </c>
      <c r="N400" s="216">
        <f>'2019 Field of Dreamers - 2019 -'!M41</f>
        <v>0.82837274220032842</v>
      </c>
    </row>
    <row r="401" spans="1:14" ht="14.5" customHeight="1" x14ac:dyDescent="0.15">
      <c r="A401" s="219" t="s">
        <v>264</v>
      </c>
      <c r="B401" s="220"/>
      <c r="C401" s="221"/>
      <c r="D401" s="222">
        <f>SUM(D395:D400)</f>
        <v>220</v>
      </c>
      <c r="E401" s="222">
        <f>SUM(E395:E400)</f>
        <v>120</v>
      </c>
      <c r="F401" s="223">
        <f>E401/D401</f>
        <v>0.54545454545454541</v>
      </c>
      <c r="G401" s="222">
        <f t="shared" ref="G401:L401" si="104">SUM(G395:G400)</f>
        <v>114</v>
      </c>
      <c r="H401" s="222">
        <f t="shared" si="104"/>
        <v>6</v>
      </c>
      <c r="I401" s="222">
        <f t="shared" si="104"/>
        <v>0</v>
      </c>
      <c r="J401" s="222">
        <f t="shared" si="104"/>
        <v>0</v>
      </c>
      <c r="K401" s="222">
        <f t="shared" si="104"/>
        <v>43</v>
      </c>
      <c r="L401" s="222">
        <f t="shared" si="104"/>
        <v>53</v>
      </c>
      <c r="M401" s="223">
        <f>(H401*1.33+I401*1.67+J401*2)/E401</f>
        <v>6.6500000000000004E-2</v>
      </c>
      <c r="N401" s="222">
        <f>M401+F401</f>
        <v>0.61195454545454542</v>
      </c>
    </row>
    <row r="402" spans="1:14" ht="14.5" customHeight="1" x14ac:dyDescent="0.15">
      <c r="A402" s="213"/>
      <c r="B402" s="214"/>
      <c r="C402" s="215"/>
      <c r="D402" s="214"/>
      <c r="E402" s="214"/>
      <c r="F402" s="214"/>
      <c r="G402" s="214"/>
      <c r="H402" s="214"/>
      <c r="I402" s="214"/>
      <c r="J402" s="214"/>
      <c r="K402" s="214"/>
      <c r="L402" s="214"/>
      <c r="M402" s="214"/>
      <c r="N402" s="214"/>
    </row>
    <row r="403" spans="1:14" ht="14.5" customHeight="1" x14ac:dyDescent="0.15">
      <c r="A403" s="198" t="s">
        <v>213</v>
      </c>
      <c r="B403" s="216">
        <v>2019</v>
      </c>
      <c r="C403" s="217" t="s">
        <v>268</v>
      </c>
      <c r="D403" s="216">
        <f>'2019 Field of Dreamers - 2019 -'!C35</f>
        <v>47</v>
      </c>
      <c r="E403" s="216">
        <f>'2019 Field of Dreamers - 2019 -'!D35</f>
        <v>27</v>
      </c>
      <c r="F403" s="216">
        <f>'2019 Field of Dreamers - 2019 -'!E35</f>
        <v>0.57446808510638303</v>
      </c>
      <c r="G403" s="216">
        <f>'2019 Field of Dreamers - 2019 -'!F35</f>
        <v>18</v>
      </c>
      <c r="H403" s="216">
        <f>'2019 Field of Dreamers - 2019 -'!G35</f>
        <v>7</v>
      </c>
      <c r="I403" s="216">
        <f>'2019 Field of Dreamers - 2019 -'!H35</f>
        <v>2</v>
      </c>
      <c r="J403" s="216">
        <f>'2019 Field of Dreamers - 2019 -'!I35</f>
        <v>0</v>
      </c>
      <c r="K403" s="216">
        <f>'2019 Field of Dreamers - 2019 -'!J35</f>
        <v>16</v>
      </c>
      <c r="L403" s="216">
        <f>'2019 Field of Dreamers - 2019 -'!K35</f>
        <v>10</v>
      </c>
      <c r="M403" s="216">
        <f>'2019 Field of Dreamers - 2019 -'!L35</f>
        <v>0.46907407407407403</v>
      </c>
      <c r="N403" s="216">
        <f>'2019 Field of Dreamers - 2019 -'!M35</f>
        <v>1.043542159180457</v>
      </c>
    </row>
    <row r="404" spans="1:14" ht="14.5" customHeight="1" x14ac:dyDescent="0.15">
      <c r="A404" s="219" t="s">
        <v>264</v>
      </c>
      <c r="B404" s="220"/>
      <c r="C404" s="221"/>
      <c r="D404" s="222">
        <f>D403</f>
        <v>47</v>
      </c>
      <c r="E404" s="222">
        <f>E403</f>
        <v>27</v>
      </c>
      <c r="F404" s="223">
        <f>E404/D404</f>
        <v>0.57446808510638303</v>
      </c>
      <c r="G404" s="222">
        <f t="shared" ref="G404:L404" si="105">G403</f>
        <v>18</v>
      </c>
      <c r="H404" s="222">
        <f t="shared" si="105"/>
        <v>7</v>
      </c>
      <c r="I404" s="222">
        <f t="shared" si="105"/>
        <v>2</v>
      </c>
      <c r="J404" s="222">
        <f t="shared" si="105"/>
        <v>0</v>
      </c>
      <c r="K404" s="222">
        <f t="shared" si="105"/>
        <v>16</v>
      </c>
      <c r="L404" s="222">
        <f t="shared" si="105"/>
        <v>10</v>
      </c>
      <c r="M404" s="223">
        <f>(H404*1.33+I404*1.67+J404*2)/E404</f>
        <v>0.46851851851851856</v>
      </c>
      <c r="N404" s="222">
        <f>M404+F404</f>
        <v>1.0429866036249016</v>
      </c>
    </row>
    <row r="405" spans="1:14" ht="14.5" customHeight="1" x14ac:dyDescent="0.15">
      <c r="A405" s="213"/>
      <c r="B405" s="214"/>
      <c r="C405" s="215"/>
      <c r="D405" s="214"/>
      <c r="E405" s="214"/>
      <c r="F405" s="214"/>
      <c r="G405" s="214"/>
      <c r="H405" s="214"/>
      <c r="I405" s="214"/>
      <c r="J405" s="214"/>
      <c r="K405" s="214"/>
      <c r="L405" s="214"/>
      <c r="M405" s="214"/>
      <c r="N405" s="214"/>
    </row>
    <row r="406" spans="1:14" ht="14.5" customHeight="1" x14ac:dyDescent="0.15">
      <c r="A406" s="198" t="s">
        <v>117</v>
      </c>
      <c r="B406" s="216">
        <v>2017</v>
      </c>
      <c r="C406" s="217" t="s">
        <v>268</v>
      </c>
      <c r="D406" s="216">
        <f>'2017 Field of Dreamers - 2017 -'!C40</f>
        <v>37</v>
      </c>
      <c r="E406" s="216">
        <f>'2017 Field of Dreamers - 2017 -'!D40</f>
        <v>23</v>
      </c>
      <c r="F406" s="216">
        <f>'2017 Field of Dreamers - 2017 -'!E40</f>
        <v>0.6216216216216216</v>
      </c>
      <c r="G406" s="216">
        <f>'2017 Field of Dreamers - 2017 -'!F40</f>
        <v>23</v>
      </c>
      <c r="H406" s="216">
        <f>'2017 Field of Dreamers - 2017 -'!G40</f>
        <v>0</v>
      </c>
      <c r="I406" s="216">
        <f>'2017 Field of Dreamers - 2017 -'!H40</f>
        <v>0</v>
      </c>
      <c r="J406" s="216">
        <f>'2017 Field of Dreamers - 2017 -'!I40</f>
        <v>0</v>
      </c>
      <c r="K406" s="216">
        <f>'2017 Field of Dreamers - 2017 -'!J40</f>
        <v>9</v>
      </c>
      <c r="L406" s="216">
        <f>'2017 Field of Dreamers - 2017 -'!K40</f>
        <v>12</v>
      </c>
      <c r="M406" s="216">
        <f>'2017 Field of Dreamers - 2017 -'!L40</f>
        <v>0</v>
      </c>
      <c r="N406" s="216">
        <f>'2017 Field of Dreamers - 2017 -'!M40</f>
        <v>0.6216216216216216</v>
      </c>
    </row>
    <row r="407" spans="1:14" ht="14.5" customHeight="1" x14ac:dyDescent="0.15">
      <c r="A407" s="219" t="s">
        <v>264</v>
      </c>
      <c r="B407" s="220"/>
      <c r="C407" s="221"/>
      <c r="D407" s="222">
        <f>D406</f>
        <v>37</v>
      </c>
      <c r="E407" s="222">
        <f>E406</f>
        <v>23</v>
      </c>
      <c r="F407" s="223">
        <f>E407/D407</f>
        <v>0.6216216216216216</v>
      </c>
      <c r="G407" s="222">
        <f t="shared" ref="G407:L407" si="106">G406</f>
        <v>23</v>
      </c>
      <c r="H407" s="222">
        <f t="shared" si="106"/>
        <v>0</v>
      </c>
      <c r="I407" s="222">
        <f t="shared" si="106"/>
        <v>0</v>
      </c>
      <c r="J407" s="222">
        <f t="shared" si="106"/>
        <v>0</v>
      </c>
      <c r="K407" s="222">
        <f t="shared" si="106"/>
        <v>9</v>
      </c>
      <c r="L407" s="222">
        <f t="shared" si="106"/>
        <v>12</v>
      </c>
      <c r="M407" s="223">
        <f>(H407*1.33+I407*1.67+J407*2)/E407</f>
        <v>0</v>
      </c>
      <c r="N407" s="222">
        <f>M407+F407</f>
        <v>0.6216216216216216</v>
      </c>
    </row>
    <row r="408" spans="1:14" ht="14.5" customHeight="1" x14ac:dyDescent="0.15">
      <c r="A408" s="213"/>
      <c r="B408" s="226"/>
      <c r="C408" s="226"/>
      <c r="D408" s="226"/>
      <c r="E408" s="226"/>
      <c r="F408" s="226"/>
      <c r="G408" s="226"/>
      <c r="H408" s="226"/>
      <c r="I408" s="226"/>
      <c r="J408" s="226"/>
      <c r="K408" s="226"/>
      <c r="L408" s="226"/>
      <c r="M408" s="226"/>
      <c r="N408" s="226"/>
    </row>
    <row r="409" spans="1:14" ht="14.5" customHeight="1" x14ac:dyDescent="0.15">
      <c r="A409" s="198" t="s">
        <v>32</v>
      </c>
      <c r="B409" s="216">
        <v>2007</v>
      </c>
      <c r="C409" s="217" t="s">
        <v>263</v>
      </c>
      <c r="D409" s="216">
        <v>7</v>
      </c>
      <c r="E409" s="216">
        <v>4</v>
      </c>
      <c r="F409" s="218">
        <f>E409/D409</f>
        <v>0.5714285714285714</v>
      </c>
      <c r="G409" s="216">
        <v>4</v>
      </c>
      <c r="H409" s="216">
        <v>0</v>
      </c>
      <c r="I409" s="216">
        <v>0</v>
      </c>
      <c r="J409" s="216">
        <v>0</v>
      </c>
      <c r="K409" s="216">
        <v>1</v>
      </c>
      <c r="L409" s="216">
        <v>2</v>
      </c>
      <c r="M409" s="218">
        <f>(H409*1.33+I409*1.67+J409*2)/E409</f>
        <v>0</v>
      </c>
      <c r="N409" s="216">
        <f>M409+F409</f>
        <v>0.5714285714285714</v>
      </c>
    </row>
    <row r="410" spans="1:14" ht="14.5" customHeight="1" x14ac:dyDescent="0.15">
      <c r="A410" s="219" t="s">
        <v>264</v>
      </c>
      <c r="B410" s="220"/>
      <c r="C410" s="221"/>
      <c r="D410" s="222">
        <f>D409</f>
        <v>7</v>
      </c>
      <c r="E410" s="222">
        <f>E409</f>
        <v>4</v>
      </c>
      <c r="F410" s="223">
        <f>E410/D410</f>
        <v>0.5714285714285714</v>
      </c>
      <c r="G410" s="222">
        <f t="shared" ref="G410:L410" si="107">G409</f>
        <v>4</v>
      </c>
      <c r="H410" s="222">
        <f t="shared" si="107"/>
        <v>0</v>
      </c>
      <c r="I410" s="222">
        <f t="shared" si="107"/>
        <v>0</v>
      </c>
      <c r="J410" s="222">
        <f t="shared" si="107"/>
        <v>0</v>
      </c>
      <c r="K410" s="222">
        <f t="shared" si="107"/>
        <v>1</v>
      </c>
      <c r="L410" s="222">
        <f t="shared" si="107"/>
        <v>2</v>
      </c>
      <c r="M410" s="223">
        <f>(H410*1.33+I410*1.67+J410*2)/E410</f>
        <v>0</v>
      </c>
      <c r="N410" s="222">
        <f>M410+F410</f>
        <v>0.5714285714285714</v>
      </c>
    </row>
    <row r="411" spans="1:14" ht="14.5" customHeight="1" x14ac:dyDescent="0.15">
      <c r="A411" s="213"/>
      <c r="B411" s="214"/>
      <c r="C411" s="215"/>
      <c r="D411" s="214"/>
      <c r="E411" s="214"/>
      <c r="F411" s="214"/>
      <c r="G411" s="214"/>
      <c r="H411" s="214"/>
      <c r="I411" s="214"/>
      <c r="J411" s="214"/>
      <c r="K411" s="214"/>
      <c r="L411" s="214"/>
      <c r="M411" s="214"/>
      <c r="N411" s="214"/>
    </row>
    <row r="412" spans="1:14" ht="14.5" customHeight="1" x14ac:dyDescent="0.15">
      <c r="A412" s="224" t="s">
        <v>150</v>
      </c>
      <c r="B412" s="216">
        <v>2017</v>
      </c>
      <c r="C412" s="217" t="s">
        <v>270</v>
      </c>
      <c r="D412" s="216">
        <f>'2017 Field of Dreamers - 2017 -'!C74</f>
        <v>4</v>
      </c>
      <c r="E412" s="216">
        <f>'2017 Field of Dreamers - 2017 -'!D74</f>
        <v>4</v>
      </c>
      <c r="F412" s="216">
        <f>'2017 Field of Dreamers - 2017 -'!E74</f>
        <v>1</v>
      </c>
      <c r="G412" s="216">
        <f>'2017 Field of Dreamers - 2017 -'!F74</f>
        <v>1</v>
      </c>
      <c r="H412" s="216">
        <f>'2017 Field of Dreamers - 2017 -'!G74</f>
        <v>1</v>
      </c>
      <c r="I412" s="216">
        <f>'2017 Field of Dreamers - 2017 -'!H74</f>
        <v>2</v>
      </c>
      <c r="J412" s="216">
        <f>'2017 Field of Dreamers - 2017 -'!I74</f>
        <v>0</v>
      </c>
      <c r="K412" s="216">
        <f>'2017 Field of Dreamers - 2017 -'!J74</f>
        <v>5</v>
      </c>
      <c r="L412" s="216">
        <f>'2017 Field of Dreamers - 2017 -'!K74</f>
        <v>2</v>
      </c>
      <c r="M412" s="216">
        <f>'2017 Field of Dreamers - 2017 -'!L74</f>
        <v>1.16675</v>
      </c>
      <c r="N412" s="216">
        <f>'2017 Field of Dreamers - 2017 -'!M74</f>
        <v>2.16675</v>
      </c>
    </row>
    <row r="413" spans="1:14" ht="14.5" customHeight="1" x14ac:dyDescent="0.15">
      <c r="A413" s="219" t="s">
        <v>264</v>
      </c>
      <c r="B413" s="220"/>
      <c r="C413" s="221"/>
      <c r="D413" s="222">
        <f>SUM(D412:D412)</f>
        <v>4</v>
      </c>
      <c r="E413" s="222">
        <f>SUM(E412:E412)</f>
        <v>4</v>
      </c>
      <c r="F413" s="223">
        <f>E413/D413</f>
        <v>1</v>
      </c>
      <c r="G413" s="222">
        <f t="shared" ref="G413:L413" si="108">SUM(G412:G412)</f>
        <v>1</v>
      </c>
      <c r="H413" s="222">
        <f t="shared" si="108"/>
        <v>1</v>
      </c>
      <c r="I413" s="222">
        <f t="shared" si="108"/>
        <v>2</v>
      </c>
      <c r="J413" s="222">
        <f t="shared" si="108"/>
        <v>0</v>
      </c>
      <c r="K413" s="222">
        <f t="shared" si="108"/>
        <v>5</v>
      </c>
      <c r="L413" s="222">
        <f t="shared" si="108"/>
        <v>2</v>
      </c>
      <c r="M413" s="223">
        <f>(H413*1.33+I413*1.67+J413*2)/E413</f>
        <v>1.1675</v>
      </c>
      <c r="N413" s="222">
        <f>M413+F413</f>
        <v>2.1675</v>
      </c>
    </row>
    <row r="414" spans="1:14" ht="14.5" customHeight="1" x14ac:dyDescent="0.15">
      <c r="A414" s="213"/>
      <c r="B414" s="214"/>
      <c r="C414" s="215"/>
      <c r="D414" s="214"/>
      <c r="E414" s="214"/>
      <c r="F414" s="214"/>
      <c r="G414" s="225"/>
      <c r="H414" s="214"/>
      <c r="I414" s="214"/>
      <c r="J414" s="214"/>
      <c r="K414" s="214"/>
      <c r="L414" s="214"/>
      <c r="M414" s="214"/>
      <c r="N414" s="216">
        <f>M414+F414</f>
        <v>0</v>
      </c>
    </row>
    <row r="415" spans="1:14" ht="14.5" customHeight="1" x14ac:dyDescent="0.15">
      <c r="A415" s="224" t="s">
        <v>94</v>
      </c>
      <c r="B415" s="216">
        <v>2016</v>
      </c>
      <c r="C415" s="217" t="s">
        <v>269</v>
      </c>
      <c r="D415" s="216">
        <v>5</v>
      </c>
      <c r="E415" s="216">
        <v>3</v>
      </c>
      <c r="F415" s="218">
        <f>E415/D415</f>
        <v>0.6</v>
      </c>
      <c r="G415" s="225">
        <v>3</v>
      </c>
      <c r="H415" s="216">
        <v>0</v>
      </c>
      <c r="I415" s="216">
        <v>0</v>
      </c>
      <c r="J415" s="216">
        <v>0</v>
      </c>
      <c r="K415" s="216">
        <v>0</v>
      </c>
      <c r="L415" s="216">
        <v>1</v>
      </c>
      <c r="M415" s="218">
        <f>(H415*1.33+I415*1.67+J415*2)/E415</f>
        <v>0</v>
      </c>
      <c r="N415" s="216">
        <f>M415+F415</f>
        <v>0.6</v>
      </c>
    </row>
    <row r="416" spans="1:14" ht="14.5" customHeight="1" x14ac:dyDescent="0.15">
      <c r="A416" s="224" t="s">
        <v>94</v>
      </c>
      <c r="B416" s="216">
        <v>2017</v>
      </c>
      <c r="C416" s="217" t="s">
        <v>270</v>
      </c>
      <c r="D416" s="216">
        <f>'All Seasons - All Seasons'!C184</f>
        <v>63</v>
      </c>
      <c r="E416" s="216">
        <f>'All Seasons - All Seasons'!D184</f>
        <v>34</v>
      </c>
      <c r="F416" s="216">
        <f>'All Seasons - All Seasons'!E184</f>
        <v>0.53968253968253965</v>
      </c>
      <c r="G416" s="216">
        <f>'All Seasons - All Seasons'!F184</f>
        <v>32</v>
      </c>
      <c r="H416" s="216">
        <f>'All Seasons - All Seasons'!G184</f>
        <v>2</v>
      </c>
      <c r="I416" s="216">
        <f>'All Seasons - All Seasons'!H184</f>
        <v>0</v>
      </c>
      <c r="J416" s="216">
        <f>'All Seasons - All Seasons'!I184</f>
        <v>0</v>
      </c>
      <c r="K416" s="216">
        <f>'All Seasons - All Seasons'!J184</f>
        <v>18</v>
      </c>
      <c r="L416" s="216">
        <f>'All Seasons - All Seasons'!K184</f>
        <v>16</v>
      </c>
      <c r="M416" s="216">
        <f>'All Seasons - All Seasons'!L184</f>
        <v>7.8411764705882347E-2</v>
      </c>
      <c r="N416" s="216">
        <f>'All Seasons - All Seasons'!M184</f>
        <v>0.61809430438842194</v>
      </c>
    </row>
    <row r="417" spans="1:14" ht="14.5" customHeight="1" x14ac:dyDescent="0.15">
      <c r="A417" s="219" t="s">
        <v>264</v>
      </c>
      <c r="B417" s="220"/>
      <c r="C417" s="221"/>
      <c r="D417" s="222">
        <f>SUM(D415:D416)</f>
        <v>68</v>
      </c>
      <c r="E417" s="222">
        <f>SUM(E415:E416)</f>
        <v>37</v>
      </c>
      <c r="F417" s="223">
        <f>E417/D417</f>
        <v>0.54411764705882348</v>
      </c>
      <c r="G417" s="222">
        <f t="shared" ref="G417:L417" si="109">SUM(G415:G416)</f>
        <v>35</v>
      </c>
      <c r="H417" s="222">
        <f t="shared" si="109"/>
        <v>2</v>
      </c>
      <c r="I417" s="222">
        <f t="shared" si="109"/>
        <v>0</v>
      </c>
      <c r="J417" s="222">
        <f t="shared" si="109"/>
        <v>0</v>
      </c>
      <c r="K417" s="222">
        <f t="shared" si="109"/>
        <v>18</v>
      </c>
      <c r="L417" s="222">
        <f t="shared" si="109"/>
        <v>17</v>
      </c>
      <c r="M417" s="223">
        <f>(H417*1.33+I417*1.67+J417*2)/E417</f>
        <v>7.1891891891891893E-2</v>
      </c>
      <c r="N417" s="222">
        <f>M417+F417</f>
        <v>0.61600953895071542</v>
      </c>
    </row>
    <row r="418" spans="1:14" ht="14.5" customHeight="1" x14ac:dyDescent="0.15">
      <c r="A418" s="213"/>
      <c r="B418" s="214"/>
      <c r="C418" s="215"/>
      <c r="D418" s="214"/>
      <c r="E418" s="214"/>
      <c r="F418" s="214"/>
      <c r="G418" s="214"/>
      <c r="H418" s="214"/>
      <c r="I418" s="214"/>
      <c r="J418" s="214"/>
      <c r="K418" s="214"/>
      <c r="L418" s="214"/>
      <c r="M418" s="214"/>
      <c r="N418" s="214"/>
    </row>
    <row r="419" spans="1:14" ht="14.5" customHeight="1" x14ac:dyDescent="0.15">
      <c r="A419" s="198" t="s">
        <v>19</v>
      </c>
      <c r="B419" s="216">
        <v>2007</v>
      </c>
      <c r="C419" s="217" t="s">
        <v>263</v>
      </c>
      <c r="D419" s="216">
        <v>53</v>
      </c>
      <c r="E419" s="216">
        <v>34</v>
      </c>
      <c r="F419" s="218">
        <f>E419/D419</f>
        <v>0.64150943396226412</v>
      </c>
      <c r="G419" s="216">
        <v>24</v>
      </c>
      <c r="H419" s="216">
        <v>8</v>
      </c>
      <c r="I419" s="216">
        <v>2</v>
      </c>
      <c r="J419" s="216">
        <v>0</v>
      </c>
      <c r="K419" s="216">
        <v>16</v>
      </c>
      <c r="L419" s="216">
        <v>20</v>
      </c>
      <c r="M419" s="218">
        <f>(H419*1.33+I419*1.67+J419*2)/E419</f>
        <v>0.41117647058823531</v>
      </c>
      <c r="N419" s="216">
        <f>M419+F419</f>
        <v>1.0526859045504995</v>
      </c>
    </row>
    <row r="420" spans="1:14" ht="14.5" customHeight="1" x14ac:dyDescent="0.15">
      <c r="A420" s="224" t="s">
        <v>19</v>
      </c>
      <c r="B420" s="216">
        <v>2008</v>
      </c>
      <c r="C420" s="217" t="s">
        <v>266</v>
      </c>
      <c r="D420" s="216">
        <v>13</v>
      </c>
      <c r="E420" s="216">
        <v>9</v>
      </c>
      <c r="F420" s="218">
        <f>E420/D420</f>
        <v>0.69230769230769229</v>
      </c>
      <c r="G420" s="216">
        <v>8</v>
      </c>
      <c r="H420" s="216">
        <v>0</v>
      </c>
      <c r="I420" s="216">
        <v>1</v>
      </c>
      <c r="J420" s="216">
        <v>0</v>
      </c>
      <c r="K420" s="216">
        <v>0</v>
      </c>
      <c r="L420" s="216">
        <v>6</v>
      </c>
      <c r="M420" s="218">
        <f>(H420*1.33+I420*1.67+J420*2)/E420</f>
        <v>0.18555555555555556</v>
      </c>
      <c r="N420" s="216">
        <f>M420+F420</f>
        <v>0.87786324786324788</v>
      </c>
    </row>
    <row r="421" spans="1:14" ht="14.5" customHeight="1" x14ac:dyDescent="0.15">
      <c r="A421" s="219" t="s">
        <v>264</v>
      </c>
      <c r="B421" s="220"/>
      <c r="C421" s="221"/>
      <c r="D421" s="222">
        <f>SUM(D419:D420)</f>
        <v>66</v>
      </c>
      <c r="E421" s="222">
        <f>SUM(E419:E420)</f>
        <v>43</v>
      </c>
      <c r="F421" s="223">
        <f>E421/D421</f>
        <v>0.65151515151515149</v>
      </c>
      <c r="G421" s="222">
        <f t="shared" ref="G421:L421" si="110">SUM(G419:G420)</f>
        <v>32</v>
      </c>
      <c r="H421" s="222">
        <f t="shared" si="110"/>
        <v>8</v>
      </c>
      <c r="I421" s="222">
        <f t="shared" si="110"/>
        <v>3</v>
      </c>
      <c r="J421" s="222">
        <f t="shared" si="110"/>
        <v>0</v>
      </c>
      <c r="K421" s="222">
        <f t="shared" si="110"/>
        <v>16</v>
      </c>
      <c r="L421" s="222">
        <f t="shared" si="110"/>
        <v>26</v>
      </c>
      <c r="M421" s="223">
        <f>(H421*1.33+I421*1.67+J421*2)/E421</f>
        <v>0.36395348837209301</v>
      </c>
      <c r="N421" s="222">
        <f>M421+F421</f>
        <v>1.0154686398872446</v>
      </c>
    </row>
    <row r="422" spans="1:14" ht="14.5" customHeight="1" x14ac:dyDescent="0.15">
      <c r="A422" s="213"/>
      <c r="B422" s="214"/>
      <c r="C422" s="215"/>
      <c r="D422" s="214"/>
      <c r="E422" s="214"/>
      <c r="F422" s="214"/>
      <c r="G422" s="214"/>
      <c r="H422" s="214"/>
      <c r="I422" s="214"/>
      <c r="J422" s="214"/>
      <c r="K422" s="214"/>
      <c r="L422" s="214"/>
      <c r="M422" s="214"/>
      <c r="N422" s="214"/>
    </row>
    <row r="423" spans="1:14" ht="14.5" customHeight="1" x14ac:dyDescent="0.15">
      <c r="A423" s="224" t="s">
        <v>56</v>
      </c>
      <c r="B423" s="216">
        <v>2011</v>
      </c>
      <c r="C423" s="217" t="s">
        <v>263</v>
      </c>
      <c r="D423" s="216">
        <v>4</v>
      </c>
      <c r="E423" s="216">
        <v>0</v>
      </c>
      <c r="F423" s="218">
        <f>E423/D423</f>
        <v>0</v>
      </c>
      <c r="G423" s="225">
        <v>0</v>
      </c>
      <c r="H423" s="216">
        <v>0</v>
      </c>
      <c r="I423" s="216">
        <v>0</v>
      </c>
      <c r="J423" s="216">
        <v>0</v>
      </c>
      <c r="K423" s="216">
        <v>0</v>
      </c>
      <c r="L423" s="216">
        <v>0</v>
      </c>
      <c r="M423" s="214" t="e">
        <f>(H423*1.33+I423*1.67+J423*2)/E423</f>
        <v>#DIV/0!</v>
      </c>
      <c r="N423" s="214" t="e">
        <f>M423+F423</f>
        <v>#DIV/0!</v>
      </c>
    </row>
    <row r="424" spans="1:14" ht="14.5" customHeight="1" x14ac:dyDescent="0.15">
      <c r="A424" s="219" t="s">
        <v>264</v>
      </c>
      <c r="B424" s="220"/>
      <c r="C424" s="221"/>
      <c r="D424" s="222">
        <f>D423</f>
        <v>4</v>
      </c>
      <c r="E424" s="222">
        <f>E423</f>
        <v>0</v>
      </c>
      <c r="F424" s="223">
        <f>E424/D424</f>
        <v>0</v>
      </c>
      <c r="G424" s="222">
        <f t="shared" ref="G424:L424" si="111">G423</f>
        <v>0</v>
      </c>
      <c r="H424" s="222">
        <f t="shared" si="111"/>
        <v>0</v>
      </c>
      <c r="I424" s="222">
        <f t="shared" si="111"/>
        <v>0</v>
      </c>
      <c r="J424" s="222">
        <f t="shared" si="111"/>
        <v>0</v>
      </c>
      <c r="K424" s="222">
        <f t="shared" si="111"/>
        <v>0</v>
      </c>
      <c r="L424" s="222">
        <f t="shared" si="111"/>
        <v>0</v>
      </c>
      <c r="M424" s="220" t="e">
        <f>(H424*1.33+I424*1.67+J424*2)/E424</f>
        <v>#DIV/0!</v>
      </c>
      <c r="N424" s="220" t="e">
        <f>M424+F424</f>
        <v>#DIV/0!</v>
      </c>
    </row>
    <row r="425" spans="1:14" ht="14.5" customHeight="1" x14ac:dyDescent="0.15">
      <c r="A425" s="213"/>
      <c r="B425" s="214"/>
      <c r="C425" s="215"/>
      <c r="D425" s="214"/>
      <c r="E425" s="214"/>
      <c r="F425" s="214"/>
      <c r="G425" s="214"/>
      <c r="H425" s="214"/>
      <c r="I425" s="214"/>
      <c r="J425" s="214"/>
      <c r="K425" s="214"/>
      <c r="L425" s="214"/>
      <c r="M425" s="214"/>
      <c r="N425" s="214"/>
    </row>
    <row r="426" spans="1:14" ht="14.5" customHeight="1" x14ac:dyDescent="0.15">
      <c r="A426" s="224" t="s">
        <v>232</v>
      </c>
      <c r="B426" s="216">
        <v>2019</v>
      </c>
      <c r="C426" s="217" t="s">
        <v>270</v>
      </c>
      <c r="D426" s="216">
        <f>'2019 Field of Dreamers - 2019 -'!C76</f>
        <v>3</v>
      </c>
      <c r="E426" s="216">
        <f>'2019 Field of Dreamers - 2019 -'!D76</f>
        <v>0</v>
      </c>
      <c r="F426" s="216">
        <f>'2019 Field of Dreamers - 2019 -'!E76</f>
        <v>0</v>
      </c>
      <c r="G426" s="216">
        <f>'2019 Field of Dreamers - 2019 -'!F76</f>
        <v>0</v>
      </c>
      <c r="H426" s="216">
        <f>'2019 Field of Dreamers - 2019 -'!G76</f>
        <v>0</v>
      </c>
      <c r="I426" s="216">
        <f>'2019 Field of Dreamers - 2019 -'!H76</f>
        <v>0</v>
      </c>
      <c r="J426" s="216">
        <f>'2019 Field of Dreamers - 2019 -'!I76</f>
        <v>0</v>
      </c>
      <c r="K426" s="216">
        <f>'2019 Field of Dreamers - 2019 -'!J76</f>
        <v>1</v>
      </c>
      <c r="L426" s="216">
        <f>'2019 Field of Dreamers - 2019 -'!K76</f>
        <v>0</v>
      </c>
      <c r="M426" s="214" t="e">
        <f>'2019 Field of Dreamers - 2019 -'!L76</f>
        <v>#DIV/0!</v>
      </c>
      <c r="N426" s="214" t="e">
        <f>'2019 Field of Dreamers - 2019 -'!M76</f>
        <v>#DIV/0!</v>
      </c>
    </row>
    <row r="427" spans="1:14" ht="14.5" customHeight="1" x14ac:dyDescent="0.15">
      <c r="A427" s="219" t="s">
        <v>264</v>
      </c>
      <c r="B427" s="220"/>
      <c r="C427" s="221"/>
      <c r="D427" s="222">
        <f>D426</f>
        <v>3</v>
      </c>
      <c r="E427" s="222">
        <f>E426</f>
        <v>0</v>
      </c>
      <c r="F427" s="223">
        <f>E427/D427</f>
        <v>0</v>
      </c>
      <c r="G427" s="222">
        <f t="shared" ref="G427:L427" si="112">G426</f>
        <v>0</v>
      </c>
      <c r="H427" s="222">
        <f t="shared" si="112"/>
        <v>0</v>
      </c>
      <c r="I427" s="222">
        <f t="shared" si="112"/>
        <v>0</v>
      </c>
      <c r="J427" s="222">
        <f t="shared" si="112"/>
        <v>0</v>
      </c>
      <c r="K427" s="222">
        <f t="shared" si="112"/>
        <v>1</v>
      </c>
      <c r="L427" s="222">
        <f t="shared" si="112"/>
        <v>0</v>
      </c>
      <c r="M427" s="220" t="e">
        <f>(H427*1.33+I427*1.67+J427*2)/E427</f>
        <v>#DIV/0!</v>
      </c>
      <c r="N427" s="220" t="e">
        <f>M427+F427</f>
        <v>#DIV/0!</v>
      </c>
    </row>
    <row r="428" spans="1:14" ht="14.5" customHeight="1" x14ac:dyDescent="0.15">
      <c r="A428" s="213"/>
      <c r="B428" s="214"/>
      <c r="C428" s="215"/>
      <c r="D428" s="214"/>
      <c r="E428" s="214"/>
      <c r="F428" s="214"/>
      <c r="G428" s="214"/>
      <c r="H428" s="214"/>
      <c r="I428" s="214"/>
      <c r="J428" s="214"/>
      <c r="K428" s="214"/>
      <c r="L428" s="214"/>
      <c r="M428" s="214"/>
      <c r="N428" s="214"/>
    </row>
    <row r="429" spans="1:14" ht="14.5" customHeight="1" x14ac:dyDescent="0.15">
      <c r="A429" s="224" t="s">
        <v>206</v>
      </c>
      <c r="B429" s="216">
        <v>2009</v>
      </c>
      <c r="C429" s="217" t="s">
        <v>267</v>
      </c>
      <c r="D429" s="216">
        <v>25</v>
      </c>
      <c r="E429" s="216">
        <v>6</v>
      </c>
      <c r="F429" s="218">
        <f>E429/D429</f>
        <v>0.24</v>
      </c>
      <c r="G429" s="225">
        <v>6</v>
      </c>
      <c r="H429" s="216">
        <v>0</v>
      </c>
      <c r="I429" s="216">
        <v>0</v>
      </c>
      <c r="J429" s="216">
        <v>0</v>
      </c>
      <c r="K429" s="216">
        <v>4</v>
      </c>
      <c r="L429" s="216">
        <v>4</v>
      </c>
      <c r="M429" s="218">
        <f>(H429*1.33+I429*1.67+J429*2)/E429</f>
        <v>0</v>
      </c>
      <c r="N429" s="216">
        <f>M429+F429</f>
        <v>0.24</v>
      </c>
    </row>
    <row r="430" spans="1:14" ht="14.5" customHeight="1" x14ac:dyDescent="0.15">
      <c r="A430" s="224" t="s">
        <v>206</v>
      </c>
      <c r="B430" s="216">
        <v>2010</v>
      </c>
      <c r="C430" s="217" t="s">
        <v>263</v>
      </c>
      <c r="D430" s="216">
        <v>3</v>
      </c>
      <c r="E430" s="216">
        <v>2</v>
      </c>
      <c r="F430" s="218">
        <f>E430/D430</f>
        <v>0.66666666666666663</v>
      </c>
      <c r="G430" s="225">
        <v>2</v>
      </c>
      <c r="H430" s="216">
        <v>0</v>
      </c>
      <c r="I430" s="216">
        <v>0</v>
      </c>
      <c r="J430" s="216">
        <v>0</v>
      </c>
      <c r="K430" s="216">
        <v>1</v>
      </c>
      <c r="L430" s="216">
        <v>1</v>
      </c>
      <c r="M430" s="218">
        <f>(H430*1.33+I430*1.67+J430*2)/E430</f>
        <v>0</v>
      </c>
      <c r="N430" s="216">
        <f>M430+F430</f>
        <v>0.66666666666666663</v>
      </c>
    </row>
    <row r="431" spans="1:14" ht="14.5" customHeight="1" x14ac:dyDescent="0.15">
      <c r="A431" s="224" t="s">
        <v>206</v>
      </c>
      <c r="B431" s="216">
        <v>2012</v>
      </c>
      <c r="C431" s="217" t="s">
        <v>263</v>
      </c>
      <c r="D431" s="216">
        <v>8</v>
      </c>
      <c r="E431" s="216">
        <v>2</v>
      </c>
      <c r="F431" s="218">
        <f>E431/D431</f>
        <v>0.25</v>
      </c>
      <c r="G431" s="225">
        <v>0</v>
      </c>
      <c r="H431" s="216">
        <v>2</v>
      </c>
      <c r="I431" s="216">
        <v>0</v>
      </c>
      <c r="J431" s="216">
        <v>0</v>
      </c>
      <c r="K431" s="216">
        <v>1</v>
      </c>
      <c r="L431" s="216">
        <v>0</v>
      </c>
      <c r="M431" s="218">
        <f>(H431*1.33+I431*1.67+J431*2)/E431</f>
        <v>1.33</v>
      </c>
      <c r="N431" s="216">
        <f>M431+F431</f>
        <v>1.58</v>
      </c>
    </row>
    <row r="432" spans="1:14" ht="14.5" customHeight="1" x14ac:dyDescent="0.15">
      <c r="A432" s="224" t="s">
        <v>206</v>
      </c>
      <c r="B432" s="216">
        <v>2016</v>
      </c>
      <c r="C432" s="217" t="s">
        <v>269</v>
      </c>
      <c r="D432" s="216">
        <v>8</v>
      </c>
      <c r="E432" s="216">
        <v>3</v>
      </c>
      <c r="F432" s="218">
        <f>E432/D432</f>
        <v>0.375</v>
      </c>
      <c r="G432" s="225">
        <v>3</v>
      </c>
      <c r="H432" s="216">
        <v>0</v>
      </c>
      <c r="I432" s="216">
        <v>0</v>
      </c>
      <c r="J432" s="216">
        <v>0</v>
      </c>
      <c r="K432" s="216">
        <v>1</v>
      </c>
      <c r="L432" s="216">
        <v>1</v>
      </c>
      <c r="M432" s="218">
        <f>(H432*1.33+I432*1.67+J432*2)/E432</f>
        <v>0</v>
      </c>
      <c r="N432" s="216">
        <f>M432+F432</f>
        <v>0.375</v>
      </c>
    </row>
    <row r="433" spans="1:14" ht="14.5" customHeight="1" x14ac:dyDescent="0.15">
      <c r="A433" s="224" t="s">
        <v>206</v>
      </c>
      <c r="B433" s="216">
        <v>2017</v>
      </c>
      <c r="C433" s="217" t="s">
        <v>265</v>
      </c>
      <c r="D433" s="216">
        <f>'2017 - 2017 - Field of Dreamers'!C40</f>
        <v>47</v>
      </c>
      <c r="E433" s="216">
        <f>'2017 - 2017 - Field of Dreamers'!D40</f>
        <v>32</v>
      </c>
      <c r="F433" s="216">
        <f>'2017 - 2017 - Field of Dreamers'!E40</f>
        <v>0.68085106382978722</v>
      </c>
      <c r="G433" s="216">
        <f>'2017 - 2017 - Field of Dreamers'!F40</f>
        <v>20</v>
      </c>
      <c r="H433" s="216">
        <f>'2017 - 2017 - Field of Dreamers'!G40</f>
        <v>7</v>
      </c>
      <c r="I433" s="216">
        <f>'2017 - 2017 - Field of Dreamers'!H40</f>
        <v>2</v>
      </c>
      <c r="J433" s="216">
        <f>'2017 - 2017 - Field of Dreamers'!I40</f>
        <v>3</v>
      </c>
      <c r="K433" s="216">
        <f>'2017 - 2017 - Field of Dreamers'!J40</f>
        <v>14</v>
      </c>
      <c r="L433" s="216">
        <f>'2017 - 2017 - Field of Dreamers'!K40</f>
        <v>18</v>
      </c>
      <c r="M433" s="216">
        <f>'2017 - 2017 - Field of Dreamers'!L40</f>
        <v>0.58328124999999997</v>
      </c>
      <c r="N433" s="216">
        <f>'2017 - 2017 - Field of Dreamers'!M40</f>
        <v>1.2641323138297871</v>
      </c>
    </row>
    <row r="434" spans="1:14" ht="14.5" customHeight="1" x14ac:dyDescent="0.15">
      <c r="A434" s="224" t="s">
        <v>206</v>
      </c>
      <c r="B434" s="216">
        <v>2018</v>
      </c>
      <c r="C434" s="217" t="s">
        <v>265</v>
      </c>
      <c r="D434" s="216">
        <f>'All Seasons - All Seasons'!C199</f>
        <v>30</v>
      </c>
      <c r="E434" s="216">
        <f>'All Seasons - All Seasons'!D199</f>
        <v>23</v>
      </c>
      <c r="F434" s="216">
        <f>'All Seasons - All Seasons'!E199</f>
        <v>0.76666666666666672</v>
      </c>
      <c r="G434" s="216">
        <f>'All Seasons - All Seasons'!F199</f>
        <v>16</v>
      </c>
      <c r="H434" s="216">
        <f>'All Seasons - All Seasons'!G199</f>
        <v>4</v>
      </c>
      <c r="I434" s="216">
        <f>'All Seasons - All Seasons'!H199</f>
        <v>2</v>
      </c>
      <c r="J434" s="216">
        <f>'All Seasons - All Seasons'!I199</f>
        <v>1</v>
      </c>
      <c r="K434" s="216">
        <f>'All Seasons - All Seasons'!J199</f>
        <v>15</v>
      </c>
      <c r="L434" s="216">
        <f>'All Seasons - All Seasons'!K199</f>
        <v>12</v>
      </c>
      <c r="M434" s="216">
        <f>'All Seasons - All Seasons'!L199</f>
        <v>0.4637391304347826</v>
      </c>
      <c r="N434" s="216">
        <f>'All Seasons - All Seasons'!M199</f>
        <v>1.2304057971014493</v>
      </c>
    </row>
    <row r="435" spans="1:14" ht="14.5" customHeight="1" x14ac:dyDescent="0.15">
      <c r="A435" s="224" t="s">
        <v>206</v>
      </c>
      <c r="B435" s="216">
        <v>2019</v>
      </c>
      <c r="C435" s="217" t="s">
        <v>272</v>
      </c>
      <c r="D435" s="216">
        <f>'2019 Field of Dreamers - 2019 -'!C20</f>
        <v>34</v>
      </c>
      <c r="E435" s="216">
        <f>'2019 Field of Dreamers - 2019 -'!D20</f>
        <v>26</v>
      </c>
      <c r="F435" s="216">
        <f>'2019 Field of Dreamers - 2019 -'!E20</f>
        <v>0.76470588235294112</v>
      </c>
      <c r="G435" s="216">
        <f>'2019 Field of Dreamers - 2019 -'!F20</f>
        <v>21</v>
      </c>
      <c r="H435" s="216">
        <f>'2019 Field of Dreamers - 2019 -'!G20</f>
        <v>2</v>
      </c>
      <c r="I435" s="216">
        <f>'2019 Field of Dreamers - 2019 -'!H20</f>
        <v>2</v>
      </c>
      <c r="J435" s="216">
        <f>'2019 Field of Dreamers - 2019 -'!I20</f>
        <v>1</v>
      </c>
      <c r="K435" s="216">
        <f>'2019 Field of Dreamers - 2019 -'!J20</f>
        <v>16</v>
      </c>
      <c r="L435" s="216">
        <f>'2019 Field of Dreamers - 2019 -'!K20</f>
        <v>19</v>
      </c>
      <c r="M435" s="216">
        <f>'2019 Field of Dreamers - 2019 -'!L20</f>
        <v>0.30769230769230771</v>
      </c>
      <c r="N435" s="216">
        <f>'2019 Field of Dreamers - 2019 -'!M20</f>
        <v>1.0723981900452488</v>
      </c>
    </row>
    <row r="436" spans="1:14" ht="14.5" customHeight="1" x14ac:dyDescent="0.15">
      <c r="A436" s="219" t="s">
        <v>264</v>
      </c>
      <c r="B436" s="220"/>
      <c r="C436" s="221"/>
      <c r="D436" s="222">
        <f>SUM(D429:D435)</f>
        <v>155</v>
      </c>
      <c r="E436" s="222">
        <f>SUM(E429:E435)</f>
        <v>94</v>
      </c>
      <c r="F436" s="223">
        <f>E436/D436</f>
        <v>0.6064516129032258</v>
      </c>
      <c r="G436" s="222">
        <f t="shared" ref="G436:L436" si="113">SUM(G429:G435)</f>
        <v>68</v>
      </c>
      <c r="H436" s="222">
        <f t="shared" si="113"/>
        <v>15</v>
      </c>
      <c r="I436" s="222">
        <f t="shared" si="113"/>
        <v>6</v>
      </c>
      <c r="J436" s="222">
        <f t="shared" si="113"/>
        <v>5</v>
      </c>
      <c r="K436" s="222">
        <f t="shared" si="113"/>
        <v>52</v>
      </c>
      <c r="L436" s="222">
        <f t="shared" si="113"/>
        <v>55</v>
      </c>
      <c r="M436" s="223">
        <f>(H436*1.33+I436*1.67+J436*2)/E436</f>
        <v>0.42521276595744678</v>
      </c>
      <c r="N436" s="222">
        <f>M436+F436</f>
        <v>1.0316643788606725</v>
      </c>
    </row>
    <row r="437" spans="1:14" ht="14.5" customHeight="1" x14ac:dyDescent="0.15">
      <c r="A437" s="213"/>
      <c r="B437" s="214"/>
      <c r="C437" s="215"/>
      <c r="D437" s="214"/>
      <c r="E437" s="214"/>
      <c r="F437" s="214"/>
      <c r="G437" s="214"/>
      <c r="H437" s="214"/>
      <c r="I437" s="214"/>
      <c r="J437" s="214"/>
      <c r="K437" s="214"/>
      <c r="L437" s="214"/>
      <c r="M437" s="214"/>
      <c r="N437" s="214"/>
    </row>
    <row r="438" spans="1:14" ht="14.5" customHeight="1" x14ac:dyDescent="0.15">
      <c r="A438" s="224" t="s">
        <v>65</v>
      </c>
      <c r="B438" s="216">
        <v>2013</v>
      </c>
      <c r="C438" s="217" t="s">
        <v>269</v>
      </c>
      <c r="D438" s="216">
        <v>24</v>
      </c>
      <c r="E438" s="216">
        <v>16</v>
      </c>
      <c r="F438" s="218">
        <f>E438/D438</f>
        <v>0.66666666666666663</v>
      </c>
      <c r="G438" s="225">
        <v>15</v>
      </c>
      <c r="H438" s="216">
        <v>1</v>
      </c>
      <c r="I438" s="216">
        <v>0</v>
      </c>
      <c r="J438" s="216">
        <v>0</v>
      </c>
      <c r="K438" s="216">
        <v>9</v>
      </c>
      <c r="L438" s="216">
        <v>4</v>
      </c>
      <c r="M438" s="218">
        <f>(H438*1.33+I438*1.67+J438*2)/E438</f>
        <v>8.3125000000000004E-2</v>
      </c>
      <c r="N438" s="216">
        <f>M438+F438</f>
        <v>0.74979166666666663</v>
      </c>
    </row>
    <row r="439" spans="1:14" ht="14.5" customHeight="1" x14ac:dyDescent="0.15">
      <c r="A439" s="224" t="s">
        <v>65</v>
      </c>
      <c r="B439" s="216">
        <v>2014</v>
      </c>
      <c r="C439" s="217" t="s">
        <v>269</v>
      </c>
      <c r="D439" s="216">
        <v>31</v>
      </c>
      <c r="E439" s="216">
        <v>14</v>
      </c>
      <c r="F439" s="218">
        <f>E439/D439</f>
        <v>0.45161290322580644</v>
      </c>
      <c r="G439" s="225">
        <v>10</v>
      </c>
      <c r="H439" s="216">
        <v>4</v>
      </c>
      <c r="I439" s="216">
        <v>0</v>
      </c>
      <c r="J439" s="216">
        <v>0</v>
      </c>
      <c r="K439" s="216">
        <v>8</v>
      </c>
      <c r="L439" s="216">
        <v>4</v>
      </c>
      <c r="M439" s="218">
        <f>(H439*1.33+I439*1.67+J439*2)/E439</f>
        <v>0.38</v>
      </c>
      <c r="N439" s="216">
        <f>M439+F439</f>
        <v>0.83161290322580639</v>
      </c>
    </row>
    <row r="440" spans="1:14" ht="14.5" customHeight="1" x14ac:dyDescent="0.15">
      <c r="A440" s="224" t="s">
        <v>65</v>
      </c>
      <c r="B440" s="216">
        <v>2016</v>
      </c>
      <c r="C440" s="217" t="s">
        <v>269</v>
      </c>
      <c r="D440" s="216">
        <v>15</v>
      </c>
      <c r="E440" s="216">
        <v>12</v>
      </c>
      <c r="F440" s="218">
        <f>E440/D440</f>
        <v>0.8</v>
      </c>
      <c r="G440" s="225">
        <v>12</v>
      </c>
      <c r="H440" s="216">
        <v>0</v>
      </c>
      <c r="I440" s="216">
        <v>0</v>
      </c>
      <c r="J440" s="216">
        <v>0</v>
      </c>
      <c r="K440" s="216">
        <v>4</v>
      </c>
      <c r="L440" s="216">
        <v>6</v>
      </c>
      <c r="M440" s="218">
        <f>(H440*1.33+I440*1.67+J440*2)/E440</f>
        <v>0</v>
      </c>
      <c r="N440" s="216">
        <f>M440+F440</f>
        <v>0.8</v>
      </c>
    </row>
    <row r="441" spans="1:14" ht="14.5" customHeight="1" x14ac:dyDescent="0.15">
      <c r="A441" s="224" t="s">
        <v>65</v>
      </c>
      <c r="B441" s="216">
        <v>2017</v>
      </c>
      <c r="C441" s="217" t="s">
        <v>272</v>
      </c>
      <c r="D441" s="216">
        <f>'2017 - 2017 - Field of Dreamers'!C20</f>
        <v>48</v>
      </c>
      <c r="E441" s="216">
        <f>'2017 - 2017 - Field of Dreamers'!D20</f>
        <v>32</v>
      </c>
      <c r="F441" s="216">
        <f>'2017 - 2017 - Field of Dreamers'!E20</f>
        <v>0.66666666666666663</v>
      </c>
      <c r="G441" s="216">
        <f>'2017 - 2017 - Field of Dreamers'!F20</f>
        <v>30</v>
      </c>
      <c r="H441" s="216">
        <f>'2017 - 2017 - Field of Dreamers'!G20</f>
        <v>2</v>
      </c>
      <c r="I441" s="216">
        <f>'2017 - 2017 - Field of Dreamers'!H20</f>
        <v>0</v>
      </c>
      <c r="J441" s="216">
        <f>'2017 - 2017 - Field of Dreamers'!I20</f>
        <v>0</v>
      </c>
      <c r="K441" s="216">
        <f>'2017 - 2017 - Field of Dreamers'!J20</f>
        <v>14</v>
      </c>
      <c r="L441" s="216">
        <f>'2017 - 2017 - Field of Dreamers'!K20</f>
        <v>20</v>
      </c>
      <c r="M441" s="216">
        <f>'2017 - 2017 - Field of Dreamers'!L20</f>
        <v>8.3312499999999998E-2</v>
      </c>
      <c r="N441" s="216">
        <f>'2017 - 2017 - Field of Dreamers'!M20</f>
        <v>0.74997916666666664</v>
      </c>
    </row>
    <row r="442" spans="1:14" ht="14.5" customHeight="1" x14ac:dyDescent="0.15">
      <c r="A442" s="224" t="s">
        <v>65</v>
      </c>
      <c r="B442" s="216">
        <v>2018</v>
      </c>
      <c r="C442" s="217" t="s">
        <v>268</v>
      </c>
      <c r="D442" s="216">
        <f>'All Seasons - All Seasons'!C204</f>
        <v>42</v>
      </c>
      <c r="E442" s="216">
        <f>'All Seasons - All Seasons'!D204</f>
        <v>23</v>
      </c>
      <c r="F442" s="216">
        <f>'All Seasons - All Seasons'!E204</f>
        <v>0.54761904761904767</v>
      </c>
      <c r="G442" s="216">
        <f>'All Seasons - All Seasons'!F204</f>
        <v>21</v>
      </c>
      <c r="H442" s="216">
        <f>'All Seasons - All Seasons'!G204</f>
        <v>2</v>
      </c>
      <c r="I442" s="216">
        <f>'All Seasons - All Seasons'!H204</f>
        <v>0</v>
      </c>
      <c r="J442" s="216">
        <f>'All Seasons - All Seasons'!I204</f>
        <v>0</v>
      </c>
      <c r="K442" s="216">
        <f>'All Seasons - All Seasons'!J204</f>
        <v>12</v>
      </c>
      <c r="L442" s="216">
        <f>'All Seasons - All Seasons'!K204</f>
        <v>13</v>
      </c>
      <c r="M442" s="216">
        <f>'All Seasons - All Seasons'!L204</f>
        <v>0.11591304347826087</v>
      </c>
      <c r="N442" s="216">
        <f>'All Seasons - All Seasons'!M204</f>
        <v>0.6635320910973086</v>
      </c>
    </row>
    <row r="443" spans="1:14" ht="14.5" customHeight="1" x14ac:dyDescent="0.15">
      <c r="A443" s="224" t="s">
        <v>65</v>
      </c>
      <c r="B443" s="216">
        <v>2019</v>
      </c>
      <c r="C443" s="217" t="s">
        <v>265</v>
      </c>
      <c r="D443" s="216">
        <f>'2019 Field of Dreamers - 2019 -'!C6</f>
        <v>32</v>
      </c>
      <c r="E443" s="216">
        <f>'2019 Field of Dreamers - 2019 -'!D6</f>
        <v>23</v>
      </c>
      <c r="F443" s="216">
        <f>'2019 Field of Dreamers - 2019 -'!E6</f>
        <v>0.71875</v>
      </c>
      <c r="G443" s="216">
        <f>'2019 Field of Dreamers - 2019 -'!F6</f>
        <v>20</v>
      </c>
      <c r="H443" s="216">
        <f>'2019 Field of Dreamers - 2019 -'!G6</f>
        <v>3</v>
      </c>
      <c r="I443" s="216">
        <f>'2019 Field of Dreamers - 2019 -'!H6</f>
        <v>0</v>
      </c>
      <c r="J443" s="216">
        <f>'2019 Field of Dreamers - 2019 -'!I6</f>
        <v>0</v>
      </c>
      <c r="K443" s="216">
        <f>'2019 Field of Dreamers - 2019 -'!J6</f>
        <v>13</v>
      </c>
      <c r="L443" s="216">
        <f>'2019 Field of Dreamers - 2019 -'!K6</f>
        <v>12</v>
      </c>
      <c r="M443" s="216">
        <f>'2019 Field of Dreamers - 2019 -'!L6</f>
        <v>0.1738695652173913</v>
      </c>
      <c r="N443" s="216">
        <f>'2019 Field of Dreamers - 2019 -'!M6</f>
        <v>0.89261956521739128</v>
      </c>
    </row>
    <row r="444" spans="1:14" ht="14.5" customHeight="1" x14ac:dyDescent="0.15">
      <c r="A444" s="219" t="s">
        <v>264</v>
      </c>
      <c r="B444" s="220"/>
      <c r="C444" s="221"/>
      <c r="D444" s="222">
        <f>SUM(D438:D443)</f>
        <v>192</v>
      </c>
      <c r="E444" s="222">
        <f>SUM(E438:E443)</f>
        <v>120</v>
      </c>
      <c r="F444" s="223">
        <f>E444/D444</f>
        <v>0.625</v>
      </c>
      <c r="G444" s="222">
        <f t="shared" ref="G444:L444" si="114">SUM(G438:G443)</f>
        <v>108</v>
      </c>
      <c r="H444" s="222">
        <f t="shared" si="114"/>
        <v>12</v>
      </c>
      <c r="I444" s="222">
        <f t="shared" si="114"/>
        <v>0</v>
      </c>
      <c r="J444" s="222">
        <f t="shared" si="114"/>
        <v>0</v>
      </c>
      <c r="K444" s="222">
        <f t="shared" si="114"/>
        <v>60</v>
      </c>
      <c r="L444" s="222">
        <f t="shared" si="114"/>
        <v>59</v>
      </c>
      <c r="M444" s="223">
        <f>(H444*1.33+I444*1.67+J444*2)/E444</f>
        <v>0.13300000000000001</v>
      </c>
      <c r="N444" s="222">
        <f>M444+F444</f>
        <v>0.75800000000000001</v>
      </c>
    </row>
    <row r="445" spans="1:14" ht="14.5" customHeight="1" x14ac:dyDescent="0.15">
      <c r="A445" s="213"/>
      <c r="B445" s="214"/>
      <c r="C445" s="215"/>
      <c r="D445" s="214"/>
      <c r="E445" s="214"/>
      <c r="F445" s="214"/>
      <c r="G445" s="214"/>
      <c r="H445" s="214"/>
      <c r="I445" s="214"/>
      <c r="J445" s="214"/>
      <c r="K445" s="214"/>
      <c r="L445" s="214"/>
      <c r="M445" s="214"/>
      <c r="N445" s="214"/>
    </row>
    <row r="446" spans="1:14" ht="14.5" customHeight="1" x14ac:dyDescent="0.15">
      <c r="A446" s="224" t="s">
        <v>127</v>
      </c>
      <c r="B446" s="216">
        <v>2017</v>
      </c>
      <c r="C446" s="217" t="s">
        <v>272</v>
      </c>
      <c r="D446" s="216">
        <f>'2017 - 2017 - Field of Dreamers'!C49</f>
        <v>22</v>
      </c>
      <c r="E446" s="216">
        <f>'2017 - 2017 - Field of Dreamers'!D49</f>
        <v>18</v>
      </c>
      <c r="F446" s="216">
        <f>'2017 - 2017 - Field of Dreamers'!E49</f>
        <v>0.81818181818181823</v>
      </c>
      <c r="G446" s="216">
        <f>'2017 - 2017 - Field of Dreamers'!F49</f>
        <v>15</v>
      </c>
      <c r="H446" s="216">
        <f>'2017 - 2017 - Field of Dreamers'!G49</f>
        <v>2</v>
      </c>
      <c r="I446" s="216">
        <f>'2017 - 2017 - Field of Dreamers'!H49</f>
        <v>0</v>
      </c>
      <c r="J446" s="216">
        <f>'2017 - 2017 - Field of Dreamers'!I49</f>
        <v>1</v>
      </c>
      <c r="K446" s="216">
        <f>'2017 - 2017 - Field of Dreamers'!J49</f>
        <v>9</v>
      </c>
      <c r="L446" s="216">
        <f>'2017 - 2017 - Field of Dreamers'!K49</f>
        <v>8</v>
      </c>
      <c r="M446" s="216">
        <f>'2017 - 2017 - Field of Dreamers'!L49</f>
        <v>0.25922222222222224</v>
      </c>
      <c r="N446" s="216">
        <f>'2017 - 2017 - Field of Dreamers'!M49</f>
        <v>1.0774040404040406</v>
      </c>
    </row>
    <row r="447" spans="1:14" ht="14.5" customHeight="1" x14ac:dyDescent="0.15">
      <c r="A447" s="224" t="s">
        <v>127</v>
      </c>
      <c r="B447" s="216">
        <v>2018</v>
      </c>
      <c r="C447" s="217" t="s">
        <v>268</v>
      </c>
      <c r="D447" s="216">
        <f>'All Seasons - All Seasons'!C206</f>
        <v>21</v>
      </c>
      <c r="E447" s="216">
        <f>'All Seasons - All Seasons'!D206</f>
        <v>15</v>
      </c>
      <c r="F447" s="216">
        <f>'All Seasons - All Seasons'!E206</f>
        <v>0.7142857142857143</v>
      </c>
      <c r="G447" s="216">
        <f>'All Seasons - All Seasons'!F206</f>
        <v>10</v>
      </c>
      <c r="H447" s="216">
        <f>'All Seasons - All Seasons'!G206</f>
        <v>5</v>
      </c>
      <c r="I447" s="216">
        <f>'All Seasons - All Seasons'!H206</f>
        <v>0</v>
      </c>
      <c r="J447" s="216">
        <f>'All Seasons - All Seasons'!I206</f>
        <v>0</v>
      </c>
      <c r="K447" s="216">
        <f>'All Seasons - All Seasons'!J206</f>
        <v>9</v>
      </c>
      <c r="L447" s="216">
        <f>'All Seasons - All Seasons'!K206</f>
        <v>9</v>
      </c>
      <c r="M447" s="216">
        <f>'All Seasons - All Seasons'!L206</f>
        <v>0.44433333333333336</v>
      </c>
      <c r="N447" s="216">
        <f>'All Seasons - All Seasons'!M206</f>
        <v>1.1586190476190477</v>
      </c>
    </row>
    <row r="448" spans="1:14" ht="14.5" customHeight="1" x14ac:dyDescent="0.15">
      <c r="A448" s="224" t="s">
        <v>127</v>
      </c>
      <c r="B448" s="216">
        <v>2019</v>
      </c>
      <c r="C448" s="217" t="s">
        <v>272</v>
      </c>
      <c r="D448" s="216">
        <f>'2019 Field of Dreamers - 2019 -'!C30</f>
        <v>12</v>
      </c>
      <c r="E448" s="216">
        <f>'2019 Field of Dreamers - 2019 -'!D30</f>
        <v>7</v>
      </c>
      <c r="F448" s="216">
        <f>'2019 Field of Dreamers - 2019 -'!E30</f>
        <v>0.58333333333333337</v>
      </c>
      <c r="G448" s="216">
        <f>'2019 Field of Dreamers - 2019 -'!F30</f>
        <v>7</v>
      </c>
      <c r="H448" s="216">
        <f>'2019 Field of Dreamers - 2019 -'!G30</f>
        <v>0</v>
      </c>
      <c r="I448" s="216">
        <f>'2019 Field of Dreamers - 2019 -'!H30</f>
        <v>0</v>
      </c>
      <c r="J448" s="216">
        <f>'2019 Field of Dreamers - 2019 -'!I30</f>
        <v>0</v>
      </c>
      <c r="K448" s="216">
        <f>'2019 Field of Dreamers - 2019 -'!J30</f>
        <v>3</v>
      </c>
      <c r="L448" s="216">
        <f>'2019 Field of Dreamers - 2019 -'!K30</f>
        <v>3</v>
      </c>
      <c r="M448" s="216">
        <f>'2019 Field of Dreamers - 2019 -'!L30</f>
        <v>0</v>
      </c>
      <c r="N448" s="216">
        <f>'2019 Field of Dreamers - 2019 -'!M30</f>
        <v>0.58333333333333337</v>
      </c>
    </row>
    <row r="449" spans="1:14" ht="14.5" customHeight="1" x14ac:dyDescent="0.15">
      <c r="A449" s="219" t="s">
        <v>264</v>
      </c>
      <c r="B449" s="220"/>
      <c r="C449" s="221"/>
      <c r="D449" s="222">
        <f>SUM(D446:D448)</f>
        <v>55</v>
      </c>
      <c r="E449" s="222">
        <f>SUM(E446:E448)</f>
        <v>40</v>
      </c>
      <c r="F449" s="223">
        <f>E449/D449</f>
        <v>0.72727272727272729</v>
      </c>
      <c r="G449" s="222">
        <f t="shared" ref="G449:L449" si="115">SUM(G446:G448)</f>
        <v>32</v>
      </c>
      <c r="H449" s="222">
        <f t="shared" si="115"/>
        <v>7</v>
      </c>
      <c r="I449" s="222">
        <f t="shared" si="115"/>
        <v>0</v>
      </c>
      <c r="J449" s="222">
        <f t="shared" si="115"/>
        <v>1</v>
      </c>
      <c r="K449" s="222">
        <f t="shared" si="115"/>
        <v>21</v>
      </c>
      <c r="L449" s="222">
        <f t="shared" si="115"/>
        <v>20</v>
      </c>
      <c r="M449" s="223">
        <f>(H449*1.33+I449*1.67+J449*2)/E449</f>
        <v>0.28275</v>
      </c>
      <c r="N449" s="222">
        <f>M449+F449</f>
        <v>1.0100227272727273</v>
      </c>
    </row>
    <row r="450" spans="1:14" ht="14.5" customHeight="1" x14ac:dyDescent="0.15">
      <c r="A450" s="213"/>
      <c r="B450" s="226"/>
      <c r="C450" s="226"/>
      <c r="D450" s="226"/>
      <c r="E450" s="226"/>
      <c r="F450" s="226"/>
      <c r="G450" s="226"/>
      <c r="H450" s="226"/>
      <c r="I450" s="226"/>
      <c r="J450" s="226"/>
      <c r="K450" s="226"/>
      <c r="L450" s="226"/>
      <c r="M450" s="226"/>
      <c r="N450" s="226"/>
    </row>
    <row r="451" spans="1:14" ht="14.5" customHeight="1" x14ac:dyDescent="0.15">
      <c r="A451" s="198" t="s">
        <v>220</v>
      </c>
      <c r="B451" s="216">
        <v>2019</v>
      </c>
      <c r="C451" s="217" t="s">
        <v>271</v>
      </c>
      <c r="D451" s="216">
        <f>'2019 Field of Dreamers - 2019 -'!C50</f>
        <v>21</v>
      </c>
      <c r="E451" s="216">
        <f>'2019 Field of Dreamers - 2019 -'!D50</f>
        <v>12</v>
      </c>
      <c r="F451" s="216">
        <f>'2019 Field of Dreamers - 2019 -'!E50</f>
        <v>0.5714285714285714</v>
      </c>
      <c r="G451" s="216">
        <f>'2019 Field of Dreamers - 2019 -'!F50</f>
        <v>10</v>
      </c>
      <c r="H451" s="216">
        <f>'2019 Field of Dreamers - 2019 -'!G50</f>
        <v>1</v>
      </c>
      <c r="I451" s="216">
        <f>'2019 Field of Dreamers - 2019 -'!H50</f>
        <v>1</v>
      </c>
      <c r="J451" s="216">
        <f>'2019 Field of Dreamers - 2019 -'!I50</f>
        <v>0</v>
      </c>
      <c r="K451" s="216">
        <f>'2019 Field of Dreamers - 2019 -'!J50</f>
        <v>6</v>
      </c>
      <c r="L451" s="216">
        <f>'2019 Field of Dreamers - 2019 -'!K50</f>
        <v>8</v>
      </c>
      <c r="M451" s="216">
        <f>'2019 Field of Dreamers - 2019 -'!L50</f>
        <v>0.25</v>
      </c>
      <c r="N451" s="216">
        <f>'2019 Field of Dreamers - 2019 -'!M50</f>
        <v>0.8214285714285714</v>
      </c>
    </row>
    <row r="452" spans="1:14" ht="14.5" customHeight="1" x14ac:dyDescent="0.15">
      <c r="A452" s="219" t="s">
        <v>264</v>
      </c>
      <c r="B452" s="220"/>
      <c r="C452" s="221"/>
      <c r="D452" s="222">
        <f>D451</f>
        <v>21</v>
      </c>
      <c r="E452" s="222">
        <f>E451</f>
        <v>12</v>
      </c>
      <c r="F452" s="223">
        <f>E452/D452</f>
        <v>0.5714285714285714</v>
      </c>
      <c r="G452" s="222">
        <f t="shared" ref="G452:L452" si="116">G451</f>
        <v>10</v>
      </c>
      <c r="H452" s="222">
        <f t="shared" si="116"/>
        <v>1</v>
      </c>
      <c r="I452" s="222">
        <f t="shared" si="116"/>
        <v>1</v>
      </c>
      <c r="J452" s="222">
        <f t="shared" si="116"/>
        <v>0</v>
      </c>
      <c r="K452" s="222">
        <f t="shared" si="116"/>
        <v>6</v>
      </c>
      <c r="L452" s="222">
        <f t="shared" si="116"/>
        <v>8</v>
      </c>
      <c r="M452" s="223">
        <f>(H452*1.33+I452*1.67+J452*2)/E452</f>
        <v>0.25</v>
      </c>
      <c r="N452" s="222">
        <f>M452+F452</f>
        <v>0.8214285714285714</v>
      </c>
    </row>
    <row r="453" spans="1:14" ht="14.5" customHeight="1" x14ac:dyDescent="0.15">
      <c r="A453" s="213"/>
      <c r="B453" s="226"/>
      <c r="C453" s="226"/>
      <c r="D453" s="226"/>
      <c r="E453" s="226"/>
      <c r="F453" s="226"/>
      <c r="G453" s="226"/>
      <c r="H453" s="226"/>
      <c r="I453" s="226"/>
      <c r="J453" s="226"/>
      <c r="K453" s="226"/>
      <c r="L453" s="226"/>
      <c r="M453" s="226"/>
      <c r="N453" s="226"/>
    </row>
    <row r="454" spans="1:14" ht="14.5" customHeight="1" x14ac:dyDescent="0.15">
      <c r="A454" s="224" t="s">
        <v>125</v>
      </c>
      <c r="B454" s="216">
        <v>2017</v>
      </c>
      <c r="C454" s="217" t="s">
        <v>268</v>
      </c>
      <c r="D454" s="216">
        <f>'2017 Field of Dreamers - 2017 -'!C35</f>
        <v>60</v>
      </c>
      <c r="E454" s="216">
        <f>'2017 Field of Dreamers - 2017 -'!D35</f>
        <v>37</v>
      </c>
      <c r="F454" s="216">
        <f>'2017 Field of Dreamers - 2017 -'!E35</f>
        <v>0.6166666666666667</v>
      </c>
      <c r="G454" s="216">
        <f>'2017 Field of Dreamers - 2017 -'!F35</f>
        <v>35</v>
      </c>
      <c r="H454" s="216">
        <f>'2017 Field of Dreamers - 2017 -'!G35</f>
        <v>2</v>
      </c>
      <c r="I454" s="216">
        <f>'2017 Field of Dreamers - 2017 -'!H35</f>
        <v>0</v>
      </c>
      <c r="J454" s="216">
        <f>'2017 Field of Dreamers - 2017 -'!I35</f>
        <v>0</v>
      </c>
      <c r="K454" s="216">
        <f>'2017 Field of Dreamers - 2017 -'!J35</f>
        <v>8</v>
      </c>
      <c r="L454" s="216">
        <f>'2017 Field of Dreamers - 2017 -'!K35</f>
        <v>20</v>
      </c>
      <c r="M454" s="216">
        <f>'2017 Field of Dreamers - 2017 -'!L35</f>
        <v>7.2054054054054045E-2</v>
      </c>
      <c r="N454" s="216">
        <f>'2017 Field of Dreamers - 2017 -'!M35</f>
        <v>0.68872072072072077</v>
      </c>
    </row>
    <row r="455" spans="1:14" ht="14.5" customHeight="1" x14ac:dyDescent="0.15">
      <c r="A455" s="224" t="s">
        <v>125</v>
      </c>
      <c r="B455" s="216">
        <v>2018</v>
      </c>
      <c r="C455" s="217" t="s">
        <v>271</v>
      </c>
      <c r="D455" s="216">
        <f>'All Seasons - All Seasons'!C208</f>
        <v>38</v>
      </c>
      <c r="E455" s="216">
        <f>'All Seasons - All Seasons'!D208</f>
        <v>27</v>
      </c>
      <c r="F455" s="216">
        <f>'All Seasons - All Seasons'!E208</f>
        <v>0.71052631578947367</v>
      </c>
      <c r="G455" s="216">
        <f>'All Seasons - All Seasons'!F208</f>
        <v>26</v>
      </c>
      <c r="H455" s="216">
        <f>'All Seasons - All Seasons'!G208</f>
        <v>1</v>
      </c>
      <c r="I455" s="216">
        <f>'All Seasons - All Seasons'!H208</f>
        <v>0</v>
      </c>
      <c r="J455" s="216">
        <f>'All Seasons - All Seasons'!I208</f>
        <v>0</v>
      </c>
      <c r="K455" s="216">
        <f>'All Seasons - All Seasons'!J208</f>
        <v>12</v>
      </c>
      <c r="L455" s="216">
        <f>'All Seasons - All Seasons'!K208</f>
        <v>13</v>
      </c>
      <c r="M455" s="216">
        <f>'All Seasons - All Seasons'!L208</f>
        <v>0</v>
      </c>
      <c r="N455" s="216">
        <f>'All Seasons - All Seasons'!M208</f>
        <v>0.71052631578947367</v>
      </c>
    </row>
    <row r="456" spans="1:14" ht="14.5" customHeight="1" x14ac:dyDescent="0.15">
      <c r="A456" s="224" t="s">
        <v>125</v>
      </c>
      <c r="B456" s="216">
        <v>2019</v>
      </c>
      <c r="C456" s="217" t="s">
        <v>265</v>
      </c>
      <c r="D456" s="216">
        <f>'2019 Field of Dreamers - 2019 -'!C8</f>
        <v>41</v>
      </c>
      <c r="E456" s="216">
        <f>'2019 Field of Dreamers - 2019 -'!D8</f>
        <v>26</v>
      </c>
      <c r="F456" s="216">
        <f>'2019 Field of Dreamers - 2019 -'!E8</f>
        <v>0.63414634146341464</v>
      </c>
      <c r="G456" s="216">
        <f>'2019 Field of Dreamers - 2019 -'!F8</f>
        <v>22</v>
      </c>
      <c r="H456" s="216">
        <f>'2019 Field of Dreamers - 2019 -'!G8</f>
        <v>4</v>
      </c>
      <c r="I456" s="216">
        <f>'2019 Field of Dreamers - 2019 -'!H8</f>
        <v>0</v>
      </c>
      <c r="J456" s="216">
        <f>'2019 Field of Dreamers - 2019 -'!I8</f>
        <v>0</v>
      </c>
      <c r="K456" s="216">
        <f>'2019 Field of Dreamers - 2019 -'!J8</f>
        <v>12</v>
      </c>
      <c r="L456" s="216">
        <f>'2019 Field of Dreamers - 2019 -'!K8</f>
        <v>14</v>
      </c>
      <c r="M456" s="216">
        <f>'2019 Field of Dreamers - 2019 -'!L8</f>
        <v>0.20507692307692307</v>
      </c>
      <c r="N456" s="216">
        <f>'2019 Field of Dreamers - 2019 -'!M8</f>
        <v>0.83922326454033769</v>
      </c>
    </row>
    <row r="457" spans="1:14" ht="14.5" customHeight="1" x14ac:dyDescent="0.15">
      <c r="A457" s="219" t="s">
        <v>264</v>
      </c>
      <c r="B457" s="220"/>
      <c r="C457" s="221"/>
      <c r="D457" s="222">
        <f>SUM(D454:D456)</f>
        <v>139</v>
      </c>
      <c r="E457" s="222">
        <f>SUM(E454:E456)</f>
        <v>90</v>
      </c>
      <c r="F457" s="223">
        <f>E457/D457</f>
        <v>0.64748201438848918</v>
      </c>
      <c r="G457" s="222">
        <f t="shared" ref="G457:L457" si="117">SUM(G454:G456)</f>
        <v>83</v>
      </c>
      <c r="H457" s="222">
        <f t="shared" si="117"/>
        <v>7</v>
      </c>
      <c r="I457" s="222">
        <f t="shared" si="117"/>
        <v>0</v>
      </c>
      <c r="J457" s="222">
        <f t="shared" si="117"/>
        <v>0</v>
      </c>
      <c r="K457" s="222">
        <f t="shared" si="117"/>
        <v>32</v>
      </c>
      <c r="L457" s="222">
        <f t="shared" si="117"/>
        <v>47</v>
      </c>
      <c r="M457" s="223">
        <f>(H457*1.33+I457*1.67+J457*2)/E457</f>
        <v>0.10344444444444445</v>
      </c>
      <c r="N457" s="222">
        <f>M457+F457</f>
        <v>0.75092645883293363</v>
      </c>
    </row>
    <row r="458" spans="1:14" ht="14.5" customHeight="1" x14ac:dyDescent="0.15">
      <c r="A458" s="213"/>
      <c r="B458" s="226"/>
      <c r="C458" s="226"/>
      <c r="D458" s="226"/>
      <c r="E458" s="226"/>
      <c r="F458" s="226"/>
      <c r="G458" s="226"/>
      <c r="H458" s="226"/>
      <c r="I458" s="226"/>
      <c r="J458" s="226"/>
      <c r="K458" s="226"/>
      <c r="L458" s="226"/>
      <c r="M458" s="226"/>
      <c r="N458" s="226"/>
    </row>
    <row r="459" spans="1:14" ht="14.5" customHeight="1" x14ac:dyDescent="0.15">
      <c r="A459" s="224" t="s">
        <v>67</v>
      </c>
      <c r="B459" s="216">
        <v>2013</v>
      </c>
      <c r="C459" s="217" t="s">
        <v>269</v>
      </c>
      <c r="D459" s="216">
        <v>17</v>
      </c>
      <c r="E459" s="216">
        <v>9</v>
      </c>
      <c r="F459" s="218">
        <f>E459/D459</f>
        <v>0.52941176470588236</v>
      </c>
      <c r="G459" s="225">
        <v>7</v>
      </c>
      <c r="H459" s="216">
        <v>2</v>
      </c>
      <c r="I459" s="216">
        <v>0</v>
      </c>
      <c r="J459" s="216">
        <v>0</v>
      </c>
      <c r="K459" s="216">
        <v>6</v>
      </c>
      <c r="L459" s="216">
        <v>7</v>
      </c>
      <c r="M459" s="218">
        <f>(H459*1.33+I459*1.67+J459*2)/E459</f>
        <v>0.29555555555555557</v>
      </c>
      <c r="N459" s="216">
        <f>M459+F459</f>
        <v>0.82496732026143793</v>
      </c>
    </row>
    <row r="460" spans="1:14" ht="14.5" customHeight="1" x14ac:dyDescent="0.15">
      <c r="A460" s="224" t="s">
        <v>67</v>
      </c>
      <c r="B460" s="216">
        <v>2014</v>
      </c>
      <c r="C460" s="217" t="s">
        <v>269</v>
      </c>
      <c r="D460" s="216">
        <v>18</v>
      </c>
      <c r="E460" s="216">
        <v>9</v>
      </c>
      <c r="F460" s="218">
        <f>E460/D460</f>
        <v>0.5</v>
      </c>
      <c r="G460" s="225">
        <v>8</v>
      </c>
      <c r="H460" s="216">
        <v>1</v>
      </c>
      <c r="I460" s="216">
        <v>0</v>
      </c>
      <c r="J460" s="216">
        <v>0</v>
      </c>
      <c r="K460" s="216">
        <v>2</v>
      </c>
      <c r="L460" s="216">
        <v>2</v>
      </c>
      <c r="M460" s="218">
        <f>(H460*1.33+I460*1.67+J460*2)/E460</f>
        <v>0.14777777777777779</v>
      </c>
      <c r="N460" s="216">
        <f>M460+F460</f>
        <v>0.64777777777777779</v>
      </c>
    </row>
    <row r="461" spans="1:14" ht="14.5" customHeight="1" x14ac:dyDescent="0.15">
      <c r="A461" s="224" t="s">
        <v>67</v>
      </c>
      <c r="B461" s="216">
        <v>2015</v>
      </c>
      <c r="C461" s="217" t="s">
        <v>269</v>
      </c>
      <c r="D461" s="216">
        <v>18</v>
      </c>
      <c r="E461" s="216">
        <v>10</v>
      </c>
      <c r="F461" s="218">
        <f>E461/D461</f>
        <v>0.55555555555555558</v>
      </c>
      <c r="G461" s="225">
        <v>10</v>
      </c>
      <c r="H461" s="216">
        <v>0</v>
      </c>
      <c r="I461" s="216">
        <v>0</v>
      </c>
      <c r="J461" s="216">
        <v>0</v>
      </c>
      <c r="K461" s="216">
        <v>5</v>
      </c>
      <c r="L461" s="216">
        <v>3</v>
      </c>
      <c r="M461" s="218">
        <f>(H461*1.33+I461*1.67+J461*2)/E461</f>
        <v>0</v>
      </c>
      <c r="N461" s="216">
        <f>M461+F461</f>
        <v>0.55555555555555558</v>
      </c>
    </row>
    <row r="462" spans="1:14" ht="14.5" customHeight="1" x14ac:dyDescent="0.15">
      <c r="A462" s="224" t="s">
        <v>67</v>
      </c>
      <c r="B462" s="216">
        <v>2017</v>
      </c>
      <c r="C462" s="217" t="s">
        <v>271</v>
      </c>
      <c r="D462" s="216">
        <f>'2017 - 2017 - Field of Dreamers'!C45</f>
        <v>46</v>
      </c>
      <c r="E462" s="216">
        <f>'2017 - 2017 - Field of Dreamers'!D45</f>
        <v>27</v>
      </c>
      <c r="F462" s="216">
        <f>'2017 - 2017 - Field of Dreamers'!E45</f>
        <v>0.58695652173913049</v>
      </c>
      <c r="G462" s="216">
        <f>'2017 - 2017 - Field of Dreamers'!F45</f>
        <v>27</v>
      </c>
      <c r="H462" s="216">
        <f>'2017 - 2017 - Field of Dreamers'!G45</f>
        <v>0</v>
      </c>
      <c r="I462" s="216">
        <f>'2017 - 2017 - Field of Dreamers'!H45</f>
        <v>0</v>
      </c>
      <c r="J462" s="216">
        <f>'2017 - 2017 - Field of Dreamers'!I45</f>
        <v>0</v>
      </c>
      <c r="K462" s="216">
        <f>'2017 - 2017 - Field of Dreamers'!J45</f>
        <v>15</v>
      </c>
      <c r="L462" s="216">
        <f>'2017 - 2017 - Field of Dreamers'!K45</f>
        <v>6</v>
      </c>
      <c r="M462" s="216">
        <f>'2017 - 2017 - Field of Dreamers'!L45</f>
        <v>0</v>
      </c>
      <c r="N462" s="216">
        <f>'2017 - 2017 - Field of Dreamers'!M45</f>
        <v>0.58695652173913049</v>
      </c>
    </row>
    <row r="463" spans="1:14" ht="14.5" customHeight="1" x14ac:dyDescent="0.15">
      <c r="A463" s="224" t="s">
        <v>67</v>
      </c>
      <c r="B463" s="216">
        <v>2018</v>
      </c>
      <c r="C463" s="217" t="s">
        <v>272</v>
      </c>
      <c r="D463" s="216">
        <f>'All Seasons - All Seasons'!C213</f>
        <v>21</v>
      </c>
      <c r="E463" s="216">
        <f>'All Seasons - All Seasons'!D213</f>
        <v>10</v>
      </c>
      <c r="F463" s="216">
        <f>'All Seasons - All Seasons'!E213</f>
        <v>0.47619047619047616</v>
      </c>
      <c r="G463" s="216">
        <f>'All Seasons - All Seasons'!F213</f>
        <v>9</v>
      </c>
      <c r="H463" s="216">
        <f>'All Seasons - All Seasons'!G213</f>
        <v>1</v>
      </c>
      <c r="I463" s="216">
        <f>'All Seasons - All Seasons'!H213</f>
        <v>0</v>
      </c>
      <c r="J463" s="216">
        <f>'All Seasons - All Seasons'!I213</f>
        <v>0</v>
      </c>
      <c r="K463" s="216">
        <f>'All Seasons - All Seasons'!J213</f>
        <v>6</v>
      </c>
      <c r="L463" s="216">
        <f>'All Seasons - All Seasons'!K213</f>
        <v>8</v>
      </c>
      <c r="M463" s="216">
        <f>'All Seasons - All Seasons'!L213</f>
        <v>0.1333</v>
      </c>
      <c r="N463" s="216">
        <f>'All Seasons - All Seasons'!M213</f>
        <v>0.60949047619047614</v>
      </c>
    </row>
    <row r="464" spans="1:14" ht="14.5" customHeight="1" x14ac:dyDescent="0.15">
      <c r="A464" s="219" t="s">
        <v>264</v>
      </c>
      <c r="B464" s="220"/>
      <c r="C464" s="221"/>
      <c r="D464" s="222">
        <f>SUM(D459:D463)</f>
        <v>120</v>
      </c>
      <c r="E464" s="222">
        <f>SUM(E459:E463)</f>
        <v>65</v>
      </c>
      <c r="F464" s="223">
        <f>E464/D464</f>
        <v>0.54166666666666663</v>
      </c>
      <c r="G464" s="222">
        <f t="shared" ref="G464:L464" si="118">SUM(G459:G463)</f>
        <v>61</v>
      </c>
      <c r="H464" s="222">
        <f t="shared" si="118"/>
        <v>4</v>
      </c>
      <c r="I464" s="222">
        <f t="shared" si="118"/>
        <v>0</v>
      </c>
      <c r="J464" s="222">
        <f t="shared" si="118"/>
        <v>0</v>
      </c>
      <c r="K464" s="222">
        <f t="shared" si="118"/>
        <v>34</v>
      </c>
      <c r="L464" s="222">
        <f t="shared" si="118"/>
        <v>26</v>
      </c>
      <c r="M464" s="223">
        <f>(H464*1.33+I464*1.67+J464*2)/E464</f>
        <v>8.1846153846153846E-2</v>
      </c>
      <c r="N464" s="222">
        <f>M464+F464</f>
        <v>0.62351282051282042</v>
      </c>
    </row>
    <row r="465" spans="1:14" ht="14.5" customHeight="1" x14ac:dyDescent="0.15">
      <c r="A465" s="213"/>
      <c r="B465" s="214"/>
      <c r="C465" s="215"/>
      <c r="D465" s="214"/>
      <c r="E465" s="214"/>
      <c r="F465" s="214"/>
      <c r="G465" s="214"/>
      <c r="H465" s="214"/>
      <c r="I465" s="214"/>
      <c r="J465" s="214"/>
      <c r="K465" s="214"/>
      <c r="L465" s="214"/>
      <c r="M465" s="214"/>
      <c r="N465" s="214"/>
    </row>
    <row r="466" spans="1:14" ht="14.5" customHeight="1" x14ac:dyDescent="0.15">
      <c r="A466" s="198" t="s">
        <v>256</v>
      </c>
      <c r="B466" s="216">
        <v>2019</v>
      </c>
      <c r="C466" s="217" t="s">
        <v>265</v>
      </c>
      <c r="D466" s="216">
        <f>'2019 Field of Dreamers - 2019 -'!C10</f>
        <v>41</v>
      </c>
      <c r="E466" s="216">
        <f>'2019 Field of Dreamers - 2019 -'!D10</f>
        <v>27</v>
      </c>
      <c r="F466" s="216">
        <f>'2019 Field of Dreamers - 2019 -'!E10</f>
        <v>0.65853658536585369</v>
      </c>
      <c r="G466" s="216">
        <f>'2019 Field of Dreamers - 2019 -'!F10</f>
        <v>20</v>
      </c>
      <c r="H466" s="216">
        <f>'2019 Field of Dreamers - 2019 -'!G10</f>
        <v>7</v>
      </c>
      <c r="I466" s="216">
        <f>'2019 Field of Dreamers - 2019 -'!H10</f>
        <v>0</v>
      </c>
      <c r="J466" s="216">
        <f>'2019 Field of Dreamers - 2019 -'!I10</f>
        <v>0</v>
      </c>
      <c r="K466" s="216">
        <f>'2019 Field of Dreamers - 2019 -'!J10</f>
        <v>16</v>
      </c>
      <c r="L466" s="216">
        <f>'2019 Field of Dreamers - 2019 -'!K10</f>
        <v>15</v>
      </c>
      <c r="M466" s="216">
        <f>'2019 Field of Dreamers - 2019 -'!L10</f>
        <v>0.34559259259259256</v>
      </c>
      <c r="N466" s="216">
        <f>'2019 Field of Dreamers - 2019 -'!M10</f>
        <v>1.0041291779584463</v>
      </c>
    </row>
    <row r="467" spans="1:14" ht="14.5" customHeight="1" x14ac:dyDescent="0.15">
      <c r="A467" s="219" t="s">
        <v>264</v>
      </c>
      <c r="B467" s="220"/>
      <c r="C467" s="221"/>
      <c r="D467" s="222">
        <f>D466</f>
        <v>41</v>
      </c>
      <c r="E467" s="222">
        <f>E466</f>
        <v>27</v>
      </c>
      <c r="F467" s="223">
        <f>E467/D467</f>
        <v>0.65853658536585369</v>
      </c>
      <c r="G467" s="222">
        <f t="shared" ref="G467:L467" si="119">G466</f>
        <v>20</v>
      </c>
      <c r="H467" s="222">
        <f t="shared" si="119"/>
        <v>7</v>
      </c>
      <c r="I467" s="222">
        <f t="shared" si="119"/>
        <v>0</v>
      </c>
      <c r="J467" s="222">
        <f t="shared" si="119"/>
        <v>0</v>
      </c>
      <c r="K467" s="222">
        <f t="shared" si="119"/>
        <v>16</v>
      </c>
      <c r="L467" s="222">
        <f t="shared" si="119"/>
        <v>15</v>
      </c>
      <c r="M467" s="223">
        <f>(H467*1.33+I467*1.67+J467*2)/E467</f>
        <v>0.34481481481481485</v>
      </c>
      <c r="N467" s="222">
        <f>M467+F467</f>
        <v>1.0033514001806685</v>
      </c>
    </row>
    <row r="468" spans="1:14" ht="14.5" customHeight="1" x14ac:dyDescent="0.15">
      <c r="A468" s="213"/>
      <c r="B468" s="214"/>
      <c r="C468" s="215"/>
      <c r="D468" s="214"/>
      <c r="E468" s="214"/>
      <c r="F468" s="214"/>
      <c r="G468" s="214"/>
      <c r="H468" s="214"/>
      <c r="I468" s="214"/>
      <c r="J468" s="214"/>
      <c r="K468" s="214"/>
      <c r="L468" s="214"/>
      <c r="M468" s="214"/>
      <c r="N468" s="214"/>
    </row>
    <row r="469" spans="1:14" ht="14.5" customHeight="1" x14ac:dyDescent="0.15">
      <c r="A469" s="198" t="s">
        <v>29</v>
      </c>
      <c r="B469" s="216">
        <v>2007</v>
      </c>
      <c r="C469" s="217" t="s">
        <v>263</v>
      </c>
      <c r="D469" s="216">
        <v>50</v>
      </c>
      <c r="E469" s="216">
        <v>26</v>
      </c>
      <c r="F469" s="218">
        <f>E469/D469</f>
        <v>0.52</v>
      </c>
      <c r="G469" s="216">
        <v>23</v>
      </c>
      <c r="H469" s="216">
        <v>3</v>
      </c>
      <c r="I469" s="216">
        <v>0</v>
      </c>
      <c r="J469" s="216">
        <v>0</v>
      </c>
      <c r="K469" s="216">
        <v>12</v>
      </c>
      <c r="L469" s="216">
        <v>14</v>
      </c>
      <c r="M469" s="218">
        <f>(H469*1.33+I469*1.67+J469*2)/E469</f>
        <v>0.15346153846153848</v>
      </c>
      <c r="N469" s="216">
        <f>M469+F469</f>
        <v>0.67346153846153856</v>
      </c>
    </row>
    <row r="470" spans="1:14" ht="14.5" customHeight="1" x14ac:dyDescent="0.15">
      <c r="A470" s="224" t="s">
        <v>29</v>
      </c>
      <c r="B470" s="216">
        <v>2008</v>
      </c>
      <c r="C470" s="217" t="s">
        <v>266</v>
      </c>
      <c r="D470" s="216">
        <v>19</v>
      </c>
      <c r="E470" s="216">
        <v>5</v>
      </c>
      <c r="F470" s="218">
        <f>E470/D470</f>
        <v>0.26315789473684209</v>
      </c>
      <c r="G470" s="216">
        <v>4</v>
      </c>
      <c r="H470" s="216">
        <v>1</v>
      </c>
      <c r="I470" s="216">
        <v>0</v>
      </c>
      <c r="J470" s="216">
        <v>0</v>
      </c>
      <c r="K470" s="216">
        <v>0</v>
      </c>
      <c r="L470" s="216">
        <v>1</v>
      </c>
      <c r="M470" s="218">
        <f>(H470*1.33+I470*1.67+J470*2)/E470</f>
        <v>0.26600000000000001</v>
      </c>
      <c r="N470" s="216">
        <f>M470+F470</f>
        <v>0.52915789473684205</v>
      </c>
    </row>
    <row r="471" spans="1:14" ht="14.5" customHeight="1" x14ac:dyDescent="0.15">
      <c r="A471" s="224" t="s">
        <v>29</v>
      </c>
      <c r="B471" s="216">
        <v>2009</v>
      </c>
      <c r="C471" s="217" t="s">
        <v>267</v>
      </c>
      <c r="D471" s="216">
        <v>28</v>
      </c>
      <c r="E471" s="216">
        <v>9</v>
      </c>
      <c r="F471" s="218">
        <f>E471/D471</f>
        <v>0.32142857142857145</v>
      </c>
      <c r="G471" s="225">
        <v>6</v>
      </c>
      <c r="H471" s="216">
        <v>3</v>
      </c>
      <c r="I471" s="216">
        <v>0</v>
      </c>
      <c r="J471" s="216">
        <v>0</v>
      </c>
      <c r="K471" s="216">
        <v>5</v>
      </c>
      <c r="L471" s="216">
        <v>5</v>
      </c>
      <c r="M471" s="218">
        <f>(H471*1.33+I471*1.67+J471*2)/E471</f>
        <v>0.44333333333333336</v>
      </c>
      <c r="N471" s="216">
        <f>M471+F471</f>
        <v>0.76476190476190475</v>
      </c>
    </row>
    <row r="472" spans="1:14" ht="14.5" customHeight="1" x14ac:dyDescent="0.15">
      <c r="A472" s="224" t="s">
        <v>29</v>
      </c>
      <c r="B472" s="216">
        <v>2010</v>
      </c>
      <c r="C472" s="217" t="s">
        <v>263</v>
      </c>
      <c r="D472" s="216">
        <v>7</v>
      </c>
      <c r="E472" s="216">
        <v>1</v>
      </c>
      <c r="F472" s="218">
        <f>E472/D472</f>
        <v>0.14285714285714285</v>
      </c>
      <c r="G472" s="225">
        <v>0</v>
      </c>
      <c r="H472" s="216">
        <v>1</v>
      </c>
      <c r="I472" s="216">
        <v>0</v>
      </c>
      <c r="J472" s="216">
        <v>0</v>
      </c>
      <c r="K472" s="216">
        <v>1</v>
      </c>
      <c r="L472" s="216">
        <v>0</v>
      </c>
      <c r="M472" s="218">
        <f>(H472*1.33+I472*1.67+J472*2)/E472</f>
        <v>1.33</v>
      </c>
      <c r="N472" s="216">
        <f>M472+F472</f>
        <v>1.4728571428571429</v>
      </c>
    </row>
    <row r="473" spans="1:14" ht="14.5" customHeight="1" x14ac:dyDescent="0.15">
      <c r="A473" s="219" t="s">
        <v>264</v>
      </c>
      <c r="B473" s="220"/>
      <c r="C473" s="221"/>
      <c r="D473" s="222">
        <f>SUM(D469:D472)</f>
        <v>104</v>
      </c>
      <c r="E473" s="222">
        <f>SUM(E469:E472)</f>
        <v>41</v>
      </c>
      <c r="F473" s="223">
        <f>E473/D473</f>
        <v>0.39423076923076922</v>
      </c>
      <c r="G473" s="222">
        <f t="shared" ref="G473:L473" si="120">SUM(G469:G472)</f>
        <v>33</v>
      </c>
      <c r="H473" s="222">
        <f t="shared" si="120"/>
        <v>8</v>
      </c>
      <c r="I473" s="222">
        <f t="shared" si="120"/>
        <v>0</v>
      </c>
      <c r="J473" s="222">
        <f t="shared" si="120"/>
        <v>0</v>
      </c>
      <c r="K473" s="222">
        <f t="shared" si="120"/>
        <v>18</v>
      </c>
      <c r="L473" s="222">
        <f t="shared" si="120"/>
        <v>20</v>
      </c>
      <c r="M473" s="223">
        <f>(H473*1.33+I473*1.67+J473*2)/E473</f>
        <v>0.25951219512195123</v>
      </c>
      <c r="N473" s="222">
        <f>M473+F473</f>
        <v>0.65374296435272039</v>
      </c>
    </row>
    <row r="474" spans="1:14" ht="14.5" customHeight="1" x14ac:dyDescent="0.15">
      <c r="A474" s="213"/>
      <c r="B474" s="214"/>
      <c r="C474" s="226"/>
      <c r="D474" s="214"/>
      <c r="E474" s="214"/>
      <c r="F474" s="214"/>
      <c r="G474" s="214"/>
      <c r="H474" s="214"/>
      <c r="I474" s="214"/>
      <c r="J474" s="214"/>
      <c r="K474" s="214"/>
      <c r="L474" s="214"/>
      <c r="M474" s="214"/>
      <c r="N474" s="214"/>
    </row>
    <row r="475" spans="1:14" ht="14.5" customHeight="1" x14ac:dyDescent="0.15">
      <c r="A475" s="198" t="s">
        <v>22</v>
      </c>
      <c r="B475" s="216">
        <v>2007</v>
      </c>
      <c r="C475" s="217" t="s">
        <v>263</v>
      </c>
      <c r="D475" s="216">
        <v>47</v>
      </c>
      <c r="E475" s="216">
        <v>34</v>
      </c>
      <c r="F475" s="218">
        <f>E475/D475</f>
        <v>0.72340425531914898</v>
      </c>
      <c r="G475" s="216">
        <v>28</v>
      </c>
      <c r="H475" s="216">
        <v>4</v>
      </c>
      <c r="I475" s="216">
        <v>0</v>
      </c>
      <c r="J475" s="216">
        <v>2</v>
      </c>
      <c r="K475" s="216">
        <v>20</v>
      </c>
      <c r="L475" s="216">
        <v>16</v>
      </c>
      <c r="M475" s="218">
        <f>(H475*1.33+I475*1.67+J475*2)/E475</f>
        <v>0.27411764705882352</v>
      </c>
      <c r="N475" s="216">
        <f>M475+F475</f>
        <v>0.99752190237797245</v>
      </c>
    </row>
    <row r="476" spans="1:14" ht="14.5" customHeight="1" x14ac:dyDescent="0.15">
      <c r="A476" s="219" t="s">
        <v>264</v>
      </c>
      <c r="B476" s="220"/>
      <c r="C476" s="221"/>
      <c r="D476" s="222">
        <f>D475</f>
        <v>47</v>
      </c>
      <c r="E476" s="222">
        <f>E475</f>
        <v>34</v>
      </c>
      <c r="F476" s="223">
        <f>E476/D476</f>
        <v>0.72340425531914898</v>
      </c>
      <c r="G476" s="222">
        <f t="shared" ref="G476:L476" si="121">G475</f>
        <v>28</v>
      </c>
      <c r="H476" s="222">
        <f t="shared" si="121"/>
        <v>4</v>
      </c>
      <c r="I476" s="222">
        <f t="shared" si="121"/>
        <v>0</v>
      </c>
      <c r="J476" s="222">
        <f t="shared" si="121"/>
        <v>2</v>
      </c>
      <c r="K476" s="222">
        <f t="shared" si="121"/>
        <v>20</v>
      </c>
      <c r="L476" s="222">
        <f t="shared" si="121"/>
        <v>16</v>
      </c>
      <c r="M476" s="223">
        <f>(H476*1.33+I476*1.67+J476*2)/E476</f>
        <v>0.27411764705882352</v>
      </c>
      <c r="N476" s="222">
        <f>M476+F476</f>
        <v>0.99752190237797245</v>
      </c>
    </row>
    <row r="477" spans="1:14" ht="14.5" customHeight="1" x14ac:dyDescent="0.15">
      <c r="A477" s="213"/>
      <c r="B477" s="214"/>
      <c r="C477" s="226"/>
      <c r="D477" s="214"/>
      <c r="E477" s="214"/>
      <c r="F477" s="214"/>
      <c r="G477" s="214"/>
      <c r="H477" s="214"/>
      <c r="I477" s="214"/>
      <c r="J477" s="214"/>
      <c r="K477" s="214"/>
      <c r="L477" s="214"/>
      <c r="M477" s="214"/>
      <c r="N477" s="214"/>
    </row>
    <row r="478" spans="1:14" ht="14.5" customHeight="1" x14ac:dyDescent="0.15">
      <c r="A478" s="198" t="s">
        <v>229</v>
      </c>
      <c r="B478" s="216">
        <v>2019</v>
      </c>
      <c r="C478" s="217" t="s">
        <v>275</v>
      </c>
      <c r="D478" s="216">
        <f>'2019 Field of Dreamers - 2019 -'!C64</f>
        <v>42</v>
      </c>
      <c r="E478" s="216">
        <f>'2019 Field of Dreamers - 2019 -'!D64</f>
        <v>18</v>
      </c>
      <c r="F478" s="216">
        <f>'2019 Field of Dreamers - 2019 -'!E64</f>
        <v>0.42857142857142855</v>
      </c>
      <c r="G478" s="216">
        <f>'2019 Field of Dreamers - 2019 -'!F64</f>
        <v>18</v>
      </c>
      <c r="H478" s="216">
        <f>'2019 Field of Dreamers - 2019 -'!G64</f>
        <v>0</v>
      </c>
      <c r="I478" s="216">
        <f>'2019 Field of Dreamers - 2019 -'!H64</f>
        <v>0</v>
      </c>
      <c r="J478" s="216">
        <f>'2019 Field of Dreamers - 2019 -'!I64</f>
        <v>0</v>
      </c>
      <c r="K478" s="216">
        <f>'2019 Field of Dreamers - 2019 -'!J64</f>
        <v>14</v>
      </c>
      <c r="L478" s="216">
        <f>'2019 Field of Dreamers - 2019 -'!K64</f>
        <v>1</v>
      </c>
      <c r="M478" s="216">
        <f>'2019 Field of Dreamers - 2019 -'!L64</f>
        <v>0</v>
      </c>
      <c r="N478" s="216">
        <f>'2019 Field of Dreamers - 2019 -'!M64</f>
        <v>0.42857142857142855</v>
      </c>
    </row>
    <row r="479" spans="1:14" ht="14.5" customHeight="1" x14ac:dyDescent="0.15">
      <c r="A479" s="219" t="s">
        <v>264</v>
      </c>
      <c r="B479" s="220"/>
      <c r="C479" s="221"/>
      <c r="D479" s="222">
        <f>D478</f>
        <v>42</v>
      </c>
      <c r="E479" s="222">
        <f>E478</f>
        <v>18</v>
      </c>
      <c r="F479" s="223">
        <f>E479/D479</f>
        <v>0.42857142857142855</v>
      </c>
      <c r="G479" s="222">
        <f t="shared" ref="G479:L479" si="122">G478</f>
        <v>18</v>
      </c>
      <c r="H479" s="222">
        <f t="shared" si="122"/>
        <v>0</v>
      </c>
      <c r="I479" s="222">
        <f t="shared" si="122"/>
        <v>0</v>
      </c>
      <c r="J479" s="222">
        <f t="shared" si="122"/>
        <v>0</v>
      </c>
      <c r="K479" s="222">
        <f t="shared" si="122"/>
        <v>14</v>
      </c>
      <c r="L479" s="222">
        <f t="shared" si="122"/>
        <v>1</v>
      </c>
      <c r="M479" s="223">
        <f>(H479*1.33+I479*1.67+J479*2)/E479</f>
        <v>0</v>
      </c>
      <c r="N479" s="222">
        <f>M479+F479</f>
        <v>0.42857142857142855</v>
      </c>
    </row>
    <row r="480" spans="1:14" ht="14.5" customHeight="1" x14ac:dyDescent="0.15">
      <c r="A480" s="213"/>
      <c r="B480" s="214"/>
      <c r="C480" s="226"/>
      <c r="D480" s="214"/>
      <c r="E480" s="214"/>
      <c r="F480" s="214"/>
      <c r="G480" s="214"/>
      <c r="H480" s="214"/>
      <c r="I480" s="214"/>
      <c r="J480" s="214"/>
      <c r="K480" s="214"/>
      <c r="L480" s="214"/>
      <c r="M480" s="214"/>
      <c r="N480" s="214"/>
    </row>
    <row r="481" spans="1:14" ht="14.5" customHeight="1" x14ac:dyDescent="0.15">
      <c r="A481" s="224" t="s">
        <v>92</v>
      </c>
      <c r="B481" s="216">
        <v>2016</v>
      </c>
      <c r="C481" s="217" t="s">
        <v>269</v>
      </c>
      <c r="D481" s="216">
        <v>9</v>
      </c>
      <c r="E481" s="216">
        <v>6</v>
      </c>
      <c r="F481" s="218">
        <f>E481/D481</f>
        <v>0.66666666666666663</v>
      </c>
      <c r="G481" s="225">
        <v>2</v>
      </c>
      <c r="H481" s="216">
        <v>3</v>
      </c>
      <c r="I481" s="216">
        <v>0</v>
      </c>
      <c r="J481" s="216">
        <v>1</v>
      </c>
      <c r="K481" s="216">
        <v>6</v>
      </c>
      <c r="L481" s="216">
        <v>4</v>
      </c>
      <c r="M481" s="218">
        <f>(H481*1.33+I481*1.67+J481*2)/E481</f>
        <v>0.99833333333333341</v>
      </c>
      <c r="N481" s="216">
        <f>M481+F481</f>
        <v>1.665</v>
      </c>
    </row>
    <row r="482" spans="1:14" ht="14.5" customHeight="1" x14ac:dyDescent="0.15">
      <c r="A482" s="224" t="s">
        <v>92</v>
      </c>
      <c r="B482" s="216">
        <v>2017</v>
      </c>
      <c r="C482" s="217" t="s">
        <v>268</v>
      </c>
      <c r="D482" s="216">
        <f>'2017 Field of Dreamers - 2017 -'!C31</f>
        <v>69</v>
      </c>
      <c r="E482" s="216">
        <f>'2017 Field of Dreamers - 2017 -'!D31</f>
        <v>49</v>
      </c>
      <c r="F482" s="216">
        <f>'2017 Field of Dreamers - 2017 -'!E31</f>
        <v>0.71014492753623193</v>
      </c>
      <c r="G482" s="216">
        <f>'2017 Field of Dreamers - 2017 -'!F31</f>
        <v>38</v>
      </c>
      <c r="H482" s="216">
        <f>'2017 Field of Dreamers - 2017 -'!G31</f>
        <v>5</v>
      </c>
      <c r="I482" s="216">
        <f>'2017 Field of Dreamers - 2017 -'!H31</f>
        <v>3</v>
      </c>
      <c r="J482" s="216">
        <f>'2017 Field of Dreamers - 2017 -'!I31</f>
        <v>3</v>
      </c>
      <c r="K482" s="216">
        <f>'2017 Field of Dreamers - 2017 -'!J31</f>
        <v>38</v>
      </c>
      <c r="L482" s="216">
        <f>'2017 Field of Dreamers - 2017 -'!K31</f>
        <v>26</v>
      </c>
      <c r="M482" s="216">
        <f>'2017 Field of Dreamers - 2017 -'!L31</f>
        <v>0.36053061224489796</v>
      </c>
      <c r="N482" s="216">
        <f>'2017 Field of Dreamers - 2017 -'!M31</f>
        <v>1.0706755397811298</v>
      </c>
    </row>
    <row r="483" spans="1:14" ht="14.5" customHeight="1" x14ac:dyDescent="0.15">
      <c r="A483" s="224" t="s">
        <v>92</v>
      </c>
      <c r="B483" s="216">
        <v>2018</v>
      </c>
      <c r="C483" s="217" t="s">
        <v>268</v>
      </c>
      <c r="D483" s="216">
        <f>'All Seasons - All Seasons'!C221</f>
        <v>44</v>
      </c>
      <c r="E483" s="216">
        <f>'All Seasons - All Seasons'!D221</f>
        <v>31</v>
      </c>
      <c r="F483" s="216">
        <f>'All Seasons - All Seasons'!E221</f>
        <v>0.70454545454545459</v>
      </c>
      <c r="G483" s="216">
        <f>'All Seasons - All Seasons'!F221</f>
        <v>26</v>
      </c>
      <c r="H483" s="216">
        <f>'All Seasons - All Seasons'!G221</f>
        <v>4</v>
      </c>
      <c r="I483" s="216">
        <f>'All Seasons - All Seasons'!H221</f>
        <v>0</v>
      </c>
      <c r="J483" s="216">
        <f>'All Seasons - All Seasons'!I221</f>
        <v>1</v>
      </c>
      <c r="K483" s="216">
        <f>'All Seasons - All Seasons'!J221</f>
        <v>17</v>
      </c>
      <c r="L483" s="216">
        <f>'All Seasons - All Seasons'!K221</f>
        <v>20</v>
      </c>
      <c r="M483" s="216">
        <f>'All Seasons - All Seasons'!L221</f>
        <v>0.23651612903225805</v>
      </c>
      <c r="N483" s="216">
        <f>'All Seasons - All Seasons'!M221</f>
        <v>0.94106158357771263</v>
      </c>
    </row>
    <row r="484" spans="1:14" ht="14.5" customHeight="1" x14ac:dyDescent="0.15">
      <c r="A484" s="224" t="s">
        <v>92</v>
      </c>
      <c r="B484" s="216">
        <v>2019</v>
      </c>
      <c r="C484" s="217" t="s">
        <v>271</v>
      </c>
      <c r="D484" s="216">
        <f>'2019 Field of Dreamers - 2019 -'!C55</f>
        <v>38</v>
      </c>
      <c r="E484" s="216">
        <f>'2019 Field of Dreamers - 2019 -'!D55</f>
        <v>23</v>
      </c>
      <c r="F484" s="216">
        <f>'2019 Field of Dreamers - 2019 -'!E55</f>
        <v>0.60526315789473684</v>
      </c>
      <c r="G484" s="216">
        <f>'2019 Field of Dreamers - 2019 -'!F55</f>
        <v>15</v>
      </c>
      <c r="H484" s="216">
        <f>'2019 Field of Dreamers - 2019 -'!G55</f>
        <v>5</v>
      </c>
      <c r="I484" s="216">
        <f>'2019 Field of Dreamers - 2019 -'!H55</f>
        <v>1</v>
      </c>
      <c r="J484" s="216">
        <f>'2019 Field of Dreamers - 2019 -'!I55</f>
        <v>2</v>
      </c>
      <c r="K484" s="216">
        <f>'2019 Field of Dreamers - 2019 -'!J55</f>
        <v>22</v>
      </c>
      <c r="L484" s="216">
        <f>'2019 Field of Dreamers - 2019 -'!K55</f>
        <v>16</v>
      </c>
      <c r="M484" s="216">
        <f>'2019 Field of Dreamers - 2019 -'!L55</f>
        <v>0.53617391304347828</v>
      </c>
      <c r="N484" s="216">
        <f>'2019 Field of Dreamers - 2019 -'!M55</f>
        <v>1.1414370709382151</v>
      </c>
    </row>
    <row r="485" spans="1:14" ht="14.5" customHeight="1" x14ac:dyDescent="0.15">
      <c r="A485" s="219" t="s">
        <v>264</v>
      </c>
      <c r="B485" s="220"/>
      <c r="C485" s="221"/>
      <c r="D485" s="222">
        <f>SUM(D481:D484)</f>
        <v>160</v>
      </c>
      <c r="E485" s="222">
        <f>SUM(E481:E484)</f>
        <v>109</v>
      </c>
      <c r="F485" s="223">
        <f>E485/D485</f>
        <v>0.68125000000000002</v>
      </c>
      <c r="G485" s="222">
        <f t="shared" ref="G485:L485" si="123">SUM(G481:G484)</f>
        <v>81</v>
      </c>
      <c r="H485" s="222">
        <f t="shared" si="123"/>
        <v>17</v>
      </c>
      <c r="I485" s="222">
        <f t="shared" si="123"/>
        <v>4</v>
      </c>
      <c r="J485" s="222">
        <f t="shared" si="123"/>
        <v>7</v>
      </c>
      <c r="K485" s="222">
        <f t="shared" si="123"/>
        <v>83</v>
      </c>
      <c r="L485" s="222">
        <f t="shared" si="123"/>
        <v>66</v>
      </c>
      <c r="M485" s="223">
        <f>(H485*1.33+I485*1.67+J485*2)/E485</f>
        <v>0.39715596330275227</v>
      </c>
      <c r="N485" s="222">
        <f>M485+F485</f>
        <v>1.0784059633027523</v>
      </c>
    </row>
    <row r="486" spans="1:14" ht="14.5" customHeight="1" x14ac:dyDescent="0.15">
      <c r="A486" s="213"/>
      <c r="B486" s="214"/>
      <c r="C486" s="226"/>
      <c r="D486" s="214"/>
      <c r="E486" s="214"/>
      <c r="F486" s="214"/>
      <c r="G486" s="214"/>
      <c r="H486" s="214"/>
      <c r="I486" s="214"/>
      <c r="J486" s="214"/>
      <c r="K486" s="214"/>
      <c r="L486" s="214"/>
      <c r="M486" s="214"/>
      <c r="N486" s="214"/>
    </row>
    <row r="487" spans="1:14" ht="14.5" customHeight="1" x14ac:dyDescent="0.15">
      <c r="A487" s="198" t="s">
        <v>184</v>
      </c>
      <c r="B487" s="216">
        <v>2018</v>
      </c>
      <c r="C487" s="217" t="s">
        <v>271</v>
      </c>
      <c r="D487" s="216">
        <f>'2018 Field of Dreamers - 2018 -'!C57</f>
        <v>50</v>
      </c>
      <c r="E487" s="216">
        <f>'2018 Field of Dreamers - 2018 -'!D57</f>
        <v>33</v>
      </c>
      <c r="F487" s="216">
        <f>'2018 Field of Dreamers - 2018 -'!E57</f>
        <v>0.66</v>
      </c>
      <c r="G487" s="216">
        <f>'2018 Field of Dreamers - 2018 -'!F57</f>
        <v>22</v>
      </c>
      <c r="H487" s="216">
        <f>'2018 Field of Dreamers - 2018 -'!G57</f>
        <v>9</v>
      </c>
      <c r="I487" s="216">
        <f>'2018 Field of Dreamers - 2018 -'!H57</f>
        <v>0</v>
      </c>
      <c r="J487" s="216">
        <f>'2018 Field of Dreamers - 2018 -'!I57</f>
        <v>2</v>
      </c>
      <c r="K487" s="216">
        <f>'2018 Field of Dreamers - 2018 -'!J57</f>
        <v>11</v>
      </c>
      <c r="L487" s="216">
        <f>'2018 Field of Dreamers - 2018 -'!K57</f>
        <v>18</v>
      </c>
      <c r="M487" s="216">
        <f>'2018 Field of Dreamers - 2018 -'!L57</f>
        <v>0.48475757575757578</v>
      </c>
      <c r="N487" s="216">
        <f>'2018 Field of Dreamers - 2018 -'!M57</f>
        <v>1.1447575757575759</v>
      </c>
    </row>
    <row r="488" spans="1:14" ht="14.5" customHeight="1" x14ac:dyDescent="0.15">
      <c r="A488" s="198" t="s">
        <v>184</v>
      </c>
      <c r="B488" s="216">
        <v>2019</v>
      </c>
      <c r="C488" s="217" t="s">
        <v>272</v>
      </c>
      <c r="D488" s="216">
        <f>'2019 Field of Dreamers - 2019 -'!C21</f>
        <v>60</v>
      </c>
      <c r="E488" s="216">
        <f>'2019 Field of Dreamers - 2019 -'!D21</f>
        <v>50</v>
      </c>
      <c r="F488" s="216">
        <f>'2019 Field of Dreamers - 2019 -'!E21</f>
        <v>0.83333333333333337</v>
      </c>
      <c r="G488" s="216">
        <f>'2019 Field of Dreamers - 2019 -'!F21</f>
        <v>23</v>
      </c>
      <c r="H488" s="216">
        <f>'2019 Field of Dreamers - 2019 -'!G21</f>
        <v>14</v>
      </c>
      <c r="I488" s="216">
        <f>'2019 Field of Dreamers - 2019 -'!H21</f>
        <v>5</v>
      </c>
      <c r="J488" s="216">
        <f>'2019 Field of Dreamers - 2019 -'!I21</f>
        <v>7</v>
      </c>
      <c r="K488" s="216">
        <f>'2019 Field of Dreamers - 2019 -'!J21</f>
        <v>43</v>
      </c>
      <c r="L488" s="216">
        <f>'2019 Field of Dreamers - 2019 -'!K21</f>
        <v>30</v>
      </c>
      <c r="M488" s="216">
        <f>'2019 Field of Dreamers - 2019 -'!L21</f>
        <v>0.81994</v>
      </c>
      <c r="N488" s="216">
        <f>'2019 Field of Dreamers - 2019 -'!M21</f>
        <v>1.6532733333333334</v>
      </c>
    </row>
    <row r="489" spans="1:14" ht="14.5" customHeight="1" x14ac:dyDescent="0.15">
      <c r="A489" s="219" t="s">
        <v>264</v>
      </c>
      <c r="B489" s="220"/>
      <c r="C489" s="221"/>
      <c r="D489" s="222">
        <f>SUM(D487:D488)</f>
        <v>110</v>
      </c>
      <c r="E489" s="222">
        <f>SUM(E487:E488)</f>
        <v>83</v>
      </c>
      <c r="F489" s="223">
        <f>E489/D489</f>
        <v>0.75454545454545452</v>
      </c>
      <c r="G489" s="222">
        <f t="shared" ref="G489:L489" si="124">SUM(G487:G488)</f>
        <v>45</v>
      </c>
      <c r="H489" s="222">
        <f t="shared" si="124"/>
        <v>23</v>
      </c>
      <c r="I489" s="222">
        <f t="shared" si="124"/>
        <v>5</v>
      </c>
      <c r="J489" s="222">
        <f t="shared" si="124"/>
        <v>9</v>
      </c>
      <c r="K489" s="222">
        <f t="shared" si="124"/>
        <v>54</v>
      </c>
      <c r="L489" s="222">
        <f t="shared" si="124"/>
        <v>48</v>
      </c>
      <c r="M489" s="223">
        <f>(H489*1.33+I489*1.67+J489*2)/E489</f>
        <v>0.68602409638554218</v>
      </c>
      <c r="N489" s="222">
        <f>M489+F489</f>
        <v>1.4405695509309968</v>
      </c>
    </row>
    <row r="490" spans="1:14" ht="14.5" customHeight="1" x14ac:dyDescent="0.15">
      <c r="A490" s="213"/>
      <c r="B490" s="214"/>
      <c r="C490" s="226"/>
      <c r="D490" s="214"/>
      <c r="E490" s="214"/>
      <c r="F490" s="214"/>
      <c r="G490" s="214"/>
      <c r="H490" s="214"/>
      <c r="I490" s="214"/>
      <c r="J490" s="214"/>
      <c r="K490" s="214"/>
      <c r="L490" s="214"/>
      <c r="M490" s="214"/>
      <c r="N490" s="214"/>
    </row>
    <row r="491" spans="1:14" ht="14.5" customHeight="1" x14ac:dyDescent="0.15">
      <c r="A491" s="224" t="s">
        <v>68</v>
      </c>
      <c r="B491" s="216">
        <v>2013</v>
      </c>
      <c r="C491" s="217" t="s">
        <v>269</v>
      </c>
      <c r="D491" s="216">
        <v>11</v>
      </c>
      <c r="E491" s="216">
        <v>5</v>
      </c>
      <c r="F491" s="218">
        <f>E491/D491</f>
        <v>0.45454545454545453</v>
      </c>
      <c r="G491" s="225">
        <v>5</v>
      </c>
      <c r="H491" s="216">
        <v>0</v>
      </c>
      <c r="I491" s="216">
        <v>0</v>
      </c>
      <c r="J491" s="216">
        <v>0</v>
      </c>
      <c r="K491" s="216">
        <v>1</v>
      </c>
      <c r="L491" s="216">
        <v>3</v>
      </c>
      <c r="M491" s="218">
        <f>(H491*1.33+I491*1.67+J491*2)/E491</f>
        <v>0</v>
      </c>
      <c r="N491" s="216">
        <f>M491+F491</f>
        <v>0.45454545454545453</v>
      </c>
    </row>
    <row r="492" spans="1:14" ht="14.5" customHeight="1" x14ac:dyDescent="0.15">
      <c r="A492" s="224" t="s">
        <v>68</v>
      </c>
      <c r="B492" s="216">
        <v>2014</v>
      </c>
      <c r="C492" s="217" t="s">
        <v>269</v>
      </c>
      <c r="D492" s="216">
        <v>37</v>
      </c>
      <c r="E492" s="216">
        <v>27</v>
      </c>
      <c r="F492" s="218">
        <f>E492/D492</f>
        <v>0.72972972972972971</v>
      </c>
      <c r="G492" s="225">
        <v>25</v>
      </c>
      <c r="H492" s="216">
        <v>2</v>
      </c>
      <c r="I492" s="216">
        <v>0</v>
      </c>
      <c r="J492" s="216">
        <v>0</v>
      </c>
      <c r="K492" s="216">
        <v>4</v>
      </c>
      <c r="L492" s="216">
        <v>11</v>
      </c>
      <c r="M492" s="218">
        <f>(H492*1.33+I492*1.67+J492*2)/E492</f>
        <v>9.8518518518518519E-2</v>
      </c>
      <c r="N492" s="216">
        <f>M492+F492</f>
        <v>0.82824824824824828</v>
      </c>
    </row>
    <row r="493" spans="1:14" ht="14.5" customHeight="1" x14ac:dyDescent="0.15">
      <c r="A493" s="224" t="s">
        <v>68</v>
      </c>
      <c r="B493" s="216">
        <v>2015</v>
      </c>
      <c r="C493" s="217" t="s">
        <v>269</v>
      </c>
      <c r="D493" s="216">
        <v>15</v>
      </c>
      <c r="E493" s="216">
        <v>9</v>
      </c>
      <c r="F493" s="218">
        <f>E493/D493</f>
        <v>0.6</v>
      </c>
      <c r="G493" s="225">
        <v>8</v>
      </c>
      <c r="H493" s="216">
        <v>1</v>
      </c>
      <c r="I493" s="216">
        <v>0</v>
      </c>
      <c r="J493" s="216">
        <v>0</v>
      </c>
      <c r="K493" s="216">
        <v>5</v>
      </c>
      <c r="L493" s="216">
        <v>5</v>
      </c>
      <c r="M493" s="218">
        <f>(H493*1.33+I493*1.67+J493*2)/E493</f>
        <v>0.14777777777777779</v>
      </c>
      <c r="N493" s="216">
        <f>M493+F493</f>
        <v>0.74777777777777776</v>
      </c>
    </row>
    <row r="494" spans="1:14" ht="14.5" customHeight="1" x14ac:dyDescent="0.15">
      <c r="A494" s="224" t="s">
        <v>68</v>
      </c>
      <c r="B494" s="216">
        <v>2016</v>
      </c>
      <c r="C494" s="217" t="s">
        <v>269</v>
      </c>
      <c r="D494" s="216">
        <v>42</v>
      </c>
      <c r="E494" s="216">
        <v>28</v>
      </c>
      <c r="F494" s="218">
        <f>E494/D494</f>
        <v>0.66666666666666663</v>
      </c>
      <c r="G494" s="225">
        <v>24</v>
      </c>
      <c r="H494" s="216">
        <v>4</v>
      </c>
      <c r="I494" s="216">
        <v>0</v>
      </c>
      <c r="J494" s="216">
        <v>0</v>
      </c>
      <c r="K494" s="216">
        <v>6</v>
      </c>
      <c r="L494" s="216">
        <v>20</v>
      </c>
      <c r="M494" s="218">
        <f>(H494*1.33+I494*1.67+J494*2)/E494</f>
        <v>0.19</v>
      </c>
      <c r="N494" s="216">
        <f>M494+F494</f>
        <v>0.85666666666666669</v>
      </c>
    </row>
    <row r="495" spans="1:14" ht="14.5" customHeight="1" x14ac:dyDescent="0.15">
      <c r="A495" s="224" t="s">
        <v>68</v>
      </c>
      <c r="B495" s="216">
        <v>2017</v>
      </c>
      <c r="C495" s="217" t="s">
        <v>268</v>
      </c>
      <c r="D495" s="216">
        <f>'2017 Field of Dreamers - 2017 -'!C32</f>
        <v>66</v>
      </c>
      <c r="E495" s="216">
        <f>'2017 Field of Dreamers - 2017 -'!D32</f>
        <v>42</v>
      </c>
      <c r="F495" s="216">
        <f>'2017 Field of Dreamers - 2017 -'!E32</f>
        <v>0.63636363636363635</v>
      </c>
      <c r="G495" s="216">
        <f>'2017 Field of Dreamers - 2017 -'!F32</f>
        <v>37</v>
      </c>
      <c r="H495" s="216">
        <f>'2017 Field of Dreamers - 2017 -'!G32</f>
        <v>4</v>
      </c>
      <c r="I495" s="216">
        <f>'2017 Field of Dreamers - 2017 -'!H32</f>
        <v>0</v>
      </c>
      <c r="J495" s="216">
        <f>'2017 Field of Dreamers - 2017 -'!I32</f>
        <v>1</v>
      </c>
      <c r="K495" s="216">
        <f>'2017 Field of Dreamers - 2017 -'!J32</f>
        <v>15</v>
      </c>
      <c r="L495" s="216">
        <f>'2017 Field of Dreamers - 2017 -'!K32</f>
        <v>20</v>
      </c>
      <c r="M495" s="216">
        <f>'2017 Field of Dreamers - 2017 -'!L32</f>
        <v>0.17457142857142857</v>
      </c>
      <c r="N495" s="216">
        <f>'2017 Field of Dreamers - 2017 -'!M32</f>
        <v>0.81093506493506495</v>
      </c>
    </row>
    <row r="496" spans="1:14" ht="14.5" customHeight="1" x14ac:dyDescent="0.15">
      <c r="A496" s="224" t="s">
        <v>68</v>
      </c>
      <c r="B496" s="216">
        <v>2018</v>
      </c>
      <c r="C496" s="217" t="s">
        <v>265</v>
      </c>
      <c r="D496" s="216">
        <f>'All Seasons - All Seasons'!C228</f>
        <v>60</v>
      </c>
      <c r="E496" s="216">
        <f>'All Seasons - All Seasons'!D228</f>
        <v>37</v>
      </c>
      <c r="F496" s="216">
        <f>'All Seasons - All Seasons'!E228</f>
        <v>0.6166666666666667</v>
      </c>
      <c r="G496" s="216">
        <f>'All Seasons - All Seasons'!F228</f>
        <v>31</v>
      </c>
      <c r="H496" s="216">
        <f>'All Seasons - All Seasons'!G228</f>
        <v>5</v>
      </c>
      <c r="I496" s="216">
        <f>'All Seasons - All Seasons'!H228</f>
        <v>0</v>
      </c>
      <c r="J496" s="216">
        <f>'All Seasons - All Seasons'!I228</f>
        <v>1</v>
      </c>
      <c r="K496" s="216">
        <f>'All Seasons - All Seasons'!J228</f>
        <v>15</v>
      </c>
      <c r="L496" s="216">
        <f>'All Seasons - All Seasons'!K228</f>
        <v>20</v>
      </c>
      <c r="M496" s="216">
        <f>'All Seasons - All Seasons'!L228</f>
        <v>0.23418918918918916</v>
      </c>
      <c r="N496" s="216">
        <f>'All Seasons - All Seasons'!M228</f>
        <v>0.85085585585585588</v>
      </c>
    </row>
    <row r="497" spans="1:14" ht="14.5" customHeight="1" x14ac:dyDescent="0.15">
      <c r="A497" s="224" t="s">
        <v>68</v>
      </c>
      <c r="B497" s="216">
        <v>2019</v>
      </c>
      <c r="C497" s="217" t="s">
        <v>271</v>
      </c>
      <c r="D497" s="216">
        <f>'2019 Field of Dreamers - 2019 -'!C52</f>
        <v>40</v>
      </c>
      <c r="E497" s="216">
        <f>'2019 Field of Dreamers - 2019 -'!D52</f>
        <v>24</v>
      </c>
      <c r="F497" s="216">
        <f>'2019 Field of Dreamers - 2019 -'!E52</f>
        <v>0.6</v>
      </c>
      <c r="G497" s="216">
        <f>'2019 Field of Dreamers - 2019 -'!F52</f>
        <v>19</v>
      </c>
      <c r="H497" s="216">
        <f>'2019 Field of Dreamers - 2019 -'!G52</f>
        <v>5</v>
      </c>
      <c r="I497" s="216">
        <f>'2019 Field of Dreamers - 2019 -'!H52</f>
        <v>0</v>
      </c>
      <c r="J497" s="216">
        <f>'2019 Field of Dreamers - 2019 -'!I52</f>
        <v>0</v>
      </c>
      <c r="K497" s="216">
        <f>'2019 Field of Dreamers - 2019 -'!J52</f>
        <v>11</v>
      </c>
      <c r="L497" s="216">
        <f>'2019 Field of Dreamers - 2019 -'!K52</f>
        <v>11</v>
      </c>
      <c r="M497" s="216">
        <f>'2019 Field of Dreamers - 2019 -'!L52</f>
        <v>0.27770833333333333</v>
      </c>
      <c r="N497" s="216">
        <f>'2019 Field of Dreamers - 2019 -'!M52</f>
        <v>0.87770833333333331</v>
      </c>
    </row>
    <row r="498" spans="1:14" ht="14.5" customHeight="1" x14ac:dyDescent="0.15">
      <c r="A498" s="219" t="s">
        <v>264</v>
      </c>
      <c r="B498" s="220"/>
      <c r="C498" s="221"/>
      <c r="D498" s="222">
        <f>SUM(D491:D497)</f>
        <v>271</v>
      </c>
      <c r="E498" s="222">
        <f>SUM(E491:E497)</f>
        <v>172</v>
      </c>
      <c r="F498" s="223">
        <f>E498/D498</f>
        <v>0.63468634686346859</v>
      </c>
      <c r="G498" s="222">
        <f t="shared" ref="G498:L498" si="125">SUM(G491:G497)</f>
        <v>149</v>
      </c>
      <c r="H498" s="222">
        <f t="shared" si="125"/>
        <v>21</v>
      </c>
      <c r="I498" s="222">
        <f t="shared" si="125"/>
        <v>0</v>
      </c>
      <c r="J498" s="222">
        <f t="shared" si="125"/>
        <v>2</v>
      </c>
      <c r="K498" s="222">
        <f t="shared" si="125"/>
        <v>57</v>
      </c>
      <c r="L498" s="222">
        <f t="shared" si="125"/>
        <v>90</v>
      </c>
      <c r="M498" s="223">
        <f>(H498*1.33+I498*1.67+J498*2)/E498</f>
        <v>0.18563953488372092</v>
      </c>
      <c r="N498" s="222">
        <f>M498+F498</f>
        <v>0.82032588174718946</v>
      </c>
    </row>
    <row r="499" spans="1:14" ht="14.5" customHeight="1" x14ac:dyDescent="0.15">
      <c r="A499" s="213"/>
      <c r="B499" s="214"/>
      <c r="C499" s="226"/>
      <c r="D499" s="214"/>
      <c r="E499" s="214"/>
      <c r="F499" s="214"/>
      <c r="G499" s="214"/>
      <c r="H499" s="214"/>
      <c r="I499" s="214"/>
      <c r="J499" s="214"/>
      <c r="K499" s="214"/>
      <c r="L499" s="214"/>
      <c r="M499" s="214"/>
      <c r="N499" s="214"/>
    </row>
    <row r="500" spans="1:14" ht="14.5" customHeight="1" x14ac:dyDescent="0.15">
      <c r="A500" s="198" t="s">
        <v>179</v>
      </c>
      <c r="B500" s="216">
        <v>2017</v>
      </c>
      <c r="C500" s="217" t="s">
        <v>272</v>
      </c>
      <c r="D500" s="216">
        <f>'2017 - 2017 - Field of Dreamers'!C33</f>
        <v>73</v>
      </c>
      <c r="E500" s="216">
        <f>'2017 - 2017 - Field of Dreamers'!D33</f>
        <v>37</v>
      </c>
      <c r="F500" s="216">
        <f>'2017 - 2017 - Field of Dreamers'!E33</f>
        <v>0.50684931506849318</v>
      </c>
      <c r="G500" s="216">
        <f>'2017 - 2017 - Field of Dreamers'!F33</f>
        <v>37</v>
      </c>
      <c r="H500" s="216">
        <f>'2017 - 2017 - Field of Dreamers'!G33</f>
        <v>0</v>
      </c>
      <c r="I500" s="216">
        <f>'2017 - 2017 - Field of Dreamers'!H33</f>
        <v>0</v>
      </c>
      <c r="J500" s="216">
        <f>'2017 - 2017 - Field of Dreamers'!I33</f>
        <v>0</v>
      </c>
      <c r="K500" s="216">
        <f>'2017 - 2017 - Field of Dreamers'!J33</f>
        <v>16</v>
      </c>
      <c r="L500" s="216">
        <f>'2017 - 2017 - Field of Dreamers'!K33</f>
        <v>20</v>
      </c>
      <c r="M500" s="216">
        <f>'2017 - 2017 - Field of Dreamers'!L33</f>
        <v>0</v>
      </c>
      <c r="N500" s="216">
        <f>'2017 - 2017 - Field of Dreamers'!M33</f>
        <v>0.50684931506849318</v>
      </c>
    </row>
    <row r="501" spans="1:14" ht="14.5" customHeight="1" x14ac:dyDescent="0.15">
      <c r="A501" s="198" t="s">
        <v>179</v>
      </c>
      <c r="B501" s="216">
        <v>2018</v>
      </c>
      <c r="C501" s="217" t="s">
        <v>268</v>
      </c>
      <c r="D501" s="216">
        <f>'All Seasons - All Seasons'!C230</f>
        <v>46</v>
      </c>
      <c r="E501" s="216">
        <f>'All Seasons - All Seasons'!D230</f>
        <v>22</v>
      </c>
      <c r="F501" s="216">
        <f>'All Seasons - All Seasons'!E230</f>
        <v>0.47826086956521741</v>
      </c>
      <c r="G501" s="216">
        <f>'All Seasons - All Seasons'!F230</f>
        <v>22</v>
      </c>
      <c r="H501" s="216">
        <f>'All Seasons - All Seasons'!G230</f>
        <v>0</v>
      </c>
      <c r="I501" s="216">
        <f>'All Seasons - All Seasons'!H230</f>
        <v>0</v>
      </c>
      <c r="J501" s="216">
        <f>'All Seasons - All Seasons'!I230</f>
        <v>0</v>
      </c>
      <c r="K501" s="216">
        <f>'All Seasons - All Seasons'!J230</f>
        <v>8</v>
      </c>
      <c r="L501" s="216">
        <f>'All Seasons - All Seasons'!K230</f>
        <v>11</v>
      </c>
      <c r="M501" s="216">
        <f>'All Seasons - All Seasons'!L230</f>
        <v>0</v>
      </c>
      <c r="N501" s="216">
        <f>'All Seasons - All Seasons'!M230</f>
        <v>0.47826086956521741</v>
      </c>
    </row>
    <row r="502" spans="1:14" ht="14.5" customHeight="1" x14ac:dyDescent="0.15">
      <c r="A502" s="198" t="s">
        <v>179</v>
      </c>
      <c r="B502" s="216">
        <v>2019</v>
      </c>
      <c r="C502" s="217" t="s">
        <v>271</v>
      </c>
      <c r="D502" s="216">
        <f>'2019 Field of Dreamers - 2019 -'!C48</f>
        <v>64</v>
      </c>
      <c r="E502" s="216">
        <f>'2019 Field of Dreamers - 2019 -'!D48</f>
        <v>28</v>
      </c>
      <c r="F502" s="216">
        <f>'2019 Field of Dreamers - 2019 -'!E48</f>
        <v>0.4375</v>
      </c>
      <c r="G502" s="216">
        <f>'2019 Field of Dreamers - 2019 -'!F48</f>
        <v>22</v>
      </c>
      <c r="H502" s="216">
        <f>'2019 Field of Dreamers - 2019 -'!G48</f>
        <v>1</v>
      </c>
      <c r="I502" s="216">
        <f>'2019 Field of Dreamers - 2019 -'!H48</f>
        <v>4</v>
      </c>
      <c r="J502" s="216">
        <f>'2019 Field of Dreamers - 2019 -'!I48</f>
        <v>1</v>
      </c>
      <c r="K502" s="216">
        <f>'2019 Field of Dreamers - 2019 -'!J48</f>
        <v>15</v>
      </c>
      <c r="L502" s="216">
        <f>'2019 Field of Dreamers - 2019 -'!K48</f>
        <v>18</v>
      </c>
      <c r="M502" s="216">
        <f>'2019 Field of Dreamers - 2019 -'!L48</f>
        <v>0.3571785714285714</v>
      </c>
      <c r="N502" s="216">
        <f>'2019 Field of Dreamers - 2019 -'!M48</f>
        <v>0.79467857142857135</v>
      </c>
    </row>
    <row r="503" spans="1:14" ht="14.5" customHeight="1" x14ac:dyDescent="0.15">
      <c r="A503" s="219" t="s">
        <v>264</v>
      </c>
      <c r="B503" s="220"/>
      <c r="C503" s="221"/>
      <c r="D503" s="222">
        <f>SUM(D500:D502)</f>
        <v>183</v>
      </c>
      <c r="E503" s="222">
        <f>SUM(E500:E502)</f>
        <v>87</v>
      </c>
      <c r="F503" s="223">
        <f>E503/D503</f>
        <v>0.47540983606557374</v>
      </c>
      <c r="G503" s="222">
        <f t="shared" ref="G503:L503" si="126">SUM(G500:G502)</f>
        <v>81</v>
      </c>
      <c r="H503" s="222">
        <f t="shared" si="126"/>
        <v>1</v>
      </c>
      <c r="I503" s="222">
        <f t="shared" si="126"/>
        <v>4</v>
      </c>
      <c r="J503" s="222">
        <f t="shared" si="126"/>
        <v>1</v>
      </c>
      <c r="K503" s="222">
        <f t="shared" si="126"/>
        <v>39</v>
      </c>
      <c r="L503" s="222">
        <f t="shared" si="126"/>
        <v>49</v>
      </c>
      <c r="M503" s="223">
        <f>(H503*1.33+I503*1.67+J503*2)/E503</f>
        <v>0.11505747126436781</v>
      </c>
      <c r="N503" s="222">
        <f>M503+F503</f>
        <v>0.59046730732994157</v>
      </c>
    </row>
    <row r="504" spans="1:14" ht="14.5" customHeight="1" x14ac:dyDescent="0.15">
      <c r="A504" s="213"/>
      <c r="B504" s="226"/>
      <c r="C504" s="226"/>
      <c r="D504" s="226"/>
      <c r="E504" s="226"/>
      <c r="F504" s="226"/>
      <c r="G504" s="226"/>
      <c r="H504" s="226"/>
      <c r="I504" s="226"/>
      <c r="J504" s="226"/>
      <c r="K504" s="226"/>
      <c r="L504" s="226"/>
      <c r="M504" s="226"/>
      <c r="N504" s="226"/>
    </row>
    <row r="505" spans="1:14" ht="14.5" customHeight="1" x14ac:dyDescent="0.15">
      <c r="A505" s="224" t="s">
        <v>80</v>
      </c>
      <c r="B505" s="216">
        <v>2014</v>
      </c>
      <c r="C505" s="217" t="s">
        <v>269</v>
      </c>
      <c r="D505" s="216">
        <v>4</v>
      </c>
      <c r="E505" s="216">
        <v>1</v>
      </c>
      <c r="F505" s="218">
        <f>E505/D505</f>
        <v>0.25</v>
      </c>
      <c r="G505" s="216">
        <v>1</v>
      </c>
      <c r="H505" s="216">
        <v>0</v>
      </c>
      <c r="I505" s="216">
        <v>0</v>
      </c>
      <c r="J505" s="216">
        <v>0</v>
      </c>
      <c r="K505" s="216">
        <v>1</v>
      </c>
      <c r="L505" s="216">
        <v>1</v>
      </c>
      <c r="M505" s="218">
        <f>(H505*1.33+I505*1.67+J505*2)/E505</f>
        <v>0</v>
      </c>
      <c r="N505" s="216">
        <f>M505+F505</f>
        <v>0.25</v>
      </c>
    </row>
    <row r="506" spans="1:14" ht="14.5" customHeight="1" x14ac:dyDescent="0.15">
      <c r="A506" s="224" t="s">
        <v>80</v>
      </c>
      <c r="B506" s="216">
        <v>2015</v>
      </c>
      <c r="C506" s="217" t="s">
        <v>269</v>
      </c>
      <c r="D506" s="216">
        <v>16</v>
      </c>
      <c r="E506" s="216">
        <v>9</v>
      </c>
      <c r="F506" s="218">
        <f>E506/D506</f>
        <v>0.5625</v>
      </c>
      <c r="G506" s="225">
        <v>8</v>
      </c>
      <c r="H506" s="216">
        <v>1</v>
      </c>
      <c r="I506" s="216">
        <v>0</v>
      </c>
      <c r="J506" s="216">
        <v>0</v>
      </c>
      <c r="K506" s="216">
        <v>6</v>
      </c>
      <c r="L506" s="216">
        <v>5</v>
      </c>
      <c r="M506" s="218">
        <f>(H506*1.33+I506*1.67+J506*2)/E506</f>
        <v>0.14777777777777779</v>
      </c>
      <c r="N506" s="216">
        <f>M506+F506</f>
        <v>0.71027777777777779</v>
      </c>
    </row>
    <row r="507" spans="1:14" ht="14.5" customHeight="1" x14ac:dyDescent="0.15">
      <c r="A507" s="224" t="s">
        <v>80</v>
      </c>
      <c r="B507" s="216">
        <v>2016</v>
      </c>
      <c r="C507" s="217" t="s">
        <v>269</v>
      </c>
      <c r="D507" s="216">
        <v>30</v>
      </c>
      <c r="E507" s="216">
        <v>10</v>
      </c>
      <c r="F507" s="218">
        <f>E507/D507</f>
        <v>0.33333333333333331</v>
      </c>
      <c r="G507" s="225">
        <v>10</v>
      </c>
      <c r="H507" s="216">
        <v>0</v>
      </c>
      <c r="I507" s="216">
        <v>0</v>
      </c>
      <c r="J507" s="216">
        <v>0</v>
      </c>
      <c r="K507" s="216">
        <v>12</v>
      </c>
      <c r="L507" s="216">
        <v>3</v>
      </c>
      <c r="M507" s="218">
        <f>(H507*1.33+I507*1.67+J507*2)/E507</f>
        <v>0</v>
      </c>
      <c r="N507" s="216">
        <f>M507+F507</f>
        <v>0.33333333333333331</v>
      </c>
    </row>
    <row r="508" spans="1:14" ht="14.5" customHeight="1" x14ac:dyDescent="0.15">
      <c r="A508" s="224" t="s">
        <v>80</v>
      </c>
      <c r="B508" s="216">
        <v>2017</v>
      </c>
      <c r="C508" s="217" t="s">
        <v>271</v>
      </c>
      <c r="D508" s="216">
        <f>'2017 - 2017 - Field of Dreamers'!C47</f>
        <v>30</v>
      </c>
      <c r="E508" s="216">
        <f>'2017 - 2017 - Field of Dreamers'!D47</f>
        <v>17</v>
      </c>
      <c r="F508" s="216">
        <f>'2017 - 2017 - Field of Dreamers'!E47</f>
        <v>0.56666666666666665</v>
      </c>
      <c r="G508" s="216">
        <f>'2017 - 2017 - Field of Dreamers'!F47</f>
        <v>15</v>
      </c>
      <c r="H508" s="216">
        <f>'2017 - 2017 - Field of Dreamers'!G47</f>
        <v>2</v>
      </c>
      <c r="I508" s="216">
        <f>'2017 - 2017 - Field of Dreamers'!H47</f>
        <v>0</v>
      </c>
      <c r="J508" s="216">
        <f>'2017 - 2017 - Field of Dreamers'!I47</f>
        <v>0</v>
      </c>
      <c r="K508" s="216">
        <f>'2017 - 2017 - Field of Dreamers'!J47</f>
        <v>7</v>
      </c>
      <c r="L508" s="216">
        <f>'2017 - 2017 - Field of Dreamers'!K47</f>
        <v>7</v>
      </c>
      <c r="M508" s="216">
        <f>'2017 - 2017 - Field of Dreamers'!L47</f>
        <v>0</v>
      </c>
      <c r="N508" s="216">
        <f>'2017 - 2017 - Field of Dreamers'!M47</f>
        <v>0.56666666666666665</v>
      </c>
    </row>
    <row r="509" spans="1:14" ht="14.5" customHeight="1" x14ac:dyDescent="0.15">
      <c r="A509" s="219" t="s">
        <v>264</v>
      </c>
      <c r="B509" s="220"/>
      <c r="C509" s="221"/>
      <c r="D509" s="222">
        <f>SUM(D505:D508)</f>
        <v>80</v>
      </c>
      <c r="E509" s="222">
        <f>SUM(E505:E508)</f>
        <v>37</v>
      </c>
      <c r="F509" s="223">
        <f>E509/D509</f>
        <v>0.46250000000000002</v>
      </c>
      <c r="G509" s="222">
        <f t="shared" ref="G509:L509" si="127">SUM(G505:G508)</f>
        <v>34</v>
      </c>
      <c r="H509" s="222">
        <f t="shared" si="127"/>
        <v>3</v>
      </c>
      <c r="I509" s="222">
        <f t="shared" si="127"/>
        <v>0</v>
      </c>
      <c r="J509" s="222">
        <f t="shared" si="127"/>
        <v>0</v>
      </c>
      <c r="K509" s="222">
        <f t="shared" si="127"/>
        <v>26</v>
      </c>
      <c r="L509" s="222">
        <f t="shared" si="127"/>
        <v>16</v>
      </c>
      <c r="M509" s="223">
        <f>(H509*1.33+I509*1.67+J509*2)/E509</f>
        <v>0.10783783783783785</v>
      </c>
      <c r="N509" s="222">
        <f>M509+F509</f>
        <v>0.57033783783783787</v>
      </c>
    </row>
    <row r="510" spans="1:14" ht="14.5" customHeight="1" x14ac:dyDescent="0.15">
      <c r="A510" s="213"/>
      <c r="B510" s="214"/>
      <c r="C510" s="226"/>
      <c r="D510" s="214"/>
      <c r="E510" s="214"/>
      <c r="F510" s="214"/>
      <c r="G510" s="214"/>
      <c r="H510" s="214"/>
      <c r="I510" s="214"/>
      <c r="J510" s="214"/>
      <c r="K510" s="214"/>
      <c r="L510" s="214"/>
      <c r="M510" s="214"/>
      <c r="N510" s="214"/>
    </row>
    <row r="511" spans="1:14" ht="14.5" customHeight="1" x14ac:dyDescent="0.15">
      <c r="A511" s="224" t="s">
        <v>216</v>
      </c>
      <c r="B511" s="216">
        <v>2019</v>
      </c>
      <c r="C511" s="217" t="s">
        <v>268</v>
      </c>
      <c r="D511" s="216">
        <f>'2019 Field of Dreamers - 2019 -'!C44</f>
        <v>41</v>
      </c>
      <c r="E511" s="216">
        <f>'2019 Field of Dreamers - 2019 -'!D44</f>
        <v>30</v>
      </c>
      <c r="F511" s="216">
        <f>'2019 Field of Dreamers - 2019 -'!E44</f>
        <v>0.73170731707317072</v>
      </c>
      <c r="G511" s="216">
        <f>'2019 Field of Dreamers - 2019 -'!F44</f>
        <v>29</v>
      </c>
      <c r="H511" s="216">
        <f>'2019 Field of Dreamers - 2019 -'!G44</f>
        <v>1</v>
      </c>
      <c r="I511" s="216">
        <f>'2019 Field of Dreamers - 2019 -'!H44</f>
        <v>0</v>
      </c>
      <c r="J511" s="216">
        <f>'2019 Field of Dreamers - 2019 -'!I44</f>
        <v>0</v>
      </c>
      <c r="K511" s="216">
        <f>'2019 Field of Dreamers - 2019 -'!J44</f>
        <v>8</v>
      </c>
      <c r="L511" s="216">
        <f>'2019 Field of Dreamers - 2019 -'!K44</f>
        <v>12</v>
      </c>
      <c r="M511" s="216">
        <f>'2019 Field of Dreamers - 2019 -'!L44</f>
        <v>4.4433333333333332E-2</v>
      </c>
      <c r="N511" s="216">
        <f>'2019 Field of Dreamers - 2019 -'!M44</f>
        <v>0.77614065040650404</v>
      </c>
    </row>
    <row r="512" spans="1:14" ht="14.5" customHeight="1" x14ac:dyDescent="0.15">
      <c r="A512" s="219" t="s">
        <v>264</v>
      </c>
      <c r="B512" s="220"/>
      <c r="C512" s="221"/>
      <c r="D512" s="222">
        <f>D511</f>
        <v>41</v>
      </c>
      <c r="E512" s="222">
        <f>E511</f>
        <v>30</v>
      </c>
      <c r="F512" s="223">
        <f>E512/D512</f>
        <v>0.73170731707317072</v>
      </c>
      <c r="G512" s="222">
        <f t="shared" ref="G512:L512" si="128">G511</f>
        <v>29</v>
      </c>
      <c r="H512" s="222">
        <f t="shared" si="128"/>
        <v>1</v>
      </c>
      <c r="I512" s="222">
        <f t="shared" si="128"/>
        <v>0</v>
      </c>
      <c r="J512" s="222">
        <f t="shared" si="128"/>
        <v>0</v>
      </c>
      <c r="K512" s="222">
        <f t="shared" si="128"/>
        <v>8</v>
      </c>
      <c r="L512" s="222">
        <f t="shared" si="128"/>
        <v>12</v>
      </c>
      <c r="M512" s="223">
        <f>(H512*1.33+I512*1.67+J512*2)/E512</f>
        <v>4.4333333333333336E-2</v>
      </c>
      <c r="N512" s="222">
        <f>M512+F512</f>
        <v>0.77604065040650405</v>
      </c>
    </row>
    <row r="513" spans="1:14" ht="14.5" customHeight="1" x14ac:dyDescent="0.15">
      <c r="A513" s="213"/>
      <c r="B513" s="214"/>
      <c r="C513" s="226"/>
      <c r="D513" s="214"/>
      <c r="E513" s="214"/>
      <c r="F513" s="214"/>
      <c r="G513" s="214"/>
      <c r="H513" s="214"/>
      <c r="I513" s="214"/>
      <c r="J513" s="214"/>
      <c r="K513" s="214"/>
      <c r="L513" s="214"/>
      <c r="M513" s="214"/>
      <c r="N513" s="214"/>
    </row>
    <row r="514" spans="1:14" ht="14.5" customHeight="1" x14ac:dyDescent="0.15">
      <c r="A514" s="224" t="s">
        <v>64</v>
      </c>
      <c r="B514" s="216">
        <v>2013</v>
      </c>
      <c r="C514" s="217" t="s">
        <v>269</v>
      </c>
      <c r="D514" s="216">
        <v>12</v>
      </c>
      <c r="E514" s="216">
        <v>8</v>
      </c>
      <c r="F514" s="218">
        <f>E514/D514</f>
        <v>0.66666666666666663</v>
      </c>
      <c r="G514" s="225">
        <v>6</v>
      </c>
      <c r="H514" s="216">
        <v>0</v>
      </c>
      <c r="I514" s="216">
        <v>2</v>
      </c>
      <c r="J514" s="216">
        <v>0</v>
      </c>
      <c r="K514" s="216">
        <v>2</v>
      </c>
      <c r="L514" s="216">
        <v>1</v>
      </c>
      <c r="M514" s="218">
        <f>(H514*1.33+I514*1.67+J514*2)/E514</f>
        <v>0.41749999999999998</v>
      </c>
      <c r="N514" s="216">
        <f>M514+F514</f>
        <v>1.0841666666666665</v>
      </c>
    </row>
    <row r="515" spans="1:14" ht="14.5" customHeight="1" x14ac:dyDescent="0.15">
      <c r="A515" s="224" t="s">
        <v>64</v>
      </c>
      <c r="B515" s="216">
        <v>2015</v>
      </c>
      <c r="C515" s="217" t="s">
        <v>269</v>
      </c>
      <c r="D515" s="216">
        <v>8</v>
      </c>
      <c r="E515" s="216">
        <v>5</v>
      </c>
      <c r="F515" s="218">
        <f>E515/D515</f>
        <v>0.625</v>
      </c>
      <c r="G515" s="225">
        <v>3</v>
      </c>
      <c r="H515" s="216">
        <v>1</v>
      </c>
      <c r="I515" s="216">
        <v>0</v>
      </c>
      <c r="J515" s="216">
        <v>1</v>
      </c>
      <c r="K515" s="216">
        <v>2</v>
      </c>
      <c r="L515" s="216">
        <v>1</v>
      </c>
      <c r="M515" s="218">
        <f>(H515*1.33+I515*1.67+J515*2)/E515</f>
        <v>0.66600000000000004</v>
      </c>
      <c r="N515" s="216">
        <f>M515+F515</f>
        <v>1.2909999999999999</v>
      </c>
    </row>
    <row r="516" spans="1:14" ht="14.5" customHeight="1" x14ac:dyDescent="0.15">
      <c r="A516" s="224" t="s">
        <v>64</v>
      </c>
      <c r="B516" s="216">
        <v>2016</v>
      </c>
      <c r="C516" s="217" t="s">
        <v>269</v>
      </c>
      <c r="D516" s="216">
        <v>5</v>
      </c>
      <c r="E516" s="216">
        <v>2</v>
      </c>
      <c r="F516" s="218">
        <f>E516/D516</f>
        <v>0.4</v>
      </c>
      <c r="G516" s="216">
        <v>2</v>
      </c>
      <c r="H516" s="216">
        <v>0</v>
      </c>
      <c r="I516" s="216">
        <v>0</v>
      </c>
      <c r="J516" s="216">
        <v>0</v>
      </c>
      <c r="K516" s="216">
        <v>2</v>
      </c>
      <c r="L516" s="216">
        <v>0</v>
      </c>
      <c r="M516" s="218">
        <f>(H516*1.33+I516*1.67+J516*2)/E516</f>
        <v>0</v>
      </c>
      <c r="N516" s="216">
        <f>M516+F516</f>
        <v>0.4</v>
      </c>
    </row>
    <row r="517" spans="1:14" ht="14.5" customHeight="1" x14ac:dyDescent="0.15">
      <c r="A517" s="224" t="s">
        <v>64</v>
      </c>
      <c r="B517" s="216">
        <v>2017</v>
      </c>
      <c r="C517" s="217" t="s">
        <v>265</v>
      </c>
      <c r="D517" s="216">
        <f>'2017 - 2017 - Field of Dreamers'!C8</f>
        <v>67</v>
      </c>
      <c r="E517" s="216">
        <f>'2017 - 2017 - Field of Dreamers'!D8</f>
        <v>51</v>
      </c>
      <c r="F517" s="216">
        <f>'2017 - 2017 - Field of Dreamers'!E8</f>
        <v>0.76119402985074625</v>
      </c>
      <c r="G517" s="216">
        <f>'2017 - 2017 - Field of Dreamers'!F8</f>
        <v>18</v>
      </c>
      <c r="H517" s="216">
        <f>'2017 - 2017 - Field of Dreamers'!G8</f>
        <v>23</v>
      </c>
      <c r="I517" s="216">
        <f>'2017 - 2017 - Field of Dreamers'!H8</f>
        <v>3</v>
      </c>
      <c r="J517" s="216">
        <f>'2017 - 2017 - Field of Dreamers'!I8</f>
        <v>7</v>
      </c>
      <c r="K517" s="216">
        <f>'2017 - 2017 - Field of Dreamers'!J8</f>
        <v>42</v>
      </c>
      <c r="L517" s="216">
        <f>'2017 - 2017 - Field of Dreamers'!K8</f>
        <v>34</v>
      </c>
      <c r="M517" s="216">
        <f>'2017 - 2017 - Field of Dreamers'!L8</f>
        <v>0.97372549019607835</v>
      </c>
      <c r="N517" s="216">
        <f>'2017 - 2017 - Field of Dreamers'!M8</f>
        <v>1.7349195200468246</v>
      </c>
    </row>
    <row r="518" spans="1:14" ht="14.5" customHeight="1" x14ac:dyDescent="0.15">
      <c r="A518" s="224" t="s">
        <v>64</v>
      </c>
      <c r="B518" s="216">
        <v>2018</v>
      </c>
      <c r="C518" s="217" t="s">
        <v>271</v>
      </c>
      <c r="D518" s="216">
        <f>'All Seasons - All Seasons'!C239</f>
        <v>35</v>
      </c>
      <c r="E518" s="216">
        <f>'All Seasons - All Seasons'!D239</f>
        <v>28</v>
      </c>
      <c r="F518" s="216">
        <f>'All Seasons - All Seasons'!E239</f>
        <v>0.8</v>
      </c>
      <c r="G518" s="216">
        <f>'All Seasons - All Seasons'!F239</f>
        <v>15</v>
      </c>
      <c r="H518" s="216">
        <f>'All Seasons - All Seasons'!G239</f>
        <v>6</v>
      </c>
      <c r="I518" s="216">
        <f>'All Seasons - All Seasons'!H239</f>
        <v>5</v>
      </c>
      <c r="J518" s="216">
        <f>'All Seasons - All Seasons'!I239</f>
        <v>2</v>
      </c>
      <c r="K518" s="216">
        <f>'All Seasons - All Seasons'!J239</f>
        <v>19</v>
      </c>
      <c r="L518" s="216">
        <f>'All Seasons - All Seasons'!K239</f>
        <v>16</v>
      </c>
      <c r="M518" s="216">
        <f>'All Seasons - All Seasons'!L239</f>
        <v>0.72617857142857134</v>
      </c>
      <c r="N518" s="216">
        <f>'All Seasons - All Seasons'!M239</f>
        <v>1.5261785714285714</v>
      </c>
    </row>
    <row r="519" spans="1:14" ht="14.5" customHeight="1" x14ac:dyDescent="0.15">
      <c r="A519" s="224" t="s">
        <v>64</v>
      </c>
      <c r="B519" s="216">
        <v>2019</v>
      </c>
      <c r="C519" s="217" t="s">
        <v>265</v>
      </c>
      <c r="D519" s="216">
        <f>'2019 Field of Dreamers - 2019 -'!C16</f>
        <v>16</v>
      </c>
      <c r="E519" s="216">
        <f>'2019 Field of Dreamers - 2019 -'!D16</f>
        <v>14</v>
      </c>
      <c r="F519" s="216">
        <f>'2019 Field of Dreamers - 2019 -'!E16</f>
        <v>0.875</v>
      </c>
      <c r="G519" s="216">
        <f>'2019 Field of Dreamers - 2019 -'!F16</f>
        <v>6</v>
      </c>
      <c r="H519" s="216">
        <f>'2019 Field of Dreamers - 2019 -'!G16</f>
        <v>7</v>
      </c>
      <c r="I519" s="216">
        <f>'2019 Field of Dreamers - 2019 -'!H16</f>
        <v>0</v>
      </c>
      <c r="J519" s="216">
        <f>'2019 Field of Dreamers - 2019 -'!I16</f>
        <v>1</v>
      </c>
      <c r="K519" s="216">
        <f>'2019 Field of Dreamers - 2019 -'!J16</f>
        <v>9</v>
      </c>
      <c r="L519" s="216">
        <f>'2019 Field of Dreamers - 2019 -'!K16</f>
        <v>8</v>
      </c>
      <c r="M519" s="216">
        <f>'2019 Field of Dreamers - 2019 -'!L16</f>
        <v>0.80935714285714278</v>
      </c>
      <c r="N519" s="216">
        <f>'2019 Field of Dreamers - 2019 -'!M16</f>
        <v>1.6843571428571429</v>
      </c>
    </row>
    <row r="520" spans="1:14" ht="14.5" customHeight="1" x14ac:dyDescent="0.15">
      <c r="A520" s="219" t="s">
        <v>264</v>
      </c>
      <c r="B520" s="220"/>
      <c r="C520" s="221"/>
      <c r="D520" s="222">
        <f>SUM(D514:D519)</f>
        <v>143</v>
      </c>
      <c r="E520" s="222">
        <f>SUM(E514:E519)</f>
        <v>108</v>
      </c>
      <c r="F520" s="223">
        <f>E520/D520</f>
        <v>0.75524475524475521</v>
      </c>
      <c r="G520" s="222">
        <f t="shared" ref="G520:L520" si="129">SUM(G514:G519)</f>
        <v>50</v>
      </c>
      <c r="H520" s="222">
        <f t="shared" si="129"/>
        <v>37</v>
      </c>
      <c r="I520" s="222">
        <f t="shared" si="129"/>
        <v>10</v>
      </c>
      <c r="J520" s="222">
        <f t="shared" si="129"/>
        <v>11</v>
      </c>
      <c r="K520" s="222">
        <f t="shared" si="129"/>
        <v>76</v>
      </c>
      <c r="L520" s="222">
        <f t="shared" si="129"/>
        <v>60</v>
      </c>
      <c r="M520" s="223">
        <f>(H520*1.33+I520*1.67+J520*2)/E520</f>
        <v>0.81398148148148142</v>
      </c>
      <c r="N520" s="222">
        <f>M520+F520</f>
        <v>1.5692262367262366</v>
      </c>
    </row>
    <row r="521" spans="1:14" ht="14.5" customHeight="1" x14ac:dyDescent="0.15">
      <c r="A521" s="213"/>
      <c r="B521" s="214"/>
      <c r="C521" s="226"/>
      <c r="D521" s="214"/>
      <c r="E521" s="214"/>
      <c r="F521" s="214"/>
      <c r="G521" s="214"/>
      <c r="H521" s="214"/>
      <c r="I521" s="214"/>
      <c r="J521" s="214"/>
      <c r="K521" s="214"/>
      <c r="L521" s="214"/>
      <c r="M521" s="214"/>
      <c r="N521" s="214"/>
    </row>
    <row r="522" spans="1:14" ht="14.5" customHeight="1" x14ac:dyDescent="0.15">
      <c r="A522" s="198" t="s">
        <v>120</v>
      </c>
      <c r="B522" s="216">
        <v>2017</v>
      </c>
      <c r="C522" s="217" t="s">
        <v>268</v>
      </c>
      <c r="D522" s="216">
        <f>'2017 Field of Dreamers - 2017 -'!C34</f>
        <v>63</v>
      </c>
      <c r="E522" s="216">
        <f>'2017 Field of Dreamers - 2017 -'!D34</f>
        <v>34</v>
      </c>
      <c r="F522" s="216">
        <f>'2017 Field of Dreamers - 2017 -'!E34</f>
        <v>0.53968253968253965</v>
      </c>
      <c r="G522" s="216">
        <f>'2017 Field of Dreamers - 2017 -'!F34</f>
        <v>32</v>
      </c>
      <c r="H522" s="216">
        <f>'2017 Field of Dreamers - 2017 -'!G34</f>
        <v>2</v>
      </c>
      <c r="I522" s="216">
        <f>'2017 Field of Dreamers - 2017 -'!H34</f>
        <v>0</v>
      </c>
      <c r="J522" s="216">
        <f>'2017 Field of Dreamers - 2017 -'!I34</f>
        <v>0</v>
      </c>
      <c r="K522" s="216">
        <f>'2017 Field of Dreamers - 2017 -'!J34</f>
        <v>18</v>
      </c>
      <c r="L522" s="216">
        <f>'2017 Field of Dreamers - 2017 -'!K34</f>
        <v>16</v>
      </c>
      <c r="M522" s="216">
        <f>'2017 Field of Dreamers - 2017 -'!L34</f>
        <v>7.8411764705882347E-2</v>
      </c>
      <c r="N522" s="216">
        <f>'2017 Field of Dreamers - 2017 -'!M34</f>
        <v>0.61809430438842194</v>
      </c>
    </row>
    <row r="523" spans="1:14" ht="14.5" customHeight="1" x14ac:dyDescent="0.15">
      <c r="A523" s="198" t="s">
        <v>120</v>
      </c>
      <c r="B523" s="216">
        <v>2018</v>
      </c>
      <c r="C523" s="217" t="s">
        <v>265</v>
      </c>
      <c r="D523" s="216">
        <f>'All Seasons - All Seasons'!C241</f>
        <v>14</v>
      </c>
      <c r="E523" s="216">
        <f>'All Seasons - All Seasons'!D241</f>
        <v>9</v>
      </c>
      <c r="F523" s="216">
        <f>'All Seasons - All Seasons'!E241</f>
        <v>0.6428571428571429</v>
      </c>
      <c r="G523" s="216">
        <f>'All Seasons - All Seasons'!F241</f>
        <v>9</v>
      </c>
      <c r="H523" s="216">
        <f>'All Seasons - All Seasons'!G241</f>
        <v>0</v>
      </c>
      <c r="I523" s="216">
        <f>'All Seasons - All Seasons'!H241</f>
        <v>0</v>
      </c>
      <c r="J523" s="216">
        <f>'All Seasons - All Seasons'!I241</f>
        <v>0</v>
      </c>
      <c r="K523" s="216">
        <f>'All Seasons - All Seasons'!J241</f>
        <v>4</v>
      </c>
      <c r="L523" s="216">
        <f>'All Seasons - All Seasons'!K241</f>
        <v>3</v>
      </c>
      <c r="M523" s="216">
        <f>'All Seasons - All Seasons'!L241</f>
        <v>0</v>
      </c>
      <c r="N523" s="216">
        <f>'All Seasons - All Seasons'!M241</f>
        <v>0.6428571428571429</v>
      </c>
    </row>
    <row r="524" spans="1:14" ht="14.5" customHeight="1" x14ac:dyDescent="0.15">
      <c r="A524" s="198" t="s">
        <v>281</v>
      </c>
      <c r="B524" s="216">
        <v>2019</v>
      </c>
      <c r="C524" s="217" t="s">
        <v>265</v>
      </c>
      <c r="D524" s="216">
        <f>'2019 Field of Dreamers - 2019 -'!C15</f>
        <v>48</v>
      </c>
      <c r="E524" s="216">
        <f>'2019 Field of Dreamers - 2019 -'!D15</f>
        <v>22</v>
      </c>
      <c r="F524" s="216">
        <f>'2019 Field of Dreamers - 2019 -'!E15</f>
        <v>0.45833333333333331</v>
      </c>
      <c r="G524" s="216">
        <f>'2019 Field of Dreamers - 2019 -'!F15</f>
        <v>21</v>
      </c>
      <c r="H524" s="216">
        <f>'2019 Field of Dreamers - 2019 -'!G15</f>
        <v>1</v>
      </c>
      <c r="I524" s="216">
        <f>'2019 Field of Dreamers - 2019 -'!H15</f>
        <v>0</v>
      </c>
      <c r="J524" s="216">
        <f>'2019 Field of Dreamers - 2019 -'!I15</f>
        <v>0</v>
      </c>
      <c r="K524" s="216">
        <f>'2019 Field of Dreamers - 2019 -'!J15</f>
        <v>16</v>
      </c>
      <c r="L524" s="216">
        <f>'2019 Field of Dreamers - 2019 -'!K15</f>
        <v>8</v>
      </c>
      <c r="M524" s="216">
        <f>'2019 Field of Dreamers - 2019 -'!L15</f>
        <v>6.0590909090909091E-2</v>
      </c>
      <c r="N524" s="216">
        <f>'2019 Field of Dreamers - 2019 -'!M15</f>
        <v>0.5189242424242424</v>
      </c>
    </row>
    <row r="525" spans="1:14" ht="14.5" customHeight="1" x14ac:dyDescent="0.15">
      <c r="A525" s="219" t="s">
        <v>264</v>
      </c>
      <c r="B525" s="220"/>
      <c r="C525" s="221"/>
      <c r="D525" s="222">
        <f>SUM(D522:D524)</f>
        <v>125</v>
      </c>
      <c r="E525" s="222">
        <f>SUM(E522:E524)</f>
        <v>65</v>
      </c>
      <c r="F525" s="223">
        <f>E525/D525</f>
        <v>0.52</v>
      </c>
      <c r="G525" s="222">
        <f t="shared" ref="G525:L525" si="130">SUM(G522:G524)</f>
        <v>62</v>
      </c>
      <c r="H525" s="222">
        <f t="shared" si="130"/>
        <v>3</v>
      </c>
      <c r="I525" s="222">
        <f t="shared" si="130"/>
        <v>0</v>
      </c>
      <c r="J525" s="222">
        <f t="shared" si="130"/>
        <v>0</v>
      </c>
      <c r="K525" s="222">
        <f t="shared" si="130"/>
        <v>38</v>
      </c>
      <c r="L525" s="222">
        <f t="shared" si="130"/>
        <v>27</v>
      </c>
      <c r="M525" s="223">
        <f>(H525*1.33+I525*1.67+J525*2)/E525</f>
        <v>6.1384615384615385E-2</v>
      </c>
      <c r="N525" s="222">
        <f>M525+F525</f>
        <v>0.58138461538461539</v>
      </c>
    </row>
    <row r="526" spans="1:14" ht="14.5" customHeight="1" x14ac:dyDescent="0.15">
      <c r="A526" s="213"/>
      <c r="B526" s="226"/>
      <c r="C526" s="226"/>
      <c r="D526" s="226"/>
      <c r="E526" s="226"/>
      <c r="F526" s="226"/>
      <c r="G526" s="226"/>
      <c r="H526" s="226"/>
      <c r="I526" s="226"/>
      <c r="J526" s="226"/>
      <c r="K526" s="226"/>
      <c r="L526" s="226"/>
      <c r="M526" s="226"/>
      <c r="N526" s="226"/>
    </row>
    <row r="527" spans="1:14" ht="14.5" customHeight="1" x14ac:dyDescent="0.15">
      <c r="A527" s="224" t="s">
        <v>87</v>
      </c>
      <c r="B527" s="216">
        <v>2015</v>
      </c>
      <c r="C527" s="217" t="s">
        <v>269</v>
      </c>
      <c r="D527" s="216">
        <v>23</v>
      </c>
      <c r="E527" s="216">
        <v>16</v>
      </c>
      <c r="F527" s="218">
        <f>E527/D527</f>
        <v>0.69565217391304346</v>
      </c>
      <c r="G527" s="216">
        <v>16</v>
      </c>
      <c r="H527" s="216">
        <v>0</v>
      </c>
      <c r="I527" s="216">
        <v>0</v>
      </c>
      <c r="J527" s="216">
        <v>0</v>
      </c>
      <c r="K527" s="216">
        <v>12</v>
      </c>
      <c r="L527" s="216">
        <v>7</v>
      </c>
      <c r="M527" s="218">
        <f>(H527*1.33+I527*1.67+J527*2)/E527</f>
        <v>0</v>
      </c>
      <c r="N527" s="216">
        <f>M527+F527</f>
        <v>0.69565217391304346</v>
      </c>
    </row>
    <row r="528" spans="1:14" ht="14.5" customHeight="1" x14ac:dyDescent="0.15">
      <c r="A528" s="224" t="s">
        <v>87</v>
      </c>
      <c r="B528" s="216">
        <v>2016</v>
      </c>
      <c r="C528" s="217" t="s">
        <v>269</v>
      </c>
      <c r="D528" s="216">
        <v>28</v>
      </c>
      <c r="E528" s="216">
        <v>14</v>
      </c>
      <c r="F528" s="218">
        <f>E528/D528</f>
        <v>0.5</v>
      </c>
      <c r="G528" s="216">
        <v>14</v>
      </c>
      <c r="H528" s="216">
        <v>0</v>
      </c>
      <c r="I528" s="216">
        <v>0</v>
      </c>
      <c r="J528" s="216">
        <v>0</v>
      </c>
      <c r="K528" s="216">
        <v>8</v>
      </c>
      <c r="L528" s="216">
        <v>10</v>
      </c>
      <c r="M528" s="218">
        <f>(H528*1.33+I528*1.67+J528*2)/E528</f>
        <v>0</v>
      </c>
      <c r="N528" s="216">
        <f>M528+F528</f>
        <v>0.5</v>
      </c>
    </row>
    <row r="529" spans="1:14" ht="14.5" customHeight="1" x14ac:dyDescent="0.15">
      <c r="A529" s="224" t="s">
        <v>87</v>
      </c>
      <c r="B529" s="216">
        <v>2017</v>
      </c>
      <c r="C529" s="217" t="s">
        <v>268</v>
      </c>
      <c r="D529" s="216">
        <f>'2017 Field of Dreamers - 2017 -'!C38</f>
        <v>53</v>
      </c>
      <c r="E529" s="216">
        <f>'2017 Field of Dreamers - 2017 -'!D38</f>
        <v>28</v>
      </c>
      <c r="F529" s="216">
        <f>'2017 Field of Dreamers - 2017 -'!E38</f>
        <v>0.52830188679245282</v>
      </c>
      <c r="G529" s="216">
        <f>'2017 Field of Dreamers - 2017 -'!F38</f>
        <v>24</v>
      </c>
      <c r="H529" s="216">
        <f>'2017 Field of Dreamers - 2017 -'!G38</f>
        <v>4</v>
      </c>
      <c r="I529" s="216">
        <f>'2017 Field of Dreamers - 2017 -'!H38</f>
        <v>0</v>
      </c>
      <c r="J529" s="216">
        <f>'2017 Field of Dreamers - 2017 -'!I38</f>
        <v>0</v>
      </c>
      <c r="K529" s="216">
        <f>'2017 Field of Dreamers - 2017 -'!J38</f>
        <v>12</v>
      </c>
      <c r="L529" s="216">
        <f>'2017 Field of Dreamers - 2017 -'!K38</f>
        <v>12</v>
      </c>
      <c r="M529" s="216">
        <f>'2017 Field of Dreamers - 2017 -'!L38</f>
        <v>0.19042857142857142</v>
      </c>
      <c r="N529" s="216">
        <f>'2017 Field of Dreamers - 2017 -'!M38</f>
        <v>0.71873045822102422</v>
      </c>
    </row>
    <row r="530" spans="1:14" ht="14.5" customHeight="1" x14ac:dyDescent="0.15">
      <c r="A530" s="224" t="s">
        <v>87</v>
      </c>
      <c r="B530" s="216">
        <v>2018</v>
      </c>
      <c r="C530" s="217" t="s">
        <v>268</v>
      </c>
      <c r="D530" s="216">
        <f>'All Seasons - All Seasons'!C245</f>
        <v>50</v>
      </c>
      <c r="E530" s="216">
        <f>'All Seasons - All Seasons'!D245</f>
        <v>33</v>
      </c>
      <c r="F530" s="216">
        <f>'All Seasons - All Seasons'!E245</f>
        <v>0.66</v>
      </c>
      <c r="G530" s="216">
        <f>'All Seasons - All Seasons'!F245</f>
        <v>33</v>
      </c>
      <c r="H530" s="216">
        <f>'All Seasons - All Seasons'!G245</f>
        <v>0</v>
      </c>
      <c r="I530" s="216">
        <f>'All Seasons - All Seasons'!H245</f>
        <v>0</v>
      </c>
      <c r="J530" s="216">
        <f>'All Seasons - All Seasons'!I245</f>
        <v>0</v>
      </c>
      <c r="K530" s="216">
        <f>'All Seasons - All Seasons'!J245</f>
        <v>11</v>
      </c>
      <c r="L530" s="216">
        <f>'All Seasons - All Seasons'!K245</f>
        <v>12</v>
      </c>
      <c r="M530" s="216">
        <f>'All Seasons - All Seasons'!L245</f>
        <v>0</v>
      </c>
      <c r="N530" s="216">
        <f>'All Seasons - All Seasons'!M245</f>
        <v>0.66</v>
      </c>
    </row>
    <row r="531" spans="1:14" ht="14.5" customHeight="1" x14ac:dyDescent="0.15">
      <c r="A531" s="224" t="s">
        <v>87</v>
      </c>
      <c r="B531" s="216">
        <v>2019</v>
      </c>
      <c r="C531" s="217" t="s">
        <v>268</v>
      </c>
      <c r="D531" s="216">
        <f>'2019 Field of Dreamers - 2019 -'!C40</f>
        <v>41</v>
      </c>
      <c r="E531" s="216">
        <f>'2019 Field of Dreamers - 2019 -'!D40</f>
        <v>21</v>
      </c>
      <c r="F531" s="216">
        <f>'2019 Field of Dreamers - 2019 -'!E40</f>
        <v>0.51219512195121952</v>
      </c>
      <c r="G531" s="216">
        <f>'2019 Field of Dreamers - 2019 -'!F40</f>
        <v>18</v>
      </c>
      <c r="H531" s="216">
        <f>'2019 Field of Dreamers - 2019 -'!G40</f>
        <v>3</v>
      </c>
      <c r="I531" s="216">
        <f>'2019 Field of Dreamers - 2019 -'!H40</f>
        <v>0</v>
      </c>
      <c r="J531" s="216">
        <f>'2019 Field of Dreamers - 2019 -'!I40</f>
        <v>0</v>
      </c>
      <c r="K531" s="216">
        <f>'2019 Field of Dreamers - 2019 -'!J40</f>
        <v>13</v>
      </c>
      <c r="L531" s="216">
        <f>'2019 Field of Dreamers - 2019 -'!K40</f>
        <v>10</v>
      </c>
      <c r="M531" s="216">
        <f>'2019 Field of Dreamers - 2019 -'!L40</f>
        <v>0.19042857142857142</v>
      </c>
      <c r="N531" s="216">
        <f>'2019 Field of Dreamers - 2019 -'!M40</f>
        <v>0.70262369337979091</v>
      </c>
    </row>
    <row r="532" spans="1:14" ht="14.5" customHeight="1" x14ac:dyDescent="0.15">
      <c r="A532" s="219" t="s">
        <v>264</v>
      </c>
      <c r="B532" s="220"/>
      <c r="C532" s="221"/>
      <c r="D532" s="222">
        <f>SUM(D527:D531)</f>
        <v>195</v>
      </c>
      <c r="E532" s="222">
        <f>SUM(E527:E531)</f>
        <v>112</v>
      </c>
      <c r="F532" s="223">
        <f>E532/D532</f>
        <v>0.57435897435897432</v>
      </c>
      <c r="G532" s="222">
        <f t="shared" ref="G532:L532" si="131">SUM(G527:G531)</f>
        <v>105</v>
      </c>
      <c r="H532" s="222">
        <f t="shared" si="131"/>
        <v>7</v>
      </c>
      <c r="I532" s="222">
        <f t="shared" si="131"/>
        <v>0</v>
      </c>
      <c r="J532" s="222">
        <f t="shared" si="131"/>
        <v>0</v>
      </c>
      <c r="K532" s="222">
        <f t="shared" si="131"/>
        <v>56</v>
      </c>
      <c r="L532" s="222">
        <f t="shared" si="131"/>
        <v>51</v>
      </c>
      <c r="M532" s="223">
        <f>(H532*1.33+I532*1.67+J532*2)/E532</f>
        <v>8.3125000000000004E-2</v>
      </c>
      <c r="N532" s="222">
        <f>M532+F532</f>
        <v>0.65748397435897432</v>
      </c>
    </row>
    <row r="533" spans="1:14" ht="14.5" customHeight="1" x14ac:dyDescent="0.15">
      <c r="A533" s="213"/>
      <c r="B533" s="214"/>
      <c r="C533" s="226"/>
      <c r="D533" s="214"/>
      <c r="E533" s="214"/>
      <c r="F533" s="214"/>
      <c r="G533" s="214"/>
      <c r="H533" s="214"/>
      <c r="I533" s="214"/>
      <c r="J533" s="214"/>
      <c r="K533" s="214"/>
      <c r="L533" s="214"/>
      <c r="M533" s="214"/>
      <c r="N533" s="214"/>
    </row>
    <row r="534" spans="1:14" ht="14.5" customHeight="1" x14ac:dyDescent="0.15">
      <c r="A534" s="224" t="s">
        <v>122</v>
      </c>
      <c r="B534" s="216">
        <v>2008</v>
      </c>
      <c r="C534" s="217" t="s">
        <v>266</v>
      </c>
      <c r="D534" s="216">
        <v>13</v>
      </c>
      <c r="E534" s="216">
        <v>4</v>
      </c>
      <c r="F534" s="218">
        <f>E534/D534</f>
        <v>0.30769230769230771</v>
      </c>
      <c r="G534" s="216">
        <v>4</v>
      </c>
      <c r="H534" s="216">
        <v>0</v>
      </c>
      <c r="I534" s="216">
        <v>0</v>
      </c>
      <c r="J534" s="216">
        <v>0</v>
      </c>
      <c r="K534" s="216">
        <v>2</v>
      </c>
      <c r="L534" s="216">
        <v>2</v>
      </c>
      <c r="M534" s="218">
        <f>(H534*1.33+I534*1.67+J534*2)/E534</f>
        <v>0</v>
      </c>
      <c r="N534" s="216">
        <f>M534+F534</f>
        <v>0.30769230769230771</v>
      </c>
    </row>
    <row r="535" spans="1:14" ht="14.5" customHeight="1" x14ac:dyDescent="0.15">
      <c r="A535" s="224" t="s">
        <v>122</v>
      </c>
      <c r="B535" s="216">
        <v>2009</v>
      </c>
      <c r="C535" s="217" t="s">
        <v>267</v>
      </c>
      <c r="D535" s="216">
        <v>21</v>
      </c>
      <c r="E535" s="216">
        <v>9</v>
      </c>
      <c r="F535" s="218">
        <f>E535/D535</f>
        <v>0.42857142857142855</v>
      </c>
      <c r="G535" s="225">
        <v>9</v>
      </c>
      <c r="H535" s="216">
        <v>0</v>
      </c>
      <c r="I535" s="216">
        <v>0</v>
      </c>
      <c r="J535" s="216">
        <v>0</v>
      </c>
      <c r="K535" s="216">
        <v>2</v>
      </c>
      <c r="L535" s="216">
        <v>6</v>
      </c>
      <c r="M535" s="218">
        <f>(H535*1.33+I535*1.67+J535*2)/E535</f>
        <v>0</v>
      </c>
      <c r="N535" s="216">
        <f>M535+F535</f>
        <v>0.42857142857142855</v>
      </c>
    </row>
    <row r="536" spans="1:14" ht="14.5" customHeight="1" x14ac:dyDescent="0.15">
      <c r="A536" s="224" t="s">
        <v>122</v>
      </c>
      <c r="B536" s="216">
        <v>2010</v>
      </c>
      <c r="C536" s="217" t="s">
        <v>263</v>
      </c>
      <c r="D536" s="216">
        <v>5</v>
      </c>
      <c r="E536" s="216">
        <v>1</v>
      </c>
      <c r="F536" s="218">
        <f>E536/D536</f>
        <v>0.2</v>
      </c>
      <c r="G536" s="225">
        <v>1</v>
      </c>
      <c r="H536" s="216">
        <v>0</v>
      </c>
      <c r="I536" s="216">
        <v>0</v>
      </c>
      <c r="J536" s="216">
        <v>0</v>
      </c>
      <c r="K536" s="216">
        <v>0</v>
      </c>
      <c r="L536" s="216">
        <v>0</v>
      </c>
      <c r="M536" s="218">
        <f>(H536*1.33+I536*1.67+J536*2)/E536</f>
        <v>0</v>
      </c>
      <c r="N536" s="216">
        <f>M536+F536</f>
        <v>0.2</v>
      </c>
    </row>
    <row r="537" spans="1:14" ht="14.5" customHeight="1" x14ac:dyDescent="0.15">
      <c r="A537" s="224" t="s">
        <v>122</v>
      </c>
      <c r="B537" s="216">
        <v>2011</v>
      </c>
      <c r="C537" s="217" t="s">
        <v>263</v>
      </c>
      <c r="D537" s="216">
        <v>8</v>
      </c>
      <c r="E537" s="216">
        <v>2</v>
      </c>
      <c r="F537" s="218">
        <f>E537/D537</f>
        <v>0.25</v>
      </c>
      <c r="G537" s="225">
        <v>2</v>
      </c>
      <c r="H537" s="216">
        <v>0</v>
      </c>
      <c r="I537" s="216">
        <v>0</v>
      </c>
      <c r="J537" s="216">
        <v>0</v>
      </c>
      <c r="K537" s="216">
        <v>0</v>
      </c>
      <c r="L537" s="216">
        <v>0</v>
      </c>
      <c r="M537" s="218">
        <f>(H537*1.33+I537*1.67+J537*2)/E537</f>
        <v>0</v>
      </c>
      <c r="N537" s="216">
        <f>M537+F537</f>
        <v>0.25</v>
      </c>
    </row>
    <row r="538" spans="1:14" ht="14.5" customHeight="1" x14ac:dyDescent="0.15">
      <c r="A538" s="224" t="s">
        <v>122</v>
      </c>
      <c r="B538" s="216">
        <v>2016</v>
      </c>
      <c r="C538" s="217" t="s">
        <v>269</v>
      </c>
      <c r="D538" s="216">
        <v>4</v>
      </c>
      <c r="E538" s="216">
        <v>1</v>
      </c>
      <c r="F538" s="218">
        <f>E538/D538</f>
        <v>0.25</v>
      </c>
      <c r="G538" s="225">
        <v>1</v>
      </c>
      <c r="H538" s="216">
        <v>0</v>
      </c>
      <c r="I538" s="216">
        <v>0</v>
      </c>
      <c r="J538" s="216">
        <v>0</v>
      </c>
      <c r="K538" s="216">
        <v>0</v>
      </c>
      <c r="L538" s="216">
        <v>0</v>
      </c>
      <c r="M538" s="218">
        <f>(H538*1.33+I538*1.67+J538*2)/E538</f>
        <v>0</v>
      </c>
      <c r="N538" s="216">
        <f>M538+F538</f>
        <v>0.25</v>
      </c>
    </row>
    <row r="539" spans="1:14" ht="14.5" customHeight="1" x14ac:dyDescent="0.15">
      <c r="A539" s="224" t="s">
        <v>122</v>
      </c>
      <c r="B539" s="216">
        <v>2017</v>
      </c>
      <c r="C539" s="217" t="s">
        <v>265</v>
      </c>
      <c r="D539" s="216">
        <f>'2017 - 2017 - Field of Dreamers'!C37</f>
        <v>53</v>
      </c>
      <c r="E539" s="216">
        <f>'2017 - 2017 - Field of Dreamers'!D37</f>
        <v>26</v>
      </c>
      <c r="F539" s="216">
        <f>'2017 - 2017 - Field of Dreamers'!E37</f>
        <v>0.49056603773584906</v>
      </c>
      <c r="G539" s="216">
        <f>'2017 - 2017 - Field of Dreamers'!F37</f>
        <v>25</v>
      </c>
      <c r="H539" s="216">
        <f>'2017 - 2017 - Field of Dreamers'!G37</f>
        <v>1</v>
      </c>
      <c r="I539" s="216">
        <f>'2017 - 2017 - Field of Dreamers'!H37</f>
        <v>0</v>
      </c>
      <c r="J539" s="216">
        <f>'2017 - 2017 - Field of Dreamers'!I37</f>
        <v>0</v>
      </c>
      <c r="K539" s="216">
        <f>'2017 - 2017 - Field of Dreamers'!J37</f>
        <v>12</v>
      </c>
      <c r="L539" s="216">
        <f>'2017 - 2017 - Field of Dreamers'!K37</f>
        <v>17</v>
      </c>
      <c r="M539" s="216">
        <f>'2017 - 2017 - Field of Dreamers'!L37</f>
        <v>5.1269230769230768E-2</v>
      </c>
      <c r="N539" s="216">
        <f>'2017 - 2017 - Field of Dreamers'!M37</f>
        <v>0.54183526850507979</v>
      </c>
    </row>
    <row r="540" spans="1:14" ht="14.5" customHeight="1" x14ac:dyDescent="0.15">
      <c r="A540" s="224" t="s">
        <v>122</v>
      </c>
      <c r="B540" s="216">
        <v>2018</v>
      </c>
      <c r="C540" s="217" t="s">
        <v>272</v>
      </c>
      <c r="D540" s="216">
        <f>'All Seasons - All Seasons'!C252</f>
        <v>26</v>
      </c>
      <c r="E540" s="216">
        <f>'All Seasons - All Seasons'!D252</f>
        <v>15</v>
      </c>
      <c r="F540" s="216">
        <f>'All Seasons - All Seasons'!E252</f>
        <v>0.57692307692307687</v>
      </c>
      <c r="G540" s="216">
        <f>'All Seasons - All Seasons'!F252</f>
        <v>15</v>
      </c>
      <c r="H540" s="216">
        <f>'All Seasons - All Seasons'!G252</f>
        <v>0</v>
      </c>
      <c r="I540" s="216">
        <f>'All Seasons - All Seasons'!H252</f>
        <v>0</v>
      </c>
      <c r="J540" s="216">
        <f>'All Seasons - All Seasons'!I252</f>
        <v>0</v>
      </c>
      <c r="K540" s="216">
        <f>'All Seasons - All Seasons'!J252</f>
        <v>10</v>
      </c>
      <c r="L540" s="216">
        <f>'All Seasons - All Seasons'!K252</f>
        <v>9</v>
      </c>
      <c r="M540" s="216">
        <f>'All Seasons - All Seasons'!L252</f>
        <v>0</v>
      </c>
      <c r="N540" s="216">
        <f>'All Seasons - All Seasons'!M252</f>
        <v>0.57692307692307687</v>
      </c>
    </row>
    <row r="541" spans="1:14" ht="14.5" customHeight="1" x14ac:dyDescent="0.15">
      <c r="A541" s="224" t="s">
        <v>122</v>
      </c>
      <c r="B541" s="216">
        <v>2019</v>
      </c>
      <c r="C541" s="217" t="s">
        <v>271</v>
      </c>
      <c r="D541" s="216">
        <f>'2019 Field of Dreamers - 2019 -'!C59</f>
        <v>26</v>
      </c>
      <c r="E541" s="216">
        <f>'2019 Field of Dreamers - 2019 -'!D59</f>
        <v>12</v>
      </c>
      <c r="F541" s="216">
        <f>'2019 Field of Dreamers - 2019 -'!E59</f>
        <v>0.46153846153846156</v>
      </c>
      <c r="G541" s="216">
        <f>'2019 Field of Dreamers - 2019 -'!F59</f>
        <v>12</v>
      </c>
      <c r="H541" s="216">
        <f>'2019 Field of Dreamers - 2019 -'!G59</f>
        <v>0</v>
      </c>
      <c r="I541" s="216">
        <f>'2019 Field of Dreamers - 2019 -'!H59</f>
        <v>0</v>
      </c>
      <c r="J541" s="216">
        <f>'2019 Field of Dreamers - 2019 -'!I59</f>
        <v>0</v>
      </c>
      <c r="K541" s="216">
        <f>'2019 Field of Dreamers - 2019 -'!J59</f>
        <v>9</v>
      </c>
      <c r="L541" s="216">
        <f>'2019 Field of Dreamers - 2019 -'!K59</f>
        <v>1</v>
      </c>
      <c r="M541" s="216">
        <f>'2019 Field of Dreamers - 2019 -'!L59</f>
        <v>0</v>
      </c>
      <c r="N541" s="216">
        <f>'2019 Field of Dreamers - 2019 -'!M59</f>
        <v>0.46153846153846156</v>
      </c>
    </row>
    <row r="542" spans="1:14" ht="14.5" customHeight="1" x14ac:dyDescent="0.15">
      <c r="A542" s="219" t="s">
        <v>264</v>
      </c>
      <c r="B542" s="220"/>
      <c r="C542" s="221"/>
      <c r="D542" s="222">
        <f>SUM(D534:D541)</f>
        <v>156</v>
      </c>
      <c r="E542" s="222">
        <f>SUM(E534:E541)</f>
        <v>70</v>
      </c>
      <c r="F542" s="223">
        <f>E542/D542</f>
        <v>0.44871794871794873</v>
      </c>
      <c r="G542" s="222">
        <f t="shared" ref="G542:L542" si="132">SUM(G534:G541)</f>
        <v>69</v>
      </c>
      <c r="H542" s="222">
        <f t="shared" si="132"/>
        <v>1</v>
      </c>
      <c r="I542" s="222">
        <f t="shared" si="132"/>
        <v>0</v>
      </c>
      <c r="J542" s="222">
        <f t="shared" si="132"/>
        <v>0</v>
      </c>
      <c r="K542" s="222">
        <f t="shared" si="132"/>
        <v>35</v>
      </c>
      <c r="L542" s="222">
        <f t="shared" si="132"/>
        <v>35</v>
      </c>
      <c r="M542" s="223">
        <f>(H542*1.33+I542*1.67+J542*2)/E542</f>
        <v>1.9E-2</v>
      </c>
      <c r="N542" s="222">
        <f>M542+F542</f>
        <v>0.46771794871794875</v>
      </c>
    </row>
    <row r="543" spans="1:14" ht="14.5" customHeight="1" x14ac:dyDescent="0.15">
      <c r="A543" s="213"/>
      <c r="B543" s="214"/>
      <c r="C543" s="226"/>
      <c r="D543" s="214"/>
      <c r="E543" s="214"/>
      <c r="F543" s="214"/>
      <c r="G543" s="214"/>
      <c r="H543" s="214"/>
      <c r="I543" s="214"/>
      <c r="J543" s="214"/>
      <c r="K543" s="214"/>
      <c r="L543" s="214"/>
      <c r="M543" s="214"/>
      <c r="N543" s="214"/>
    </row>
    <row r="544" spans="1:14" ht="14.5" customHeight="1" x14ac:dyDescent="0.15">
      <c r="A544" s="198" t="s">
        <v>21</v>
      </c>
      <c r="B544" s="216">
        <v>2007</v>
      </c>
      <c r="C544" s="217" t="s">
        <v>263</v>
      </c>
      <c r="D544" s="216">
        <v>31</v>
      </c>
      <c r="E544" s="216">
        <v>20</v>
      </c>
      <c r="F544" s="218">
        <f t="shared" ref="F544:F553" si="133">E544/D544</f>
        <v>0.64516129032258063</v>
      </c>
      <c r="G544" s="216">
        <v>15</v>
      </c>
      <c r="H544" s="216">
        <v>3</v>
      </c>
      <c r="I544" s="216">
        <v>2</v>
      </c>
      <c r="J544" s="216">
        <v>0</v>
      </c>
      <c r="K544" s="216">
        <v>11</v>
      </c>
      <c r="L544" s="216">
        <v>11</v>
      </c>
      <c r="M544" s="218">
        <f t="shared" ref="M544:M553" si="134">(H544*1.33+I544*1.67+J544*2)/E544</f>
        <v>0.36649999999999999</v>
      </c>
      <c r="N544" s="216">
        <f t="shared" ref="N544:N553" si="135">M544+F544</f>
        <v>1.0116612903225806</v>
      </c>
    </row>
    <row r="545" spans="1:14" ht="14.5" customHeight="1" x14ac:dyDescent="0.15">
      <c r="A545" s="224" t="s">
        <v>21</v>
      </c>
      <c r="B545" s="216">
        <v>2008</v>
      </c>
      <c r="C545" s="217" t="s">
        <v>266</v>
      </c>
      <c r="D545" s="216">
        <v>10</v>
      </c>
      <c r="E545" s="216">
        <v>7</v>
      </c>
      <c r="F545" s="218">
        <f t="shared" si="133"/>
        <v>0.7</v>
      </c>
      <c r="G545" s="216">
        <v>4</v>
      </c>
      <c r="H545" s="216">
        <v>1</v>
      </c>
      <c r="I545" s="216">
        <v>2</v>
      </c>
      <c r="J545" s="216">
        <v>0</v>
      </c>
      <c r="K545" s="216">
        <v>6</v>
      </c>
      <c r="L545" s="216">
        <v>3</v>
      </c>
      <c r="M545" s="218">
        <f t="shared" si="134"/>
        <v>0.66714285714285715</v>
      </c>
      <c r="N545" s="216">
        <f t="shared" si="135"/>
        <v>1.367142857142857</v>
      </c>
    </row>
    <row r="546" spans="1:14" ht="14.5" customHeight="1" x14ac:dyDescent="0.15">
      <c r="A546" s="224" t="s">
        <v>21</v>
      </c>
      <c r="B546" s="216">
        <v>2009</v>
      </c>
      <c r="C546" s="217" t="s">
        <v>267</v>
      </c>
      <c r="D546" s="216">
        <v>24</v>
      </c>
      <c r="E546" s="216">
        <v>16</v>
      </c>
      <c r="F546" s="218">
        <f t="shared" si="133"/>
        <v>0.66666666666666663</v>
      </c>
      <c r="G546" s="225">
        <v>12</v>
      </c>
      <c r="H546" s="216">
        <v>4</v>
      </c>
      <c r="I546" s="216">
        <v>0</v>
      </c>
      <c r="J546" s="216">
        <v>0</v>
      </c>
      <c r="K546" s="216">
        <v>8</v>
      </c>
      <c r="L546" s="216">
        <v>8</v>
      </c>
      <c r="M546" s="218">
        <f t="shared" si="134"/>
        <v>0.33250000000000002</v>
      </c>
      <c r="N546" s="216">
        <f t="shared" si="135"/>
        <v>0.99916666666666665</v>
      </c>
    </row>
    <row r="547" spans="1:14" ht="14.5" customHeight="1" x14ac:dyDescent="0.15">
      <c r="A547" s="224" t="s">
        <v>21</v>
      </c>
      <c r="B547" s="216">
        <v>2010</v>
      </c>
      <c r="C547" s="217" t="s">
        <v>263</v>
      </c>
      <c r="D547" s="216">
        <v>6</v>
      </c>
      <c r="E547" s="216">
        <v>6</v>
      </c>
      <c r="F547" s="218">
        <f t="shared" si="133"/>
        <v>1</v>
      </c>
      <c r="G547" s="225">
        <v>6</v>
      </c>
      <c r="H547" s="216">
        <v>0</v>
      </c>
      <c r="I547" s="216">
        <v>0</v>
      </c>
      <c r="J547" s="216">
        <v>0</v>
      </c>
      <c r="K547" s="216">
        <v>3</v>
      </c>
      <c r="L547" s="216">
        <v>1</v>
      </c>
      <c r="M547" s="218">
        <f t="shared" si="134"/>
        <v>0</v>
      </c>
      <c r="N547" s="216">
        <f t="shared" si="135"/>
        <v>1</v>
      </c>
    </row>
    <row r="548" spans="1:14" ht="14.5" customHeight="1" x14ac:dyDescent="0.15">
      <c r="A548" s="224" t="s">
        <v>21</v>
      </c>
      <c r="B548" s="216">
        <v>2011</v>
      </c>
      <c r="C548" s="217" t="s">
        <v>263</v>
      </c>
      <c r="D548" s="216">
        <v>27</v>
      </c>
      <c r="E548" s="216">
        <v>17</v>
      </c>
      <c r="F548" s="218">
        <f t="shared" si="133"/>
        <v>0.62962962962962965</v>
      </c>
      <c r="G548" s="225">
        <v>12</v>
      </c>
      <c r="H548" s="216">
        <v>4</v>
      </c>
      <c r="I548" s="216">
        <v>1</v>
      </c>
      <c r="J548" s="216">
        <v>0</v>
      </c>
      <c r="K548" s="216">
        <v>11</v>
      </c>
      <c r="L548" s="216">
        <v>9</v>
      </c>
      <c r="M548" s="218">
        <f t="shared" si="134"/>
        <v>0.41117647058823531</v>
      </c>
      <c r="N548" s="216">
        <f t="shared" si="135"/>
        <v>1.040806100217865</v>
      </c>
    </row>
    <row r="549" spans="1:14" ht="14.5" customHeight="1" x14ac:dyDescent="0.15">
      <c r="A549" s="224" t="s">
        <v>21</v>
      </c>
      <c r="B549" s="216">
        <v>2012</v>
      </c>
      <c r="C549" s="217" t="s">
        <v>263</v>
      </c>
      <c r="D549" s="216">
        <v>19</v>
      </c>
      <c r="E549" s="216">
        <v>15</v>
      </c>
      <c r="F549" s="218">
        <f t="shared" si="133"/>
        <v>0.78947368421052633</v>
      </c>
      <c r="G549" s="225">
        <v>12</v>
      </c>
      <c r="H549" s="216">
        <v>3</v>
      </c>
      <c r="I549" s="216">
        <v>0</v>
      </c>
      <c r="J549" s="216">
        <v>0</v>
      </c>
      <c r="K549" s="216">
        <v>5</v>
      </c>
      <c r="L549" s="216">
        <v>7</v>
      </c>
      <c r="M549" s="218">
        <f t="shared" si="134"/>
        <v>0.26600000000000001</v>
      </c>
      <c r="N549" s="216">
        <f t="shared" si="135"/>
        <v>1.0554736842105263</v>
      </c>
    </row>
    <row r="550" spans="1:14" ht="14.5" customHeight="1" x14ac:dyDescent="0.15">
      <c r="A550" s="224" t="s">
        <v>21</v>
      </c>
      <c r="B550" s="216">
        <v>2013</v>
      </c>
      <c r="C550" s="217" t="s">
        <v>269</v>
      </c>
      <c r="D550" s="216">
        <v>20</v>
      </c>
      <c r="E550" s="216">
        <v>15</v>
      </c>
      <c r="F550" s="218">
        <f t="shared" si="133"/>
        <v>0.75</v>
      </c>
      <c r="G550" s="225">
        <v>10</v>
      </c>
      <c r="H550" s="216">
        <v>4</v>
      </c>
      <c r="I550" s="216">
        <v>1</v>
      </c>
      <c r="J550" s="216">
        <v>0</v>
      </c>
      <c r="K550" s="216">
        <v>7</v>
      </c>
      <c r="L550" s="216">
        <v>8</v>
      </c>
      <c r="M550" s="218">
        <f t="shared" si="134"/>
        <v>0.46600000000000003</v>
      </c>
      <c r="N550" s="216">
        <f t="shared" si="135"/>
        <v>1.216</v>
      </c>
    </row>
    <row r="551" spans="1:14" ht="14.5" customHeight="1" x14ac:dyDescent="0.15">
      <c r="A551" s="224" t="s">
        <v>21</v>
      </c>
      <c r="B551" s="216">
        <v>2014</v>
      </c>
      <c r="C551" s="217" t="s">
        <v>269</v>
      </c>
      <c r="D551" s="216">
        <v>42</v>
      </c>
      <c r="E551" s="216">
        <v>27</v>
      </c>
      <c r="F551" s="218">
        <f t="shared" si="133"/>
        <v>0.6428571428571429</v>
      </c>
      <c r="G551" s="225">
        <v>19</v>
      </c>
      <c r="H551" s="216">
        <v>5</v>
      </c>
      <c r="I551" s="216">
        <v>1</v>
      </c>
      <c r="J551" s="216">
        <v>3</v>
      </c>
      <c r="K551" s="216">
        <v>20</v>
      </c>
      <c r="L551" s="216">
        <v>12</v>
      </c>
      <c r="M551" s="218">
        <f t="shared" si="134"/>
        <v>0.53037037037037038</v>
      </c>
      <c r="N551" s="216">
        <f t="shared" si="135"/>
        <v>1.1732275132275132</v>
      </c>
    </row>
    <row r="552" spans="1:14" ht="14.5" customHeight="1" x14ac:dyDescent="0.15">
      <c r="A552" s="224" t="s">
        <v>21</v>
      </c>
      <c r="B552" s="216">
        <v>2015</v>
      </c>
      <c r="C552" s="217" t="s">
        <v>269</v>
      </c>
      <c r="D552" s="216">
        <v>44</v>
      </c>
      <c r="E552" s="216">
        <v>30</v>
      </c>
      <c r="F552" s="218">
        <f t="shared" si="133"/>
        <v>0.68181818181818177</v>
      </c>
      <c r="G552" s="225">
        <v>15</v>
      </c>
      <c r="H552" s="216">
        <v>7</v>
      </c>
      <c r="I552" s="216">
        <v>2</v>
      </c>
      <c r="J552" s="216">
        <v>6</v>
      </c>
      <c r="K552" s="216">
        <v>29</v>
      </c>
      <c r="L552" s="216">
        <v>20</v>
      </c>
      <c r="M552" s="218">
        <f t="shared" si="134"/>
        <v>0.82166666666666666</v>
      </c>
      <c r="N552" s="216">
        <f t="shared" si="135"/>
        <v>1.5034848484848484</v>
      </c>
    </row>
    <row r="553" spans="1:14" ht="14.5" customHeight="1" x14ac:dyDescent="0.15">
      <c r="A553" s="224" t="s">
        <v>21</v>
      </c>
      <c r="B553" s="216">
        <v>2016</v>
      </c>
      <c r="C553" s="217" t="s">
        <v>269</v>
      </c>
      <c r="D553" s="216">
        <v>29</v>
      </c>
      <c r="E553" s="216">
        <v>19</v>
      </c>
      <c r="F553" s="218">
        <f t="shared" si="133"/>
        <v>0.65517241379310343</v>
      </c>
      <c r="G553" s="225">
        <v>9</v>
      </c>
      <c r="H553" s="216">
        <v>5</v>
      </c>
      <c r="I553" s="216">
        <v>3</v>
      </c>
      <c r="J553" s="216">
        <v>2</v>
      </c>
      <c r="K553" s="216">
        <v>17</v>
      </c>
      <c r="L553" s="216">
        <v>11</v>
      </c>
      <c r="M553" s="218">
        <f t="shared" si="134"/>
        <v>0.8242105263157895</v>
      </c>
      <c r="N553" s="216">
        <f t="shared" si="135"/>
        <v>1.4793829401088929</v>
      </c>
    </row>
    <row r="554" spans="1:14" ht="14.5" customHeight="1" x14ac:dyDescent="0.15">
      <c r="A554" s="224" t="s">
        <v>21</v>
      </c>
      <c r="B554" s="216">
        <v>2017</v>
      </c>
      <c r="C554" s="217" t="s">
        <v>271</v>
      </c>
      <c r="D554" s="216">
        <f>'2017 - 2017 - Field of Dreamers'!C5</f>
        <v>75</v>
      </c>
      <c r="E554" s="216">
        <f>'2017 - 2017 - Field of Dreamers'!D5</f>
        <v>54</v>
      </c>
      <c r="F554" s="216">
        <f>'2017 - 2017 - Field of Dreamers'!E5</f>
        <v>0.72</v>
      </c>
      <c r="G554" s="216">
        <f>'2017 - 2017 - Field of Dreamers'!F5</f>
        <v>22</v>
      </c>
      <c r="H554" s="216">
        <f>'2017 - 2017 - Field of Dreamers'!G5</f>
        <v>23</v>
      </c>
      <c r="I554" s="216">
        <f>'2017 - 2017 - Field of Dreamers'!H5</f>
        <v>3</v>
      </c>
      <c r="J554" s="216">
        <f>'2017 - 2017 - Field of Dreamers'!I5</f>
        <v>6</v>
      </c>
      <c r="K554" s="216">
        <f>'2017 - 2017 - Field of Dreamers'!J5</f>
        <v>46</v>
      </c>
      <c r="L554" s="216">
        <f>'2017 - 2017 - Field of Dreamers'!K5</f>
        <v>37</v>
      </c>
      <c r="M554" s="216">
        <f>'2017 - 2017 - Field of Dreamers'!L5</f>
        <v>0.88259259259259248</v>
      </c>
      <c r="N554" s="216">
        <f>'2017 - 2017 - Field of Dreamers'!M5</f>
        <v>1.6025925925925923</v>
      </c>
    </row>
    <row r="555" spans="1:14" ht="14.5" customHeight="1" x14ac:dyDescent="0.15">
      <c r="A555" s="224" t="s">
        <v>21</v>
      </c>
      <c r="B555" s="216">
        <v>2018</v>
      </c>
      <c r="C555" s="217" t="s">
        <v>265</v>
      </c>
      <c r="D555" s="216">
        <f>'All Seasons - All Seasons'!C264</f>
        <v>48</v>
      </c>
      <c r="E555" s="216">
        <f>'All Seasons - All Seasons'!D264</f>
        <v>35</v>
      </c>
      <c r="F555" s="216">
        <f>'All Seasons - All Seasons'!E264</f>
        <v>0.72916666666666663</v>
      </c>
      <c r="G555" s="216">
        <f>'All Seasons - All Seasons'!F264</f>
        <v>23</v>
      </c>
      <c r="H555" s="216">
        <f>'All Seasons - All Seasons'!G264</f>
        <v>9</v>
      </c>
      <c r="I555" s="216">
        <f>'All Seasons - All Seasons'!H264</f>
        <v>2</v>
      </c>
      <c r="J555" s="216">
        <f>'All Seasons - All Seasons'!I264</f>
        <v>1</v>
      </c>
      <c r="K555" s="216">
        <f>'All Seasons - All Seasons'!J264</f>
        <v>29</v>
      </c>
      <c r="L555" s="216">
        <f>'All Seasons - All Seasons'!K264</f>
        <v>31</v>
      </c>
      <c r="M555" s="216">
        <f>'All Seasons - All Seasons'!L264</f>
        <v>0.49517142857142854</v>
      </c>
      <c r="N555" s="216">
        <f>'All Seasons - All Seasons'!M264</f>
        <v>1.2243380952380951</v>
      </c>
    </row>
    <row r="556" spans="1:14" ht="14.5" customHeight="1" x14ac:dyDescent="0.15">
      <c r="A556" s="224" t="s">
        <v>21</v>
      </c>
      <c r="B556" s="216">
        <v>2019</v>
      </c>
      <c r="C556" s="217" t="s">
        <v>275</v>
      </c>
      <c r="D556" s="216">
        <f>'2019 Field of Dreamers - 2019 -'!C71</f>
        <v>61</v>
      </c>
      <c r="E556" s="216">
        <f>'2019 Field of Dreamers - 2019 -'!D71</f>
        <v>41</v>
      </c>
      <c r="F556" s="216">
        <f>'2019 Field of Dreamers - 2019 -'!E71</f>
        <v>0.67213114754098358</v>
      </c>
      <c r="G556" s="216">
        <f>'2019 Field of Dreamers - 2019 -'!F71</f>
        <v>23</v>
      </c>
      <c r="H556" s="216">
        <f>'2019 Field of Dreamers - 2019 -'!G71</f>
        <v>12</v>
      </c>
      <c r="I556" s="216">
        <f>'2019 Field of Dreamers - 2019 -'!H71</f>
        <v>3</v>
      </c>
      <c r="J556" s="216">
        <f>'2019 Field of Dreamers - 2019 -'!I71</f>
        <v>3</v>
      </c>
      <c r="K556" s="216">
        <f>'2019 Field of Dreamers - 2019 -'!J71</f>
        <v>29</v>
      </c>
      <c r="L556" s="216">
        <f>'2019 Field of Dreamers - 2019 -'!K71</f>
        <v>29</v>
      </c>
      <c r="M556" s="216">
        <f>'2019 Field of Dreamers - 2019 -'!L71</f>
        <v>0.65846341463414637</v>
      </c>
      <c r="N556" s="216">
        <f>'2019 Field of Dreamers - 2019 -'!M71</f>
        <v>1.3305945621751301</v>
      </c>
    </row>
    <row r="557" spans="1:14" ht="14.5" customHeight="1" x14ac:dyDescent="0.15">
      <c r="A557" s="219" t="s">
        <v>264</v>
      </c>
      <c r="B557" s="220"/>
      <c r="C557" s="221"/>
      <c r="D557" s="222">
        <f>SUM(D544:D556)</f>
        <v>436</v>
      </c>
      <c r="E557" s="222">
        <f>SUM(E544:E556)</f>
        <v>302</v>
      </c>
      <c r="F557" s="223">
        <f>E557/D557</f>
        <v>0.69266055045871555</v>
      </c>
      <c r="G557" s="222">
        <f t="shared" ref="G557:L557" si="136">SUM(G544:G556)</f>
        <v>182</v>
      </c>
      <c r="H557" s="222">
        <f t="shared" si="136"/>
        <v>80</v>
      </c>
      <c r="I557" s="222">
        <f t="shared" si="136"/>
        <v>20</v>
      </c>
      <c r="J557" s="222">
        <f t="shared" si="136"/>
        <v>21</v>
      </c>
      <c r="K557" s="222">
        <f t="shared" si="136"/>
        <v>221</v>
      </c>
      <c r="L557" s="222">
        <f t="shared" si="136"/>
        <v>187</v>
      </c>
      <c r="M557" s="223">
        <f>(H557*1.33+I557*1.67+J557*2)/E557</f>
        <v>0.60198675496688747</v>
      </c>
      <c r="N557" s="222">
        <f>M557+F557</f>
        <v>1.2946473054256029</v>
      </c>
    </row>
    <row r="558" spans="1:14" ht="14.5" customHeight="1" x14ac:dyDescent="0.15">
      <c r="A558" s="213"/>
      <c r="B558" s="214"/>
      <c r="C558" s="226"/>
      <c r="D558" s="214"/>
      <c r="E558" s="214"/>
      <c r="F558" s="214"/>
      <c r="G558" s="214"/>
      <c r="H558" s="214"/>
      <c r="I558" s="214"/>
      <c r="J558" s="214"/>
      <c r="K558" s="214"/>
      <c r="L558" s="214"/>
      <c r="M558" s="214"/>
      <c r="N558" s="214"/>
    </row>
    <row r="559" spans="1:14" ht="14.5" customHeight="1" x14ac:dyDescent="0.15">
      <c r="A559" s="224" t="s">
        <v>223</v>
      </c>
      <c r="B559" s="216">
        <v>2019</v>
      </c>
      <c r="C559" s="217" t="s">
        <v>271</v>
      </c>
      <c r="D559" s="216">
        <f>'2019 Field of Dreamers - 2019 -'!C56</f>
        <v>40</v>
      </c>
      <c r="E559" s="216">
        <f>'2019 Field of Dreamers - 2019 -'!D56</f>
        <v>28</v>
      </c>
      <c r="F559" s="216">
        <f>'2019 Field of Dreamers - 2019 -'!E56</f>
        <v>0.7</v>
      </c>
      <c r="G559" s="216">
        <f>'2019 Field of Dreamers - 2019 -'!F56</f>
        <v>25</v>
      </c>
      <c r="H559" s="216">
        <f>'2019 Field of Dreamers - 2019 -'!G56</f>
        <v>2</v>
      </c>
      <c r="I559" s="216">
        <f>'2019 Field of Dreamers - 2019 -'!H56</f>
        <v>1</v>
      </c>
      <c r="J559" s="216">
        <f>'2019 Field of Dreamers - 2019 -'!I56</f>
        <v>0</v>
      </c>
      <c r="K559" s="216">
        <f>'2019 Field of Dreamers - 2019 -'!J56</f>
        <v>10</v>
      </c>
      <c r="L559" s="216">
        <f>'2019 Field of Dreamers - 2019 -'!K56</f>
        <v>13</v>
      </c>
      <c r="M559" s="216">
        <f>'2019 Field of Dreamers - 2019 -'!L56</f>
        <v>0.15475</v>
      </c>
      <c r="N559" s="216">
        <f>'2019 Field of Dreamers - 2019 -'!M56</f>
        <v>0.8547499999999999</v>
      </c>
    </row>
    <row r="560" spans="1:14" ht="14.5" customHeight="1" x14ac:dyDescent="0.15">
      <c r="A560" s="219" t="s">
        <v>264</v>
      </c>
      <c r="B560" s="220"/>
      <c r="C560" s="221"/>
      <c r="D560" s="222">
        <f>D559</f>
        <v>40</v>
      </c>
      <c r="E560" s="222">
        <f>E559</f>
        <v>28</v>
      </c>
      <c r="F560" s="223">
        <f>E560/D560</f>
        <v>0.7</v>
      </c>
      <c r="G560" s="222">
        <f t="shared" ref="G560:L560" si="137">G559</f>
        <v>25</v>
      </c>
      <c r="H560" s="222">
        <f t="shared" si="137"/>
        <v>2</v>
      </c>
      <c r="I560" s="222">
        <f t="shared" si="137"/>
        <v>1</v>
      </c>
      <c r="J560" s="222">
        <f t="shared" si="137"/>
        <v>0</v>
      </c>
      <c r="K560" s="222">
        <f t="shared" si="137"/>
        <v>10</v>
      </c>
      <c r="L560" s="222">
        <f t="shared" si="137"/>
        <v>13</v>
      </c>
      <c r="M560" s="223">
        <f>(H560*1.33+I560*1.67+J560*2)/E560</f>
        <v>0.15464285714285714</v>
      </c>
      <c r="N560" s="222">
        <f>M560+F560</f>
        <v>0.85464285714285704</v>
      </c>
    </row>
    <row r="561" spans="1:14" ht="14.5" customHeight="1" x14ac:dyDescent="0.15">
      <c r="A561" s="213"/>
      <c r="B561" s="214"/>
      <c r="C561" s="226"/>
      <c r="D561" s="214"/>
      <c r="E561" s="214"/>
      <c r="F561" s="214"/>
      <c r="G561" s="214"/>
      <c r="H561" s="214"/>
      <c r="I561" s="214"/>
      <c r="J561" s="214"/>
      <c r="K561" s="214"/>
      <c r="L561" s="214"/>
      <c r="M561" s="214"/>
      <c r="N561" s="214"/>
    </row>
    <row r="562" spans="1:14" ht="14.5" customHeight="1" x14ac:dyDescent="0.15">
      <c r="A562" s="224" t="s">
        <v>97</v>
      </c>
      <c r="B562" s="216">
        <v>2016</v>
      </c>
      <c r="C562" s="217" t="s">
        <v>269</v>
      </c>
      <c r="D562" s="216">
        <v>4</v>
      </c>
      <c r="E562" s="216">
        <v>4</v>
      </c>
      <c r="F562" s="218">
        <f>E562/D562</f>
        <v>1</v>
      </c>
      <c r="G562" s="225">
        <v>1</v>
      </c>
      <c r="H562" s="216">
        <v>3</v>
      </c>
      <c r="I562" s="216">
        <v>0</v>
      </c>
      <c r="J562" s="216">
        <v>0</v>
      </c>
      <c r="K562" s="216">
        <v>1</v>
      </c>
      <c r="L562" s="216">
        <v>2</v>
      </c>
      <c r="M562" s="218">
        <f>(H562*1.33+I562*1.67+J562*2)/E562</f>
        <v>0.99750000000000005</v>
      </c>
      <c r="N562" s="216">
        <f>M562+F562</f>
        <v>1.9975000000000001</v>
      </c>
    </row>
    <row r="563" spans="1:14" ht="14.5" customHeight="1" x14ac:dyDescent="0.15">
      <c r="A563" s="219" t="s">
        <v>264</v>
      </c>
      <c r="B563" s="220"/>
      <c r="C563" s="221"/>
      <c r="D563" s="222">
        <f>D562</f>
        <v>4</v>
      </c>
      <c r="E563" s="222">
        <f>E562</f>
        <v>4</v>
      </c>
      <c r="F563" s="223">
        <f>E563/D563</f>
        <v>1</v>
      </c>
      <c r="G563" s="222">
        <f t="shared" ref="G563:L563" si="138">G562</f>
        <v>1</v>
      </c>
      <c r="H563" s="222">
        <f t="shared" si="138"/>
        <v>3</v>
      </c>
      <c r="I563" s="222">
        <f t="shared" si="138"/>
        <v>0</v>
      </c>
      <c r="J563" s="222">
        <f t="shared" si="138"/>
        <v>0</v>
      </c>
      <c r="K563" s="222">
        <f t="shared" si="138"/>
        <v>1</v>
      </c>
      <c r="L563" s="222">
        <f t="shared" si="138"/>
        <v>2</v>
      </c>
      <c r="M563" s="223">
        <f>(H563*1.33+I563*1.67+J563*2)/E563</f>
        <v>0.99750000000000005</v>
      </c>
      <c r="N563" s="222">
        <f>M563+F563</f>
        <v>1.9975000000000001</v>
      </c>
    </row>
    <row r="564" spans="1:14" ht="14.5" customHeight="1" x14ac:dyDescent="0.15">
      <c r="A564" s="213"/>
      <c r="B564" s="214"/>
      <c r="C564" s="226"/>
      <c r="D564" s="214"/>
      <c r="E564" s="214"/>
      <c r="F564" s="214"/>
      <c r="G564" s="214"/>
      <c r="H564" s="214"/>
      <c r="I564" s="214"/>
      <c r="J564" s="214"/>
      <c r="K564" s="214"/>
      <c r="L564" s="214"/>
      <c r="M564" s="214"/>
      <c r="N564" s="214"/>
    </row>
    <row r="565" spans="1:14" ht="14.5" customHeight="1" x14ac:dyDescent="0.15">
      <c r="A565" s="198" t="s">
        <v>34</v>
      </c>
      <c r="B565" s="216">
        <v>2007</v>
      </c>
      <c r="C565" s="234" t="s">
        <v>263</v>
      </c>
      <c r="D565" s="235">
        <v>30</v>
      </c>
      <c r="E565" s="235">
        <v>10</v>
      </c>
      <c r="F565" s="218">
        <f>E565/D565</f>
        <v>0.33333333333333331</v>
      </c>
      <c r="G565" s="235">
        <v>10</v>
      </c>
      <c r="H565" s="235">
        <v>0</v>
      </c>
      <c r="I565" s="235">
        <v>0</v>
      </c>
      <c r="J565" s="235">
        <v>0</v>
      </c>
      <c r="K565" s="235">
        <v>4</v>
      </c>
      <c r="L565" s="235">
        <v>4</v>
      </c>
      <c r="M565" s="218">
        <f>(H565*1.33+I565*1.67+J565*2)/E565</f>
        <v>0</v>
      </c>
      <c r="N565" s="216">
        <f>M565+F565</f>
        <v>0.33333333333333331</v>
      </c>
    </row>
    <row r="566" spans="1:14" ht="14.5" customHeight="1" x14ac:dyDescent="0.15">
      <c r="A566" s="219" t="s">
        <v>264</v>
      </c>
      <c r="B566" s="220"/>
      <c r="C566" s="221"/>
      <c r="D566" s="222">
        <f>D565</f>
        <v>30</v>
      </c>
      <c r="E566" s="222">
        <f>E565</f>
        <v>10</v>
      </c>
      <c r="F566" s="223">
        <f>E566/D566</f>
        <v>0.33333333333333331</v>
      </c>
      <c r="G566" s="222">
        <f t="shared" ref="G566:L566" si="139">G565</f>
        <v>10</v>
      </c>
      <c r="H566" s="222">
        <f t="shared" si="139"/>
        <v>0</v>
      </c>
      <c r="I566" s="222">
        <f t="shared" si="139"/>
        <v>0</v>
      </c>
      <c r="J566" s="222">
        <f t="shared" si="139"/>
        <v>0</v>
      </c>
      <c r="K566" s="222">
        <f t="shared" si="139"/>
        <v>4</v>
      </c>
      <c r="L566" s="222">
        <f t="shared" si="139"/>
        <v>4</v>
      </c>
      <c r="M566" s="223">
        <f>(H566*1.33+I566*1.67+J566*2)/E566</f>
        <v>0</v>
      </c>
      <c r="N566" s="222">
        <f>M566+F566</f>
        <v>0.33333333333333331</v>
      </c>
    </row>
    <row r="567" spans="1:14" ht="14.5" customHeight="1" x14ac:dyDescent="0.15">
      <c r="A567" s="213"/>
      <c r="B567" s="214"/>
      <c r="C567" s="226"/>
      <c r="D567" s="214"/>
      <c r="E567" s="214"/>
      <c r="F567" s="214"/>
      <c r="G567" s="214"/>
      <c r="H567" s="214"/>
      <c r="I567" s="214"/>
      <c r="J567" s="214"/>
      <c r="K567" s="214"/>
      <c r="L567" s="214"/>
      <c r="M567" s="214"/>
      <c r="N567" s="214"/>
    </row>
    <row r="568" spans="1:14" ht="14.5" customHeight="1" x14ac:dyDescent="0.15">
      <c r="A568" s="224" t="s">
        <v>173</v>
      </c>
      <c r="B568" s="216">
        <v>2018</v>
      </c>
      <c r="C568" s="217" t="s">
        <v>272</v>
      </c>
      <c r="D568" s="216">
        <f>'2018 Field of Dreamers - 2018 -'!C19</f>
        <v>30</v>
      </c>
      <c r="E568" s="216">
        <f>'2018 Field of Dreamers - 2018 -'!D19</f>
        <v>13</v>
      </c>
      <c r="F568" s="216">
        <f>'2018 Field of Dreamers - 2018 -'!E19</f>
        <v>0.43333333333333335</v>
      </c>
      <c r="G568" s="216">
        <f>'2018 Field of Dreamers - 2018 -'!F19</f>
        <v>12</v>
      </c>
      <c r="H568" s="216">
        <f>'2018 Field of Dreamers - 2018 -'!G19</f>
        <v>1</v>
      </c>
      <c r="I568" s="216">
        <f>'2018 Field of Dreamers - 2018 -'!H19</f>
        <v>0</v>
      </c>
      <c r="J568" s="216">
        <f>'2018 Field of Dreamers - 2018 -'!I19</f>
        <v>0</v>
      </c>
      <c r="K568" s="216">
        <f>'2018 Field of Dreamers - 2018 -'!J19</f>
        <v>4</v>
      </c>
      <c r="L568" s="216">
        <f>'2018 Field of Dreamers - 2018 -'!K19</f>
        <v>6</v>
      </c>
      <c r="M568" s="216">
        <f>'2018 Field of Dreamers - 2018 -'!L19</f>
        <v>0.10253846153846154</v>
      </c>
      <c r="N568" s="216">
        <f>'2018 Field of Dreamers - 2018 -'!M19</f>
        <v>0.53587179487179493</v>
      </c>
    </row>
    <row r="569" spans="1:14" ht="14.5" customHeight="1" x14ac:dyDescent="0.15">
      <c r="A569" s="224" t="s">
        <v>173</v>
      </c>
      <c r="B569" s="216">
        <v>2019</v>
      </c>
      <c r="C569" s="217" t="s">
        <v>265</v>
      </c>
      <c r="D569" s="216">
        <f>'2019 Field of Dreamers - 2019 -'!C13</f>
        <v>37</v>
      </c>
      <c r="E569" s="216">
        <f>'2019 Field of Dreamers - 2019 -'!D13</f>
        <v>22</v>
      </c>
      <c r="F569" s="216">
        <f>'2019 Field of Dreamers - 2019 -'!E13</f>
        <v>0.59459459459459463</v>
      </c>
      <c r="G569" s="216">
        <f>'2019 Field of Dreamers - 2019 -'!F13</f>
        <v>21</v>
      </c>
      <c r="H569" s="216">
        <f>'2019 Field of Dreamers - 2019 -'!G13</f>
        <v>1</v>
      </c>
      <c r="I569" s="216">
        <f>'2019 Field of Dreamers - 2019 -'!H13</f>
        <v>0</v>
      </c>
      <c r="J569" s="216">
        <f>'2019 Field of Dreamers - 2019 -'!I13</f>
        <v>0</v>
      </c>
      <c r="K569" s="216">
        <f>'2019 Field of Dreamers - 2019 -'!J13</f>
        <v>5</v>
      </c>
      <c r="L569" s="216">
        <f>'2019 Field of Dreamers - 2019 -'!K13</f>
        <v>16</v>
      </c>
      <c r="M569" s="216">
        <f>'2019 Field of Dreamers - 2019 -'!L13</f>
        <v>6.0590909090909091E-2</v>
      </c>
      <c r="N569" s="216">
        <f>'2019 Field of Dreamers - 2019 -'!M13</f>
        <v>0.65518550368550377</v>
      </c>
    </row>
    <row r="570" spans="1:14" ht="14.5" customHeight="1" x14ac:dyDescent="0.15">
      <c r="A570" s="219" t="s">
        <v>264</v>
      </c>
      <c r="B570" s="220"/>
      <c r="C570" s="221"/>
      <c r="D570" s="222">
        <f>SUM(D568:D569)</f>
        <v>67</v>
      </c>
      <c r="E570" s="222">
        <f>SUM(E568:E569)</f>
        <v>35</v>
      </c>
      <c r="F570" s="223">
        <f>E570/D570</f>
        <v>0.52238805970149249</v>
      </c>
      <c r="G570" s="222">
        <f t="shared" ref="G570:L570" si="140">SUM(G568:G569)</f>
        <v>33</v>
      </c>
      <c r="H570" s="222">
        <f t="shared" si="140"/>
        <v>2</v>
      </c>
      <c r="I570" s="222">
        <f t="shared" si="140"/>
        <v>0</v>
      </c>
      <c r="J570" s="222">
        <f t="shared" si="140"/>
        <v>0</v>
      </c>
      <c r="K570" s="222">
        <f t="shared" si="140"/>
        <v>9</v>
      </c>
      <c r="L570" s="222">
        <f t="shared" si="140"/>
        <v>22</v>
      </c>
      <c r="M570" s="223">
        <f>(H570*1.33+I570*1.67+J570*2)/E570</f>
        <v>7.5999999999999998E-2</v>
      </c>
      <c r="N570" s="222">
        <f>M570+F570</f>
        <v>0.59838805970149245</v>
      </c>
    </row>
    <row r="571" spans="1:14" ht="14.5" customHeight="1" x14ac:dyDescent="0.15">
      <c r="A571" s="213"/>
      <c r="B571" s="214"/>
      <c r="C571" s="226"/>
      <c r="D571" s="214"/>
      <c r="E571" s="214"/>
      <c r="F571" s="214"/>
      <c r="G571" s="214"/>
      <c r="H571" s="214"/>
      <c r="I571" s="214"/>
      <c r="J571" s="214"/>
      <c r="K571" s="214"/>
      <c r="L571" s="214"/>
      <c r="M571" s="214"/>
      <c r="N571" s="214"/>
    </row>
    <row r="572" spans="1:14" ht="14.5" customHeight="1" x14ac:dyDescent="0.15">
      <c r="A572" s="224" t="s">
        <v>69</v>
      </c>
      <c r="B572" s="216">
        <v>2013</v>
      </c>
      <c r="C572" s="217" t="s">
        <v>269</v>
      </c>
      <c r="D572" s="216">
        <v>19</v>
      </c>
      <c r="E572" s="216">
        <v>7</v>
      </c>
      <c r="F572" s="218">
        <f>E572/D572</f>
        <v>0.36842105263157893</v>
      </c>
      <c r="G572" s="225">
        <v>7</v>
      </c>
      <c r="H572" s="216">
        <v>0</v>
      </c>
      <c r="I572" s="216">
        <v>0</v>
      </c>
      <c r="J572" s="216">
        <v>0</v>
      </c>
      <c r="K572" s="216">
        <v>3</v>
      </c>
      <c r="L572" s="216">
        <v>3</v>
      </c>
      <c r="M572" s="218">
        <f>(H572*1.33+I572*1.67+J572*2)/E572</f>
        <v>0</v>
      </c>
      <c r="N572" s="216">
        <f>M572+F572</f>
        <v>0.36842105263157893</v>
      </c>
    </row>
    <row r="573" spans="1:14" ht="14.5" customHeight="1" x14ac:dyDescent="0.15">
      <c r="A573" s="224" t="s">
        <v>69</v>
      </c>
      <c r="B573" s="216">
        <v>2014</v>
      </c>
      <c r="C573" s="217" t="s">
        <v>269</v>
      </c>
      <c r="D573" s="216">
        <v>19</v>
      </c>
      <c r="E573" s="216">
        <v>10</v>
      </c>
      <c r="F573" s="218">
        <f>E573/D573</f>
        <v>0.52631578947368418</v>
      </c>
      <c r="G573" s="225">
        <v>10</v>
      </c>
      <c r="H573" s="216">
        <v>0</v>
      </c>
      <c r="I573" s="216">
        <v>0</v>
      </c>
      <c r="J573" s="216">
        <v>0</v>
      </c>
      <c r="K573" s="216">
        <v>2</v>
      </c>
      <c r="L573" s="216">
        <v>4</v>
      </c>
      <c r="M573" s="218">
        <f>(H573*1.33+I573*1.67+J573*2)/E573</f>
        <v>0</v>
      </c>
      <c r="N573" s="216">
        <f>M573+F573</f>
        <v>0.52631578947368418</v>
      </c>
    </row>
    <row r="574" spans="1:14" ht="14.5" customHeight="1" x14ac:dyDescent="0.15">
      <c r="A574" s="224" t="s">
        <v>69</v>
      </c>
      <c r="B574" s="216">
        <v>2016</v>
      </c>
      <c r="C574" s="217" t="s">
        <v>269</v>
      </c>
      <c r="D574" s="216">
        <v>16</v>
      </c>
      <c r="E574" s="216">
        <v>11</v>
      </c>
      <c r="F574" s="218">
        <f>E574/D574</f>
        <v>0.6875</v>
      </c>
      <c r="G574" s="225">
        <v>11</v>
      </c>
      <c r="H574" s="216">
        <v>0</v>
      </c>
      <c r="I574" s="216">
        <v>0</v>
      </c>
      <c r="J574" s="216">
        <v>0</v>
      </c>
      <c r="K574" s="216">
        <v>5</v>
      </c>
      <c r="L574" s="216">
        <v>5</v>
      </c>
      <c r="M574" s="218">
        <f>(H574*1.33+I574*1.67+J574*2)/E574</f>
        <v>0</v>
      </c>
      <c r="N574" s="216">
        <f>M574+F574</f>
        <v>0.6875</v>
      </c>
    </row>
    <row r="575" spans="1:14" ht="14.5" customHeight="1" x14ac:dyDescent="0.15">
      <c r="A575" s="219" t="s">
        <v>264</v>
      </c>
      <c r="B575" s="220"/>
      <c r="C575" s="221"/>
      <c r="D575" s="222">
        <f>SUM(D572:D574)</f>
        <v>54</v>
      </c>
      <c r="E575" s="222">
        <f>SUM(E572:E574)</f>
        <v>28</v>
      </c>
      <c r="F575" s="223">
        <f>E575/D575</f>
        <v>0.51851851851851849</v>
      </c>
      <c r="G575" s="222">
        <f t="shared" ref="G575:L575" si="141">SUM(G572:G574)</f>
        <v>28</v>
      </c>
      <c r="H575" s="222">
        <f t="shared" si="141"/>
        <v>0</v>
      </c>
      <c r="I575" s="222">
        <f t="shared" si="141"/>
        <v>0</v>
      </c>
      <c r="J575" s="222">
        <f t="shared" si="141"/>
        <v>0</v>
      </c>
      <c r="K575" s="222">
        <f t="shared" si="141"/>
        <v>10</v>
      </c>
      <c r="L575" s="222">
        <f t="shared" si="141"/>
        <v>12</v>
      </c>
      <c r="M575" s="223">
        <f>(H575*1.33+I575*1.67+J575*2)/E575</f>
        <v>0</v>
      </c>
      <c r="N575" s="222">
        <f>M575+F575</f>
        <v>0.51851851851851849</v>
      </c>
    </row>
    <row r="576" spans="1:14" ht="14.5" customHeight="1" x14ac:dyDescent="0.15">
      <c r="A576" s="213"/>
      <c r="B576" s="214"/>
      <c r="C576" s="226"/>
      <c r="D576" s="214"/>
      <c r="E576" s="214"/>
      <c r="F576" s="214"/>
      <c r="G576" s="214"/>
      <c r="H576" s="214"/>
      <c r="I576" s="214"/>
      <c r="J576" s="214"/>
      <c r="K576" s="214"/>
      <c r="L576" s="214"/>
      <c r="M576" s="214"/>
      <c r="N576" s="214"/>
    </row>
    <row r="577" spans="1:14" ht="14.5" customHeight="1" x14ac:dyDescent="0.15">
      <c r="A577" s="198" t="s">
        <v>24</v>
      </c>
      <c r="B577" s="216">
        <v>2007</v>
      </c>
      <c r="C577" s="217" t="s">
        <v>263</v>
      </c>
      <c r="D577" s="216">
        <v>5</v>
      </c>
      <c r="E577" s="216">
        <v>4</v>
      </c>
      <c r="F577" s="218">
        <f>E577/D577</f>
        <v>0.8</v>
      </c>
      <c r="G577" s="216">
        <v>4</v>
      </c>
      <c r="H577" s="216">
        <v>0</v>
      </c>
      <c r="I577" s="216">
        <v>0</v>
      </c>
      <c r="J577" s="216">
        <v>0</v>
      </c>
      <c r="K577" s="216">
        <v>1</v>
      </c>
      <c r="L577" s="216">
        <v>2</v>
      </c>
      <c r="M577" s="218">
        <f>(H577*1.33+I577*1.67+J577*2)/E577</f>
        <v>0</v>
      </c>
      <c r="N577" s="216">
        <f>M577+F577</f>
        <v>0.8</v>
      </c>
    </row>
    <row r="578" spans="1:14" ht="14.5" customHeight="1" x14ac:dyDescent="0.15">
      <c r="A578" s="219" t="s">
        <v>264</v>
      </c>
      <c r="B578" s="220"/>
      <c r="C578" s="221"/>
      <c r="D578" s="222">
        <f>D577</f>
        <v>5</v>
      </c>
      <c r="E578" s="222">
        <f>E577</f>
        <v>4</v>
      </c>
      <c r="F578" s="223">
        <f>E578/D578</f>
        <v>0.8</v>
      </c>
      <c r="G578" s="222">
        <f t="shared" ref="G578:L578" si="142">G577</f>
        <v>4</v>
      </c>
      <c r="H578" s="222">
        <f t="shared" si="142"/>
        <v>0</v>
      </c>
      <c r="I578" s="222">
        <f t="shared" si="142"/>
        <v>0</v>
      </c>
      <c r="J578" s="222">
        <f t="shared" si="142"/>
        <v>0</v>
      </c>
      <c r="K578" s="222">
        <f t="shared" si="142"/>
        <v>1</v>
      </c>
      <c r="L578" s="222">
        <f t="shared" si="142"/>
        <v>2</v>
      </c>
      <c r="M578" s="223">
        <f>(H578*1.33+I578*1.67+J578*2)/E578</f>
        <v>0</v>
      </c>
      <c r="N578" s="222">
        <f>M578+F578</f>
        <v>0.8</v>
      </c>
    </row>
    <row r="579" spans="1:14" ht="14.5" customHeight="1" x14ac:dyDescent="0.15">
      <c r="A579" s="213"/>
      <c r="B579" s="214"/>
      <c r="C579" s="226"/>
      <c r="D579" s="214"/>
      <c r="E579" s="214"/>
      <c r="F579" s="214"/>
      <c r="G579" s="214"/>
      <c r="H579" s="214"/>
      <c r="I579" s="214"/>
      <c r="J579" s="214"/>
      <c r="K579" s="214"/>
      <c r="L579" s="214"/>
      <c r="M579" s="214"/>
      <c r="N579" s="214"/>
    </row>
    <row r="580" spans="1:14" ht="14.5" customHeight="1" x14ac:dyDescent="0.15">
      <c r="A580" s="198" t="s">
        <v>130</v>
      </c>
      <c r="B580" s="216">
        <v>2017</v>
      </c>
      <c r="C580" s="217" t="s">
        <v>270</v>
      </c>
      <c r="D580" s="216">
        <f>'2017 - 2017 - Field of Dreamers'!C54</f>
        <v>14</v>
      </c>
      <c r="E580" s="216">
        <f>'2017 - 2017 - Field of Dreamers'!D54</f>
        <v>9</v>
      </c>
      <c r="F580" s="216">
        <f>'2017 - 2017 - Field of Dreamers'!E54</f>
        <v>0.6428571428571429</v>
      </c>
      <c r="G580" s="216">
        <f>'2017 - 2017 - Field of Dreamers'!F54</f>
        <v>8</v>
      </c>
      <c r="H580" s="216">
        <f>'2017 - 2017 - Field of Dreamers'!G54</f>
        <v>1</v>
      </c>
      <c r="I580" s="216">
        <f>'2017 - 2017 - Field of Dreamers'!H54</f>
        <v>0</v>
      </c>
      <c r="J580" s="216">
        <f>'2017 - 2017 - Field of Dreamers'!I54</f>
        <v>0</v>
      </c>
      <c r="K580" s="216">
        <f>'2017 - 2017 - Field of Dreamers'!J54</f>
        <v>3</v>
      </c>
      <c r="L580" s="216">
        <f>'2017 - 2017 - Field of Dreamers'!K54</f>
        <v>7</v>
      </c>
      <c r="M580" s="216">
        <f>'2017 - 2017 - Field of Dreamers'!L54</f>
        <v>0.14811111111111111</v>
      </c>
      <c r="N580" s="216">
        <f>'2017 - 2017 - Field of Dreamers'!M54</f>
        <v>0.79096825396825399</v>
      </c>
    </row>
    <row r="581" spans="1:14" ht="14.5" customHeight="1" x14ac:dyDescent="0.15">
      <c r="A581" s="219" t="s">
        <v>264</v>
      </c>
      <c r="B581" s="220"/>
      <c r="C581" s="221"/>
      <c r="D581" s="222">
        <f>D580</f>
        <v>14</v>
      </c>
      <c r="E581" s="222">
        <f>E580</f>
        <v>9</v>
      </c>
      <c r="F581" s="223">
        <f>E581/D581</f>
        <v>0.6428571428571429</v>
      </c>
      <c r="G581" s="222">
        <f t="shared" ref="G581:L581" si="143">G580</f>
        <v>8</v>
      </c>
      <c r="H581" s="222">
        <f t="shared" si="143"/>
        <v>1</v>
      </c>
      <c r="I581" s="222">
        <f t="shared" si="143"/>
        <v>0</v>
      </c>
      <c r="J581" s="222">
        <f t="shared" si="143"/>
        <v>0</v>
      </c>
      <c r="K581" s="222">
        <f t="shared" si="143"/>
        <v>3</v>
      </c>
      <c r="L581" s="222">
        <f t="shared" si="143"/>
        <v>7</v>
      </c>
      <c r="M581" s="223">
        <f>(H581*1.33+I581*1.67+J581*2)/E581</f>
        <v>0.14777777777777779</v>
      </c>
      <c r="N581" s="222">
        <f>M581+F581</f>
        <v>0.79063492063492069</v>
      </c>
    </row>
    <row r="582" spans="1:14" ht="14.5" customHeight="1" x14ac:dyDescent="0.15">
      <c r="A582" s="233"/>
      <c r="B582" s="214"/>
      <c r="C582" s="236"/>
      <c r="D582" s="237"/>
      <c r="E582" s="237"/>
      <c r="F582" s="214"/>
      <c r="G582" s="237"/>
      <c r="H582" s="237"/>
      <c r="I582" s="237"/>
      <c r="J582" s="237"/>
      <c r="K582" s="237"/>
      <c r="L582" s="237"/>
      <c r="M582" s="214"/>
      <c r="N582" s="214"/>
    </row>
    <row r="583" spans="1:14" ht="14.5" customHeight="1" x14ac:dyDescent="0.15">
      <c r="A583" s="198" t="s">
        <v>36</v>
      </c>
      <c r="B583" s="216">
        <v>2007</v>
      </c>
      <c r="C583" s="234" t="s">
        <v>263</v>
      </c>
      <c r="D583" s="235">
        <v>2</v>
      </c>
      <c r="E583" s="235">
        <v>0</v>
      </c>
      <c r="F583" s="218">
        <f>E583/D583</f>
        <v>0</v>
      </c>
      <c r="G583" s="235">
        <v>0</v>
      </c>
      <c r="H583" s="235">
        <v>0</v>
      </c>
      <c r="I583" s="235">
        <v>0</v>
      </c>
      <c r="J583" s="235">
        <v>0</v>
      </c>
      <c r="K583" s="235">
        <v>0</v>
      </c>
      <c r="L583" s="235">
        <v>0</v>
      </c>
      <c r="M583" s="214" t="e">
        <f>(H583*1.33+I583*1.67+J583*2)/E583</f>
        <v>#DIV/0!</v>
      </c>
      <c r="N583" s="214" t="e">
        <f>M583+F583</f>
        <v>#DIV/0!</v>
      </c>
    </row>
    <row r="584" spans="1:14" ht="14.5" customHeight="1" x14ac:dyDescent="0.15">
      <c r="A584" s="219" t="s">
        <v>264</v>
      </c>
      <c r="B584" s="220"/>
      <c r="C584" s="221"/>
      <c r="D584" s="222">
        <f>D583</f>
        <v>2</v>
      </c>
      <c r="E584" s="222">
        <f>E583</f>
        <v>0</v>
      </c>
      <c r="F584" s="223">
        <f>E584/D584</f>
        <v>0</v>
      </c>
      <c r="G584" s="222">
        <f t="shared" ref="G584:L584" si="144">G583</f>
        <v>0</v>
      </c>
      <c r="H584" s="222">
        <f t="shared" si="144"/>
        <v>0</v>
      </c>
      <c r="I584" s="222">
        <f t="shared" si="144"/>
        <v>0</v>
      </c>
      <c r="J584" s="222">
        <f t="shared" si="144"/>
        <v>0</v>
      </c>
      <c r="K584" s="222">
        <f t="shared" si="144"/>
        <v>0</v>
      </c>
      <c r="L584" s="222">
        <f t="shared" si="144"/>
        <v>0</v>
      </c>
      <c r="M584" s="220" t="e">
        <f>(H584*1.33+I584*1.67+J584*2)/E584</f>
        <v>#DIV/0!</v>
      </c>
      <c r="N584" s="220" t="e">
        <f>M584+F584</f>
        <v>#DIV/0!</v>
      </c>
    </row>
    <row r="585" spans="1:14" ht="14.5" customHeight="1" x14ac:dyDescent="0.15">
      <c r="A585" s="213"/>
      <c r="B585" s="226"/>
      <c r="C585" s="226"/>
      <c r="D585" s="226"/>
      <c r="E585" s="226"/>
      <c r="F585" s="226"/>
      <c r="G585" s="226"/>
      <c r="H585" s="226"/>
      <c r="I585" s="226"/>
      <c r="J585" s="226"/>
      <c r="K585" s="226"/>
      <c r="L585" s="226"/>
      <c r="M585" s="226"/>
      <c r="N585" s="226"/>
    </row>
    <row r="586" spans="1:14" ht="14.5" customHeight="1" x14ac:dyDescent="0.15">
      <c r="A586" s="198" t="s">
        <v>204</v>
      </c>
      <c r="B586" s="216">
        <v>2019</v>
      </c>
      <c r="C586" s="234" t="s">
        <v>265</v>
      </c>
      <c r="D586" s="235">
        <f>'2019 Field of Dreamers - 2019 -'!C11</f>
        <v>40</v>
      </c>
      <c r="E586" s="235">
        <f>'2019 Field of Dreamers - 2019 -'!D11</f>
        <v>23</v>
      </c>
      <c r="F586" s="235">
        <f>'2019 Field of Dreamers - 2019 -'!E11</f>
        <v>0.57499999999999996</v>
      </c>
      <c r="G586" s="235">
        <f>'2019 Field of Dreamers - 2019 -'!F11</f>
        <v>23</v>
      </c>
      <c r="H586" s="235">
        <f>'2019 Field of Dreamers - 2019 -'!G11</f>
        <v>0</v>
      </c>
      <c r="I586" s="235">
        <f>'2019 Field of Dreamers - 2019 -'!H11</f>
        <v>0</v>
      </c>
      <c r="J586" s="235">
        <f>'2019 Field of Dreamers - 2019 -'!I11</f>
        <v>0</v>
      </c>
      <c r="K586" s="235">
        <f>'2019 Field of Dreamers - 2019 -'!J11</f>
        <v>13</v>
      </c>
      <c r="L586" s="235">
        <f>'2019 Field of Dreamers - 2019 -'!K11</f>
        <v>12</v>
      </c>
      <c r="M586" s="235">
        <f>'2019 Field of Dreamers - 2019 -'!L11</f>
        <v>0</v>
      </c>
      <c r="N586" s="235">
        <f>'2019 Field of Dreamers - 2019 -'!M11</f>
        <v>0.57499999999999996</v>
      </c>
    </row>
    <row r="587" spans="1:14" ht="14.5" customHeight="1" x14ac:dyDescent="0.15">
      <c r="A587" s="219" t="s">
        <v>264</v>
      </c>
      <c r="B587" s="220"/>
      <c r="C587" s="221"/>
      <c r="D587" s="222">
        <f>D586</f>
        <v>40</v>
      </c>
      <c r="E587" s="222">
        <f>E586</f>
        <v>23</v>
      </c>
      <c r="F587" s="223">
        <f>E587/D587</f>
        <v>0.57499999999999996</v>
      </c>
      <c r="G587" s="222">
        <f t="shared" ref="G587:L587" si="145">G586</f>
        <v>23</v>
      </c>
      <c r="H587" s="222">
        <f t="shared" si="145"/>
        <v>0</v>
      </c>
      <c r="I587" s="222">
        <f t="shared" si="145"/>
        <v>0</v>
      </c>
      <c r="J587" s="222">
        <f t="shared" si="145"/>
        <v>0</v>
      </c>
      <c r="K587" s="222">
        <f t="shared" si="145"/>
        <v>13</v>
      </c>
      <c r="L587" s="222">
        <f t="shared" si="145"/>
        <v>12</v>
      </c>
      <c r="M587" s="223">
        <f>(H587*1.33+I587*1.67+J587*2)/E587</f>
        <v>0</v>
      </c>
      <c r="N587" s="222">
        <f>M587+F587</f>
        <v>0.57499999999999996</v>
      </c>
    </row>
    <row r="588" spans="1:14" ht="14.5" customHeight="1" x14ac:dyDescent="0.15">
      <c r="A588" s="213"/>
      <c r="B588" s="226"/>
      <c r="C588" s="226"/>
      <c r="D588" s="226"/>
      <c r="E588" s="226"/>
      <c r="F588" s="226"/>
      <c r="G588" s="226"/>
      <c r="H588" s="226"/>
      <c r="I588" s="226"/>
      <c r="J588" s="226"/>
      <c r="K588" s="226"/>
      <c r="L588" s="226"/>
      <c r="M588" s="226"/>
      <c r="N588" s="226"/>
    </row>
    <row r="589" spans="1:14" ht="14.5" customHeight="1" x14ac:dyDescent="0.15">
      <c r="A589" s="198" t="s">
        <v>172</v>
      </c>
      <c r="B589" s="216">
        <v>2018</v>
      </c>
      <c r="C589" s="217" t="s">
        <v>272</v>
      </c>
      <c r="D589" s="216">
        <f>'2018 Field of Dreamers - 2018 -'!C18</f>
        <v>36</v>
      </c>
      <c r="E589" s="216">
        <f>'2018 Field of Dreamers - 2018 -'!D18</f>
        <v>15</v>
      </c>
      <c r="F589" s="216">
        <f>'2018 Field of Dreamers - 2018 -'!E18</f>
        <v>0.41666666666666669</v>
      </c>
      <c r="G589" s="216">
        <f>'2018 Field of Dreamers - 2018 -'!F18</f>
        <v>15</v>
      </c>
      <c r="H589" s="216">
        <f>'2018 Field of Dreamers - 2018 -'!G18</f>
        <v>0</v>
      </c>
      <c r="I589" s="216">
        <f>'2018 Field of Dreamers - 2018 -'!H18</f>
        <v>0</v>
      </c>
      <c r="J589" s="216">
        <f>'2018 Field of Dreamers - 2018 -'!I18</f>
        <v>0</v>
      </c>
      <c r="K589" s="216">
        <f>'2018 Field of Dreamers - 2018 -'!J18</f>
        <v>6</v>
      </c>
      <c r="L589" s="216">
        <f>'2018 Field of Dreamers - 2018 -'!K18</f>
        <v>9</v>
      </c>
      <c r="M589" s="216">
        <f>'2018 Field of Dreamers - 2018 -'!L18</f>
        <v>0</v>
      </c>
      <c r="N589" s="216">
        <f>'2018 Field of Dreamers - 2018 -'!M18</f>
        <v>0.41666666666666669</v>
      </c>
    </row>
    <row r="590" spans="1:14" ht="14.5" customHeight="1" x14ac:dyDescent="0.15">
      <c r="A590" s="198" t="s">
        <v>172</v>
      </c>
      <c r="B590" s="216">
        <v>2019</v>
      </c>
      <c r="C590" s="217" t="s">
        <v>268</v>
      </c>
      <c r="D590" s="216">
        <f>'2019 Field of Dreamers - 2019 -'!C46</f>
        <v>32</v>
      </c>
      <c r="E590" s="216">
        <f>'2019 Field of Dreamers - 2019 -'!D46</f>
        <v>12</v>
      </c>
      <c r="F590" s="216">
        <f>'2019 Field of Dreamers - 2019 -'!E46</f>
        <v>0.375</v>
      </c>
      <c r="G590" s="216">
        <f>'2019 Field of Dreamers - 2019 -'!F46</f>
        <v>11</v>
      </c>
      <c r="H590" s="216">
        <f>'2019 Field of Dreamers - 2019 -'!G46</f>
        <v>1</v>
      </c>
      <c r="I590" s="216">
        <f>'2019 Field of Dreamers - 2019 -'!H46</f>
        <v>0</v>
      </c>
      <c r="J590" s="216">
        <f>'2019 Field of Dreamers - 2019 -'!I46</f>
        <v>0</v>
      </c>
      <c r="K590" s="216">
        <f>'2019 Field of Dreamers - 2019 -'!J46</f>
        <v>5</v>
      </c>
      <c r="L590" s="216">
        <f>'2019 Field of Dreamers - 2019 -'!K46</f>
        <v>7</v>
      </c>
      <c r="M590" s="216">
        <f>'2019 Field of Dreamers - 2019 -'!L46</f>
        <v>0.11108333333333333</v>
      </c>
      <c r="N590" s="216">
        <f>'2019 Field of Dreamers - 2019 -'!M46</f>
        <v>0.48608333333333331</v>
      </c>
    </row>
    <row r="591" spans="1:14" ht="14.5" customHeight="1" x14ac:dyDescent="0.15">
      <c r="A591" s="219" t="s">
        <v>264</v>
      </c>
      <c r="B591" s="220"/>
      <c r="C591" s="221"/>
      <c r="D591" s="222">
        <f>SUM(D589:D590)</f>
        <v>68</v>
      </c>
      <c r="E591" s="222">
        <f>SUM(E589:E590)</f>
        <v>27</v>
      </c>
      <c r="F591" s="223">
        <f>E591/D591</f>
        <v>0.39705882352941174</v>
      </c>
      <c r="G591" s="222">
        <f t="shared" ref="G591:L591" si="146">SUM(G589:G590)</f>
        <v>26</v>
      </c>
      <c r="H591" s="222">
        <f t="shared" si="146"/>
        <v>1</v>
      </c>
      <c r="I591" s="222">
        <f t="shared" si="146"/>
        <v>0</v>
      </c>
      <c r="J591" s="222">
        <f t="shared" si="146"/>
        <v>0</v>
      </c>
      <c r="K591" s="222">
        <f t="shared" si="146"/>
        <v>11</v>
      </c>
      <c r="L591" s="222">
        <f t="shared" si="146"/>
        <v>16</v>
      </c>
      <c r="M591" s="223">
        <f>(H591*1.33+I591*1.67+J591*2)/E591</f>
        <v>4.925925925925926E-2</v>
      </c>
      <c r="N591" s="222">
        <f>M591+F591</f>
        <v>0.44631808278867102</v>
      </c>
    </row>
    <row r="592" spans="1:14" ht="14.5" customHeight="1" x14ac:dyDescent="0.15">
      <c r="A592" s="213"/>
      <c r="B592" s="226"/>
      <c r="C592" s="226"/>
      <c r="D592" s="226"/>
      <c r="E592" s="226"/>
      <c r="F592" s="226"/>
      <c r="G592" s="226"/>
      <c r="H592" s="226"/>
      <c r="I592" s="226"/>
      <c r="J592" s="226"/>
      <c r="K592" s="226"/>
      <c r="L592" s="226"/>
      <c r="M592" s="226"/>
      <c r="N592" s="226"/>
    </row>
    <row r="593" spans="1:14" ht="14.5" customHeight="1" x14ac:dyDescent="0.15">
      <c r="A593" s="198" t="s">
        <v>145</v>
      </c>
      <c r="B593" s="216">
        <v>2017</v>
      </c>
      <c r="C593" s="234" t="s">
        <v>270</v>
      </c>
      <c r="D593" s="235">
        <f>'2017 Field of Dreamers - 2017 -'!C68</f>
        <v>5</v>
      </c>
      <c r="E593" s="235">
        <f>'2017 Field of Dreamers - 2017 -'!D68</f>
        <v>2</v>
      </c>
      <c r="F593" s="235">
        <f>'2017 Field of Dreamers - 2017 -'!E68</f>
        <v>0.4</v>
      </c>
      <c r="G593" s="235">
        <f>'2017 Field of Dreamers - 2017 -'!F68</f>
        <v>2</v>
      </c>
      <c r="H593" s="235">
        <f>'2017 Field of Dreamers - 2017 -'!G68</f>
        <v>0</v>
      </c>
      <c r="I593" s="235">
        <f>'2017 Field of Dreamers - 2017 -'!H68</f>
        <v>0</v>
      </c>
      <c r="J593" s="235">
        <f>'2017 Field of Dreamers - 2017 -'!I68</f>
        <v>0</v>
      </c>
      <c r="K593" s="235">
        <f>'2017 Field of Dreamers - 2017 -'!J68</f>
        <v>1</v>
      </c>
      <c r="L593" s="235">
        <f>'2017 Field of Dreamers - 2017 -'!K68</f>
        <v>1</v>
      </c>
      <c r="M593" s="235">
        <f>'2017 Field of Dreamers - 2017 -'!L68</f>
        <v>0</v>
      </c>
      <c r="N593" s="235">
        <f>'2017 Field of Dreamers - 2017 -'!M68</f>
        <v>0.4</v>
      </c>
    </row>
    <row r="594" spans="1:14" ht="14.5" customHeight="1" x14ac:dyDescent="0.15">
      <c r="A594" s="198" t="s">
        <v>145</v>
      </c>
      <c r="B594" s="216">
        <v>2018</v>
      </c>
      <c r="C594" s="234" t="s">
        <v>270</v>
      </c>
      <c r="D594" s="235">
        <f>'2018 Field of Dreamers - 2018 -'!C70</f>
        <v>6</v>
      </c>
      <c r="E594" s="235">
        <f>'2018 Field of Dreamers - 2018 -'!D70</f>
        <v>4</v>
      </c>
      <c r="F594" s="235">
        <f>'2018 Field of Dreamers - 2018 -'!E70</f>
        <v>0.66666666666666663</v>
      </c>
      <c r="G594" s="235">
        <f>'2018 Field of Dreamers - 2018 -'!F70</f>
        <v>3</v>
      </c>
      <c r="H594" s="235">
        <f>'2018 Field of Dreamers - 2018 -'!G70</f>
        <v>0</v>
      </c>
      <c r="I594" s="235">
        <f>'2018 Field of Dreamers - 2018 -'!H70</f>
        <v>1</v>
      </c>
      <c r="J594" s="235">
        <f>'2018 Field of Dreamers - 2018 -'!I70</f>
        <v>0</v>
      </c>
      <c r="K594" s="235">
        <f>'2018 Field of Dreamers - 2018 -'!J70</f>
        <v>2</v>
      </c>
      <c r="L594" s="235">
        <f>'2018 Field of Dreamers - 2018 -'!K70</f>
        <v>2</v>
      </c>
      <c r="M594" s="235">
        <f>'2018 Field of Dreamers - 2018 -'!L70</f>
        <v>0.41675000000000001</v>
      </c>
      <c r="N594" s="235">
        <f>'2018 Field of Dreamers - 2018 -'!M70</f>
        <v>1.0834166666666667</v>
      </c>
    </row>
    <row r="595" spans="1:14" ht="14.5" customHeight="1" x14ac:dyDescent="0.15">
      <c r="A595" s="219" t="s">
        <v>264</v>
      </c>
      <c r="B595" s="220"/>
      <c r="C595" s="221"/>
      <c r="D595" s="222">
        <f>SUM(D593:D594)</f>
        <v>11</v>
      </c>
      <c r="E595" s="222">
        <f>SUM(E593:E594)</f>
        <v>6</v>
      </c>
      <c r="F595" s="223">
        <f>E595/D595</f>
        <v>0.54545454545454541</v>
      </c>
      <c r="G595" s="222">
        <f t="shared" ref="G595:L595" si="147">SUM(G593:G594)</f>
        <v>5</v>
      </c>
      <c r="H595" s="222">
        <f t="shared" si="147"/>
        <v>0</v>
      </c>
      <c r="I595" s="222">
        <f t="shared" si="147"/>
        <v>1</v>
      </c>
      <c r="J595" s="222">
        <f t="shared" si="147"/>
        <v>0</v>
      </c>
      <c r="K595" s="222">
        <f t="shared" si="147"/>
        <v>3</v>
      </c>
      <c r="L595" s="222">
        <f t="shared" si="147"/>
        <v>3</v>
      </c>
      <c r="M595" s="223">
        <f>(H595*1.33+I595*1.67+J595*2)/E595</f>
        <v>0.27833333333333332</v>
      </c>
      <c r="N595" s="222">
        <f>M595+F595</f>
        <v>0.82378787878787874</v>
      </c>
    </row>
    <row r="596" spans="1:14" ht="14.5" customHeight="1" x14ac:dyDescent="0.15">
      <c r="A596" s="233"/>
      <c r="B596" s="214"/>
      <c r="C596" s="236"/>
      <c r="D596" s="237"/>
      <c r="E596" s="237"/>
      <c r="F596" s="237"/>
      <c r="G596" s="237"/>
      <c r="H596" s="237"/>
      <c r="I596" s="237"/>
      <c r="J596" s="237"/>
      <c r="K596" s="237"/>
      <c r="L596" s="237"/>
      <c r="M596" s="237"/>
      <c r="N596" s="237"/>
    </row>
    <row r="597" spans="1:14" ht="14.5" customHeight="1" x14ac:dyDescent="0.15">
      <c r="A597" s="198" t="s">
        <v>138</v>
      </c>
      <c r="B597" s="216">
        <v>2017</v>
      </c>
      <c r="C597" s="234" t="s">
        <v>270</v>
      </c>
      <c r="D597" s="235">
        <f>'2017 - 2017 - Field of Dreamers'!C62</f>
        <v>3</v>
      </c>
      <c r="E597" s="235">
        <f>'2017 - 2017 - Field of Dreamers'!D62</f>
        <v>2</v>
      </c>
      <c r="F597" s="235">
        <f>'2017 - 2017 - Field of Dreamers'!E62</f>
        <v>0.66666666666666663</v>
      </c>
      <c r="G597" s="235">
        <f>'2017 - 2017 - Field of Dreamers'!F62</f>
        <v>2</v>
      </c>
      <c r="H597" s="235">
        <f>'2017 - 2017 - Field of Dreamers'!G62</f>
        <v>0</v>
      </c>
      <c r="I597" s="235">
        <f>'2017 - 2017 - Field of Dreamers'!H62</f>
        <v>0</v>
      </c>
      <c r="J597" s="235">
        <f>'2017 - 2017 - Field of Dreamers'!I62</f>
        <v>0</v>
      </c>
      <c r="K597" s="235">
        <f>'2017 - 2017 - Field of Dreamers'!J62</f>
        <v>0</v>
      </c>
      <c r="L597" s="235">
        <f>'2017 - 2017 - Field of Dreamers'!K62</f>
        <v>1</v>
      </c>
      <c r="M597" s="235">
        <f>'2017 - 2017 - Field of Dreamers'!L62</f>
        <v>0</v>
      </c>
      <c r="N597" s="235">
        <f>'2017 - 2017 - Field of Dreamers'!M62</f>
        <v>0.66666666666666663</v>
      </c>
    </row>
    <row r="598" spans="1:14" ht="14.5" customHeight="1" x14ac:dyDescent="0.15">
      <c r="A598" s="219" t="s">
        <v>264</v>
      </c>
      <c r="B598" s="220"/>
      <c r="C598" s="221"/>
      <c r="D598" s="222">
        <f>D597</f>
        <v>3</v>
      </c>
      <c r="E598" s="222">
        <f>E597</f>
        <v>2</v>
      </c>
      <c r="F598" s="223">
        <f>E598/D598</f>
        <v>0.66666666666666663</v>
      </c>
      <c r="G598" s="222">
        <f t="shared" ref="G598:L598" si="148">G597</f>
        <v>2</v>
      </c>
      <c r="H598" s="222">
        <f t="shared" si="148"/>
        <v>0</v>
      </c>
      <c r="I598" s="222">
        <f t="shared" si="148"/>
        <v>0</v>
      </c>
      <c r="J598" s="222">
        <f t="shared" si="148"/>
        <v>0</v>
      </c>
      <c r="K598" s="222">
        <f t="shared" si="148"/>
        <v>0</v>
      </c>
      <c r="L598" s="222">
        <f t="shared" si="148"/>
        <v>1</v>
      </c>
      <c r="M598" s="223">
        <f>(H598*1.33+I598*1.67+J598*2)/E598</f>
        <v>0</v>
      </c>
      <c r="N598" s="222">
        <f>M598+F598</f>
        <v>0.66666666666666663</v>
      </c>
    </row>
    <row r="599" spans="1:14" ht="14.5" customHeight="1" x14ac:dyDescent="0.15">
      <c r="A599" s="213"/>
      <c r="B599" s="214"/>
      <c r="C599" s="215"/>
      <c r="D599" s="214"/>
      <c r="E599" s="214"/>
      <c r="F599" s="214"/>
      <c r="G599" s="225"/>
      <c r="H599" s="214"/>
      <c r="I599" s="214"/>
      <c r="J599" s="214"/>
      <c r="K599" s="214"/>
      <c r="L599" s="214"/>
      <c r="M599" s="214"/>
      <c r="N599" s="214"/>
    </row>
    <row r="600" spans="1:14" ht="14.5" customHeight="1" x14ac:dyDescent="0.15">
      <c r="A600" s="198" t="s">
        <v>207</v>
      </c>
      <c r="B600" s="216">
        <v>2019</v>
      </c>
      <c r="C600" s="234" t="s">
        <v>272</v>
      </c>
      <c r="D600" s="235">
        <f>'2019 Field of Dreamers - 2019 -'!C23</f>
        <v>50</v>
      </c>
      <c r="E600" s="235">
        <f>'2019 Field of Dreamers - 2019 -'!D23</f>
        <v>31</v>
      </c>
      <c r="F600" s="235">
        <f>'2019 Field of Dreamers - 2019 -'!E23</f>
        <v>0.62</v>
      </c>
      <c r="G600" s="235">
        <f>'2019 Field of Dreamers - 2019 -'!F23</f>
        <v>28</v>
      </c>
      <c r="H600" s="235">
        <f>'2019 Field of Dreamers - 2019 -'!G23</f>
        <v>2</v>
      </c>
      <c r="I600" s="235">
        <f>'2019 Field of Dreamers - 2019 -'!H23</f>
        <v>1</v>
      </c>
      <c r="J600" s="235">
        <f>'2019 Field of Dreamers - 2019 -'!I23</f>
        <v>0</v>
      </c>
      <c r="K600" s="235">
        <f>'2019 Field of Dreamers - 2019 -'!J23</f>
        <v>13</v>
      </c>
      <c r="L600" s="235">
        <f>'2019 Field of Dreamers - 2019 -'!K23</f>
        <v>18</v>
      </c>
      <c r="M600" s="235">
        <f>'2019 Field of Dreamers - 2019 -'!L23</f>
        <v>0.1397741935483871</v>
      </c>
      <c r="N600" s="235">
        <f>'2019 Field of Dreamers - 2019 -'!M23</f>
        <v>0.75977419354838704</v>
      </c>
    </row>
    <row r="601" spans="1:14" ht="14.5" customHeight="1" x14ac:dyDescent="0.15">
      <c r="A601" s="219" t="s">
        <v>264</v>
      </c>
      <c r="B601" s="220"/>
      <c r="C601" s="221"/>
      <c r="D601" s="222">
        <f>D600</f>
        <v>50</v>
      </c>
      <c r="E601" s="222">
        <f>E600</f>
        <v>31</v>
      </c>
      <c r="F601" s="223">
        <f>E601/D601</f>
        <v>0.62</v>
      </c>
      <c r="G601" s="222">
        <f t="shared" ref="G601:L601" si="149">G600</f>
        <v>28</v>
      </c>
      <c r="H601" s="222">
        <f t="shared" si="149"/>
        <v>2</v>
      </c>
      <c r="I601" s="222">
        <f t="shared" si="149"/>
        <v>1</v>
      </c>
      <c r="J601" s="222">
        <f t="shared" si="149"/>
        <v>0</v>
      </c>
      <c r="K601" s="222">
        <f t="shared" si="149"/>
        <v>13</v>
      </c>
      <c r="L601" s="222">
        <f t="shared" si="149"/>
        <v>18</v>
      </c>
      <c r="M601" s="223">
        <f>(H601*1.33+I601*1.67+J601*2)/E601</f>
        <v>0.13967741935483871</v>
      </c>
      <c r="N601" s="222">
        <f>M601+F601</f>
        <v>0.75967741935483868</v>
      </c>
    </row>
    <row r="602" spans="1:14" ht="14.5" customHeight="1" x14ac:dyDescent="0.15">
      <c r="A602" s="213"/>
      <c r="B602" s="214"/>
      <c r="C602" s="215"/>
      <c r="D602" s="214"/>
      <c r="E602" s="214"/>
      <c r="F602" s="214"/>
      <c r="G602" s="225"/>
      <c r="H602" s="214"/>
      <c r="I602" s="214"/>
      <c r="J602" s="214"/>
      <c r="K602" s="214"/>
      <c r="L602" s="214"/>
      <c r="M602" s="214"/>
      <c r="N602" s="214"/>
    </row>
    <row r="603" spans="1:14" ht="14.5" customHeight="1" x14ac:dyDescent="0.15">
      <c r="A603" s="224" t="s">
        <v>46</v>
      </c>
      <c r="B603" s="216">
        <v>2009</v>
      </c>
      <c r="C603" s="217" t="s">
        <v>267</v>
      </c>
      <c r="D603" s="216">
        <v>11</v>
      </c>
      <c r="E603" s="216">
        <v>3</v>
      </c>
      <c r="F603" s="218">
        <f t="shared" ref="F603:F608" si="150">E603/D603</f>
        <v>0.27272727272727271</v>
      </c>
      <c r="G603" s="225">
        <v>3</v>
      </c>
      <c r="H603" s="216">
        <v>0</v>
      </c>
      <c r="I603" s="216">
        <v>0</v>
      </c>
      <c r="J603" s="216">
        <v>0</v>
      </c>
      <c r="K603" s="216">
        <v>2</v>
      </c>
      <c r="L603" s="216">
        <v>0</v>
      </c>
      <c r="M603" s="218">
        <f t="shared" ref="M603:M608" si="151">(H603*1.33+I603*1.67+J603*2)/E603</f>
        <v>0</v>
      </c>
      <c r="N603" s="216">
        <f t="shared" ref="N603:N608" si="152">M603+F603</f>
        <v>0.27272727272727271</v>
      </c>
    </row>
    <row r="604" spans="1:14" ht="14.5" customHeight="1" x14ac:dyDescent="0.15">
      <c r="A604" s="224" t="s">
        <v>46</v>
      </c>
      <c r="B604" s="216">
        <v>2011</v>
      </c>
      <c r="C604" s="217" t="s">
        <v>263</v>
      </c>
      <c r="D604" s="216">
        <v>30</v>
      </c>
      <c r="E604" s="216">
        <v>14</v>
      </c>
      <c r="F604" s="218">
        <f t="shared" si="150"/>
        <v>0.46666666666666667</v>
      </c>
      <c r="G604" s="225">
        <v>11</v>
      </c>
      <c r="H604" s="216">
        <v>3</v>
      </c>
      <c r="I604" s="216">
        <v>0</v>
      </c>
      <c r="J604" s="216">
        <v>0</v>
      </c>
      <c r="K604" s="216">
        <v>6</v>
      </c>
      <c r="L604" s="216">
        <v>6</v>
      </c>
      <c r="M604" s="218">
        <f t="shared" si="151"/>
        <v>0.28500000000000003</v>
      </c>
      <c r="N604" s="216">
        <f t="shared" si="152"/>
        <v>0.75166666666666671</v>
      </c>
    </row>
    <row r="605" spans="1:14" ht="14.5" customHeight="1" x14ac:dyDescent="0.15">
      <c r="A605" s="224" t="s">
        <v>46</v>
      </c>
      <c r="B605" s="216">
        <v>2012</v>
      </c>
      <c r="C605" s="217" t="s">
        <v>263</v>
      </c>
      <c r="D605" s="216">
        <v>7</v>
      </c>
      <c r="E605" s="216">
        <v>3</v>
      </c>
      <c r="F605" s="218">
        <f t="shared" si="150"/>
        <v>0.42857142857142855</v>
      </c>
      <c r="G605" s="225">
        <v>2</v>
      </c>
      <c r="H605" s="216">
        <v>1</v>
      </c>
      <c r="I605" s="216">
        <v>0</v>
      </c>
      <c r="J605" s="216">
        <v>0</v>
      </c>
      <c r="K605" s="216">
        <v>1</v>
      </c>
      <c r="L605" s="216">
        <v>2</v>
      </c>
      <c r="M605" s="218">
        <f t="shared" si="151"/>
        <v>0.44333333333333336</v>
      </c>
      <c r="N605" s="216">
        <f t="shared" si="152"/>
        <v>0.87190476190476196</v>
      </c>
    </row>
    <row r="606" spans="1:14" ht="14.5" customHeight="1" x14ac:dyDescent="0.15">
      <c r="A606" s="224" t="s">
        <v>46</v>
      </c>
      <c r="B606" s="216">
        <v>2013</v>
      </c>
      <c r="C606" s="217" t="s">
        <v>269</v>
      </c>
      <c r="D606" s="216">
        <v>11</v>
      </c>
      <c r="E606" s="216">
        <v>4</v>
      </c>
      <c r="F606" s="218">
        <f t="shared" si="150"/>
        <v>0.36363636363636365</v>
      </c>
      <c r="G606" s="225">
        <v>4</v>
      </c>
      <c r="H606" s="216">
        <v>0</v>
      </c>
      <c r="I606" s="216">
        <v>0</v>
      </c>
      <c r="J606" s="216">
        <v>0</v>
      </c>
      <c r="K606" s="216">
        <v>4</v>
      </c>
      <c r="L606" s="216">
        <v>1</v>
      </c>
      <c r="M606" s="218">
        <f t="shared" si="151"/>
        <v>0</v>
      </c>
      <c r="N606" s="216">
        <f t="shared" si="152"/>
        <v>0.36363636363636365</v>
      </c>
    </row>
    <row r="607" spans="1:14" ht="14.5" customHeight="1" x14ac:dyDescent="0.15">
      <c r="A607" s="224" t="s">
        <v>46</v>
      </c>
      <c r="B607" s="216">
        <v>2014</v>
      </c>
      <c r="C607" s="217" t="s">
        <v>269</v>
      </c>
      <c r="D607" s="216">
        <v>6</v>
      </c>
      <c r="E607" s="216">
        <v>4</v>
      </c>
      <c r="F607" s="218">
        <f t="shared" si="150"/>
        <v>0.66666666666666663</v>
      </c>
      <c r="G607" s="225">
        <v>4</v>
      </c>
      <c r="H607" s="216">
        <v>0</v>
      </c>
      <c r="I607" s="216">
        <v>0</v>
      </c>
      <c r="J607" s="216">
        <v>0</v>
      </c>
      <c r="K607" s="216">
        <v>0</v>
      </c>
      <c r="L607" s="216">
        <v>1</v>
      </c>
      <c r="M607" s="218">
        <f t="shared" si="151"/>
        <v>0</v>
      </c>
      <c r="N607" s="216">
        <f t="shared" si="152"/>
        <v>0.66666666666666663</v>
      </c>
    </row>
    <row r="608" spans="1:14" ht="14.5" customHeight="1" x14ac:dyDescent="0.15">
      <c r="A608" s="219" t="s">
        <v>264</v>
      </c>
      <c r="B608" s="220"/>
      <c r="C608" s="221"/>
      <c r="D608" s="222">
        <f>SUM(D603:D607)</f>
        <v>65</v>
      </c>
      <c r="E608" s="222">
        <f>SUM(E603:E607)</f>
        <v>28</v>
      </c>
      <c r="F608" s="223">
        <f t="shared" si="150"/>
        <v>0.43076923076923079</v>
      </c>
      <c r="G608" s="222">
        <f t="shared" ref="G608:L608" si="153">SUM(G603:G607)</f>
        <v>24</v>
      </c>
      <c r="H608" s="222">
        <f t="shared" si="153"/>
        <v>4</v>
      </c>
      <c r="I608" s="222">
        <f t="shared" si="153"/>
        <v>0</v>
      </c>
      <c r="J608" s="222">
        <f t="shared" si="153"/>
        <v>0</v>
      </c>
      <c r="K608" s="222">
        <f t="shared" si="153"/>
        <v>13</v>
      </c>
      <c r="L608" s="222">
        <f t="shared" si="153"/>
        <v>10</v>
      </c>
      <c r="M608" s="223">
        <f t="shared" si="151"/>
        <v>0.19</v>
      </c>
      <c r="N608" s="222">
        <f t="shared" si="152"/>
        <v>0.62076923076923074</v>
      </c>
    </row>
    <row r="609" spans="1:14" ht="14.5" customHeight="1" x14ac:dyDescent="0.15">
      <c r="A609" s="213"/>
      <c r="B609" s="214"/>
      <c r="C609" s="226"/>
      <c r="D609" s="214"/>
      <c r="E609" s="214"/>
      <c r="F609" s="214"/>
      <c r="G609" s="214"/>
      <c r="H609" s="214"/>
      <c r="I609" s="214"/>
      <c r="J609" s="214"/>
      <c r="K609" s="214"/>
      <c r="L609" s="214"/>
      <c r="M609" s="214"/>
      <c r="N609" s="214"/>
    </row>
    <row r="610" spans="1:14" ht="14.5" customHeight="1" x14ac:dyDescent="0.15">
      <c r="A610" s="224" t="s">
        <v>126</v>
      </c>
      <c r="B610" s="216">
        <v>2017</v>
      </c>
      <c r="C610" s="217" t="s">
        <v>272</v>
      </c>
      <c r="D610" s="216">
        <f>'2017 - 2017 - Field of Dreamers'!C48</f>
        <v>40</v>
      </c>
      <c r="E610" s="216">
        <f>'2017 - 2017 - Field of Dreamers'!D48</f>
        <v>27</v>
      </c>
      <c r="F610" s="216">
        <f>'2017 - 2017 - Field of Dreamers'!E48</f>
        <v>0.67500000000000004</v>
      </c>
      <c r="G610" s="216">
        <f>'2017 - 2017 - Field of Dreamers'!F48</f>
        <v>27</v>
      </c>
      <c r="H610" s="216">
        <f>'2017 - 2017 - Field of Dreamers'!G48</f>
        <v>0</v>
      </c>
      <c r="I610" s="216">
        <f>'2017 - 2017 - Field of Dreamers'!H48</f>
        <v>0</v>
      </c>
      <c r="J610" s="216">
        <f>'2017 - 2017 - Field of Dreamers'!I48</f>
        <v>0</v>
      </c>
      <c r="K610" s="216">
        <f>'2017 - 2017 - Field of Dreamers'!J48</f>
        <v>8</v>
      </c>
      <c r="L610" s="216">
        <f>'2017 - 2017 - Field of Dreamers'!K48</f>
        <v>16</v>
      </c>
      <c r="M610" s="216">
        <f>'2017 - 2017 - Field of Dreamers'!L48</f>
        <v>0</v>
      </c>
      <c r="N610" s="216">
        <f>'2017 - 2017 - Field of Dreamers'!M48</f>
        <v>0.67500000000000004</v>
      </c>
    </row>
    <row r="611" spans="1:14" ht="14.5" customHeight="1" x14ac:dyDescent="0.15">
      <c r="A611" s="224" t="s">
        <v>126</v>
      </c>
      <c r="B611" s="216">
        <v>2018</v>
      </c>
      <c r="C611" s="217" t="s">
        <v>271</v>
      </c>
      <c r="D611" s="216">
        <f>'All Seasons - All Seasons'!C282</f>
        <v>33</v>
      </c>
      <c r="E611" s="216">
        <f>'All Seasons - All Seasons'!D282</f>
        <v>22</v>
      </c>
      <c r="F611" s="216">
        <f>'All Seasons - All Seasons'!E282</f>
        <v>0.66666666666666663</v>
      </c>
      <c r="G611" s="216">
        <f>'All Seasons - All Seasons'!F282</f>
        <v>21</v>
      </c>
      <c r="H611" s="216">
        <f>'All Seasons - All Seasons'!G282</f>
        <v>1</v>
      </c>
      <c r="I611" s="216">
        <f>'All Seasons - All Seasons'!H282</f>
        <v>0</v>
      </c>
      <c r="J611" s="216">
        <f>'All Seasons - All Seasons'!I282</f>
        <v>0</v>
      </c>
      <c r="K611" s="216">
        <f>'All Seasons - All Seasons'!J282</f>
        <v>8</v>
      </c>
      <c r="L611" s="216">
        <f>'All Seasons - All Seasons'!K282</f>
        <v>8</v>
      </c>
      <c r="M611" s="216">
        <f>'All Seasons - All Seasons'!L282</f>
        <v>6.0590909090909091E-2</v>
      </c>
      <c r="N611" s="216">
        <f>'All Seasons - All Seasons'!M282</f>
        <v>0.72725757575757577</v>
      </c>
    </row>
    <row r="612" spans="1:14" ht="14.5" customHeight="1" x14ac:dyDescent="0.15">
      <c r="A612" s="224" t="s">
        <v>126</v>
      </c>
      <c r="B612" s="216">
        <v>2019</v>
      </c>
      <c r="C612" s="217" t="s">
        <v>272</v>
      </c>
      <c r="D612" s="216">
        <f>'2019 Field of Dreamers - 2019 -'!C24</f>
        <v>25</v>
      </c>
      <c r="E612" s="216">
        <f>'2019 Field of Dreamers - 2019 -'!D24</f>
        <v>14</v>
      </c>
      <c r="F612" s="216">
        <f>'2019 Field of Dreamers - 2019 -'!E24</f>
        <v>0.56000000000000005</v>
      </c>
      <c r="G612" s="216">
        <f>'2019 Field of Dreamers - 2019 -'!F24</f>
        <v>14</v>
      </c>
      <c r="H612" s="216">
        <f>'2019 Field of Dreamers - 2019 -'!G24</f>
        <v>0</v>
      </c>
      <c r="I612" s="216">
        <f>'2019 Field of Dreamers - 2019 -'!H24</f>
        <v>0</v>
      </c>
      <c r="J612" s="216">
        <f>'2019 Field of Dreamers - 2019 -'!I24</f>
        <v>0</v>
      </c>
      <c r="K612" s="216">
        <f>'2019 Field of Dreamers - 2019 -'!J24</f>
        <v>8</v>
      </c>
      <c r="L612" s="216">
        <f>'2019 Field of Dreamers - 2019 -'!K24</f>
        <v>7</v>
      </c>
      <c r="M612" s="216">
        <f>'2019 Field of Dreamers - 2019 -'!L24</f>
        <v>0</v>
      </c>
      <c r="N612" s="216">
        <f>'2019 Field of Dreamers - 2019 -'!M24</f>
        <v>0.56000000000000005</v>
      </c>
    </row>
    <row r="613" spans="1:14" ht="14.5" customHeight="1" x14ac:dyDescent="0.15">
      <c r="A613" s="219" t="s">
        <v>264</v>
      </c>
      <c r="B613" s="220"/>
      <c r="C613" s="221"/>
      <c r="D613" s="222">
        <f>SUM(D610:D612)</f>
        <v>98</v>
      </c>
      <c r="E613" s="222">
        <f>SUM(E610:E612)</f>
        <v>63</v>
      </c>
      <c r="F613" s="223">
        <f>E613/D613</f>
        <v>0.6428571428571429</v>
      </c>
      <c r="G613" s="222">
        <f t="shared" ref="G613:L613" si="154">SUM(G610:G612)</f>
        <v>62</v>
      </c>
      <c r="H613" s="222">
        <f t="shared" si="154"/>
        <v>1</v>
      </c>
      <c r="I613" s="222">
        <f t="shared" si="154"/>
        <v>0</v>
      </c>
      <c r="J613" s="222">
        <f t="shared" si="154"/>
        <v>0</v>
      </c>
      <c r="K613" s="222">
        <f t="shared" si="154"/>
        <v>24</v>
      </c>
      <c r="L613" s="222">
        <f t="shared" si="154"/>
        <v>31</v>
      </c>
      <c r="M613" s="223">
        <f>(H613*1.33+I613*1.67+J613*2)/E613</f>
        <v>2.1111111111111112E-2</v>
      </c>
      <c r="N613" s="222">
        <f>M613+F613</f>
        <v>0.66396825396825399</v>
      </c>
    </row>
    <row r="614" spans="1:14" ht="14.5" customHeight="1" x14ac:dyDescent="0.15">
      <c r="A614" s="213"/>
      <c r="B614" s="226"/>
      <c r="C614" s="226"/>
      <c r="D614" s="226"/>
      <c r="E614" s="226"/>
      <c r="F614" s="226"/>
      <c r="G614" s="226"/>
      <c r="H614" s="226"/>
      <c r="I614" s="226"/>
      <c r="J614" s="226"/>
      <c r="K614" s="226"/>
      <c r="L614" s="226"/>
      <c r="M614" s="226"/>
      <c r="N614" s="226"/>
    </row>
    <row r="615" spans="1:14" ht="14.5" customHeight="1" x14ac:dyDescent="0.15">
      <c r="A615" s="224" t="s">
        <v>93</v>
      </c>
      <c r="B615" s="216">
        <v>2016</v>
      </c>
      <c r="C615" s="217" t="s">
        <v>269</v>
      </c>
      <c r="D615" s="216">
        <v>9</v>
      </c>
      <c r="E615" s="216">
        <v>6</v>
      </c>
      <c r="F615" s="218">
        <f>E615/D615</f>
        <v>0.66666666666666663</v>
      </c>
      <c r="G615" s="225">
        <v>4</v>
      </c>
      <c r="H615" s="216">
        <v>2</v>
      </c>
      <c r="I615" s="216">
        <v>0</v>
      </c>
      <c r="J615" s="216">
        <v>0</v>
      </c>
      <c r="K615" s="216">
        <v>5</v>
      </c>
      <c r="L615" s="216">
        <v>5</v>
      </c>
      <c r="M615" s="218">
        <f>(H615*1.33+I615*1.67+J615*2)/E615</f>
        <v>0.44333333333333336</v>
      </c>
      <c r="N615" s="216">
        <f>M615+F615</f>
        <v>1.1099999999999999</v>
      </c>
    </row>
    <row r="616" spans="1:14" ht="14.5" customHeight="1" x14ac:dyDescent="0.15">
      <c r="A616" s="219" t="s">
        <v>264</v>
      </c>
      <c r="B616" s="220"/>
      <c r="C616" s="221"/>
      <c r="D616" s="222">
        <f>D615</f>
        <v>9</v>
      </c>
      <c r="E616" s="222">
        <f>E615</f>
        <v>6</v>
      </c>
      <c r="F616" s="223">
        <f>E616/D616</f>
        <v>0.66666666666666663</v>
      </c>
      <c r="G616" s="222">
        <f t="shared" ref="G616:L616" si="155">G615</f>
        <v>4</v>
      </c>
      <c r="H616" s="222">
        <f t="shared" si="155"/>
        <v>2</v>
      </c>
      <c r="I616" s="222">
        <f t="shared" si="155"/>
        <v>0</v>
      </c>
      <c r="J616" s="222">
        <f t="shared" si="155"/>
        <v>0</v>
      </c>
      <c r="K616" s="222">
        <f t="shared" si="155"/>
        <v>5</v>
      </c>
      <c r="L616" s="222">
        <f t="shared" si="155"/>
        <v>5</v>
      </c>
      <c r="M616" s="223">
        <f>(H616*1.33+I616*1.67+J616*2)/E616</f>
        <v>0.44333333333333336</v>
      </c>
      <c r="N616" s="222">
        <f>M616+F616</f>
        <v>1.1099999999999999</v>
      </c>
    </row>
    <row r="617" spans="1:14" ht="14.5" customHeight="1" x14ac:dyDescent="0.15">
      <c r="A617" s="213"/>
      <c r="B617" s="214"/>
      <c r="C617" s="226"/>
      <c r="D617" s="214"/>
      <c r="E617" s="214"/>
      <c r="F617" s="214"/>
      <c r="G617" s="214"/>
      <c r="H617" s="214"/>
      <c r="I617" s="214"/>
      <c r="J617" s="214"/>
      <c r="K617" s="214"/>
      <c r="L617" s="214"/>
      <c r="M617" s="214"/>
      <c r="N617" s="214"/>
    </row>
    <row r="618" spans="1:14" ht="14.5" customHeight="1" x14ac:dyDescent="0.15">
      <c r="A618" s="224" t="s">
        <v>91</v>
      </c>
      <c r="B618" s="216">
        <v>2016</v>
      </c>
      <c r="C618" s="217" t="s">
        <v>269</v>
      </c>
      <c r="D618" s="216">
        <v>9</v>
      </c>
      <c r="E618" s="216">
        <v>5</v>
      </c>
      <c r="F618" s="218">
        <f>E618/D618</f>
        <v>0.55555555555555558</v>
      </c>
      <c r="G618" s="225">
        <v>2</v>
      </c>
      <c r="H618" s="216">
        <v>0</v>
      </c>
      <c r="I618" s="216">
        <v>0</v>
      </c>
      <c r="J618" s="216">
        <v>3</v>
      </c>
      <c r="K618" s="216">
        <v>5</v>
      </c>
      <c r="L618" s="216">
        <v>6</v>
      </c>
      <c r="M618" s="218">
        <f>(H618*1.33+I618*1.67+J618*2)/E618</f>
        <v>1.2</v>
      </c>
      <c r="N618" s="216">
        <f>M618+F618</f>
        <v>1.7555555555555555</v>
      </c>
    </row>
    <row r="619" spans="1:14" ht="14.5" customHeight="1" x14ac:dyDescent="0.15">
      <c r="A619" s="224" t="s">
        <v>91</v>
      </c>
      <c r="B619" s="216">
        <v>2018</v>
      </c>
      <c r="C619" s="217" t="s">
        <v>270</v>
      </c>
      <c r="D619" s="216">
        <f>'2018 Field of Dreamers - 2018 -'!C79</f>
        <v>4</v>
      </c>
      <c r="E619" s="216">
        <f>'2018 Field of Dreamers - 2018 -'!D79</f>
        <v>3</v>
      </c>
      <c r="F619" s="216">
        <f>'2018 Field of Dreamers - 2018 -'!E79</f>
        <v>0.75</v>
      </c>
      <c r="G619" s="216">
        <f>'2018 Field of Dreamers - 2018 -'!F79</f>
        <v>1</v>
      </c>
      <c r="H619" s="216">
        <f>'2018 Field of Dreamers - 2018 -'!G79</f>
        <v>1</v>
      </c>
      <c r="I619" s="216">
        <f>'2018 Field of Dreamers - 2018 -'!H79</f>
        <v>1</v>
      </c>
      <c r="J619" s="216">
        <f>'2018 Field of Dreamers - 2018 -'!I79</f>
        <v>0</v>
      </c>
      <c r="K619" s="216">
        <f>'2018 Field of Dreamers - 2018 -'!J79</f>
        <v>0</v>
      </c>
      <c r="L619" s="216">
        <f>'2018 Field of Dreamers - 2018 -'!K79</f>
        <v>3</v>
      </c>
      <c r="M619" s="216">
        <f>'2018 Field of Dreamers - 2018 -'!L79</f>
        <v>1</v>
      </c>
      <c r="N619" s="216">
        <f>'2018 Field of Dreamers - 2018 -'!M79</f>
        <v>1.75</v>
      </c>
    </row>
    <row r="620" spans="1:14" ht="14.5" customHeight="1" x14ac:dyDescent="0.15">
      <c r="A620" s="219" t="s">
        <v>264</v>
      </c>
      <c r="B620" s="220"/>
      <c r="C620" s="221"/>
      <c r="D620" s="222">
        <f>SUM(D618:D619)</f>
        <v>13</v>
      </c>
      <c r="E620" s="222">
        <f>SUM(E618:E619)</f>
        <v>8</v>
      </c>
      <c r="F620" s="223">
        <f>E620/D620</f>
        <v>0.61538461538461542</v>
      </c>
      <c r="G620" s="222">
        <f t="shared" ref="G620:L620" si="156">SUM(G618:G619)</f>
        <v>3</v>
      </c>
      <c r="H620" s="222">
        <f t="shared" si="156"/>
        <v>1</v>
      </c>
      <c r="I620" s="222">
        <f t="shared" si="156"/>
        <v>1</v>
      </c>
      <c r="J620" s="222">
        <f t="shared" si="156"/>
        <v>3</v>
      </c>
      <c r="K620" s="222">
        <f t="shared" si="156"/>
        <v>5</v>
      </c>
      <c r="L620" s="222">
        <f t="shared" si="156"/>
        <v>9</v>
      </c>
      <c r="M620" s="223">
        <f>(H620*1.33+I620*1.67+J620*2)/E620</f>
        <v>1.125</v>
      </c>
      <c r="N620" s="222">
        <f>M620+F620</f>
        <v>1.7403846153846154</v>
      </c>
    </row>
    <row r="621" spans="1:14" ht="14.5" customHeight="1" x14ac:dyDescent="0.15">
      <c r="A621" s="213"/>
      <c r="B621" s="214"/>
      <c r="C621" s="226"/>
      <c r="D621" s="214"/>
      <c r="E621" s="214"/>
      <c r="F621" s="214"/>
      <c r="G621" s="214"/>
      <c r="H621" s="214"/>
      <c r="I621" s="214"/>
      <c r="J621" s="214"/>
      <c r="K621" s="214"/>
      <c r="L621" s="214"/>
      <c r="M621" s="214"/>
      <c r="N621" s="214"/>
    </row>
    <row r="622" spans="1:14" ht="14.5" customHeight="1" x14ac:dyDescent="0.15">
      <c r="A622" s="224" t="s">
        <v>217</v>
      </c>
      <c r="B622" s="216">
        <v>2019</v>
      </c>
      <c r="C622" s="217" t="s">
        <v>268</v>
      </c>
      <c r="D622" s="216">
        <f>'2019 Field of Dreamers - 2019 -'!C45</f>
        <v>3</v>
      </c>
      <c r="E622" s="216">
        <f>'2019 Field of Dreamers - 2019 -'!D45</f>
        <v>2</v>
      </c>
      <c r="F622" s="216">
        <f>'2019 Field of Dreamers - 2019 -'!E45</f>
        <v>0.66666666666666663</v>
      </c>
      <c r="G622" s="216">
        <f>'2019 Field of Dreamers - 2019 -'!F45</f>
        <v>2</v>
      </c>
      <c r="H622" s="216">
        <f>'2019 Field of Dreamers - 2019 -'!G45</f>
        <v>0</v>
      </c>
      <c r="I622" s="216">
        <f>'2019 Field of Dreamers - 2019 -'!H45</f>
        <v>0</v>
      </c>
      <c r="J622" s="216">
        <f>'2019 Field of Dreamers - 2019 -'!I45</f>
        <v>0</v>
      </c>
      <c r="K622" s="216">
        <f>'2019 Field of Dreamers - 2019 -'!J45</f>
        <v>1</v>
      </c>
      <c r="L622" s="216">
        <f>'2019 Field of Dreamers - 2019 -'!K45</f>
        <v>0</v>
      </c>
      <c r="M622" s="216">
        <f>'2019 Field of Dreamers - 2019 -'!L45</f>
        <v>0</v>
      </c>
      <c r="N622" s="216">
        <f>'2019 Field of Dreamers - 2019 -'!M45</f>
        <v>0.66666666666666663</v>
      </c>
    </row>
    <row r="623" spans="1:14" ht="14.5" customHeight="1" x14ac:dyDescent="0.15">
      <c r="A623" s="219" t="s">
        <v>264</v>
      </c>
      <c r="B623" s="220"/>
      <c r="C623" s="221"/>
      <c r="D623" s="222">
        <f>D622</f>
        <v>3</v>
      </c>
      <c r="E623" s="222">
        <f>E622</f>
        <v>2</v>
      </c>
      <c r="F623" s="223">
        <f>E623/D623</f>
        <v>0.66666666666666663</v>
      </c>
      <c r="G623" s="222">
        <f t="shared" ref="G623:L623" si="157">G622</f>
        <v>2</v>
      </c>
      <c r="H623" s="222">
        <f t="shared" si="157"/>
        <v>0</v>
      </c>
      <c r="I623" s="222">
        <f t="shared" si="157"/>
        <v>0</v>
      </c>
      <c r="J623" s="222">
        <f t="shared" si="157"/>
        <v>0</v>
      </c>
      <c r="K623" s="222">
        <f t="shared" si="157"/>
        <v>1</v>
      </c>
      <c r="L623" s="222">
        <f t="shared" si="157"/>
        <v>0</v>
      </c>
      <c r="M623" s="223">
        <f>(H623*1.33+I623*1.67+J623*2)/E623</f>
        <v>0</v>
      </c>
      <c r="N623" s="222">
        <f>M623+F623</f>
        <v>0.66666666666666663</v>
      </c>
    </row>
    <row r="624" spans="1:14" ht="14.5" customHeight="1" x14ac:dyDescent="0.15">
      <c r="A624" s="213"/>
      <c r="B624" s="214"/>
      <c r="C624" s="226"/>
      <c r="D624" s="214"/>
      <c r="E624" s="214"/>
      <c r="F624" s="214"/>
      <c r="G624" s="214"/>
      <c r="H624" s="214"/>
      <c r="I624" s="214"/>
      <c r="J624" s="214"/>
      <c r="K624" s="214"/>
      <c r="L624" s="214"/>
      <c r="M624" s="214"/>
      <c r="N624" s="214"/>
    </row>
    <row r="625" spans="1:14" ht="14.5" customHeight="1" x14ac:dyDescent="0.15">
      <c r="A625" s="224" t="s">
        <v>183</v>
      </c>
      <c r="B625" s="216">
        <v>2016</v>
      </c>
      <c r="C625" s="217" t="s">
        <v>269</v>
      </c>
      <c r="D625" s="216">
        <v>4</v>
      </c>
      <c r="E625" s="216">
        <v>2</v>
      </c>
      <c r="F625" s="218">
        <f>E625/D625</f>
        <v>0.5</v>
      </c>
      <c r="G625" s="225">
        <v>2</v>
      </c>
      <c r="H625" s="216">
        <v>0</v>
      </c>
      <c r="I625" s="216">
        <v>0</v>
      </c>
      <c r="J625" s="216">
        <v>0</v>
      </c>
      <c r="K625" s="216">
        <v>1</v>
      </c>
      <c r="L625" s="216">
        <v>2</v>
      </c>
      <c r="M625" s="218">
        <f>(H625*1.33+I625*1.67+J625*2)/E625</f>
        <v>0</v>
      </c>
      <c r="N625" s="216">
        <f>M625+F625</f>
        <v>0.5</v>
      </c>
    </row>
    <row r="626" spans="1:14" ht="14.5" customHeight="1" x14ac:dyDescent="0.15">
      <c r="A626" s="224" t="s">
        <v>183</v>
      </c>
      <c r="B626" s="216">
        <v>2017</v>
      </c>
      <c r="C626" s="217" t="s">
        <v>272</v>
      </c>
      <c r="D626" s="216">
        <f>'2017 - 2017 - Field of Dreamers'!C43</f>
        <v>57</v>
      </c>
      <c r="E626" s="216">
        <f>'2017 - 2017 - Field of Dreamers'!D43</f>
        <v>43</v>
      </c>
      <c r="F626" s="216">
        <f>'2017 - 2017 - Field of Dreamers'!E43</f>
        <v>0.75438596491228072</v>
      </c>
      <c r="G626" s="216">
        <f>'2017 - 2017 - Field of Dreamers'!F43</f>
        <v>31</v>
      </c>
      <c r="H626" s="216">
        <f>'2017 - 2017 - Field of Dreamers'!G43</f>
        <v>10</v>
      </c>
      <c r="I626" s="216">
        <f>'2017 - 2017 - Field of Dreamers'!H43</f>
        <v>1</v>
      </c>
      <c r="J626" s="216">
        <f>'2017 - 2017 - Field of Dreamers'!I43</f>
        <v>1</v>
      </c>
      <c r="K626" s="216">
        <f>'2017 - 2017 - Field of Dreamers'!J43</f>
        <v>18</v>
      </c>
      <c r="L626" s="216">
        <f>'2017 - 2017 - Field of Dreamers'!K43</f>
        <v>24</v>
      </c>
      <c r="M626" s="216">
        <f>'2017 - 2017 - Field of Dreamers'!L43</f>
        <v>0.39527906976744187</v>
      </c>
      <c r="N626" s="216">
        <f>'2017 - 2017 - Field of Dreamers'!M43</f>
        <v>1.1496650346797226</v>
      </c>
    </row>
    <row r="627" spans="1:14" ht="14.5" customHeight="1" x14ac:dyDescent="0.15">
      <c r="A627" s="224" t="s">
        <v>183</v>
      </c>
      <c r="B627" s="216">
        <v>2018</v>
      </c>
      <c r="C627" s="217" t="s">
        <v>271</v>
      </c>
      <c r="D627" s="216">
        <f>'All Seasons - All Seasons'!C287</f>
        <v>48</v>
      </c>
      <c r="E627" s="216">
        <f>'All Seasons - All Seasons'!D287</f>
        <v>33</v>
      </c>
      <c r="F627" s="216">
        <f>'All Seasons - All Seasons'!E287</f>
        <v>0.6875</v>
      </c>
      <c r="G627" s="216">
        <f>'All Seasons - All Seasons'!F287</f>
        <v>19</v>
      </c>
      <c r="H627" s="216">
        <f>'All Seasons - All Seasons'!G287</f>
        <v>8</v>
      </c>
      <c r="I627" s="216">
        <f>'All Seasons - All Seasons'!H287</f>
        <v>4</v>
      </c>
      <c r="J627" s="216">
        <f>'All Seasons - All Seasons'!I287</f>
        <v>2</v>
      </c>
      <c r="K627" s="216">
        <f>'All Seasons - All Seasons'!J287</f>
        <v>18</v>
      </c>
      <c r="L627" s="216">
        <f>'All Seasons - All Seasons'!K287</f>
        <v>16</v>
      </c>
      <c r="M627" s="216">
        <f>'All Seasons - All Seasons'!L287</f>
        <v>0.64642424242424246</v>
      </c>
      <c r="N627" s="216">
        <f>'All Seasons - All Seasons'!M287</f>
        <v>1.3339242424242426</v>
      </c>
    </row>
    <row r="628" spans="1:14" ht="14.5" customHeight="1" x14ac:dyDescent="0.15">
      <c r="A628" s="224" t="s">
        <v>183</v>
      </c>
      <c r="B628" s="216">
        <v>2019</v>
      </c>
      <c r="C628" s="217" t="s">
        <v>272</v>
      </c>
      <c r="D628" s="216">
        <f>'2019 Field of Dreamers - 2019 -'!C22</f>
        <v>54</v>
      </c>
      <c r="E628" s="216">
        <f>'2019 Field of Dreamers - 2019 -'!D22</f>
        <v>43</v>
      </c>
      <c r="F628" s="216">
        <f>'2019 Field of Dreamers - 2019 -'!E22</f>
        <v>0.79629629629629628</v>
      </c>
      <c r="G628" s="216">
        <f>'2019 Field of Dreamers - 2019 -'!F22</f>
        <v>27</v>
      </c>
      <c r="H628" s="216">
        <f>'2019 Field of Dreamers - 2019 -'!G22</f>
        <v>7</v>
      </c>
      <c r="I628" s="216">
        <f>'2019 Field of Dreamers - 2019 -'!H22</f>
        <v>3</v>
      </c>
      <c r="J628" s="216">
        <f>'2019 Field of Dreamers - 2019 -'!I22</f>
        <v>5</v>
      </c>
      <c r="K628" s="216">
        <f>'2019 Field of Dreamers - 2019 -'!J22</f>
        <v>28</v>
      </c>
      <c r="L628" s="216">
        <f>'2019 Field of Dreamers - 2019 -'!K22</f>
        <v>28</v>
      </c>
      <c r="M628" s="216">
        <f>'2019 Field of Dreamers - 2019 -'!L22</f>
        <v>0.56586046511627908</v>
      </c>
      <c r="N628" s="216">
        <f>'2019 Field of Dreamers - 2019 -'!M22</f>
        <v>1.3621567614125754</v>
      </c>
    </row>
    <row r="629" spans="1:14" ht="14.5" customHeight="1" x14ac:dyDescent="0.15">
      <c r="A629" s="219" t="s">
        <v>264</v>
      </c>
      <c r="B629" s="220"/>
      <c r="C629" s="221"/>
      <c r="D629" s="222">
        <f>SUM(D625:D628)</f>
        <v>163</v>
      </c>
      <c r="E629" s="222">
        <f>SUM(E625:E628)</f>
        <v>121</v>
      </c>
      <c r="F629" s="223">
        <f>E629/D629</f>
        <v>0.74233128834355833</v>
      </c>
      <c r="G629" s="222">
        <f t="shared" ref="G629:L629" si="158">SUM(G625:G628)</f>
        <v>79</v>
      </c>
      <c r="H629" s="222">
        <f t="shared" si="158"/>
        <v>25</v>
      </c>
      <c r="I629" s="222">
        <f t="shared" si="158"/>
        <v>8</v>
      </c>
      <c r="J629" s="222">
        <f t="shared" si="158"/>
        <v>8</v>
      </c>
      <c r="K629" s="222">
        <f t="shared" si="158"/>
        <v>65</v>
      </c>
      <c r="L629" s="222">
        <f t="shared" si="158"/>
        <v>70</v>
      </c>
      <c r="M629" s="223">
        <f>(H629*1.33+I629*1.67+J629*2)/E629</f>
        <v>0.51743801652892563</v>
      </c>
      <c r="N629" s="222">
        <f>M629+F629</f>
        <v>1.2597693048724841</v>
      </c>
    </row>
    <row r="630" spans="1:14" ht="14.5" customHeight="1" x14ac:dyDescent="0.15">
      <c r="A630" s="213"/>
      <c r="B630" s="214"/>
      <c r="C630" s="226"/>
      <c r="D630" s="214"/>
      <c r="E630" s="214"/>
      <c r="F630" s="214"/>
      <c r="G630" s="214"/>
      <c r="H630" s="214"/>
      <c r="I630" s="214"/>
      <c r="J630" s="214"/>
      <c r="K630" s="214"/>
      <c r="L630" s="214"/>
      <c r="M630" s="214"/>
      <c r="N630" s="214"/>
    </row>
    <row r="631" spans="1:14" ht="14.5" customHeight="1" x14ac:dyDescent="0.15">
      <c r="A631" s="224" t="s">
        <v>192</v>
      </c>
      <c r="B631" s="216">
        <v>2018</v>
      </c>
      <c r="C631" s="217" t="s">
        <v>270</v>
      </c>
      <c r="D631" s="216">
        <f>'2018 Field of Dreamers - 2018 -'!C69</f>
        <v>29</v>
      </c>
      <c r="E631" s="216">
        <f>'2018 Field of Dreamers - 2018 -'!D69</f>
        <v>15</v>
      </c>
      <c r="F631" s="216">
        <f>'2018 Field of Dreamers - 2018 -'!E69</f>
        <v>0.51724137931034486</v>
      </c>
      <c r="G631" s="216">
        <f>'2018 Field of Dreamers - 2018 -'!F69</f>
        <v>15</v>
      </c>
      <c r="H631" s="216">
        <f>'2018 Field of Dreamers - 2018 -'!G69</f>
        <v>0</v>
      </c>
      <c r="I631" s="216">
        <f>'2018 Field of Dreamers - 2018 -'!H69</f>
        <v>0</v>
      </c>
      <c r="J631" s="216">
        <f>'2018 Field of Dreamers - 2018 -'!I69</f>
        <v>0</v>
      </c>
      <c r="K631" s="216">
        <f>'2018 Field of Dreamers - 2018 -'!J69</f>
        <v>6</v>
      </c>
      <c r="L631" s="216">
        <f>'2018 Field of Dreamers - 2018 -'!K69</f>
        <v>9</v>
      </c>
      <c r="M631" s="216">
        <f>'2018 Field of Dreamers - 2018 -'!L69</f>
        <v>0</v>
      </c>
      <c r="N631" s="216">
        <f>'2018 Field of Dreamers - 2018 -'!M69</f>
        <v>0.51724137931034486</v>
      </c>
    </row>
    <row r="632" spans="1:14" ht="14.5" customHeight="1" x14ac:dyDescent="0.15">
      <c r="A632" s="224" t="s">
        <v>192</v>
      </c>
      <c r="B632" s="216">
        <v>2019</v>
      </c>
      <c r="C632" s="217" t="s">
        <v>272</v>
      </c>
      <c r="D632" s="216">
        <f>'2019 Field of Dreamers - 2019 -'!C18</f>
        <v>49</v>
      </c>
      <c r="E632" s="216">
        <f>'2019 Field of Dreamers - 2019 -'!D18</f>
        <v>34</v>
      </c>
      <c r="F632" s="216">
        <f>'2019 Field of Dreamers - 2019 -'!E18</f>
        <v>0.69387755102040816</v>
      </c>
      <c r="G632" s="216">
        <f>'2019 Field of Dreamers - 2019 -'!F18</f>
        <v>34</v>
      </c>
      <c r="H632" s="216">
        <f>'2019 Field of Dreamers - 2019 -'!G18</f>
        <v>0</v>
      </c>
      <c r="I632" s="216">
        <f>'2019 Field of Dreamers - 2019 -'!H18</f>
        <v>0</v>
      </c>
      <c r="J632" s="216">
        <f>'2019 Field of Dreamers - 2019 -'!I18</f>
        <v>0</v>
      </c>
      <c r="K632" s="216">
        <f>'2019 Field of Dreamers - 2019 -'!J18</f>
        <v>15</v>
      </c>
      <c r="L632" s="216">
        <f>'2019 Field of Dreamers - 2019 -'!K18</f>
        <v>16</v>
      </c>
      <c r="M632" s="216">
        <f>'2019 Field of Dreamers - 2019 -'!L18</f>
        <v>0</v>
      </c>
      <c r="N632" s="216">
        <f>'2019 Field of Dreamers - 2019 -'!M18</f>
        <v>0.69387755102040816</v>
      </c>
    </row>
    <row r="633" spans="1:14" ht="14.5" customHeight="1" x14ac:dyDescent="0.15">
      <c r="A633" s="219" t="s">
        <v>264</v>
      </c>
      <c r="B633" s="220"/>
      <c r="C633" s="221"/>
      <c r="D633" s="222">
        <f>SUM(D631:D632)</f>
        <v>78</v>
      </c>
      <c r="E633" s="222">
        <f>SUM(E631:E632)</f>
        <v>49</v>
      </c>
      <c r="F633" s="223">
        <f>E633/D633</f>
        <v>0.62820512820512819</v>
      </c>
      <c r="G633" s="222">
        <f t="shared" ref="G633:L633" si="159">SUM(G631:G632)</f>
        <v>49</v>
      </c>
      <c r="H633" s="222">
        <f t="shared" si="159"/>
        <v>0</v>
      </c>
      <c r="I633" s="222">
        <f t="shared" si="159"/>
        <v>0</v>
      </c>
      <c r="J633" s="222">
        <f t="shared" si="159"/>
        <v>0</v>
      </c>
      <c r="K633" s="222">
        <f t="shared" si="159"/>
        <v>21</v>
      </c>
      <c r="L633" s="222">
        <f t="shared" si="159"/>
        <v>25</v>
      </c>
      <c r="M633" s="223">
        <f>(H633*1.33+I633*1.67+J633*2)/E633</f>
        <v>0</v>
      </c>
      <c r="N633" s="222">
        <f>M633+F633</f>
        <v>0.62820512820512819</v>
      </c>
    </row>
    <row r="634" spans="1:14" ht="14.5" customHeight="1" x14ac:dyDescent="0.15">
      <c r="A634" s="213"/>
      <c r="B634" s="214"/>
      <c r="C634" s="226"/>
      <c r="D634" s="214"/>
      <c r="E634" s="214"/>
      <c r="F634" s="214"/>
      <c r="G634" s="214"/>
      <c r="H634" s="214"/>
      <c r="I634" s="214"/>
      <c r="J634" s="214"/>
      <c r="K634" s="214"/>
      <c r="L634" s="214"/>
      <c r="M634" s="214"/>
      <c r="N634" s="214"/>
    </row>
    <row r="635" spans="1:14" ht="14.5" customHeight="1" x14ac:dyDescent="0.15">
      <c r="A635" s="224" t="s">
        <v>182</v>
      </c>
      <c r="B635" s="216">
        <v>2018</v>
      </c>
      <c r="C635" s="217" t="s">
        <v>271</v>
      </c>
      <c r="D635" s="216">
        <f>'2018 Field of Dreamers - 2018 -'!C49</f>
        <v>12</v>
      </c>
      <c r="E635" s="216">
        <f>'2018 Field of Dreamers - 2018 -'!D49</f>
        <v>8</v>
      </c>
      <c r="F635" s="216">
        <f>'2018 Field of Dreamers - 2018 -'!E49</f>
        <v>0.66666666666666663</v>
      </c>
      <c r="G635" s="216">
        <f>'2018 Field of Dreamers - 2018 -'!F49</f>
        <v>8</v>
      </c>
      <c r="H635" s="216">
        <f>'2018 Field of Dreamers - 2018 -'!G49</f>
        <v>0</v>
      </c>
      <c r="I635" s="216">
        <f>'2018 Field of Dreamers - 2018 -'!H49</f>
        <v>0</v>
      </c>
      <c r="J635" s="216">
        <f>'2018 Field of Dreamers - 2018 -'!I49</f>
        <v>0</v>
      </c>
      <c r="K635" s="216">
        <f>'2018 Field of Dreamers - 2018 -'!J49</f>
        <v>1</v>
      </c>
      <c r="L635" s="216">
        <f>'2018 Field of Dreamers - 2018 -'!K49</f>
        <v>5</v>
      </c>
      <c r="M635" s="216">
        <f>'2018 Field of Dreamers - 2018 -'!L49</f>
        <v>0</v>
      </c>
      <c r="N635" s="216">
        <f>'2018 Field of Dreamers - 2018 -'!M49</f>
        <v>0.66666666666666663</v>
      </c>
    </row>
    <row r="636" spans="1:14" ht="14.5" customHeight="1" x14ac:dyDescent="0.15">
      <c r="A636" s="219" t="s">
        <v>264</v>
      </c>
      <c r="B636" s="220"/>
      <c r="C636" s="221"/>
      <c r="D636" s="222">
        <f>D635</f>
        <v>12</v>
      </c>
      <c r="E636" s="222">
        <f>E635</f>
        <v>8</v>
      </c>
      <c r="F636" s="223">
        <f>E636/D636</f>
        <v>0.66666666666666663</v>
      </c>
      <c r="G636" s="222">
        <f t="shared" ref="G636:L636" si="160">G635</f>
        <v>8</v>
      </c>
      <c r="H636" s="222">
        <f t="shared" si="160"/>
        <v>0</v>
      </c>
      <c r="I636" s="222">
        <f t="shared" si="160"/>
        <v>0</v>
      </c>
      <c r="J636" s="222">
        <f t="shared" si="160"/>
        <v>0</v>
      </c>
      <c r="K636" s="222">
        <f t="shared" si="160"/>
        <v>1</v>
      </c>
      <c r="L636" s="222">
        <f t="shared" si="160"/>
        <v>5</v>
      </c>
      <c r="M636" s="223">
        <f>(H636*1.33+I636*1.67+J636*2)/E636</f>
        <v>0</v>
      </c>
      <c r="N636" s="222">
        <f>M636+F636</f>
        <v>0.66666666666666663</v>
      </c>
    </row>
    <row r="637" spans="1:14" ht="14.5" customHeight="1" x14ac:dyDescent="0.15">
      <c r="A637" s="213"/>
      <c r="B637" s="214"/>
      <c r="C637" s="226"/>
      <c r="D637" s="214"/>
      <c r="E637" s="214"/>
      <c r="F637" s="214"/>
      <c r="G637" s="214"/>
      <c r="H637" s="214"/>
      <c r="I637" s="214"/>
      <c r="J637" s="214"/>
      <c r="K637" s="214"/>
      <c r="L637" s="214"/>
      <c r="M637" s="214"/>
      <c r="N637" s="214"/>
    </row>
    <row r="638" spans="1:14" ht="14.5" customHeight="1" x14ac:dyDescent="0.15">
      <c r="A638" s="224" t="s">
        <v>177</v>
      </c>
      <c r="B638" s="216">
        <v>2018</v>
      </c>
      <c r="C638" s="217" t="s">
        <v>268</v>
      </c>
      <c r="D638" s="216">
        <f>'2018 Field of Dreamers - 2018 -'!C35</f>
        <v>37</v>
      </c>
      <c r="E638" s="216">
        <f>'2018 Field of Dreamers - 2018 -'!D35</f>
        <v>24</v>
      </c>
      <c r="F638" s="216">
        <f>'2018 Field of Dreamers - 2018 -'!E35</f>
        <v>0.64864864864864868</v>
      </c>
      <c r="G638" s="216">
        <f>'2018 Field of Dreamers - 2018 -'!F35</f>
        <v>22</v>
      </c>
      <c r="H638" s="216">
        <f>'2018 Field of Dreamers - 2018 -'!G35</f>
        <v>2</v>
      </c>
      <c r="I638" s="216">
        <f>'2018 Field of Dreamers - 2018 -'!H35</f>
        <v>0</v>
      </c>
      <c r="J638" s="216">
        <f>'2018 Field of Dreamers - 2018 -'!I35</f>
        <v>0</v>
      </c>
      <c r="K638" s="216">
        <f>'2018 Field of Dreamers - 2018 -'!J35</f>
        <v>17</v>
      </c>
      <c r="L638" s="216">
        <f>'2018 Field of Dreamers - 2018 -'!K35</f>
        <v>15</v>
      </c>
      <c r="M638" s="216">
        <f>'2018 Field of Dreamers - 2018 -'!L35</f>
        <v>0.11108333333333333</v>
      </c>
      <c r="N638" s="216">
        <f>'2018 Field of Dreamers - 2018 -'!M35</f>
        <v>0.759731981981982</v>
      </c>
    </row>
    <row r="639" spans="1:14" ht="14.5" customHeight="1" x14ac:dyDescent="0.15">
      <c r="A639" s="219" t="s">
        <v>264</v>
      </c>
      <c r="B639" s="220"/>
      <c r="C639" s="221"/>
      <c r="D639" s="222">
        <f>D638</f>
        <v>37</v>
      </c>
      <c r="E639" s="222">
        <f>E638</f>
        <v>24</v>
      </c>
      <c r="F639" s="223">
        <f>E639/D639</f>
        <v>0.64864864864864868</v>
      </c>
      <c r="G639" s="222">
        <f t="shared" ref="G639:L639" si="161">G638</f>
        <v>22</v>
      </c>
      <c r="H639" s="222">
        <f t="shared" si="161"/>
        <v>2</v>
      </c>
      <c r="I639" s="222">
        <f t="shared" si="161"/>
        <v>0</v>
      </c>
      <c r="J639" s="222">
        <f t="shared" si="161"/>
        <v>0</v>
      </c>
      <c r="K639" s="222">
        <f t="shared" si="161"/>
        <v>17</v>
      </c>
      <c r="L639" s="222">
        <f t="shared" si="161"/>
        <v>15</v>
      </c>
      <c r="M639" s="223">
        <f>(H639*1.33+I639*1.67+J639*2)/E639</f>
        <v>0.11083333333333334</v>
      </c>
      <c r="N639" s="222">
        <f>M639+F639</f>
        <v>0.75948198198198202</v>
      </c>
    </row>
    <row r="640" spans="1:14" ht="14.5" customHeight="1" x14ac:dyDescent="0.15">
      <c r="A640" s="213"/>
      <c r="B640" s="214"/>
      <c r="C640" s="226"/>
      <c r="D640" s="214"/>
      <c r="E640" s="214"/>
      <c r="F640" s="214"/>
      <c r="G640" s="214"/>
      <c r="H640" s="214"/>
      <c r="I640" s="214"/>
      <c r="J640" s="214"/>
      <c r="K640" s="214"/>
      <c r="L640" s="214"/>
      <c r="M640" s="214"/>
      <c r="N640" s="214"/>
    </row>
    <row r="641" spans="1:14" ht="14.5" customHeight="1" x14ac:dyDescent="0.15">
      <c r="A641" s="224" t="s">
        <v>73</v>
      </c>
      <c r="B641" s="216">
        <v>2011</v>
      </c>
      <c r="C641" s="217" t="s">
        <v>263</v>
      </c>
      <c r="D641" s="216">
        <v>3</v>
      </c>
      <c r="E641" s="216">
        <v>1</v>
      </c>
      <c r="F641" s="218">
        <f>E641/D641</f>
        <v>0.33333333333333331</v>
      </c>
      <c r="G641" s="216">
        <v>1</v>
      </c>
      <c r="H641" s="216">
        <v>0</v>
      </c>
      <c r="I641" s="216">
        <v>0</v>
      </c>
      <c r="J641" s="216">
        <v>0</v>
      </c>
      <c r="K641" s="216">
        <v>2</v>
      </c>
      <c r="L641" s="216">
        <v>1</v>
      </c>
      <c r="M641" s="218">
        <f>(H641*1.33+I641*1.67+J641*2)/E641</f>
        <v>0</v>
      </c>
      <c r="N641" s="216">
        <f>M641+F641</f>
        <v>0.33333333333333331</v>
      </c>
    </row>
    <row r="642" spans="1:14" ht="14.5" customHeight="1" x14ac:dyDescent="0.15">
      <c r="A642" s="224" t="s">
        <v>73</v>
      </c>
      <c r="B642" s="216">
        <v>2012</v>
      </c>
      <c r="C642" s="217" t="s">
        <v>263</v>
      </c>
      <c r="D642" s="216">
        <v>15</v>
      </c>
      <c r="E642" s="216">
        <v>6</v>
      </c>
      <c r="F642" s="218">
        <f>E642/D642</f>
        <v>0.4</v>
      </c>
      <c r="G642" s="216">
        <v>4</v>
      </c>
      <c r="H642" s="216">
        <v>1</v>
      </c>
      <c r="I642" s="216">
        <v>1</v>
      </c>
      <c r="J642" s="216">
        <v>0</v>
      </c>
      <c r="K642" s="216">
        <v>3</v>
      </c>
      <c r="L642" s="216">
        <v>5</v>
      </c>
      <c r="M642" s="218">
        <f>(H642*1.33+I642*1.67+J642*2)/E642</f>
        <v>0.5</v>
      </c>
      <c r="N642" s="216">
        <f>M642+F642</f>
        <v>0.9</v>
      </c>
    </row>
    <row r="643" spans="1:14" ht="14.5" customHeight="1" x14ac:dyDescent="0.15">
      <c r="A643" s="224" t="s">
        <v>73</v>
      </c>
      <c r="B643" s="216">
        <v>2014</v>
      </c>
      <c r="C643" s="217" t="s">
        <v>269</v>
      </c>
      <c r="D643" s="216">
        <v>18</v>
      </c>
      <c r="E643" s="216">
        <v>11</v>
      </c>
      <c r="F643" s="218">
        <f>E643/D643</f>
        <v>0.61111111111111116</v>
      </c>
      <c r="G643" s="225">
        <v>9</v>
      </c>
      <c r="H643" s="216">
        <v>1</v>
      </c>
      <c r="I643" s="216">
        <v>0</v>
      </c>
      <c r="J643" s="216">
        <v>1</v>
      </c>
      <c r="K643" s="216">
        <v>5</v>
      </c>
      <c r="L643" s="216">
        <v>6</v>
      </c>
      <c r="M643" s="218">
        <f>(H643*1.33+I643*1.67+J643*2)/E643</f>
        <v>0.30272727272727273</v>
      </c>
      <c r="N643" s="216">
        <f>M643+F643</f>
        <v>0.91383838383838389</v>
      </c>
    </row>
    <row r="644" spans="1:14" ht="14.5" customHeight="1" x14ac:dyDescent="0.15">
      <c r="A644" s="224" t="s">
        <v>73</v>
      </c>
      <c r="B644" s="216">
        <v>2015</v>
      </c>
      <c r="C644" s="217" t="s">
        <v>269</v>
      </c>
      <c r="D644" s="216">
        <v>26</v>
      </c>
      <c r="E644" s="216">
        <v>19</v>
      </c>
      <c r="F644" s="218">
        <f>E644/D644</f>
        <v>0.73076923076923073</v>
      </c>
      <c r="G644" s="216">
        <v>12</v>
      </c>
      <c r="H644" s="216">
        <v>6</v>
      </c>
      <c r="I644" s="216">
        <v>1</v>
      </c>
      <c r="J644" s="216">
        <v>0</v>
      </c>
      <c r="K644" s="216">
        <v>10</v>
      </c>
      <c r="L644" s="216">
        <v>12</v>
      </c>
      <c r="M644" s="218">
        <f>(H644*1.33+I644*1.67+J644*2)/E644</f>
        <v>0.50789473684210529</v>
      </c>
      <c r="N644" s="216">
        <f>M644+F644</f>
        <v>1.238663967611336</v>
      </c>
    </row>
    <row r="645" spans="1:14" ht="14.5" customHeight="1" x14ac:dyDescent="0.15">
      <c r="A645" s="224" t="s">
        <v>73</v>
      </c>
      <c r="B645" s="216">
        <v>2016</v>
      </c>
      <c r="C645" s="217" t="s">
        <v>269</v>
      </c>
      <c r="D645" s="216">
        <v>10</v>
      </c>
      <c r="E645" s="216">
        <v>6</v>
      </c>
      <c r="F645" s="218">
        <f>E645/D645</f>
        <v>0.6</v>
      </c>
      <c r="G645" s="225">
        <v>3</v>
      </c>
      <c r="H645" s="216">
        <v>2</v>
      </c>
      <c r="I645" s="216">
        <v>0</v>
      </c>
      <c r="J645" s="216">
        <v>1</v>
      </c>
      <c r="K645" s="216">
        <v>8</v>
      </c>
      <c r="L645" s="216">
        <v>4</v>
      </c>
      <c r="M645" s="218">
        <f>(H645*1.33+I645*1.67+J645*2)/E645</f>
        <v>0.77666666666666673</v>
      </c>
      <c r="N645" s="216">
        <f>M645+F645</f>
        <v>1.3766666666666667</v>
      </c>
    </row>
    <row r="646" spans="1:14" ht="14.5" customHeight="1" x14ac:dyDescent="0.15">
      <c r="A646" s="224" t="s">
        <v>73</v>
      </c>
      <c r="B646" s="216">
        <v>2017</v>
      </c>
      <c r="C646" s="217" t="s">
        <v>271</v>
      </c>
      <c r="D646" s="216">
        <f>'2017 - 2017 - Field of Dreamers'!C14</f>
        <v>55</v>
      </c>
      <c r="E646" s="216">
        <f>'2017 - 2017 - Field of Dreamers'!D14</f>
        <v>39</v>
      </c>
      <c r="F646" s="216">
        <f>'2017 - 2017 - Field of Dreamers'!E14</f>
        <v>0.70909090909090911</v>
      </c>
      <c r="G646" s="216">
        <f>'2017 - 2017 - Field of Dreamers'!F14</f>
        <v>22</v>
      </c>
      <c r="H646" s="216">
        <f>'2017 - 2017 - Field of Dreamers'!G14</f>
        <v>10</v>
      </c>
      <c r="I646" s="216">
        <f>'2017 - 2017 - Field of Dreamers'!H14</f>
        <v>5</v>
      </c>
      <c r="J646" s="216">
        <f>'2017 - 2017 - Field of Dreamers'!I14</f>
        <v>2</v>
      </c>
      <c r="K646" s="216">
        <f>'2017 - 2017 - Field of Dreamers'!J14</f>
        <v>18</v>
      </c>
      <c r="L646" s="216">
        <f>'2017 - 2017 - Field of Dreamers'!K14</f>
        <v>28</v>
      </c>
      <c r="M646" s="216">
        <f>'2017 - 2017 - Field of Dreamers'!L14</f>
        <v>0.658076923076923</v>
      </c>
      <c r="N646" s="216">
        <f>'2017 - 2017 - Field of Dreamers'!M14</f>
        <v>1.3671678321678322</v>
      </c>
    </row>
    <row r="647" spans="1:14" ht="14.5" customHeight="1" x14ac:dyDescent="0.15">
      <c r="A647" s="224" t="s">
        <v>73</v>
      </c>
      <c r="B647" s="216">
        <v>2018</v>
      </c>
      <c r="C647" s="217" t="s">
        <v>272</v>
      </c>
      <c r="D647" s="216">
        <f>'All Seasons - All Seasons'!C296</f>
        <v>53</v>
      </c>
      <c r="E647" s="216">
        <f>'All Seasons - All Seasons'!D296</f>
        <v>38</v>
      </c>
      <c r="F647" s="216">
        <f>'All Seasons - All Seasons'!E296</f>
        <v>0.71698113207547165</v>
      </c>
      <c r="G647" s="216">
        <f>'All Seasons - All Seasons'!F296</f>
        <v>22</v>
      </c>
      <c r="H647" s="216">
        <f>'All Seasons - All Seasons'!G296</f>
        <v>10</v>
      </c>
      <c r="I647" s="216">
        <f>'All Seasons - All Seasons'!H296</f>
        <v>3</v>
      </c>
      <c r="J647" s="216">
        <f>'All Seasons - All Seasons'!I296</f>
        <v>3</v>
      </c>
      <c r="K647" s="216">
        <f>'All Seasons - All Seasons'!J296</f>
        <v>22</v>
      </c>
      <c r="L647" s="216">
        <f>'All Seasons - All Seasons'!K296</f>
        <v>25</v>
      </c>
      <c r="M647" s="216">
        <f>'All Seasons - All Seasons'!L296</f>
        <v>0.64028947368421052</v>
      </c>
      <c r="N647" s="216">
        <f>'All Seasons - All Seasons'!M296</f>
        <v>1.3572706057596822</v>
      </c>
    </row>
    <row r="648" spans="1:14" ht="14.5" customHeight="1" x14ac:dyDescent="0.15">
      <c r="A648" s="224" t="s">
        <v>73</v>
      </c>
      <c r="B648" s="216">
        <v>2019</v>
      </c>
      <c r="C648" s="217" t="s">
        <v>268</v>
      </c>
      <c r="D648" s="216">
        <f>'2019 Field of Dreamers - 2019 -'!C42</f>
        <v>61</v>
      </c>
      <c r="E648" s="216">
        <f>'2019 Field of Dreamers - 2019 -'!D42</f>
        <v>48</v>
      </c>
      <c r="F648" s="216">
        <f>'2019 Field of Dreamers - 2019 -'!E42</f>
        <v>0.78688524590163933</v>
      </c>
      <c r="G648" s="216">
        <f>'2019 Field of Dreamers - 2019 -'!F42</f>
        <v>30</v>
      </c>
      <c r="H648" s="216">
        <f>'2019 Field of Dreamers - 2019 -'!G42</f>
        <v>13</v>
      </c>
      <c r="I648" s="216">
        <f>'2019 Field of Dreamers - 2019 -'!H42</f>
        <v>4</v>
      </c>
      <c r="J648" s="216">
        <f>'2019 Field of Dreamers - 2019 -'!I42</f>
        <v>1</v>
      </c>
      <c r="K648" s="216">
        <f>'2019 Field of Dreamers - 2019 -'!J42</f>
        <v>30</v>
      </c>
      <c r="L648" s="216">
        <f>'2019 Field of Dreamers - 2019 -'!K42</f>
        <v>21</v>
      </c>
      <c r="M648" s="216">
        <f>'2019 Field of Dreamers - 2019 -'!L42</f>
        <v>0.54160416666666666</v>
      </c>
      <c r="N648" s="216">
        <f>'2019 Field of Dreamers - 2019 -'!M42</f>
        <v>1.328489412568306</v>
      </c>
    </row>
    <row r="649" spans="1:14" ht="14.5" customHeight="1" x14ac:dyDescent="0.15">
      <c r="A649" s="219" t="s">
        <v>264</v>
      </c>
      <c r="B649" s="220"/>
      <c r="C649" s="221"/>
      <c r="D649" s="222">
        <f>SUM(D641:D648)</f>
        <v>241</v>
      </c>
      <c r="E649" s="222">
        <f>SUM(E641:E648)</f>
        <v>168</v>
      </c>
      <c r="F649" s="223">
        <f>E649/D649</f>
        <v>0.69709543568464727</v>
      </c>
      <c r="G649" s="222">
        <f t="shared" ref="G649:L649" si="162">SUM(G641:G648)</f>
        <v>103</v>
      </c>
      <c r="H649" s="222">
        <f t="shared" si="162"/>
        <v>43</v>
      </c>
      <c r="I649" s="222">
        <f t="shared" si="162"/>
        <v>14</v>
      </c>
      <c r="J649" s="222">
        <f t="shared" si="162"/>
        <v>8</v>
      </c>
      <c r="K649" s="222">
        <f t="shared" si="162"/>
        <v>98</v>
      </c>
      <c r="L649" s="222">
        <f t="shared" si="162"/>
        <v>102</v>
      </c>
      <c r="M649" s="223">
        <f>(H649*1.33+I649*1.67+J649*2)/E649</f>
        <v>0.57482142857142859</v>
      </c>
      <c r="N649" s="222">
        <f>M649+F649</f>
        <v>1.2719168642560759</v>
      </c>
    </row>
    <row r="650" spans="1:14" ht="14.5" customHeight="1" x14ac:dyDescent="0.15">
      <c r="A650" s="213"/>
      <c r="B650" s="214"/>
      <c r="C650" s="226"/>
      <c r="D650" s="214"/>
      <c r="E650" s="214"/>
      <c r="F650" s="214"/>
      <c r="G650" s="214"/>
      <c r="H650" s="214"/>
      <c r="I650" s="214"/>
      <c r="J650" s="214"/>
      <c r="K650" s="214"/>
      <c r="L650" s="214"/>
      <c r="M650" s="214"/>
      <c r="N650" s="214"/>
    </row>
    <row r="651" spans="1:14" ht="14.5" customHeight="1" x14ac:dyDescent="0.15">
      <c r="A651" s="224" t="s">
        <v>129</v>
      </c>
      <c r="B651" s="216">
        <v>2016</v>
      </c>
      <c r="C651" s="217" t="s">
        <v>269</v>
      </c>
      <c r="D651" s="216">
        <v>4</v>
      </c>
      <c r="E651" s="216">
        <v>2</v>
      </c>
      <c r="F651" s="218">
        <f>E651/D651</f>
        <v>0.5</v>
      </c>
      <c r="G651" s="225">
        <v>2</v>
      </c>
      <c r="H651" s="216">
        <v>0</v>
      </c>
      <c r="I651" s="216">
        <v>0</v>
      </c>
      <c r="J651" s="216">
        <v>0</v>
      </c>
      <c r="K651" s="216">
        <v>0</v>
      </c>
      <c r="L651" s="216">
        <v>2</v>
      </c>
      <c r="M651" s="218">
        <f>(H651*1.33+I651*1.67+J651*2)/E651</f>
        <v>0</v>
      </c>
      <c r="N651" s="216">
        <f>M651+F651</f>
        <v>0.5</v>
      </c>
    </row>
    <row r="652" spans="1:14" ht="14.5" customHeight="1" x14ac:dyDescent="0.15">
      <c r="A652" s="224" t="s">
        <v>129</v>
      </c>
      <c r="B652" s="216">
        <v>2017</v>
      </c>
      <c r="C652" s="217" t="s">
        <v>268</v>
      </c>
      <c r="D652" s="216">
        <f>'2017 Field of Dreamers - 2017 -'!C42</f>
        <v>29</v>
      </c>
      <c r="E652" s="216">
        <f>'2017 Field of Dreamers - 2017 -'!D42</f>
        <v>8</v>
      </c>
      <c r="F652" s="216">
        <f>'2017 Field of Dreamers - 2017 -'!E42</f>
        <v>0.27586206896551724</v>
      </c>
      <c r="G652" s="216">
        <f>'2017 Field of Dreamers - 2017 -'!F42</f>
        <v>8</v>
      </c>
      <c r="H652" s="216">
        <f>'2017 Field of Dreamers - 2017 -'!G42</f>
        <v>0</v>
      </c>
      <c r="I652" s="216">
        <f>'2017 Field of Dreamers - 2017 -'!H42</f>
        <v>0</v>
      </c>
      <c r="J652" s="216">
        <f>'2017 Field of Dreamers - 2017 -'!I42</f>
        <v>0</v>
      </c>
      <c r="K652" s="216">
        <f>'2017 Field of Dreamers - 2017 -'!J42</f>
        <v>5</v>
      </c>
      <c r="L652" s="216">
        <f>'2017 Field of Dreamers - 2017 -'!K42</f>
        <v>4</v>
      </c>
      <c r="M652" s="216">
        <f>'2017 Field of Dreamers - 2017 -'!L42</f>
        <v>0</v>
      </c>
      <c r="N652" s="216">
        <f>'2017 Field of Dreamers - 2017 -'!M42</f>
        <v>0.27586206896551724</v>
      </c>
    </row>
    <row r="653" spans="1:14" ht="14.5" customHeight="1" x14ac:dyDescent="0.15">
      <c r="A653" s="224" t="s">
        <v>129</v>
      </c>
      <c r="B653" s="216">
        <v>2018</v>
      </c>
      <c r="C653" s="217" t="s">
        <v>272</v>
      </c>
      <c r="D653" s="216">
        <f>'All Seasons - All Seasons'!C299</f>
        <v>47</v>
      </c>
      <c r="E653" s="216">
        <f>'All Seasons - All Seasons'!D299</f>
        <v>31</v>
      </c>
      <c r="F653" s="216">
        <f>'All Seasons - All Seasons'!E299</f>
        <v>0.65957446808510634</v>
      </c>
      <c r="G653" s="216">
        <f>'All Seasons - All Seasons'!F299</f>
        <v>30</v>
      </c>
      <c r="H653" s="216">
        <f>'All Seasons - All Seasons'!G299</f>
        <v>1</v>
      </c>
      <c r="I653" s="216">
        <f>'All Seasons - All Seasons'!H299</f>
        <v>0</v>
      </c>
      <c r="J653" s="216">
        <f>'All Seasons - All Seasons'!I299</f>
        <v>0</v>
      </c>
      <c r="K653" s="216">
        <f>'All Seasons - All Seasons'!J299</f>
        <v>6</v>
      </c>
      <c r="L653" s="216">
        <f>'All Seasons - All Seasons'!K299</f>
        <v>18</v>
      </c>
      <c r="M653" s="216">
        <f>'All Seasons - All Seasons'!L299</f>
        <v>4.2999999999999997E-2</v>
      </c>
      <c r="N653" s="216">
        <f>'All Seasons - All Seasons'!M299</f>
        <v>0.70257446808510637</v>
      </c>
    </row>
    <row r="654" spans="1:14" ht="14.5" customHeight="1" x14ac:dyDescent="0.15">
      <c r="A654" s="224" t="s">
        <v>129</v>
      </c>
      <c r="B654" s="216">
        <v>2019</v>
      </c>
      <c r="C654" s="217" t="s">
        <v>271</v>
      </c>
      <c r="D654" s="216">
        <f>'2019 Field of Dreamers - 2019 -'!C49</f>
        <v>30</v>
      </c>
      <c r="E654" s="216">
        <f>'2019 Field of Dreamers - 2019 -'!D49</f>
        <v>20</v>
      </c>
      <c r="F654" s="216">
        <f>'2019 Field of Dreamers - 2019 -'!E49</f>
        <v>0.66666666666666663</v>
      </c>
      <c r="G654" s="216">
        <f>'2019 Field of Dreamers - 2019 -'!F49</f>
        <v>19</v>
      </c>
      <c r="H654" s="216">
        <f>'2019 Field of Dreamers - 2019 -'!G49</f>
        <v>0</v>
      </c>
      <c r="I654" s="216">
        <f>'2019 Field of Dreamers - 2019 -'!H49</f>
        <v>1</v>
      </c>
      <c r="J654" s="216">
        <f>'2019 Field of Dreamers - 2019 -'!I49</f>
        <v>0</v>
      </c>
      <c r="K654" s="216">
        <f>'2019 Field of Dreamers - 2019 -'!J49</f>
        <v>7</v>
      </c>
      <c r="L654" s="216">
        <f>'2019 Field of Dreamers - 2019 -'!K49</f>
        <v>11</v>
      </c>
      <c r="M654" s="216">
        <f>'2019 Field of Dreamers - 2019 -'!L49</f>
        <v>8.3350000000000007E-2</v>
      </c>
      <c r="N654" s="216">
        <f>'2019 Field of Dreamers - 2019 -'!M49</f>
        <v>0.75001666666666666</v>
      </c>
    </row>
    <row r="655" spans="1:14" ht="14.5" customHeight="1" x14ac:dyDescent="0.15">
      <c r="A655" s="219" t="s">
        <v>264</v>
      </c>
      <c r="B655" s="220"/>
      <c r="C655" s="221"/>
      <c r="D655" s="222">
        <f>SUM(D651:D654)</f>
        <v>110</v>
      </c>
      <c r="E655" s="222">
        <f>SUM(E651:E654)</f>
        <v>61</v>
      </c>
      <c r="F655" s="223">
        <f>E655/D655</f>
        <v>0.55454545454545456</v>
      </c>
      <c r="G655" s="222">
        <f t="shared" ref="G655:L655" si="163">SUM(G651:G654)</f>
        <v>59</v>
      </c>
      <c r="H655" s="222">
        <f t="shared" si="163"/>
        <v>1</v>
      </c>
      <c r="I655" s="222">
        <f t="shared" si="163"/>
        <v>1</v>
      </c>
      <c r="J655" s="222">
        <f t="shared" si="163"/>
        <v>0</v>
      </c>
      <c r="K655" s="222">
        <f t="shared" si="163"/>
        <v>18</v>
      </c>
      <c r="L655" s="222">
        <f t="shared" si="163"/>
        <v>35</v>
      </c>
      <c r="M655" s="223">
        <f>(H655*1.33+I655*1.67+J655*2)/E655</f>
        <v>4.9180327868852458E-2</v>
      </c>
      <c r="N655" s="222">
        <f>M655+F655</f>
        <v>0.60372578241430697</v>
      </c>
    </row>
    <row r="656" spans="1:14" ht="14.5" customHeight="1" x14ac:dyDescent="0.15">
      <c r="A656" s="213"/>
      <c r="B656" s="214"/>
      <c r="C656" s="226"/>
      <c r="D656" s="214"/>
      <c r="E656" s="214"/>
      <c r="F656" s="214"/>
      <c r="G656" s="214"/>
      <c r="H656" s="214"/>
      <c r="I656" s="214"/>
      <c r="J656" s="214"/>
      <c r="K656" s="214"/>
      <c r="L656" s="214"/>
      <c r="M656" s="214"/>
      <c r="N656" s="214"/>
    </row>
    <row r="657" spans="1:14" ht="14.5" customHeight="1" x14ac:dyDescent="0.15">
      <c r="A657" s="198" t="s">
        <v>16</v>
      </c>
      <c r="B657" s="216">
        <v>2007</v>
      </c>
      <c r="C657" s="217" t="s">
        <v>263</v>
      </c>
      <c r="D657" s="216">
        <v>45</v>
      </c>
      <c r="E657" s="216">
        <v>33</v>
      </c>
      <c r="F657" s="218">
        <f t="shared" ref="F657:F665" si="164">E657/D657</f>
        <v>0.73333333333333328</v>
      </c>
      <c r="G657" s="216">
        <v>22</v>
      </c>
      <c r="H657" s="216">
        <v>5</v>
      </c>
      <c r="I657" s="216">
        <v>4</v>
      </c>
      <c r="J657" s="216">
        <v>2</v>
      </c>
      <c r="K657" s="216">
        <v>28</v>
      </c>
      <c r="L657" s="216">
        <v>22</v>
      </c>
      <c r="M657" s="218">
        <f t="shared" ref="M657:M665" si="165">(H657*1.33+I657*1.67+J657*2)/E657</f>
        <v>0.52515151515151515</v>
      </c>
      <c r="N657" s="216">
        <f t="shared" ref="N657:N665" si="166">M657+F657</f>
        <v>1.2584848484848483</v>
      </c>
    </row>
    <row r="658" spans="1:14" ht="14.5" customHeight="1" x14ac:dyDescent="0.15">
      <c r="A658" s="224" t="s">
        <v>16</v>
      </c>
      <c r="B658" s="216">
        <v>2008</v>
      </c>
      <c r="C658" s="217" t="s">
        <v>266</v>
      </c>
      <c r="D658" s="216">
        <v>22</v>
      </c>
      <c r="E658" s="216">
        <v>14</v>
      </c>
      <c r="F658" s="218">
        <f t="shared" si="164"/>
        <v>0.63636363636363635</v>
      </c>
      <c r="G658" s="216">
        <v>7</v>
      </c>
      <c r="H658" s="216">
        <v>2</v>
      </c>
      <c r="I658" s="216">
        <v>3</v>
      </c>
      <c r="J658" s="216">
        <v>2</v>
      </c>
      <c r="K658" s="216">
        <v>9</v>
      </c>
      <c r="L658" s="216">
        <v>12</v>
      </c>
      <c r="M658" s="218">
        <f t="shared" si="165"/>
        <v>0.83357142857142852</v>
      </c>
      <c r="N658" s="216">
        <f t="shared" si="166"/>
        <v>1.4699350649350649</v>
      </c>
    </row>
    <row r="659" spans="1:14" ht="14.5" customHeight="1" x14ac:dyDescent="0.15">
      <c r="A659" s="224" t="s">
        <v>16</v>
      </c>
      <c r="B659" s="216">
        <v>2009</v>
      </c>
      <c r="C659" s="217" t="s">
        <v>267</v>
      </c>
      <c r="D659" s="216">
        <v>4</v>
      </c>
      <c r="E659" s="216">
        <v>3</v>
      </c>
      <c r="F659" s="218">
        <f t="shared" si="164"/>
        <v>0.75</v>
      </c>
      <c r="G659" s="225">
        <v>3</v>
      </c>
      <c r="H659" s="216">
        <v>0</v>
      </c>
      <c r="I659" s="216">
        <v>0</v>
      </c>
      <c r="J659" s="216">
        <v>0</v>
      </c>
      <c r="K659" s="216">
        <v>3</v>
      </c>
      <c r="L659" s="216">
        <v>3</v>
      </c>
      <c r="M659" s="218">
        <f t="shared" si="165"/>
        <v>0</v>
      </c>
      <c r="N659" s="216">
        <f t="shared" si="166"/>
        <v>0.75</v>
      </c>
    </row>
    <row r="660" spans="1:14" ht="14.5" customHeight="1" x14ac:dyDescent="0.15">
      <c r="A660" s="224" t="s">
        <v>16</v>
      </c>
      <c r="B660" s="216">
        <v>2010</v>
      </c>
      <c r="C660" s="217" t="s">
        <v>263</v>
      </c>
      <c r="D660" s="216">
        <v>6</v>
      </c>
      <c r="E660" s="216">
        <v>5</v>
      </c>
      <c r="F660" s="218">
        <f t="shared" si="164"/>
        <v>0.83333333333333337</v>
      </c>
      <c r="G660" s="225">
        <v>3</v>
      </c>
      <c r="H660" s="216">
        <v>2</v>
      </c>
      <c r="I660" s="216">
        <v>0</v>
      </c>
      <c r="J660" s="216">
        <v>0</v>
      </c>
      <c r="K660" s="216">
        <v>2</v>
      </c>
      <c r="L660" s="216">
        <v>3</v>
      </c>
      <c r="M660" s="218">
        <f t="shared" si="165"/>
        <v>0.53200000000000003</v>
      </c>
      <c r="N660" s="216">
        <f t="shared" si="166"/>
        <v>1.3653333333333335</v>
      </c>
    </row>
    <row r="661" spans="1:14" ht="14.5" customHeight="1" x14ac:dyDescent="0.15">
      <c r="A661" s="224" t="s">
        <v>16</v>
      </c>
      <c r="B661" s="216">
        <v>2011</v>
      </c>
      <c r="C661" s="217" t="s">
        <v>263</v>
      </c>
      <c r="D661" s="216">
        <v>5</v>
      </c>
      <c r="E661" s="216">
        <v>3</v>
      </c>
      <c r="F661" s="218">
        <f t="shared" si="164"/>
        <v>0.6</v>
      </c>
      <c r="G661" s="216">
        <v>3</v>
      </c>
      <c r="H661" s="216">
        <v>0</v>
      </c>
      <c r="I661" s="216">
        <v>0</v>
      </c>
      <c r="J661" s="216">
        <v>0</v>
      </c>
      <c r="K661" s="216">
        <v>2</v>
      </c>
      <c r="L661" s="216">
        <v>2</v>
      </c>
      <c r="M661" s="218">
        <f t="shared" si="165"/>
        <v>0</v>
      </c>
      <c r="N661" s="216">
        <f t="shared" si="166"/>
        <v>0.6</v>
      </c>
    </row>
    <row r="662" spans="1:14" ht="14.5" customHeight="1" x14ac:dyDescent="0.15">
      <c r="A662" s="224" t="s">
        <v>16</v>
      </c>
      <c r="B662" s="216">
        <v>2012</v>
      </c>
      <c r="C662" s="217" t="s">
        <v>263</v>
      </c>
      <c r="D662" s="216">
        <v>4</v>
      </c>
      <c r="E662" s="216">
        <v>4</v>
      </c>
      <c r="F662" s="218">
        <f t="shared" si="164"/>
        <v>1</v>
      </c>
      <c r="G662" s="216">
        <v>2</v>
      </c>
      <c r="H662" s="216">
        <v>1</v>
      </c>
      <c r="I662" s="216">
        <v>0</v>
      </c>
      <c r="J662" s="216">
        <v>1</v>
      </c>
      <c r="K662" s="216">
        <v>3</v>
      </c>
      <c r="L662" s="216">
        <v>2</v>
      </c>
      <c r="M662" s="218">
        <f t="shared" si="165"/>
        <v>0.83250000000000002</v>
      </c>
      <c r="N662" s="216">
        <f t="shared" si="166"/>
        <v>1.8325</v>
      </c>
    </row>
    <row r="663" spans="1:14" ht="14.5" customHeight="1" x14ac:dyDescent="0.15">
      <c r="A663" s="224" t="s">
        <v>16</v>
      </c>
      <c r="B663" s="216">
        <v>2014</v>
      </c>
      <c r="C663" s="217" t="s">
        <v>269</v>
      </c>
      <c r="D663" s="216">
        <v>3</v>
      </c>
      <c r="E663" s="216">
        <v>1</v>
      </c>
      <c r="F663" s="218">
        <f t="shared" si="164"/>
        <v>0.33333333333333331</v>
      </c>
      <c r="G663" s="225">
        <v>0</v>
      </c>
      <c r="H663" s="216">
        <v>0</v>
      </c>
      <c r="I663" s="216">
        <v>1</v>
      </c>
      <c r="J663" s="216">
        <v>0</v>
      </c>
      <c r="K663" s="216">
        <v>1</v>
      </c>
      <c r="L663" s="216">
        <v>1</v>
      </c>
      <c r="M663" s="218">
        <f t="shared" si="165"/>
        <v>1.67</v>
      </c>
      <c r="N663" s="216">
        <f t="shared" si="166"/>
        <v>2.0033333333333334</v>
      </c>
    </row>
    <row r="664" spans="1:14" ht="14.5" customHeight="1" x14ac:dyDescent="0.15">
      <c r="A664" s="224" t="s">
        <v>16</v>
      </c>
      <c r="B664" s="216">
        <v>2015</v>
      </c>
      <c r="C664" s="217" t="s">
        <v>269</v>
      </c>
      <c r="D664" s="216">
        <v>4</v>
      </c>
      <c r="E664" s="216">
        <v>2</v>
      </c>
      <c r="F664" s="218">
        <f t="shared" si="164"/>
        <v>0.5</v>
      </c>
      <c r="G664" s="225">
        <v>1</v>
      </c>
      <c r="H664" s="216">
        <v>1</v>
      </c>
      <c r="I664" s="216">
        <v>0</v>
      </c>
      <c r="J664" s="216">
        <v>0</v>
      </c>
      <c r="K664" s="216">
        <v>1</v>
      </c>
      <c r="L664" s="216">
        <v>2</v>
      </c>
      <c r="M664" s="218">
        <f t="shared" si="165"/>
        <v>0.66500000000000004</v>
      </c>
      <c r="N664" s="216">
        <f t="shared" si="166"/>
        <v>1.165</v>
      </c>
    </row>
    <row r="665" spans="1:14" ht="14.5" customHeight="1" x14ac:dyDescent="0.15">
      <c r="A665" s="219" t="s">
        <v>264</v>
      </c>
      <c r="B665" s="220"/>
      <c r="C665" s="221"/>
      <c r="D665" s="222">
        <f>SUM(D657:D664)</f>
        <v>93</v>
      </c>
      <c r="E665" s="222">
        <f>SUM(E657:E664)</f>
        <v>65</v>
      </c>
      <c r="F665" s="223">
        <f t="shared" si="164"/>
        <v>0.69892473118279574</v>
      </c>
      <c r="G665" s="222">
        <f t="shared" ref="G665:L665" si="167">SUM(G657:G664)</f>
        <v>41</v>
      </c>
      <c r="H665" s="222">
        <f t="shared" si="167"/>
        <v>11</v>
      </c>
      <c r="I665" s="222">
        <f t="shared" si="167"/>
        <v>8</v>
      </c>
      <c r="J665" s="222">
        <f t="shared" si="167"/>
        <v>5</v>
      </c>
      <c r="K665" s="222">
        <f t="shared" si="167"/>
        <v>49</v>
      </c>
      <c r="L665" s="222">
        <f t="shared" si="167"/>
        <v>47</v>
      </c>
      <c r="M665" s="223">
        <f t="shared" si="165"/>
        <v>0.58446153846153848</v>
      </c>
      <c r="N665" s="222">
        <f t="shared" si="166"/>
        <v>1.2833862696443341</v>
      </c>
    </row>
    <row r="666" spans="1:14" ht="14.5" customHeight="1" x14ac:dyDescent="0.15">
      <c r="A666" s="213"/>
      <c r="B666" s="214"/>
      <c r="C666" s="226"/>
      <c r="D666" s="214"/>
      <c r="E666" s="214"/>
      <c r="F666" s="214"/>
      <c r="G666" s="214"/>
      <c r="H666" s="214"/>
      <c r="I666" s="214"/>
      <c r="J666" s="214"/>
      <c r="K666" s="214"/>
      <c r="L666" s="214"/>
      <c r="M666" s="214"/>
      <c r="N666" s="214"/>
    </row>
    <row r="667" spans="1:14" ht="14.5" customHeight="1" x14ac:dyDescent="0.15">
      <c r="A667" s="224" t="s">
        <v>77</v>
      </c>
      <c r="B667" s="216">
        <v>2014</v>
      </c>
      <c r="C667" s="217" t="s">
        <v>269</v>
      </c>
      <c r="D667" s="216">
        <v>8</v>
      </c>
      <c r="E667" s="216">
        <v>4</v>
      </c>
      <c r="F667" s="218">
        <f>E667/D667</f>
        <v>0.5</v>
      </c>
      <c r="G667" s="216">
        <v>4</v>
      </c>
      <c r="H667" s="216">
        <v>0</v>
      </c>
      <c r="I667" s="216">
        <v>0</v>
      </c>
      <c r="J667" s="216">
        <v>0</v>
      </c>
      <c r="K667" s="216">
        <v>3</v>
      </c>
      <c r="L667" s="216">
        <v>0</v>
      </c>
      <c r="M667" s="218">
        <f>(H667*1.33+I667*1.67+J667*2)/E667</f>
        <v>0</v>
      </c>
      <c r="N667" s="216">
        <f>M667+F667</f>
        <v>0.5</v>
      </c>
    </row>
    <row r="668" spans="1:14" ht="14.5" customHeight="1" x14ac:dyDescent="0.15">
      <c r="A668" s="219" t="s">
        <v>264</v>
      </c>
      <c r="B668" s="220"/>
      <c r="C668" s="221"/>
      <c r="D668" s="222">
        <f>D667</f>
        <v>8</v>
      </c>
      <c r="E668" s="222">
        <f>E667</f>
        <v>4</v>
      </c>
      <c r="F668" s="223">
        <f>E668/D668</f>
        <v>0.5</v>
      </c>
      <c r="G668" s="222">
        <f t="shared" ref="G668:L668" si="168">G667</f>
        <v>4</v>
      </c>
      <c r="H668" s="222">
        <f t="shared" si="168"/>
        <v>0</v>
      </c>
      <c r="I668" s="222">
        <f t="shared" si="168"/>
        <v>0</v>
      </c>
      <c r="J668" s="222">
        <f t="shared" si="168"/>
        <v>0</v>
      </c>
      <c r="K668" s="222">
        <f t="shared" si="168"/>
        <v>3</v>
      </c>
      <c r="L668" s="222">
        <f t="shared" si="168"/>
        <v>0</v>
      </c>
      <c r="M668" s="223">
        <f>(H668*1.33+I668*1.67+J668*2)/E668</f>
        <v>0</v>
      </c>
      <c r="N668" s="222">
        <f>M668+F668</f>
        <v>0.5</v>
      </c>
    </row>
    <row r="669" spans="1:14" ht="14.5" customHeight="1" x14ac:dyDescent="0.15">
      <c r="A669" s="213"/>
      <c r="B669" s="226"/>
      <c r="C669" s="226"/>
      <c r="D669" s="226"/>
      <c r="E669" s="226"/>
      <c r="F669" s="226"/>
      <c r="G669" s="226"/>
      <c r="H669" s="226"/>
      <c r="I669" s="226"/>
      <c r="J669" s="226"/>
      <c r="K669" s="226"/>
      <c r="L669" s="226"/>
      <c r="M669" s="226"/>
      <c r="N669" s="226"/>
    </row>
    <row r="670" spans="1:14" ht="14.5" customHeight="1" x14ac:dyDescent="0.15">
      <c r="A670" s="224" t="s">
        <v>44</v>
      </c>
      <c r="B670" s="216">
        <v>2009</v>
      </c>
      <c r="C670" s="217" t="s">
        <v>267</v>
      </c>
      <c r="D670" s="216">
        <v>24</v>
      </c>
      <c r="E670" s="216">
        <v>17</v>
      </c>
      <c r="F670" s="218">
        <f>E670/D670</f>
        <v>0.70833333333333337</v>
      </c>
      <c r="G670" s="225">
        <v>12</v>
      </c>
      <c r="H670" s="216">
        <v>4</v>
      </c>
      <c r="I670" s="216">
        <v>1</v>
      </c>
      <c r="J670" s="216">
        <v>0</v>
      </c>
      <c r="K670" s="216">
        <v>6</v>
      </c>
      <c r="L670" s="216">
        <v>9</v>
      </c>
      <c r="M670" s="218">
        <f>(H670*1.33+I670*1.67+J670*2)/E670</f>
        <v>0.41117647058823531</v>
      </c>
      <c r="N670" s="216">
        <f>M670+F670</f>
        <v>1.1195098039215687</v>
      </c>
    </row>
    <row r="671" spans="1:14" ht="14.5" customHeight="1" x14ac:dyDescent="0.15">
      <c r="A671" s="224" t="s">
        <v>44</v>
      </c>
      <c r="B671" s="216">
        <v>2010</v>
      </c>
      <c r="C671" s="217" t="s">
        <v>263</v>
      </c>
      <c r="D671" s="216">
        <v>6</v>
      </c>
      <c r="E671" s="216">
        <v>3</v>
      </c>
      <c r="F671" s="218">
        <f>E671/D671</f>
        <v>0.5</v>
      </c>
      <c r="G671" s="225">
        <v>3</v>
      </c>
      <c r="H671" s="216">
        <v>0</v>
      </c>
      <c r="I671" s="216">
        <v>0</v>
      </c>
      <c r="J671" s="216">
        <v>0</v>
      </c>
      <c r="K671" s="216">
        <v>0</v>
      </c>
      <c r="L671" s="216">
        <v>0</v>
      </c>
      <c r="M671" s="218">
        <f>(H671*1.33+I671*1.67+J671*2)/E671</f>
        <v>0</v>
      </c>
      <c r="N671" s="216">
        <f>M671+F671</f>
        <v>0.5</v>
      </c>
    </row>
    <row r="672" spans="1:14" ht="14.5" customHeight="1" x14ac:dyDescent="0.15">
      <c r="A672" s="224" t="s">
        <v>44</v>
      </c>
      <c r="B672" s="216">
        <v>2011</v>
      </c>
      <c r="C672" s="217" t="s">
        <v>263</v>
      </c>
      <c r="D672" s="216">
        <v>22</v>
      </c>
      <c r="E672" s="216">
        <v>14</v>
      </c>
      <c r="F672" s="218">
        <f>E672/D672</f>
        <v>0.63636363636363635</v>
      </c>
      <c r="G672" s="225">
        <v>14</v>
      </c>
      <c r="H672" s="216">
        <v>0</v>
      </c>
      <c r="I672" s="216">
        <v>0</v>
      </c>
      <c r="J672" s="216">
        <v>0</v>
      </c>
      <c r="K672" s="216">
        <v>7</v>
      </c>
      <c r="L672" s="216">
        <v>4</v>
      </c>
      <c r="M672" s="218">
        <f>(H672*1.33+I672*1.67+J672*2)/E672</f>
        <v>0</v>
      </c>
      <c r="N672" s="216">
        <f>M672+F672</f>
        <v>0.63636363636363635</v>
      </c>
    </row>
    <row r="673" spans="1:14" ht="14.5" customHeight="1" x14ac:dyDescent="0.15">
      <c r="A673" s="224" t="s">
        <v>44</v>
      </c>
      <c r="B673" s="216">
        <v>2012</v>
      </c>
      <c r="C673" s="217" t="s">
        <v>263</v>
      </c>
      <c r="D673" s="216">
        <v>17</v>
      </c>
      <c r="E673" s="216">
        <v>10</v>
      </c>
      <c r="F673" s="218">
        <f>E673/D673</f>
        <v>0.58823529411764708</v>
      </c>
      <c r="G673" s="225">
        <v>6</v>
      </c>
      <c r="H673" s="216">
        <v>4</v>
      </c>
      <c r="I673" s="216">
        <v>0</v>
      </c>
      <c r="J673" s="216">
        <v>0</v>
      </c>
      <c r="K673" s="216">
        <v>4</v>
      </c>
      <c r="L673" s="216">
        <v>5</v>
      </c>
      <c r="M673" s="218">
        <f>(H673*1.33+I673*1.67+J673*2)/E673</f>
        <v>0.53200000000000003</v>
      </c>
      <c r="N673" s="216">
        <f>M673+F673</f>
        <v>1.1202352941176472</v>
      </c>
    </row>
    <row r="674" spans="1:14" ht="14.5" customHeight="1" x14ac:dyDescent="0.15">
      <c r="A674" s="219" t="s">
        <v>264</v>
      </c>
      <c r="B674" s="220"/>
      <c r="C674" s="221"/>
      <c r="D674" s="222">
        <f>SUM(D670:D673)</f>
        <v>69</v>
      </c>
      <c r="E674" s="222">
        <f>SUM(E670:E673)</f>
        <v>44</v>
      </c>
      <c r="F674" s="223">
        <f>E674/D674</f>
        <v>0.6376811594202898</v>
      </c>
      <c r="G674" s="222">
        <f t="shared" ref="G674:L674" si="169">SUM(G670:G673)</f>
        <v>35</v>
      </c>
      <c r="H674" s="222">
        <f t="shared" si="169"/>
        <v>8</v>
      </c>
      <c r="I674" s="222">
        <f t="shared" si="169"/>
        <v>1</v>
      </c>
      <c r="J674" s="222">
        <f t="shared" si="169"/>
        <v>0</v>
      </c>
      <c r="K674" s="222">
        <f t="shared" si="169"/>
        <v>17</v>
      </c>
      <c r="L674" s="222">
        <f t="shared" si="169"/>
        <v>18</v>
      </c>
      <c r="M674" s="223">
        <f>(H674*1.33+I674*1.67+J674*2)/E674</f>
        <v>0.27977272727272728</v>
      </c>
      <c r="N674" s="222">
        <f>M674+F674</f>
        <v>0.91745388669301708</v>
      </c>
    </row>
    <row r="675" spans="1:14" ht="14.5" customHeight="1" x14ac:dyDescent="0.15">
      <c r="A675" s="213"/>
      <c r="B675" s="226"/>
      <c r="C675" s="226"/>
      <c r="D675" s="226"/>
      <c r="E675" s="226"/>
      <c r="F675" s="226"/>
      <c r="G675" s="226"/>
      <c r="H675" s="226"/>
      <c r="I675" s="226"/>
      <c r="J675" s="226"/>
      <c r="K675" s="226"/>
      <c r="L675" s="226"/>
      <c r="M675" s="226"/>
      <c r="N675" s="226"/>
    </row>
    <row r="676" spans="1:14" ht="14.5" customHeight="1" x14ac:dyDescent="0.15">
      <c r="A676" s="224" t="s">
        <v>133</v>
      </c>
      <c r="B676" s="216">
        <v>2017</v>
      </c>
      <c r="C676" s="217" t="s">
        <v>270</v>
      </c>
      <c r="D676" s="216">
        <f>'2017 - 2017 - Field of Dreamers'!C57</f>
        <v>4</v>
      </c>
      <c r="E676" s="216">
        <f>'2017 - 2017 - Field of Dreamers'!D57</f>
        <v>4</v>
      </c>
      <c r="F676" s="216">
        <f>'2017 - 2017 - Field of Dreamers'!E57</f>
        <v>1</v>
      </c>
      <c r="G676" s="216">
        <f>'2017 - 2017 - Field of Dreamers'!F57</f>
        <v>4</v>
      </c>
      <c r="H676" s="216">
        <f>'2017 - 2017 - Field of Dreamers'!G57</f>
        <v>0</v>
      </c>
      <c r="I676" s="216">
        <f>'2017 - 2017 - Field of Dreamers'!H57</f>
        <v>0</v>
      </c>
      <c r="J676" s="216">
        <f>'2017 - 2017 - Field of Dreamers'!I57</f>
        <v>0</v>
      </c>
      <c r="K676" s="216">
        <f>'2017 - 2017 - Field of Dreamers'!J57</f>
        <v>0</v>
      </c>
      <c r="L676" s="216">
        <f>'2017 - 2017 - Field of Dreamers'!K57</f>
        <v>0</v>
      </c>
      <c r="M676" s="216">
        <f>'2017 - 2017 - Field of Dreamers'!L57</f>
        <v>0</v>
      </c>
      <c r="N676" s="216">
        <f>'2017 - 2017 - Field of Dreamers'!M57</f>
        <v>1</v>
      </c>
    </row>
    <row r="677" spans="1:14" ht="14.5" customHeight="1" x14ac:dyDescent="0.15">
      <c r="A677" s="224" t="s">
        <v>133</v>
      </c>
      <c r="B677" s="216">
        <v>2018</v>
      </c>
      <c r="C677" s="217" t="s">
        <v>272</v>
      </c>
      <c r="D677" s="216">
        <f>'All Seasons - All Seasons'!C314</f>
        <v>4</v>
      </c>
      <c r="E677" s="216">
        <f>'All Seasons - All Seasons'!D314</f>
        <v>1</v>
      </c>
      <c r="F677" s="216">
        <f>'All Seasons - All Seasons'!E314</f>
        <v>0.25</v>
      </c>
      <c r="G677" s="216">
        <f>'All Seasons - All Seasons'!F314</f>
        <v>1</v>
      </c>
      <c r="H677" s="216">
        <f>'All Seasons - All Seasons'!G314</f>
        <v>0</v>
      </c>
      <c r="I677" s="216">
        <f>'All Seasons - All Seasons'!H314</f>
        <v>0</v>
      </c>
      <c r="J677" s="216">
        <f>'All Seasons - All Seasons'!I314</f>
        <v>0</v>
      </c>
      <c r="K677" s="216">
        <f>'All Seasons - All Seasons'!J314</f>
        <v>0</v>
      </c>
      <c r="L677" s="216">
        <f>'All Seasons - All Seasons'!K314</f>
        <v>0</v>
      </c>
      <c r="M677" s="216">
        <f>'All Seasons - All Seasons'!L314</f>
        <v>0</v>
      </c>
      <c r="N677" s="216">
        <f>'All Seasons - All Seasons'!M314</f>
        <v>0.25</v>
      </c>
    </row>
    <row r="678" spans="1:14" ht="14.5" customHeight="1" x14ac:dyDescent="0.15">
      <c r="A678" s="224" t="s">
        <v>133</v>
      </c>
      <c r="B678" s="216">
        <v>2019</v>
      </c>
      <c r="C678" s="217" t="s">
        <v>275</v>
      </c>
      <c r="D678" s="216">
        <f>'2019 Field of Dreamers - 2019 -'!C66</f>
        <v>4</v>
      </c>
      <c r="E678" s="216">
        <f>'2019 Field of Dreamers - 2019 -'!D66</f>
        <v>3</v>
      </c>
      <c r="F678" s="216">
        <f>'2019 Field of Dreamers - 2019 -'!E66</f>
        <v>0.75</v>
      </c>
      <c r="G678" s="216">
        <f>'2019 Field of Dreamers - 2019 -'!F66</f>
        <v>3</v>
      </c>
      <c r="H678" s="216">
        <f>'2019 Field of Dreamers - 2019 -'!G66</f>
        <v>0</v>
      </c>
      <c r="I678" s="216">
        <f>'2019 Field of Dreamers - 2019 -'!H66</f>
        <v>0</v>
      </c>
      <c r="J678" s="216">
        <f>'2019 Field of Dreamers - 2019 -'!I66</f>
        <v>0</v>
      </c>
      <c r="K678" s="216">
        <f>'2019 Field of Dreamers - 2019 -'!J66</f>
        <v>2</v>
      </c>
      <c r="L678" s="216">
        <f>'2019 Field of Dreamers - 2019 -'!K66</f>
        <v>2</v>
      </c>
      <c r="M678" s="216">
        <f>'2019 Field of Dreamers - 2019 -'!L66</f>
        <v>0</v>
      </c>
      <c r="N678" s="216">
        <f>'2019 Field of Dreamers - 2019 -'!M66</f>
        <v>0.75</v>
      </c>
    </row>
    <row r="679" spans="1:14" ht="14.5" customHeight="1" x14ac:dyDescent="0.15">
      <c r="A679" s="219" t="s">
        <v>264</v>
      </c>
      <c r="B679" s="220"/>
      <c r="C679" s="221"/>
      <c r="D679" s="222">
        <f>SUM(D676:D678)</f>
        <v>12</v>
      </c>
      <c r="E679" s="222">
        <f>SUM(E676:E678)</f>
        <v>8</v>
      </c>
      <c r="F679" s="223">
        <f>E679/D679</f>
        <v>0.66666666666666663</v>
      </c>
      <c r="G679" s="222">
        <f t="shared" ref="G679:N679" si="170">SUM(G676:G678)</f>
        <v>8</v>
      </c>
      <c r="H679" s="222">
        <f t="shared" si="170"/>
        <v>0</v>
      </c>
      <c r="I679" s="222">
        <f t="shared" si="170"/>
        <v>0</v>
      </c>
      <c r="J679" s="222">
        <f t="shared" si="170"/>
        <v>0</v>
      </c>
      <c r="K679" s="222">
        <f t="shared" si="170"/>
        <v>2</v>
      </c>
      <c r="L679" s="222">
        <f t="shared" si="170"/>
        <v>2</v>
      </c>
      <c r="M679" s="222">
        <f t="shared" si="170"/>
        <v>0</v>
      </c>
      <c r="N679" s="222">
        <f t="shared" si="170"/>
        <v>2</v>
      </c>
    </row>
    <row r="680" spans="1:14" ht="14.5" customHeight="1" x14ac:dyDescent="0.15">
      <c r="A680" s="213"/>
      <c r="B680" s="226"/>
      <c r="C680" s="226"/>
      <c r="D680" s="226"/>
      <c r="E680" s="226"/>
      <c r="F680" s="226"/>
      <c r="G680" s="226"/>
      <c r="H680" s="226"/>
      <c r="I680" s="226"/>
      <c r="J680" s="226"/>
      <c r="K680" s="226"/>
      <c r="L680" s="226"/>
      <c r="M680" s="226"/>
      <c r="N680" s="226"/>
    </row>
    <row r="681" spans="1:14" ht="14.5" customHeight="1" x14ac:dyDescent="0.15">
      <c r="A681" s="224" t="s">
        <v>221</v>
      </c>
      <c r="B681" s="216">
        <v>2019</v>
      </c>
      <c r="C681" s="217" t="s">
        <v>271</v>
      </c>
      <c r="D681" s="216">
        <f>'2019 Field of Dreamers - 2019 -'!C53</f>
        <v>34</v>
      </c>
      <c r="E681" s="216">
        <f>'2019 Field of Dreamers - 2019 -'!D53</f>
        <v>21</v>
      </c>
      <c r="F681" s="216">
        <f>'2019 Field of Dreamers - 2019 -'!E53</f>
        <v>0.61764705882352944</v>
      </c>
      <c r="G681" s="216">
        <f>'2019 Field of Dreamers - 2019 -'!F53</f>
        <v>18</v>
      </c>
      <c r="H681" s="216">
        <f>'2019 Field of Dreamers - 2019 -'!G53</f>
        <v>3</v>
      </c>
      <c r="I681" s="216">
        <f>'2019 Field of Dreamers - 2019 -'!H53</f>
        <v>0</v>
      </c>
      <c r="J681" s="216">
        <f>'2019 Field of Dreamers - 2019 -'!I53</f>
        <v>0</v>
      </c>
      <c r="K681" s="216">
        <f>'2019 Field of Dreamers - 2019 -'!J53</f>
        <v>7</v>
      </c>
      <c r="L681" s="216">
        <f>'2019 Field of Dreamers - 2019 -'!K53</f>
        <v>9</v>
      </c>
      <c r="M681" s="216">
        <f>'2019 Field of Dreamers - 2019 -'!L53</f>
        <v>0.19042857142857142</v>
      </c>
      <c r="N681" s="216">
        <f>'2019 Field of Dreamers - 2019 -'!M53</f>
        <v>0.80807563025210083</v>
      </c>
    </row>
    <row r="682" spans="1:14" ht="14.5" customHeight="1" x14ac:dyDescent="0.15">
      <c r="A682" s="219" t="s">
        <v>264</v>
      </c>
      <c r="B682" s="220"/>
      <c r="C682" s="221"/>
      <c r="D682" s="222">
        <f>D681</f>
        <v>34</v>
      </c>
      <c r="E682" s="222">
        <f>E681</f>
        <v>21</v>
      </c>
      <c r="F682" s="223">
        <f>E682/D682</f>
        <v>0.61764705882352944</v>
      </c>
      <c r="G682" s="222">
        <f t="shared" ref="G682:L682" si="171">G681</f>
        <v>18</v>
      </c>
      <c r="H682" s="222">
        <f t="shared" si="171"/>
        <v>3</v>
      </c>
      <c r="I682" s="222">
        <f t="shared" si="171"/>
        <v>0</v>
      </c>
      <c r="J682" s="222">
        <f t="shared" si="171"/>
        <v>0</v>
      </c>
      <c r="K682" s="222">
        <f t="shared" si="171"/>
        <v>7</v>
      </c>
      <c r="L682" s="222">
        <f t="shared" si="171"/>
        <v>9</v>
      </c>
      <c r="M682" s="223">
        <f>(H682*1.33+I682*1.67+J682*2)/E682</f>
        <v>0.19</v>
      </c>
      <c r="N682" s="222">
        <f>M682+F682</f>
        <v>0.80764705882352938</v>
      </c>
    </row>
    <row r="683" spans="1:14" ht="14.5" customHeight="1" x14ac:dyDescent="0.15">
      <c r="A683" s="213"/>
      <c r="B683" s="226"/>
      <c r="C683" s="226"/>
      <c r="D683" s="226"/>
      <c r="E683" s="226"/>
      <c r="F683" s="226"/>
      <c r="G683" s="226"/>
      <c r="H683" s="226"/>
      <c r="I683" s="226"/>
      <c r="J683" s="226"/>
      <c r="K683" s="226"/>
      <c r="L683" s="226"/>
      <c r="M683" s="226"/>
      <c r="N683" s="226"/>
    </row>
    <row r="684" spans="1:14" ht="14.5" customHeight="1" x14ac:dyDescent="0.15">
      <c r="A684" s="224" t="s">
        <v>116</v>
      </c>
      <c r="B684" s="216">
        <v>2017</v>
      </c>
      <c r="C684" s="217" t="s">
        <v>272</v>
      </c>
      <c r="D684" s="216">
        <f>'2017 - 2017 - Field of Dreamers'!C26</f>
        <v>43</v>
      </c>
      <c r="E684" s="216">
        <f>'2017 - 2017 - Field of Dreamers'!D26</f>
        <v>34</v>
      </c>
      <c r="F684" s="216">
        <f>'2017 - 2017 - Field of Dreamers'!E26</f>
        <v>0.79069767441860461</v>
      </c>
      <c r="G684" s="216">
        <f>'2017 - 2017 - Field of Dreamers'!F26</f>
        <v>16</v>
      </c>
      <c r="H684" s="216">
        <f>'2017 - 2017 - Field of Dreamers'!G26</f>
        <v>9</v>
      </c>
      <c r="I684" s="216">
        <f>'2017 - 2017 - Field of Dreamers'!H26</f>
        <v>3</v>
      </c>
      <c r="J684" s="216">
        <f>'2017 - 2017 - Field of Dreamers'!I26</f>
        <v>5</v>
      </c>
      <c r="K684" s="216">
        <f>'2017 - 2017 - Field of Dreamers'!J26</f>
        <v>30</v>
      </c>
      <c r="L684" s="216">
        <f>'2017 - 2017 - Field of Dreamers'!K26</f>
        <v>24</v>
      </c>
      <c r="M684" s="216">
        <f>'2017 - 2017 - Field of Dreamers'!L26</f>
        <v>0.79405882352941182</v>
      </c>
      <c r="N684" s="216">
        <f>'2017 - 2017 - Field of Dreamers'!M26</f>
        <v>1.5847564979480164</v>
      </c>
    </row>
    <row r="685" spans="1:14" ht="14.5" customHeight="1" x14ac:dyDescent="0.15">
      <c r="A685" s="224" t="s">
        <v>116</v>
      </c>
      <c r="B685" s="216">
        <v>2018</v>
      </c>
      <c r="C685" s="217" t="s">
        <v>272</v>
      </c>
      <c r="D685" s="216">
        <f>'All Seasons - All Seasons'!C316</f>
        <v>30</v>
      </c>
      <c r="E685" s="216">
        <f>'All Seasons - All Seasons'!D316</f>
        <v>22</v>
      </c>
      <c r="F685" s="216">
        <f>'All Seasons - All Seasons'!E316</f>
        <v>0.73333333333333328</v>
      </c>
      <c r="G685" s="216">
        <f>'All Seasons - All Seasons'!F316</f>
        <v>15</v>
      </c>
      <c r="H685" s="216">
        <f>'All Seasons - All Seasons'!G316</f>
        <v>4</v>
      </c>
      <c r="I685" s="216">
        <f>'All Seasons - All Seasons'!H316</f>
        <v>2</v>
      </c>
      <c r="J685" s="216">
        <f>'All Seasons - All Seasons'!I316</f>
        <v>1</v>
      </c>
      <c r="K685" s="216">
        <f>'All Seasons - All Seasons'!J316</f>
        <v>16</v>
      </c>
      <c r="L685" s="216">
        <f>'All Seasons - All Seasons'!K316</f>
        <v>8</v>
      </c>
      <c r="M685" s="216">
        <f>'All Seasons - All Seasons'!L316</f>
        <v>0.48481818181818181</v>
      </c>
      <c r="N685" s="216">
        <f>'All Seasons - All Seasons'!M316</f>
        <v>1.218151515151515</v>
      </c>
    </row>
    <row r="686" spans="1:14" ht="14.5" customHeight="1" x14ac:dyDescent="0.15">
      <c r="A686" s="224" t="s">
        <v>116</v>
      </c>
      <c r="B686" s="216">
        <v>2019</v>
      </c>
      <c r="C686" s="217" t="s">
        <v>265</v>
      </c>
      <c r="D686" s="216">
        <f>'2019 Field of Dreamers - 2019 -'!C14</f>
        <v>30</v>
      </c>
      <c r="E686" s="216">
        <f>'2019 Field of Dreamers - 2019 -'!D14</f>
        <v>22</v>
      </c>
      <c r="F686" s="216">
        <f>'2019 Field of Dreamers - 2019 -'!E14</f>
        <v>0.73333333333333328</v>
      </c>
      <c r="G686" s="216">
        <f>'2019 Field of Dreamers - 2019 -'!F14</f>
        <v>10</v>
      </c>
      <c r="H686" s="216">
        <f>'2019 Field of Dreamers - 2019 -'!G14</f>
        <v>9</v>
      </c>
      <c r="I686" s="216">
        <f>'2019 Field of Dreamers - 2019 -'!H14</f>
        <v>3</v>
      </c>
      <c r="J686" s="216">
        <f>'2019 Field of Dreamers - 2019 -'!I14</f>
        <v>0</v>
      </c>
      <c r="K686" s="216">
        <f>'2019 Field of Dreamers - 2019 -'!J14</f>
        <v>14</v>
      </c>
      <c r="L686" s="216">
        <f>'2019 Field of Dreamers - 2019 -'!K14</f>
        <v>14</v>
      </c>
      <c r="M686" s="216">
        <f>'2019 Field of Dreamers - 2019 -'!L14</f>
        <v>0.77263636363636368</v>
      </c>
      <c r="N686" s="216">
        <f>'2019 Field of Dreamers - 2019 -'!M14</f>
        <v>1.505969696969697</v>
      </c>
    </row>
    <row r="687" spans="1:14" ht="14.5" customHeight="1" x14ac:dyDescent="0.15">
      <c r="A687" s="219" t="s">
        <v>264</v>
      </c>
      <c r="B687" s="220"/>
      <c r="C687" s="221"/>
      <c r="D687" s="222">
        <f>SUM(D684:D686)</f>
        <v>103</v>
      </c>
      <c r="E687" s="222">
        <f>SUM(E684:E686)</f>
        <v>78</v>
      </c>
      <c r="F687" s="223">
        <f>E687/D687</f>
        <v>0.75728155339805825</v>
      </c>
      <c r="G687" s="222">
        <f t="shared" ref="G687:L687" si="172">SUM(G684:G686)</f>
        <v>41</v>
      </c>
      <c r="H687" s="222">
        <f t="shared" si="172"/>
        <v>22</v>
      </c>
      <c r="I687" s="222">
        <f t="shared" si="172"/>
        <v>8</v>
      </c>
      <c r="J687" s="222">
        <f t="shared" si="172"/>
        <v>6</v>
      </c>
      <c r="K687" s="222">
        <f t="shared" si="172"/>
        <v>60</v>
      </c>
      <c r="L687" s="222">
        <f t="shared" si="172"/>
        <v>46</v>
      </c>
      <c r="M687" s="223">
        <f>(H687*1.33+I687*1.67+J687*2)/E687</f>
        <v>0.70025641025641028</v>
      </c>
      <c r="N687" s="222">
        <f>M687+F687</f>
        <v>1.4575379636544685</v>
      </c>
    </row>
    <row r="688" spans="1:14" ht="14.5" customHeight="1" x14ac:dyDescent="0.15">
      <c r="A688" s="213"/>
      <c r="B688" s="226"/>
      <c r="C688" s="226"/>
      <c r="D688" s="226"/>
      <c r="E688" s="226"/>
      <c r="F688" s="226"/>
      <c r="G688" s="226"/>
      <c r="H688" s="226"/>
      <c r="I688" s="226"/>
      <c r="J688" s="226"/>
      <c r="K688" s="226"/>
      <c r="L688" s="226"/>
      <c r="M688" s="226"/>
      <c r="N688" s="226"/>
    </row>
    <row r="689" spans="1:14" ht="14.5" customHeight="1" x14ac:dyDescent="0.15">
      <c r="A689" s="224" t="s">
        <v>231</v>
      </c>
      <c r="B689" s="216">
        <v>2019</v>
      </c>
      <c r="C689" s="217" t="s">
        <v>270</v>
      </c>
      <c r="D689" s="216">
        <f>'2019 Field of Dreamers - 2019 -'!C75</f>
        <v>3</v>
      </c>
      <c r="E689" s="216">
        <f>'2019 Field of Dreamers - 2019 -'!D75</f>
        <v>0</v>
      </c>
      <c r="F689" s="216">
        <f>'2019 Field of Dreamers - 2019 -'!E75</f>
        <v>0</v>
      </c>
      <c r="G689" s="216">
        <f>'2019 Field of Dreamers - 2019 -'!F75</f>
        <v>0</v>
      </c>
      <c r="H689" s="216">
        <f>'2019 Field of Dreamers - 2019 -'!G75</f>
        <v>0</v>
      </c>
      <c r="I689" s="216">
        <f>'2019 Field of Dreamers - 2019 -'!H75</f>
        <v>0</v>
      </c>
      <c r="J689" s="216">
        <f>'2019 Field of Dreamers - 2019 -'!I75</f>
        <v>0</v>
      </c>
      <c r="K689" s="216">
        <f>'2019 Field of Dreamers - 2019 -'!J75</f>
        <v>0</v>
      </c>
      <c r="L689" s="216">
        <f>'2019 Field of Dreamers - 2019 -'!K75</f>
        <v>0</v>
      </c>
      <c r="M689" s="214" t="e">
        <f>'2019 Field of Dreamers - 2019 -'!L75</f>
        <v>#DIV/0!</v>
      </c>
      <c r="N689" s="214" t="e">
        <f>'2019 Field of Dreamers - 2019 -'!M75</f>
        <v>#DIV/0!</v>
      </c>
    </row>
    <row r="690" spans="1:14" ht="14.5" customHeight="1" x14ac:dyDescent="0.15">
      <c r="A690" s="219" t="s">
        <v>264</v>
      </c>
      <c r="B690" s="220"/>
      <c r="C690" s="221"/>
      <c r="D690" s="222">
        <f>D689</f>
        <v>3</v>
      </c>
      <c r="E690" s="222">
        <f>E689</f>
        <v>0</v>
      </c>
      <c r="F690" s="223">
        <f>E690/D690</f>
        <v>0</v>
      </c>
      <c r="G690" s="222">
        <f t="shared" ref="G690:L690" si="173">G689</f>
        <v>0</v>
      </c>
      <c r="H690" s="222">
        <f t="shared" si="173"/>
        <v>0</v>
      </c>
      <c r="I690" s="222">
        <f t="shared" si="173"/>
        <v>0</v>
      </c>
      <c r="J690" s="222">
        <f t="shared" si="173"/>
        <v>0</v>
      </c>
      <c r="K690" s="222">
        <f t="shared" si="173"/>
        <v>0</v>
      </c>
      <c r="L690" s="222">
        <f t="shared" si="173"/>
        <v>0</v>
      </c>
      <c r="M690" s="223" t="e">
        <f>(H690*1.33+I690*1.67+J690*2)/E690</f>
        <v>#DIV/0!</v>
      </c>
      <c r="N690" s="220" t="e">
        <f>M690+F690</f>
        <v>#DIV/0!</v>
      </c>
    </row>
    <row r="691" spans="1:14" ht="14.5" customHeight="1" x14ac:dyDescent="0.15">
      <c r="A691" s="213"/>
      <c r="B691" s="226"/>
      <c r="C691" s="226"/>
      <c r="D691" s="226"/>
      <c r="E691" s="226"/>
      <c r="F691" s="226"/>
      <c r="G691" s="226"/>
      <c r="H691" s="226"/>
      <c r="I691" s="226"/>
      <c r="J691" s="226"/>
      <c r="K691" s="226"/>
      <c r="L691" s="226"/>
      <c r="M691" s="226"/>
      <c r="N691" s="226"/>
    </row>
    <row r="692" spans="1:14" ht="14.5" customHeight="1" x14ac:dyDescent="0.15">
      <c r="A692" s="224" t="s">
        <v>258</v>
      </c>
      <c r="B692" s="216">
        <v>2017</v>
      </c>
      <c r="C692" s="217" t="s">
        <v>270</v>
      </c>
      <c r="D692" s="216">
        <f>'2017 - 2017 - Field of Dreamers'!C60</f>
        <v>3</v>
      </c>
      <c r="E692" s="216">
        <f>'2017 - 2017 - Field of Dreamers'!D60</f>
        <v>2</v>
      </c>
      <c r="F692" s="216">
        <f>'2017 - 2017 - Field of Dreamers'!E60</f>
        <v>0.66666666666666663</v>
      </c>
      <c r="G692" s="216">
        <f>'2017 - 2017 - Field of Dreamers'!F60</f>
        <v>2</v>
      </c>
      <c r="H692" s="216">
        <f>'2017 - 2017 - Field of Dreamers'!G60</f>
        <v>0</v>
      </c>
      <c r="I692" s="216">
        <f>'2017 - 2017 - Field of Dreamers'!H60</f>
        <v>0</v>
      </c>
      <c r="J692" s="216">
        <f>'2017 - 2017 - Field of Dreamers'!I60</f>
        <v>0</v>
      </c>
      <c r="K692" s="216">
        <f>'2017 - 2017 - Field of Dreamers'!J60</f>
        <v>1</v>
      </c>
      <c r="L692" s="216">
        <f>'2017 - 2017 - Field of Dreamers'!K60</f>
        <v>1</v>
      </c>
      <c r="M692" s="216">
        <f>'2017 - 2017 - Field of Dreamers'!L60</f>
        <v>0</v>
      </c>
      <c r="N692" s="216">
        <f>'2017 - 2017 - Field of Dreamers'!M60</f>
        <v>0.66666666666666663</v>
      </c>
    </row>
    <row r="693" spans="1:14" ht="14.5" customHeight="1" x14ac:dyDescent="0.15">
      <c r="A693" s="219" t="s">
        <v>264</v>
      </c>
      <c r="B693" s="220"/>
      <c r="C693" s="221"/>
      <c r="D693" s="222">
        <f>D692</f>
        <v>3</v>
      </c>
      <c r="E693" s="222">
        <f>E692</f>
        <v>2</v>
      </c>
      <c r="F693" s="223">
        <f>E693/D693</f>
        <v>0.66666666666666663</v>
      </c>
      <c r="G693" s="222">
        <f t="shared" ref="G693:L693" si="174">G692</f>
        <v>2</v>
      </c>
      <c r="H693" s="222">
        <f t="shared" si="174"/>
        <v>0</v>
      </c>
      <c r="I693" s="222">
        <f t="shared" si="174"/>
        <v>0</v>
      </c>
      <c r="J693" s="222">
        <f t="shared" si="174"/>
        <v>0</v>
      </c>
      <c r="K693" s="222">
        <f t="shared" si="174"/>
        <v>1</v>
      </c>
      <c r="L693" s="222">
        <f t="shared" si="174"/>
        <v>1</v>
      </c>
      <c r="M693" s="223">
        <f>(H693*1.33+I693*1.67+J693*2)/E693</f>
        <v>0</v>
      </c>
      <c r="N693" s="222">
        <f>M693+F693</f>
        <v>0.66666666666666663</v>
      </c>
    </row>
    <row r="694" spans="1:14" ht="14.5" customHeight="1" x14ac:dyDescent="0.15">
      <c r="A694" s="213"/>
      <c r="B694" s="214"/>
      <c r="C694" s="215"/>
      <c r="D694" s="214"/>
      <c r="E694" s="214"/>
      <c r="F694" s="214"/>
      <c r="G694" s="225"/>
      <c r="H694" s="214"/>
      <c r="I694" s="214"/>
      <c r="J694" s="214"/>
      <c r="K694" s="214"/>
      <c r="L694" s="214"/>
      <c r="M694" s="214"/>
      <c r="N694" s="214"/>
    </row>
    <row r="695" spans="1:14" ht="14.5" customHeight="1" x14ac:dyDescent="0.15">
      <c r="A695" s="224" t="s">
        <v>211</v>
      </c>
      <c r="B695" s="216">
        <v>2019</v>
      </c>
      <c r="C695" s="217" t="s">
        <v>268</v>
      </c>
      <c r="D695" s="216">
        <f>'2019 Field of Dreamers - 2019 -'!C32</f>
        <v>87</v>
      </c>
      <c r="E695" s="216">
        <f>'2019 Field of Dreamers - 2019 -'!D32</f>
        <v>47</v>
      </c>
      <c r="F695" s="216">
        <f>'2019 Field of Dreamers - 2019 -'!E32</f>
        <v>0.54022988505747127</v>
      </c>
      <c r="G695" s="216">
        <f>'2019 Field of Dreamers - 2019 -'!F32</f>
        <v>42</v>
      </c>
      <c r="H695" s="216">
        <f>'2019 Field of Dreamers - 2019 -'!G32</f>
        <v>5</v>
      </c>
      <c r="I695" s="216">
        <f>'2019 Field of Dreamers - 2019 -'!H32</f>
        <v>0</v>
      </c>
      <c r="J695" s="216">
        <f>'2019 Field of Dreamers - 2019 -'!I32</f>
        <v>0</v>
      </c>
      <c r="K695" s="216">
        <f>'2019 Field of Dreamers - 2019 -'!J32</f>
        <v>20</v>
      </c>
      <c r="L695" s="216">
        <f>'2019 Field of Dreamers - 2019 -'!K32</f>
        <v>39</v>
      </c>
      <c r="M695" s="216">
        <f>'2019 Field of Dreamers - 2019 -'!L32</f>
        <v>0.14180851063829789</v>
      </c>
      <c r="N695" s="216">
        <f>'2019 Field of Dreamers - 2019 -'!M32</f>
        <v>0.68203839569576918</v>
      </c>
    </row>
    <row r="696" spans="1:14" ht="14.5" customHeight="1" x14ac:dyDescent="0.15">
      <c r="A696" s="219" t="s">
        <v>264</v>
      </c>
      <c r="B696" s="220"/>
      <c r="C696" s="221"/>
      <c r="D696" s="222">
        <f>D695</f>
        <v>87</v>
      </c>
      <c r="E696" s="222">
        <f>E695</f>
        <v>47</v>
      </c>
      <c r="F696" s="223">
        <f>E696/D696</f>
        <v>0.54022988505747127</v>
      </c>
      <c r="G696" s="222">
        <f t="shared" ref="G696:L696" si="175">G695</f>
        <v>42</v>
      </c>
      <c r="H696" s="222">
        <f t="shared" si="175"/>
        <v>5</v>
      </c>
      <c r="I696" s="222">
        <f t="shared" si="175"/>
        <v>0</v>
      </c>
      <c r="J696" s="222">
        <f t="shared" si="175"/>
        <v>0</v>
      </c>
      <c r="K696" s="222">
        <f t="shared" si="175"/>
        <v>20</v>
      </c>
      <c r="L696" s="222">
        <f t="shared" si="175"/>
        <v>39</v>
      </c>
      <c r="M696" s="223">
        <f>(H696*1.33+I696*1.67+J696*2)/E696</f>
        <v>0.14148936170212767</v>
      </c>
      <c r="N696" s="222">
        <f>M696+F696</f>
        <v>0.68171924675959894</v>
      </c>
    </row>
    <row r="697" spans="1:14" ht="14.5" customHeight="1" x14ac:dyDescent="0.15">
      <c r="A697" s="213"/>
      <c r="B697" s="214"/>
      <c r="C697" s="215"/>
      <c r="D697" s="214"/>
      <c r="E697" s="214"/>
      <c r="F697" s="214"/>
      <c r="G697" s="225"/>
      <c r="H697" s="214"/>
      <c r="I697" s="214"/>
      <c r="J697" s="214"/>
      <c r="K697" s="214"/>
      <c r="L697" s="214"/>
      <c r="M697" s="214"/>
      <c r="N697" s="214"/>
    </row>
    <row r="698" spans="1:14" ht="14.5" customHeight="1" x14ac:dyDescent="0.15">
      <c r="A698" s="224" t="s">
        <v>49</v>
      </c>
      <c r="B698" s="216">
        <v>2010</v>
      </c>
      <c r="C698" s="217" t="s">
        <v>263</v>
      </c>
      <c r="D698" s="216">
        <v>3</v>
      </c>
      <c r="E698" s="216">
        <v>0</v>
      </c>
      <c r="F698" s="218">
        <f>E698/D698</f>
        <v>0</v>
      </c>
      <c r="G698" s="225">
        <v>0</v>
      </c>
      <c r="H698" s="216">
        <v>0</v>
      </c>
      <c r="I698" s="216">
        <v>0</v>
      </c>
      <c r="J698" s="216">
        <v>0</v>
      </c>
      <c r="K698" s="216">
        <v>0</v>
      </c>
      <c r="L698" s="216">
        <v>0</v>
      </c>
      <c r="M698" s="214" t="e">
        <f>(H698*1.33+I698*1.67+J698*2)/E698</f>
        <v>#DIV/0!</v>
      </c>
      <c r="N698" s="214" t="e">
        <f>M698+F698</f>
        <v>#DIV/0!</v>
      </c>
    </row>
    <row r="699" spans="1:14" ht="14.5" customHeight="1" x14ac:dyDescent="0.15">
      <c r="A699" s="219" t="s">
        <v>264</v>
      </c>
      <c r="B699" s="220"/>
      <c r="C699" s="221"/>
      <c r="D699" s="222">
        <f>D698</f>
        <v>3</v>
      </c>
      <c r="E699" s="222">
        <f>E698</f>
        <v>0</v>
      </c>
      <c r="F699" s="223">
        <f>E699/D699</f>
        <v>0</v>
      </c>
      <c r="G699" s="222">
        <f t="shared" ref="G699:L699" si="176">G698</f>
        <v>0</v>
      </c>
      <c r="H699" s="222">
        <f t="shared" si="176"/>
        <v>0</v>
      </c>
      <c r="I699" s="222">
        <f t="shared" si="176"/>
        <v>0</v>
      </c>
      <c r="J699" s="222">
        <f t="shared" si="176"/>
        <v>0</v>
      </c>
      <c r="K699" s="222">
        <f t="shared" si="176"/>
        <v>0</v>
      </c>
      <c r="L699" s="222">
        <f t="shared" si="176"/>
        <v>0</v>
      </c>
      <c r="M699" s="220" t="e">
        <f>(H699*1.33+I699*1.67+J699*2)/E699</f>
        <v>#DIV/0!</v>
      </c>
      <c r="N699" s="220" t="e">
        <f>M699+F699</f>
        <v>#DIV/0!</v>
      </c>
    </row>
    <row r="700" spans="1:14" ht="14.5" customHeight="1" x14ac:dyDescent="0.15">
      <c r="A700" s="213"/>
      <c r="B700" s="226"/>
      <c r="C700" s="226"/>
      <c r="D700" s="226"/>
      <c r="E700" s="226"/>
      <c r="F700" s="226"/>
      <c r="G700" s="226"/>
      <c r="H700" s="226"/>
      <c r="I700" s="226"/>
      <c r="J700" s="226"/>
      <c r="K700" s="226"/>
      <c r="L700" s="226"/>
      <c r="M700" s="226"/>
      <c r="N700" s="226"/>
    </row>
    <row r="701" spans="1:14" ht="14.5" customHeight="1" x14ac:dyDescent="0.15">
      <c r="A701" s="224" t="s">
        <v>147</v>
      </c>
      <c r="B701" s="216">
        <v>2017</v>
      </c>
      <c r="C701" s="217" t="s">
        <v>270</v>
      </c>
      <c r="D701" s="216">
        <f>'2017 Field of Dreamers - 2017 -'!C71</f>
        <v>7</v>
      </c>
      <c r="E701" s="216">
        <f>'2017 Field of Dreamers - 2017 -'!D71</f>
        <v>4</v>
      </c>
      <c r="F701" s="216">
        <f>'2017 Field of Dreamers - 2017 -'!E71</f>
        <v>0.5714285714285714</v>
      </c>
      <c r="G701" s="216">
        <f>'2017 Field of Dreamers - 2017 -'!F71</f>
        <v>4</v>
      </c>
      <c r="H701" s="216">
        <f>'2017 Field of Dreamers - 2017 -'!G71</f>
        <v>0</v>
      </c>
      <c r="I701" s="216">
        <f>'2017 Field of Dreamers - 2017 -'!H71</f>
        <v>0</v>
      </c>
      <c r="J701" s="216">
        <f>'2017 Field of Dreamers - 2017 -'!I71</f>
        <v>0</v>
      </c>
      <c r="K701" s="216">
        <f>'2017 Field of Dreamers - 2017 -'!J71</f>
        <v>2</v>
      </c>
      <c r="L701" s="216">
        <f>'2017 Field of Dreamers - 2017 -'!K71</f>
        <v>0</v>
      </c>
      <c r="M701" s="216">
        <f>'2017 Field of Dreamers - 2017 -'!L71</f>
        <v>0</v>
      </c>
      <c r="N701" s="216">
        <f>'2017 Field of Dreamers - 2017 -'!M71</f>
        <v>0.5714285714285714</v>
      </c>
    </row>
    <row r="702" spans="1:14" ht="14.5" customHeight="1" x14ac:dyDescent="0.15">
      <c r="A702" s="224" t="s">
        <v>147</v>
      </c>
      <c r="B702" s="216">
        <v>2018</v>
      </c>
      <c r="C702" s="217" t="s">
        <v>270</v>
      </c>
      <c r="D702" s="216">
        <f>'2018 Field of Dreamers - 2018 -'!C66</f>
        <v>3</v>
      </c>
      <c r="E702" s="216">
        <f>'2018 Field of Dreamers - 2018 -'!D66</f>
        <v>2</v>
      </c>
      <c r="F702" s="216">
        <f>'2018 Field of Dreamers - 2018 -'!E66</f>
        <v>0.66666666666666663</v>
      </c>
      <c r="G702" s="216">
        <f>'2018 Field of Dreamers - 2018 -'!F66</f>
        <v>1</v>
      </c>
      <c r="H702" s="216">
        <f>'2018 Field of Dreamers - 2018 -'!G66</f>
        <v>1</v>
      </c>
      <c r="I702" s="216">
        <f>'2018 Field of Dreamers - 2018 -'!H66</f>
        <v>0</v>
      </c>
      <c r="J702" s="216">
        <f>'2018 Field of Dreamers - 2018 -'!I66</f>
        <v>0</v>
      </c>
      <c r="K702" s="216">
        <f>'2018 Field of Dreamers - 2018 -'!J66</f>
        <v>1</v>
      </c>
      <c r="L702" s="216">
        <f>'2018 Field of Dreamers - 2018 -'!K66</f>
        <v>0</v>
      </c>
      <c r="M702" s="216">
        <f>'2018 Field of Dreamers - 2018 -'!L66</f>
        <v>0.66649999999999998</v>
      </c>
      <c r="N702" s="216">
        <f>'2018 Field of Dreamers - 2018 -'!M66</f>
        <v>1.3331666666666666</v>
      </c>
    </row>
    <row r="703" spans="1:14" ht="14.5" customHeight="1" x14ac:dyDescent="0.15">
      <c r="A703" s="219" t="s">
        <v>264</v>
      </c>
      <c r="B703" s="220"/>
      <c r="C703" s="221"/>
      <c r="D703" s="222">
        <f>SUM(D701:D702)</f>
        <v>10</v>
      </c>
      <c r="E703" s="222">
        <f>SUM(E701:E702)</f>
        <v>6</v>
      </c>
      <c r="F703" s="223">
        <f>E703/D703</f>
        <v>0.6</v>
      </c>
      <c r="G703" s="222">
        <f t="shared" ref="G703:L703" si="177">SUM(G701:G702)</f>
        <v>5</v>
      </c>
      <c r="H703" s="222">
        <f t="shared" si="177"/>
        <v>1</v>
      </c>
      <c r="I703" s="222">
        <f t="shared" si="177"/>
        <v>0</v>
      </c>
      <c r="J703" s="222">
        <f t="shared" si="177"/>
        <v>0</v>
      </c>
      <c r="K703" s="222">
        <f t="shared" si="177"/>
        <v>3</v>
      </c>
      <c r="L703" s="222">
        <f t="shared" si="177"/>
        <v>0</v>
      </c>
      <c r="M703" s="223">
        <f>(H703*1.33+I703*1.67+J703*2)/E703</f>
        <v>0.22166666666666668</v>
      </c>
      <c r="N703" s="222">
        <f>M703+F703</f>
        <v>0.82166666666666666</v>
      </c>
    </row>
    <row r="704" spans="1:14" ht="14.5" customHeight="1" x14ac:dyDescent="0.15">
      <c r="A704" s="213"/>
      <c r="B704" s="226"/>
      <c r="C704" s="226"/>
      <c r="D704" s="226"/>
      <c r="E704" s="226"/>
      <c r="F704" s="226"/>
      <c r="G704" s="226"/>
      <c r="H704" s="226"/>
      <c r="I704" s="226"/>
      <c r="J704" s="226"/>
      <c r="K704" s="226"/>
      <c r="L704" s="226"/>
      <c r="M704" s="226"/>
      <c r="N704" s="226"/>
    </row>
    <row r="705" spans="1:14" ht="14.5" customHeight="1" x14ac:dyDescent="0.15">
      <c r="A705" s="224" t="s">
        <v>137</v>
      </c>
      <c r="B705" s="216">
        <v>2017</v>
      </c>
      <c r="C705" s="217" t="s">
        <v>270</v>
      </c>
      <c r="D705" s="216">
        <f>'2017 - 2017 - Field of Dreamers'!C61</f>
        <v>3</v>
      </c>
      <c r="E705" s="216">
        <f>'2017 - 2017 - Field of Dreamers'!D61</f>
        <v>3</v>
      </c>
      <c r="F705" s="216">
        <f>'2017 - 2017 - Field of Dreamers'!E61</f>
        <v>1</v>
      </c>
      <c r="G705" s="216">
        <f>'2017 - 2017 - Field of Dreamers'!F61</f>
        <v>3</v>
      </c>
      <c r="H705" s="216">
        <f>'2017 - 2017 - Field of Dreamers'!G61</f>
        <v>0</v>
      </c>
      <c r="I705" s="216">
        <f>'2017 - 2017 - Field of Dreamers'!H61</f>
        <v>0</v>
      </c>
      <c r="J705" s="216">
        <f>'2017 - 2017 - Field of Dreamers'!I61</f>
        <v>0</v>
      </c>
      <c r="K705" s="216">
        <f>'2017 - 2017 - Field of Dreamers'!J61</f>
        <v>1</v>
      </c>
      <c r="L705" s="216">
        <f>'2017 - 2017 - Field of Dreamers'!K61</f>
        <v>1</v>
      </c>
      <c r="M705" s="216">
        <f>'2017 - 2017 - Field of Dreamers'!L61</f>
        <v>0</v>
      </c>
      <c r="N705" s="216">
        <f>'2017 - 2017 - Field of Dreamers'!M61</f>
        <v>1</v>
      </c>
    </row>
    <row r="706" spans="1:14" ht="14.5" customHeight="1" x14ac:dyDescent="0.15">
      <c r="A706" s="219" t="s">
        <v>264</v>
      </c>
      <c r="B706" s="220"/>
      <c r="C706" s="221"/>
      <c r="D706" s="222">
        <f>D705</f>
        <v>3</v>
      </c>
      <c r="E706" s="222">
        <f>E705</f>
        <v>3</v>
      </c>
      <c r="F706" s="223">
        <f>E706/D706</f>
        <v>1</v>
      </c>
      <c r="G706" s="222">
        <f t="shared" ref="G706:L706" si="178">G705</f>
        <v>3</v>
      </c>
      <c r="H706" s="222">
        <f t="shared" si="178"/>
        <v>0</v>
      </c>
      <c r="I706" s="222">
        <f t="shared" si="178"/>
        <v>0</v>
      </c>
      <c r="J706" s="222">
        <f t="shared" si="178"/>
        <v>0</v>
      </c>
      <c r="K706" s="222">
        <f t="shared" si="178"/>
        <v>1</v>
      </c>
      <c r="L706" s="222">
        <f t="shared" si="178"/>
        <v>1</v>
      </c>
      <c r="M706" s="223">
        <f>(H706*1.33+I706*1.67+J706*2)/E706</f>
        <v>0</v>
      </c>
      <c r="N706" s="222">
        <f>M706+F706</f>
        <v>1</v>
      </c>
    </row>
    <row r="707" spans="1:14" ht="14.5" customHeight="1" x14ac:dyDescent="0.15">
      <c r="A707" s="213"/>
      <c r="B707" s="214"/>
      <c r="C707" s="215"/>
      <c r="D707" s="214"/>
      <c r="E707" s="214"/>
      <c r="F707" s="214" t="e">
        <f>E707/D707</f>
        <v>#DIV/0!</v>
      </c>
      <c r="G707" s="225"/>
      <c r="H707" s="214"/>
      <c r="I707" s="214"/>
      <c r="J707" s="214"/>
      <c r="K707" s="214"/>
      <c r="L707" s="214"/>
      <c r="M707" s="214" t="e">
        <f>(H707*1.33+I707*1.67+J707*2)/E707</f>
        <v>#DIV/0!</v>
      </c>
      <c r="N707" s="214" t="e">
        <f>M707+F707</f>
        <v>#DIV/0!</v>
      </c>
    </row>
    <row r="708" spans="1:14" ht="14.5" customHeight="1" x14ac:dyDescent="0.15">
      <c r="A708" s="224" t="s">
        <v>53</v>
      </c>
      <c r="B708" s="216">
        <v>2011</v>
      </c>
      <c r="C708" s="217" t="s">
        <v>263</v>
      </c>
      <c r="D708" s="216">
        <v>24</v>
      </c>
      <c r="E708" s="216">
        <v>11</v>
      </c>
      <c r="F708" s="218">
        <f>E708/D708</f>
        <v>0.45833333333333331</v>
      </c>
      <c r="G708" s="225">
        <v>9</v>
      </c>
      <c r="H708" s="216">
        <v>2</v>
      </c>
      <c r="I708" s="216">
        <v>0</v>
      </c>
      <c r="J708" s="216">
        <v>0</v>
      </c>
      <c r="K708" s="216">
        <v>3</v>
      </c>
      <c r="L708" s="216">
        <v>6</v>
      </c>
      <c r="M708" s="218">
        <f>(H708*1.33+I708*1.67+J708*2)/E708</f>
        <v>0.24181818181818182</v>
      </c>
      <c r="N708" s="216">
        <f>M708+F708</f>
        <v>0.70015151515151519</v>
      </c>
    </row>
    <row r="709" spans="1:14" ht="14.5" customHeight="1" x14ac:dyDescent="0.15">
      <c r="A709" s="224" t="s">
        <v>53</v>
      </c>
      <c r="B709" s="216">
        <v>2012</v>
      </c>
      <c r="C709" s="217" t="s">
        <v>263</v>
      </c>
      <c r="D709" s="216">
        <v>14</v>
      </c>
      <c r="E709" s="216">
        <v>8</v>
      </c>
      <c r="F709" s="218">
        <f>E709/D709</f>
        <v>0.5714285714285714</v>
      </c>
      <c r="G709" s="225">
        <v>6</v>
      </c>
      <c r="H709" s="216">
        <v>2</v>
      </c>
      <c r="I709" s="216">
        <v>0</v>
      </c>
      <c r="J709" s="216">
        <v>0</v>
      </c>
      <c r="K709" s="216">
        <v>3</v>
      </c>
      <c r="L709" s="216">
        <v>4</v>
      </c>
      <c r="M709" s="218">
        <f>(H709*1.33+I709*1.67+J709*2)/E709</f>
        <v>0.33250000000000002</v>
      </c>
      <c r="N709" s="216">
        <f>M709+F709</f>
        <v>0.90392857142857141</v>
      </c>
    </row>
    <row r="710" spans="1:14" ht="14.5" customHeight="1" x14ac:dyDescent="0.15">
      <c r="A710" s="224" t="s">
        <v>53</v>
      </c>
      <c r="B710" s="216">
        <v>2017</v>
      </c>
      <c r="C710" s="217" t="s">
        <v>265</v>
      </c>
      <c r="D710" s="216">
        <f>'2017 - 2017 - Field of Dreamers'!C19</f>
        <v>75</v>
      </c>
      <c r="E710" s="216">
        <f>'2017 - 2017 - Field of Dreamers'!D19</f>
        <v>53</v>
      </c>
      <c r="F710" s="216">
        <f>'2017 - 2017 - Field of Dreamers'!E19</f>
        <v>0.70666666666666667</v>
      </c>
      <c r="G710" s="216">
        <f>'2017 - 2017 - Field of Dreamers'!F19</f>
        <v>37</v>
      </c>
      <c r="H710" s="216">
        <f>'2017 - 2017 - Field of Dreamers'!G19</f>
        <v>11</v>
      </c>
      <c r="I710" s="216">
        <f>'2017 - 2017 - Field of Dreamers'!H19</f>
        <v>3</v>
      </c>
      <c r="J710" s="216">
        <f>'2017 - 2017 - Field of Dreamers'!I19</f>
        <v>2</v>
      </c>
      <c r="K710" s="216">
        <f>'2017 - 2017 - Field of Dreamers'!J19</f>
        <v>28</v>
      </c>
      <c r="L710" s="216">
        <f>'2017 - 2017 - Field of Dreamers'!K19</f>
        <v>39</v>
      </c>
      <c r="M710" s="216">
        <f>'2017 - 2017 - Field of Dreamers'!L19</f>
        <v>0.4464905660377359</v>
      </c>
      <c r="N710" s="216">
        <f>'2017 - 2017 - Field of Dreamers'!M19</f>
        <v>1.1531572327044026</v>
      </c>
    </row>
    <row r="711" spans="1:14" ht="14.5" customHeight="1" x14ac:dyDescent="0.15">
      <c r="A711" s="224" t="s">
        <v>53</v>
      </c>
      <c r="B711" s="216">
        <v>2018</v>
      </c>
      <c r="C711" s="217" t="s">
        <v>268</v>
      </c>
      <c r="D711" s="216">
        <f>'All Seasons - All Seasons'!C322</f>
        <v>57</v>
      </c>
      <c r="E711" s="216">
        <f>'All Seasons - All Seasons'!D322</f>
        <v>42</v>
      </c>
      <c r="F711" s="216">
        <f>'All Seasons - All Seasons'!E322</f>
        <v>0.73684210526315785</v>
      </c>
      <c r="G711" s="216">
        <f>'All Seasons - All Seasons'!F322</f>
        <v>36</v>
      </c>
      <c r="H711" s="216">
        <f>'All Seasons - All Seasons'!G322</f>
        <v>4</v>
      </c>
      <c r="I711" s="216">
        <f>'All Seasons - All Seasons'!H322</f>
        <v>1</v>
      </c>
      <c r="J711" s="216">
        <f>'All Seasons - All Seasons'!I322</f>
        <v>1</v>
      </c>
      <c r="K711" s="216">
        <f>'All Seasons - All Seasons'!J322</f>
        <v>22</v>
      </c>
      <c r="L711" s="216">
        <f>'All Seasons - All Seasons'!K322</f>
        <v>24</v>
      </c>
      <c r="M711" s="216">
        <f>'All Seasons - All Seasons'!L322</f>
        <v>0.21426190476190474</v>
      </c>
      <c r="N711" s="216">
        <f>'All Seasons - All Seasons'!M322</f>
        <v>0.95110401002506262</v>
      </c>
    </row>
    <row r="712" spans="1:14" ht="14.5" customHeight="1" x14ac:dyDescent="0.15">
      <c r="A712" s="224" t="s">
        <v>53</v>
      </c>
      <c r="B712" s="216">
        <v>2019</v>
      </c>
      <c r="C712" s="217" t="s">
        <v>272</v>
      </c>
      <c r="D712" s="216">
        <f>'2019 Field of Dreamers - 2019 -'!C29</f>
        <v>68</v>
      </c>
      <c r="E712" s="216">
        <f>'2019 Field of Dreamers - 2019 -'!D29</f>
        <v>53</v>
      </c>
      <c r="F712" s="216">
        <f>'2019 Field of Dreamers - 2019 -'!E29</f>
        <v>0.77941176470588236</v>
      </c>
      <c r="G712" s="216">
        <f>'2019 Field of Dreamers - 2019 -'!F29</f>
        <v>35</v>
      </c>
      <c r="H712" s="216">
        <f>'2019 Field of Dreamers - 2019 -'!G29</f>
        <v>7</v>
      </c>
      <c r="I712" s="216">
        <f>'2019 Field of Dreamers - 2019 -'!H29</f>
        <v>8</v>
      </c>
      <c r="J712" s="216">
        <f>'2019 Field of Dreamers - 2019 -'!I29</f>
        <v>3</v>
      </c>
      <c r="K712" s="216">
        <f>'2019 Field of Dreamers - 2019 -'!J29</f>
        <v>25</v>
      </c>
      <c r="L712" s="216">
        <f>'2019 Field of Dreamers - 2019 -'!K29</f>
        <v>34</v>
      </c>
      <c r="M712" s="216">
        <f>'2019 Field of Dreamers - 2019 -'!L29</f>
        <v>0.54088679245283022</v>
      </c>
      <c r="N712" s="216">
        <f>'2019 Field of Dreamers - 2019 -'!M29</f>
        <v>1.3202985571587127</v>
      </c>
    </row>
    <row r="713" spans="1:14" ht="14.5" customHeight="1" x14ac:dyDescent="0.15">
      <c r="A713" s="219" t="s">
        <v>264</v>
      </c>
      <c r="B713" s="220"/>
      <c r="C713" s="221"/>
      <c r="D713" s="222">
        <f>SUM(D708:D712)</f>
        <v>238</v>
      </c>
      <c r="E713" s="222">
        <f>SUM(E708:E712)</f>
        <v>167</v>
      </c>
      <c r="F713" s="223">
        <f>E713/D713</f>
        <v>0.70168067226890751</v>
      </c>
      <c r="G713" s="222">
        <f t="shared" ref="G713:L713" si="179">SUM(G708:G712)</f>
        <v>123</v>
      </c>
      <c r="H713" s="222">
        <f t="shared" si="179"/>
        <v>26</v>
      </c>
      <c r="I713" s="222">
        <f t="shared" si="179"/>
        <v>12</v>
      </c>
      <c r="J713" s="222">
        <f t="shared" si="179"/>
        <v>6</v>
      </c>
      <c r="K713" s="222">
        <f t="shared" si="179"/>
        <v>81</v>
      </c>
      <c r="L713" s="222">
        <f t="shared" si="179"/>
        <v>107</v>
      </c>
      <c r="M713" s="223">
        <f>(H713*1.33+I713*1.67+J713*2)/E713</f>
        <v>0.39892215568862277</v>
      </c>
      <c r="N713" s="222">
        <f>M713+F713</f>
        <v>1.1006028279575304</v>
      </c>
    </row>
    <row r="714" spans="1:14" ht="14.5" customHeight="1" x14ac:dyDescent="0.15">
      <c r="A714" s="213"/>
      <c r="B714" s="214"/>
      <c r="C714" s="215"/>
      <c r="D714" s="214"/>
      <c r="E714" s="214"/>
      <c r="F714" s="214"/>
      <c r="G714" s="214"/>
      <c r="H714" s="214"/>
      <c r="I714" s="214"/>
      <c r="J714" s="214"/>
      <c r="K714" s="214"/>
      <c r="L714" s="214"/>
      <c r="M714" s="214"/>
      <c r="N714" s="214"/>
    </row>
    <row r="715" spans="1:14" ht="14.5" customHeight="1" x14ac:dyDescent="0.15">
      <c r="A715" s="213"/>
      <c r="B715" s="214"/>
      <c r="C715" s="215"/>
      <c r="D715" s="214"/>
      <c r="E715" s="214"/>
      <c r="F715" s="214"/>
      <c r="G715" s="214"/>
      <c r="H715" s="214"/>
      <c r="I715" s="214"/>
      <c r="J715" s="214"/>
      <c r="K715" s="214"/>
      <c r="L715" s="214"/>
      <c r="M715" s="214"/>
      <c r="N715" s="214"/>
    </row>
  </sheetData>
  <mergeCells count="1">
    <mergeCell ref="A1:N1"/>
  </mergeCells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V105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baseColWidth="10" defaultColWidth="16.33203125" defaultRowHeight="14.25" customHeight="1" x14ac:dyDescent="0.15"/>
  <cols>
    <col min="1" max="1" width="29.5" style="105" customWidth="1"/>
    <col min="2" max="2" width="12.6640625" style="105" customWidth="1"/>
    <col min="3" max="3" width="5.33203125" style="105" customWidth="1"/>
    <col min="4" max="4" width="7" style="105" customWidth="1"/>
    <col min="5" max="5" width="8.5" style="105" customWidth="1"/>
    <col min="6" max="6" width="6.83203125" style="105" customWidth="1"/>
    <col min="7" max="7" width="6" style="105" customWidth="1"/>
    <col min="8" max="8" width="5.1640625" style="105" customWidth="1"/>
    <col min="9" max="9" width="7.1640625" style="105" customWidth="1"/>
    <col min="10" max="10" width="5.83203125" style="105" customWidth="1"/>
    <col min="11" max="11" width="7.6640625" style="105" customWidth="1"/>
    <col min="12" max="12" width="8.83203125" style="105" customWidth="1"/>
    <col min="13" max="14" width="8.1640625" style="105" customWidth="1"/>
    <col min="15" max="256" width="16.33203125" style="105" customWidth="1"/>
  </cols>
  <sheetData>
    <row r="1" spans="1:14" ht="16" customHeight="1" x14ac:dyDescent="0.15">
      <c r="A1" s="369" t="s">
        <v>200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</row>
    <row r="2" spans="1:14" ht="14.75" customHeight="1" x14ac:dyDescent="0.15">
      <c r="A2" s="2" t="s">
        <v>1</v>
      </c>
      <c r="B2" s="3" t="s">
        <v>106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4" t="s">
        <v>12</v>
      </c>
      <c r="N2" s="106"/>
    </row>
    <row r="3" spans="1:14" ht="14.75" customHeight="1" x14ac:dyDescent="0.15">
      <c r="A3" s="107" t="s">
        <v>201</v>
      </c>
      <c r="B3" s="108"/>
      <c r="C3" s="109"/>
      <c r="D3" s="109"/>
      <c r="E3" s="110"/>
      <c r="F3" s="109"/>
      <c r="G3" s="109"/>
      <c r="H3" s="109"/>
      <c r="I3" s="109"/>
      <c r="J3" s="109"/>
      <c r="K3" s="109"/>
      <c r="L3" s="110"/>
      <c r="M3" s="110"/>
      <c r="N3" s="110"/>
    </row>
    <row r="4" spans="1:14" ht="14.25" customHeight="1" x14ac:dyDescent="0.15">
      <c r="A4" s="76" t="s">
        <v>124</v>
      </c>
      <c r="B4" s="111">
        <v>2019</v>
      </c>
      <c r="C4" s="112">
        <v>54</v>
      </c>
      <c r="D4" s="112">
        <v>42</v>
      </c>
      <c r="E4" s="113">
        <f t="shared" ref="E4:E16" si="0">D4/C4</f>
        <v>0.77777777777777779</v>
      </c>
      <c r="F4" s="112">
        <v>36</v>
      </c>
      <c r="G4" s="112">
        <v>6</v>
      </c>
      <c r="H4" s="112">
        <v>0</v>
      </c>
      <c r="I4" s="112">
        <v>0</v>
      </c>
      <c r="J4" s="112">
        <v>22</v>
      </c>
      <c r="K4" s="112">
        <v>22</v>
      </c>
      <c r="L4" s="113">
        <f t="shared" ref="L4:L16" si="1">(G4*1.333+H4*1.667+I4*2)/D4</f>
        <v>0.19042857142857142</v>
      </c>
      <c r="M4" s="113">
        <f t="shared" ref="M4:M16" si="2">E4+L4</f>
        <v>0.96820634920634918</v>
      </c>
      <c r="N4" s="113"/>
    </row>
    <row r="5" spans="1:14" ht="14.25" customHeight="1" x14ac:dyDescent="0.15">
      <c r="A5" s="76" t="s">
        <v>131</v>
      </c>
      <c r="B5" s="111">
        <v>2019</v>
      </c>
      <c r="C5" s="112">
        <v>33</v>
      </c>
      <c r="D5" s="112">
        <v>24</v>
      </c>
      <c r="E5" s="113">
        <f t="shared" si="0"/>
        <v>0.72727272727272729</v>
      </c>
      <c r="F5" s="112">
        <v>24</v>
      </c>
      <c r="G5" s="112">
        <v>0</v>
      </c>
      <c r="H5" s="112">
        <v>0</v>
      </c>
      <c r="I5" s="112">
        <v>0</v>
      </c>
      <c r="J5" s="112">
        <v>12</v>
      </c>
      <c r="K5" s="112">
        <v>12</v>
      </c>
      <c r="L5" s="113">
        <f t="shared" si="1"/>
        <v>0</v>
      </c>
      <c r="M5" s="113">
        <f t="shared" si="2"/>
        <v>0.72727272727272729</v>
      </c>
      <c r="N5" s="113"/>
    </row>
    <row r="6" spans="1:14" ht="14.25" customHeight="1" x14ac:dyDescent="0.15">
      <c r="A6" s="76" t="s">
        <v>65</v>
      </c>
      <c r="B6" s="111">
        <v>2019</v>
      </c>
      <c r="C6" s="112">
        <v>32</v>
      </c>
      <c r="D6" s="112">
        <v>23</v>
      </c>
      <c r="E6" s="113">
        <f t="shared" si="0"/>
        <v>0.71875</v>
      </c>
      <c r="F6" s="112">
        <v>20</v>
      </c>
      <c r="G6" s="112">
        <v>3</v>
      </c>
      <c r="H6" s="112">
        <v>0</v>
      </c>
      <c r="I6" s="112">
        <v>0</v>
      </c>
      <c r="J6" s="112">
        <v>13</v>
      </c>
      <c r="K6" s="112">
        <v>12</v>
      </c>
      <c r="L6" s="113">
        <f t="shared" si="1"/>
        <v>0.1738695652173913</v>
      </c>
      <c r="M6" s="113">
        <f t="shared" si="2"/>
        <v>0.89261956521739128</v>
      </c>
      <c r="N6" s="113"/>
    </row>
    <row r="7" spans="1:14" ht="14.25" customHeight="1" x14ac:dyDescent="0.15">
      <c r="A7" s="76" t="s">
        <v>176</v>
      </c>
      <c r="B7" s="111">
        <v>2019</v>
      </c>
      <c r="C7" s="112">
        <v>42</v>
      </c>
      <c r="D7" s="112">
        <v>26</v>
      </c>
      <c r="E7" s="113">
        <f t="shared" si="0"/>
        <v>0.61904761904761907</v>
      </c>
      <c r="F7" s="112">
        <v>25</v>
      </c>
      <c r="G7" s="112">
        <v>1</v>
      </c>
      <c r="H7" s="112">
        <v>0</v>
      </c>
      <c r="I7" s="112">
        <v>0</v>
      </c>
      <c r="J7" s="112">
        <v>12</v>
      </c>
      <c r="K7" s="112">
        <v>16</v>
      </c>
      <c r="L7" s="113">
        <f t="shared" si="1"/>
        <v>5.1269230769230768E-2</v>
      </c>
      <c r="M7" s="113">
        <f t="shared" si="2"/>
        <v>0.6703168498168498</v>
      </c>
      <c r="N7" s="113"/>
    </row>
    <row r="8" spans="1:14" ht="14.25" customHeight="1" x14ac:dyDescent="0.15">
      <c r="A8" s="76" t="s">
        <v>125</v>
      </c>
      <c r="B8" s="111">
        <v>2019</v>
      </c>
      <c r="C8" s="112">
        <v>41</v>
      </c>
      <c r="D8" s="112">
        <v>26</v>
      </c>
      <c r="E8" s="113">
        <f t="shared" si="0"/>
        <v>0.63414634146341464</v>
      </c>
      <c r="F8" s="112">
        <v>22</v>
      </c>
      <c r="G8" s="112">
        <v>4</v>
      </c>
      <c r="H8" s="112">
        <v>0</v>
      </c>
      <c r="I8" s="112">
        <v>0</v>
      </c>
      <c r="J8" s="112">
        <v>12</v>
      </c>
      <c r="K8" s="112">
        <v>14</v>
      </c>
      <c r="L8" s="113">
        <f t="shared" si="1"/>
        <v>0.20507692307692307</v>
      </c>
      <c r="M8" s="113">
        <f t="shared" si="2"/>
        <v>0.83922326454033769</v>
      </c>
      <c r="N8" s="113"/>
    </row>
    <row r="9" spans="1:14" ht="14.25" customHeight="1" x14ac:dyDescent="0.15">
      <c r="A9" s="76" t="s">
        <v>202</v>
      </c>
      <c r="B9" s="111">
        <v>2019</v>
      </c>
      <c r="C9" s="112">
        <v>45</v>
      </c>
      <c r="D9" s="112">
        <v>36</v>
      </c>
      <c r="E9" s="113">
        <f t="shared" si="0"/>
        <v>0.8</v>
      </c>
      <c r="F9" s="112">
        <v>23</v>
      </c>
      <c r="G9" s="112">
        <v>11</v>
      </c>
      <c r="H9" s="112">
        <v>3</v>
      </c>
      <c r="I9" s="112">
        <v>0</v>
      </c>
      <c r="J9" s="112">
        <v>27</v>
      </c>
      <c r="K9" s="112">
        <v>25</v>
      </c>
      <c r="L9" s="113">
        <f t="shared" si="1"/>
        <v>0.54622222222222228</v>
      </c>
      <c r="M9" s="113">
        <f t="shared" si="2"/>
        <v>1.3462222222222224</v>
      </c>
      <c r="N9" s="113"/>
    </row>
    <row r="10" spans="1:14" ht="14.25" customHeight="1" x14ac:dyDescent="0.15">
      <c r="A10" s="76" t="s">
        <v>203</v>
      </c>
      <c r="B10" s="111">
        <v>2019</v>
      </c>
      <c r="C10" s="112">
        <v>41</v>
      </c>
      <c r="D10" s="112">
        <v>27</v>
      </c>
      <c r="E10" s="113">
        <f t="shared" si="0"/>
        <v>0.65853658536585369</v>
      </c>
      <c r="F10" s="112">
        <v>20</v>
      </c>
      <c r="G10" s="112">
        <v>7</v>
      </c>
      <c r="H10" s="112">
        <v>0</v>
      </c>
      <c r="I10" s="112">
        <v>0</v>
      </c>
      <c r="J10" s="112">
        <v>16</v>
      </c>
      <c r="K10" s="112">
        <v>15</v>
      </c>
      <c r="L10" s="113">
        <f t="shared" si="1"/>
        <v>0.34559259259259256</v>
      </c>
      <c r="M10" s="113">
        <f t="shared" si="2"/>
        <v>1.0041291779584463</v>
      </c>
      <c r="N10" s="113"/>
    </row>
    <row r="11" spans="1:14" ht="14.25" customHeight="1" x14ac:dyDescent="0.15">
      <c r="A11" s="76" t="s">
        <v>204</v>
      </c>
      <c r="B11" s="111">
        <v>2019</v>
      </c>
      <c r="C11" s="112">
        <v>40</v>
      </c>
      <c r="D11" s="112">
        <v>23</v>
      </c>
      <c r="E11" s="113">
        <f t="shared" si="0"/>
        <v>0.57499999999999996</v>
      </c>
      <c r="F11" s="112">
        <v>23</v>
      </c>
      <c r="G11" s="112">
        <v>0</v>
      </c>
      <c r="H11" s="112">
        <v>0</v>
      </c>
      <c r="I11" s="112">
        <v>0</v>
      </c>
      <c r="J11" s="112">
        <v>13</v>
      </c>
      <c r="K11" s="112">
        <v>12</v>
      </c>
      <c r="L11" s="113">
        <f t="shared" si="1"/>
        <v>0</v>
      </c>
      <c r="M11" s="113">
        <f t="shared" si="2"/>
        <v>0.57499999999999996</v>
      </c>
      <c r="N11" s="113"/>
    </row>
    <row r="12" spans="1:14" ht="14.25" customHeight="1" x14ac:dyDescent="0.15">
      <c r="A12" s="86" t="s">
        <v>107</v>
      </c>
      <c r="B12" s="111">
        <v>2019</v>
      </c>
      <c r="C12" s="112">
        <v>41</v>
      </c>
      <c r="D12" s="112">
        <v>33</v>
      </c>
      <c r="E12" s="113">
        <f t="shared" si="0"/>
        <v>0.80487804878048785</v>
      </c>
      <c r="F12" s="112">
        <v>25</v>
      </c>
      <c r="G12" s="112">
        <v>6</v>
      </c>
      <c r="H12" s="112">
        <v>2</v>
      </c>
      <c r="I12" s="112">
        <v>0</v>
      </c>
      <c r="J12" s="112">
        <v>18</v>
      </c>
      <c r="K12" s="112">
        <v>15</v>
      </c>
      <c r="L12" s="113">
        <f t="shared" si="1"/>
        <v>0.34339393939393936</v>
      </c>
      <c r="M12" s="113">
        <f t="shared" si="2"/>
        <v>1.1482719881744272</v>
      </c>
      <c r="N12" s="113"/>
    </row>
    <row r="13" spans="1:14" ht="14.25" customHeight="1" x14ac:dyDescent="0.15">
      <c r="A13" s="76" t="s">
        <v>173</v>
      </c>
      <c r="B13" s="111">
        <v>2019</v>
      </c>
      <c r="C13" s="112">
        <v>37</v>
      </c>
      <c r="D13" s="112">
        <v>22</v>
      </c>
      <c r="E13" s="113">
        <f t="shared" si="0"/>
        <v>0.59459459459459463</v>
      </c>
      <c r="F13" s="112">
        <v>21</v>
      </c>
      <c r="G13" s="112">
        <v>1</v>
      </c>
      <c r="H13" s="112">
        <v>0</v>
      </c>
      <c r="I13" s="112">
        <v>0</v>
      </c>
      <c r="J13" s="112">
        <v>5</v>
      </c>
      <c r="K13" s="112">
        <v>16</v>
      </c>
      <c r="L13" s="113">
        <f t="shared" si="1"/>
        <v>6.0590909090909091E-2</v>
      </c>
      <c r="M13" s="113">
        <f t="shared" si="2"/>
        <v>0.65518550368550377</v>
      </c>
      <c r="N13" s="113"/>
    </row>
    <row r="14" spans="1:14" ht="14.25" customHeight="1" x14ac:dyDescent="0.15">
      <c r="A14" s="76" t="s">
        <v>116</v>
      </c>
      <c r="B14" s="111">
        <v>2019</v>
      </c>
      <c r="C14" s="112">
        <v>30</v>
      </c>
      <c r="D14" s="112">
        <v>22</v>
      </c>
      <c r="E14" s="113">
        <f t="shared" si="0"/>
        <v>0.73333333333333328</v>
      </c>
      <c r="F14" s="112">
        <v>10</v>
      </c>
      <c r="G14" s="112">
        <v>9</v>
      </c>
      <c r="H14" s="112">
        <v>3</v>
      </c>
      <c r="I14" s="112">
        <v>0</v>
      </c>
      <c r="J14" s="112">
        <v>14</v>
      </c>
      <c r="K14" s="112">
        <v>14</v>
      </c>
      <c r="L14" s="113">
        <f t="shared" si="1"/>
        <v>0.77263636363636368</v>
      </c>
      <c r="M14" s="113">
        <f t="shared" si="2"/>
        <v>1.505969696969697</v>
      </c>
      <c r="N14" s="113"/>
    </row>
    <row r="15" spans="1:14" ht="14.25" customHeight="1" x14ac:dyDescent="0.15">
      <c r="A15" s="86" t="s">
        <v>120</v>
      </c>
      <c r="B15" s="111">
        <v>2019</v>
      </c>
      <c r="C15" s="112">
        <v>48</v>
      </c>
      <c r="D15" s="112">
        <v>22</v>
      </c>
      <c r="E15" s="113">
        <f t="shared" si="0"/>
        <v>0.45833333333333331</v>
      </c>
      <c r="F15" s="112">
        <v>21</v>
      </c>
      <c r="G15" s="112">
        <v>1</v>
      </c>
      <c r="H15" s="112">
        <v>0</v>
      </c>
      <c r="I15" s="112">
        <v>0</v>
      </c>
      <c r="J15" s="112">
        <v>16</v>
      </c>
      <c r="K15" s="112">
        <v>8</v>
      </c>
      <c r="L15" s="113">
        <f t="shared" si="1"/>
        <v>6.0590909090909091E-2</v>
      </c>
      <c r="M15" s="113">
        <f t="shared" si="2"/>
        <v>0.5189242424242424</v>
      </c>
      <c r="N15" s="113"/>
    </row>
    <row r="16" spans="1:14" ht="14.75" customHeight="1" x14ac:dyDescent="0.15">
      <c r="A16" s="114" t="s">
        <v>64</v>
      </c>
      <c r="B16" s="115">
        <v>2019</v>
      </c>
      <c r="C16" s="116">
        <v>16</v>
      </c>
      <c r="D16" s="116">
        <v>14</v>
      </c>
      <c r="E16" s="117">
        <f t="shared" si="0"/>
        <v>0.875</v>
      </c>
      <c r="F16" s="116">
        <v>6</v>
      </c>
      <c r="G16" s="116">
        <v>7</v>
      </c>
      <c r="H16" s="116">
        <v>0</v>
      </c>
      <c r="I16" s="116">
        <v>1</v>
      </c>
      <c r="J16" s="116">
        <v>9</v>
      </c>
      <c r="K16" s="116">
        <v>8</v>
      </c>
      <c r="L16" s="117">
        <f t="shared" si="1"/>
        <v>0.80935714285714278</v>
      </c>
      <c r="M16" s="117">
        <f t="shared" si="2"/>
        <v>1.6843571428571429</v>
      </c>
      <c r="N16" s="117"/>
    </row>
    <row r="17" spans="1:14" ht="15" customHeight="1" x14ac:dyDescent="0.15">
      <c r="A17" s="65" t="s">
        <v>205</v>
      </c>
      <c r="B17" s="118"/>
      <c r="C17" s="118"/>
      <c r="D17" s="118"/>
      <c r="E17" s="119"/>
      <c r="F17" s="118"/>
      <c r="G17" s="118"/>
      <c r="H17" s="118"/>
      <c r="I17" s="118"/>
      <c r="J17" s="118"/>
      <c r="K17" s="118"/>
      <c r="L17" s="118"/>
      <c r="M17" s="119"/>
      <c r="N17" s="119"/>
    </row>
    <row r="18" spans="1:14" ht="14.75" customHeight="1" x14ac:dyDescent="0.15">
      <c r="A18" s="120" t="s">
        <v>192</v>
      </c>
      <c r="B18" s="121">
        <v>2019</v>
      </c>
      <c r="C18" s="122">
        <v>49</v>
      </c>
      <c r="D18" s="122">
        <v>34</v>
      </c>
      <c r="E18" s="75">
        <f t="shared" ref="E18:E30" si="3">D18/C18</f>
        <v>0.69387755102040816</v>
      </c>
      <c r="F18" s="122">
        <v>34</v>
      </c>
      <c r="G18" s="122">
        <v>0</v>
      </c>
      <c r="H18" s="122">
        <v>0</v>
      </c>
      <c r="I18" s="122">
        <v>0</v>
      </c>
      <c r="J18" s="122">
        <v>15</v>
      </c>
      <c r="K18" s="122">
        <v>16</v>
      </c>
      <c r="L18" s="75">
        <f t="shared" ref="L18:L30" si="4">(G18*1.333+H18*1.667+I18*2)/D18</f>
        <v>0</v>
      </c>
      <c r="M18" s="75">
        <f t="shared" ref="M18:M30" si="5">E18+L18</f>
        <v>0.69387755102040816</v>
      </c>
      <c r="N18" s="75"/>
    </row>
    <row r="19" spans="1:14" ht="14.25" customHeight="1" x14ac:dyDescent="0.15">
      <c r="A19" s="76" t="s">
        <v>193</v>
      </c>
      <c r="B19" s="111">
        <v>2019</v>
      </c>
      <c r="C19" s="112">
        <v>45</v>
      </c>
      <c r="D19" s="112">
        <v>36</v>
      </c>
      <c r="E19" s="113">
        <f t="shared" si="3"/>
        <v>0.8</v>
      </c>
      <c r="F19" s="112">
        <v>24</v>
      </c>
      <c r="G19" s="112">
        <v>8</v>
      </c>
      <c r="H19" s="112">
        <v>2</v>
      </c>
      <c r="I19" s="112">
        <v>2</v>
      </c>
      <c r="J19" s="112">
        <v>18</v>
      </c>
      <c r="K19" s="112">
        <v>25</v>
      </c>
      <c r="L19" s="113">
        <f t="shared" si="4"/>
        <v>0.49994444444444436</v>
      </c>
      <c r="M19" s="113">
        <f t="shared" si="5"/>
        <v>1.2999444444444443</v>
      </c>
      <c r="N19" s="113"/>
    </row>
    <row r="20" spans="1:14" ht="14.25" customHeight="1" x14ac:dyDescent="0.15">
      <c r="A20" s="76" t="s">
        <v>206</v>
      </c>
      <c r="B20" s="111">
        <v>2019</v>
      </c>
      <c r="C20" s="112">
        <v>34</v>
      </c>
      <c r="D20" s="112">
        <v>26</v>
      </c>
      <c r="E20" s="113">
        <f t="shared" si="3"/>
        <v>0.76470588235294112</v>
      </c>
      <c r="F20" s="112">
        <v>21</v>
      </c>
      <c r="G20" s="112">
        <v>2</v>
      </c>
      <c r="H20" s="112">
        <v>2</v>
      </c>
      <c r="I20" s="112">
        <v>1</v>
      </c>
      <c r="J20" s="112">
        <v>16</v>
      </c>
      <c r="K20" s="112">
        <v>19</v>
      </c>
      <c r="L20" s="113">
        <f t="shared" si="4"/>
        <v>0.30769230769230771</v>
      </c>
      <c r="M20" s="113">
        <f t="shared" si="5"/>
        <v>1.0723981900452488</v>
      </c>
      <c r="N20" s="113"/>
    </row>
    <row r="21" spans="1:14" ht="14.25" customHeight="1" x14ac:dyDescent="0.15">
      <c r="A21" s="76" t="s">
        <v>184</v>
      </c>
      <c r="B21" s="111">
        <v>2019</v>
      </c>
      <c r="C21" s="112">
        <v>60</v>
      </c>
      <c r="D21" s="112">
        <v>50</v>
      </c>
      <c r="E21" s="113">
        <f t="shared" si="3"/>
        <v>0.83333333333333337</v>
      </c>
      <c r="F21" s="112">
        <v>23</v>
      </c>
      <c r="G21" s="112">
        <v>14</v>
      </c>
      <c r="H21" s="112">
        <v>5</v>
      </c>
      <c r="I21" s="112">
        <v>7</v>
      </c>
      <c r="J21" s="112">
        <v>43</v>
      </c>
      <c r="K21" s="112">
        <v>30</v>
      </c>
      <c r="L21" s="113">
        <f t="shared" si="4"/>
        <v>0.81994</v>
      </c>
      <c r="M21" s="113">
        <f t="shared" si="5"/>
        <v>1.6532733333333334</v>
      </c>
      <c r="N21" s="113"/>
    </row>
    <row r="22" spans="1:14" ht="14.25" customHeight="1" x14ac:dyDescent="0.15">
      <c r="A22" s="76" t="s">
        <v>183</v>
      </c>
      <c r="B22" s="111">
        <v>2019</v>
      </c>
      <c r="C22" s="112">
        <v>54</v>
      </c>
      <c r="D22" s="112">
        <v>43</v>
      </c>
      <c r="E22" s="113">
        <f t="shared" si="3"/>
        <v>0.79629629629629628</v>
      </c>
      <c r="F22" s="112">
        <v>27</v>
      </c>
      <c r="G22" s="112">
        <v>7</v>
      </c>
      <c r="H22" s="112">
        <v>3</v>
      </c>
      <c r="I22" s="112">
        <v>5</v>
      </c>
      <c r="J22" s="112">
        <v>28</v>
      </c>
      <c r="K22" s="112">
        <v>28</v>
      </c>
      <c r="L22" s="113">
        <f t="shared" si="4"/>
        <v>0.56586046511627908</v>
      </c>
      <c r="M22" s="113">
        <f t="shared" si="5"/>
        <v>1.3621567614125754</v>
      </c>
      <c r="N22" s="113"/>
    </row>
    <row r="23" spans="1:14" ht="14.25" customHeight="1" x14ac:dyDescent="0.15">
      <c r="A23" s="76" t="s">
        <v>207</v>
      </c>
      <c r="B23" s="111">
        <v>2019</v>
      </c>
      <c r="C23" s="112">
        <v>50</v>
      </c>
      <c r="D23" s="112">
        <v>31</v>
      </c>
      <c r="E23" s="113">
        <f t="shared" si="3"/>
        <v>0.62</v>
      </c>
      <c r="F23" s="112">
        <v>28</v>
      </c>
      <c r="G23" s="112">
        <v>2</v>
      </c>
      <c r="H23" s="112">
        <v>1</v>
      </c>
      <c r="I23" s="112">
        <v>0</v>
      </c>
      <c r="J23" s="112">
        <v>13</v>
      </c>
      <c r="K23" s="112">
        <v>18</v>
      </c>
      <c r="L23" s="113">
        <f t="shared" si="4"/>
        <v>0.1397741935483871</v>
      </c>
      <c r="M23" s="113">
        <f t="shared" si="5"/>
        <v>0.75977419354838704</v>
      </c>
      <c r="N23" s="113"/>
    </row>
    <row r="24" spans="1:14" ht="14.25" customHeight="1" x14ac:dyDescent="0.15">
      <c r="A24" s="76" t="s">
        <v>208</v>
      </c>
      <c r="B24" s="111">
        <v>2019</v>
      </c>
      <c r="C24" s="112">
        <v>25</v>
      </c>
      <c r="D24" s="112">
        <v>14</v>
      </c>
      <c r="E24" s="113">
        <f t="shared" si="3"/>
        <v>0.56000000000000005</v>
      </c>
      <c r="F24" s="112">
        <v>14</v>
      </c>
      <c r="G24" s="112">
        <v>0</v>
      </c>
      <c r="H24" s="112">
        <v>0</v>
      </c>
      <c r="I24" s="112">
        <v>0</v>
      </c>
      <c r="J24" s="112">
        <v>8</v>
      </c>
      <c r="K24" s="112">
        <v>7</v>
      </c>
      <c r="L24" s="113">
        <f t="shared" si="4"/>
        <v>0</v>
      </c>
      <c r="M24" s="113">
        <f t="shared" si="5"/>
        <v>0.56000000000000005</v>
      </c>
      <c r="N24" s="113"/>
    </row>
    <row r="25" spans="1:14" ht="14.25" customHeight="1" x14ac:dyDescent="0.15">
      <c r="A25" s="86" t="s">
        <v>108</v>
      </c>
      <c r="B25" s="111">
        <v>2019</v>
      </c>
      <c r="C25" s="112">
        <v>55</v>
      </c>
      <c r="D25" s="112">
        <v>44</v>
      </c>
      <c r="E25" s="113">
        <f t="shared" si="3"/>
        <v>0.8</v>
      </c>
      <c r="F25" s="112">
        <v>30</v>
      </c>
      <c r="G25" s="112">
        <v>10</v>
      </c>
      <c r="H25" s="112">
        <v>3</v>
      </c>
      <c r="I25" s="112">
        <v>1</v>
      </c>
      <c r="J25" s="112">
        <v>27</v>
      </c>
      <c r="K25" s="112">
        <v>24</v>
      </c>
      <c r="L25" s="113">
        <f t="shared" si="4"/>
        <v>0.46206818181818182</v>
      </c>
      <c r="M25" s="113">
        <f t="shared" si="5"/>
        <v>1.2620681818181818</v>
      </c>
      <c r="N25" s="113"/>
    </row>
    <row r="26" spans="1:14" ht="14.25" customHeight="1" x14ac:dyDescent="0.15">
      <c r="A26" s="76" t="s">
        <v>121</v>
      </c>
      <c r="B26" s="111">
        <v>2019</v>
      </c>
      <c r="C26" s="112">
        <v>25</v>
      </c>
      <c r="D26" s="112">
        <v>19</v>
      </c>
      <c r="E26" s="113">
        <f t="shared" si="3"/>
        <v>0.76</v>
      </c>
      <c r="F26" s="112">
        <v>18</v>
      </c>
      <c r="G26" s="112">
        <v>1</v>
      </c>
      <c r="H26" s="112">
        <v>0</v>
      </c>
      <c r="I26" s="112">
        <v>0</v>
      </c>
      <c r="J26" s="112">
        <v>14</v>
      </c>
      <c r="K26" s="112">
        <v>11</v>
      </c>
      <c r="L26" s="113">
        <f t="shared" si="4"/>
        <v>7.01578947368421E-2</v>
      </c>
      <c r="M26" s="113">
        <f t="shared" si="5"/>
        <v>0.83015789473684209</v>
      </c>
      <c r="N26" s="113"/>
    </row>
    <row r="27" spans="1:14" ht="14.25" customHeight="1" x14ac:dyDescent="0.15">
      <c r="A27" s="76" t="s">
        <v>209</v>
      </c>
      <c r="B27" s="111">
        <v>2019</v>
      </c>
      <c r="C27" s="112">
        <v>17</v>
      </c>
      <c r="D27" s="112">
        <v>11</v>
      </c>
      <c r="E27" s="113">
        <f t="shared" si="3"/>
        <v>0.6470588235294118</v>
      </c>
      <c r="F27" s="112">
        <v>11</v>
      </c>
      <c r="G27" s="112">
        <v>0</v>
      </c>
      <c r="H27" s="112">
        <v>0</v>
      </c>
      <c r="I27" s="112">
        <v>0</v>
      </c>
      <c r="J27" s="112">
        <v>6</v>
      </c>
      <c r="K27" s="112">
        <v>2</v>
      </c>
      <c r="L27" s="113">
        <f t="shared" si="4"/>
        <v>0</v>
      </c>
      <c r="M27" s="113">
        <f t="shared" si="5"/>
        <v>0.6470588235294118</v>
      </c>
      <c r="N27" s="113"/>
    </row>
    <row r="28" spans="1:14" ht="14.25" customHeight="1" x14ac:dyDescent="0.15">
      <c r="A28" s="86" t="s">
        <v>75</v>
      </c>
      <c r="B28" s="111">
        <v>2019</v>
      </c>
      <c r="C28" s="112">
        <v>55</v>
      </c>
      <c r="D28" s="112">
        <v>40</v>
      </c>
      <c r="E28" s="113">
        <f t="shared" si="3"/>
        <v>0.72727272727272729</v>
      </c>
      <c r="F28" s="112">
        <v>36</v>
      </c>
      <c r="G28" s="112">
        <v>3</v>
      </c>
      <c r="H28" s="112">
        <v>1</v>
      </c>
      <c r="I28" s="112">
        <v>0</v>
      </c>
      <c r="J28" s="112">
        <v>17</v>
      </c>
      <c r="K28" s="112">
        <v>19</v>
      </c>
      <c r="L28" s="113">
        <f t="shared" si="4"/>
        <v>0.14165</v>
      </c>
      <c r="M28" s="113">
        <f t="shared" si="5"/>
        <v>0.86892272727272735</v>
      </c>
      <c r="N28" s="113"/>
    </row>
    <row r="29" spans="1:14" ht="14.25" customHeight="1" x14ac:dyDescent="0.15">
      <c r="A29" s="76" t="s">
        <v>53</v>
      </c>
      <c r="B29" s="111">
        <v>2019</v>
      </c>
      <c r="C29" s="112">
        <v>68</v>
      </c>
      <c r="D29" s="112">
        <v>53</v>
      </c>
      <c r="E29" s="113">
        <f t="shared" si="3"/>
        <v>0.77941176470588236</v>
      </c>
      <c r="F29" s="112">
        <v>35</v>
      </c>
      <c r="G29" s="112">
        <v>7</v>
      </c>
      <c r="H29" s="112">
        <v>8</v>
      </c>
      <c r="I29" s="112">
        <v>3</v>
      </c>
      <c r="J29" s="112">
        <v>25</v>
      </c>
      <c r="K29" s="112">
        <v>34</v>
      </c>
      <c r="L29" s="113">
        <f t="shared" si="4"/>
        <v>0.54088679245283022</v>
      </c>
      <c r="M29" s="113">
        <f t="shared" si="5"/>
        <v>1.3202985571587127</v>
      </c>
      <c r="N29" s="113"/>
    </row>
    <row r="30" spans="1:14" ht="14.75" customHeight="1" x14ac:dyDescent="0.15">
      <c r="A30" s="123" t="s">
        <v>127</v>
      </c>
      <c r="B30" s="124">
        <v>2019</v>
      </c>
      <c r="C30" s="125">
        <v>12</v>
      </c>
      <c r="D30" s="125">
        <v>7</v>
      </c>
      <c r="E30" s="126">
        <f t="shared" si="3"/>
        <v>0.58333333333333337</v>
      </c>
      <c r="F30" s="125">
        <v>7</v>
      </c>
      <c r="G30" s="125">
        <v>0</v>
      </c>
      <c r="H30" s="125">
        <v>0</v>
      </c>
      <c r="I30" s="125">
        <v>0</v>
      </c>
      <c r="J30" s="125">
        <v>3</v>
      </c>
      <c r="K30" s="125">
        <v>3</v>
      </c>
      <c r="L30" s="126">
        <f t="shared" si="4"/>
        <v>0</v>
      </c>
      <c r="M30" s="126">
        <f t="shared" si="5"/>
        <v>0.58333333333333337</v>
      </c>
      <c r="N30" s="126"/>
    </row>
    <row r="31" spans="1:14" ht="15" customHeight="1" x14ac:dyDescent="0.15">
      <c r="A31" s="127" t="s">
        <v>210</v>
      </c>
      <c r="B31" s="128"/>
      <c r="C31" s="129"/>
      <c r="D31" s="129"/>
      <c r="E31" s="130"/>
      <c r="F31" s="129"/>
      <c r="G31" s="129"/>
      <c r="H31" s="129"/>
      <c r="I31" s="129"/>
      <c r="J31" s="129"/>
      <c r="K31" s="129"/>
      <c r="L31" s="130"/>
      <c r="M31" s="131"/>
      <c r="N31" s="132"/>
    </row>
    <row r="32" spans="1:14" ht="14.75" customHeight="1" x14ac:dyDescent="0.15">
      <c r="A32" s="133" t="s">
        <v>211</v>
      </c>
      <c r="B32" s="134">
        <v>2019</v>
      </c>
      <c r="C32" s="135">
        <v>87</v>
      </c>
      <c r="D32" s="135">
        <v>47</v>
      </c>
      <c r="E32" s="136">
        <f t="shared" ref="E32:E46" si="6">D32/C32</f>
        <v>0.54022988505747127</v>
      </c>
      <c r="F32" s="135">
        <v>42</v>
      </c>
      <c r="G32" s="135">
        <v>5</v>
      </c>
      <c r="H32" s="135">
        <v>0</v>
      </c>
      <c r="I32" s="135">
        <v>0</v>
      </c>
      <c r="J32" s="135">
        <v>20</v>
      </c>
      <c r="K32" s="135">
        <v>39</v>
      </c>
      <c r="L32" s="136">
        <f t="shared" ref="L32:L46" si="7">(G32*1.333+H32*1.667+I32*2)/D32</f>
        <v>0.14180851063829789</v>
      </c>
      <c r="M32" s="136">
        <f t="shared" ref="M32:M46" si="8">E32+L32</f>
        <v>0.68203839569576918</v>
      </c>
      <c r="N32" s="136"/>
    </row>
    <row r="33" spans="1:14" ht="14.25" customHeight="1" x14ac:dyDescent="0.15">
      <c r="A33" s="76" t="s">
        <v>212</v>
      </c>
      <c r="B33" s="111">
        <v>2019</v>
      </c>
      <c r="C33" s="112">
        <v>47</v>
      </c>
      <c r="D33" s="112">
        <v>35</v>
      </c>
      <c r="E33" s="113">
        <f t="shared" si="6"/>
        <v>0.74468085106382975</v>
      </c>
      <c r="F33" s="112">
        <v>24</v>
      </c>
      <c r="G33" s="112">
        <v>9</v>
      </c>
      <c r="H33" s="112">
        <v>1</v>
      </c>
      <c r="I33" s="112">
        <v>1</v>
      </c>
      <c r="J33" s="112">
        <v>21</v>
      </c>
      <c r="K33" s="112">
        <v>26</v>
      </c>
      <c r="L33" s="113">
        <f t="shared" si="7"/>
        <v>0.44754285714285713</v>
      </c>
      <c r="M33" s="113">
        <f t="shared" si="8"/>
        <v>1.1922237082066869</v>
      </c>
      <c r="N33" s="113"/>
    </row>
    <row r="34" spans="1:14" ht="14.25" customHeight="1" x14ac:dyDescent="0.15">
      <c r="A34" s="76" t="s">
        <v>17</v>
      </c>
      <c r="B34" s="111">
        <v>2019</v>
      </c>
      <c r="C34" s="112">
        <v>55</v>
      </c>
      <c r="D34" s="112">
        <v>45</v>
      </c>
      <c r="E34" s="113">
        <f t="shared" si="6"/>
        <v>0.81818181818181823</v>
      </c>
      <c r="F34" s="112">
        <v>30</v>
      </c>
      <c r="G34" s="112">
        <v>9</v>
      </c>
      <c r="H34" s="112">
        <v>3</v>
      </c>
      <c r="I34" s="112">
        <v>3</v>
      </c>
      <c r="J34" s="112">
        <v>37</v>
      </c>
      <c r="K34" s="112">
        <v>24</v>
      </c>
      <c r="L34" s="113">
        <f t="shared" si="7"/>
        <v>0.51106666666666667</v>
      </c>
      <c r="M34" s="113">
        <f t="shared" si="8"/>
        <v>1.3292484848484849</v>
      </c>
      <c r="N34" s="113"/>
    </row>
    <row r="35" spans="1:14" ht="14.25" customHeight="1" x14ac:dyDescent="0.15">
      <c r="A35" s="76" t="s">
        <v>213</v>
      </c>
      <c r="B35" s="111">
        <v>2019</v>
      </c>
      <c r="C35" s="112">
        <v>47</v>
      </c>
      <c r="D35" s="112">
        <v>27</v>
      </c>
      <c r="E35" s="113">
        <f t="shared" si="6"/>
        <v>0.57446808510638303</v>
      </c>
      <c r="F35" s="112">
        <v>18</v>
      </c>
      <c r="G35" s="112">
        <v>7</v>
      </c>
      <c r="H35" s="112">
        <v>2</v>
      </c>
      <c r="I35" s="112">
        <v>0</v>
      </c>
      <c r="J35" s="112">
        <v>16</v>
      </c>
      <c r="K35" s="112">
        <v>10</v>
      </c>
      <c r="L35" s="113">
        <f t="shared" si="7"/>
        <v>0.46907407407407403</v>
      </c>
      <c r="M35" s="113">
        <f t="shared" si="8"/>
        <v>1.043542159180457</v>
      </c>
      <c r="N35" s="113"/>
    </row>
    <row r="36" spans="1:14" ht="14.25" customHeight="1" x14ac:dyDescent="0.15">
      <c r="A36" s="76" t="s">
        <v>60</v>
      </c>
      <c r="B36" s="111">
        <v>2019</v>
      </c>
      <c r="C36" s="112">
        <v>54</v>
      </c>
      <c r="D36" s="112">
        <v>33</v>
      </c>
      <c r="E36" s="113">
        <f t="shared" si="6"/>
        <v>0.61111111111111116</v>
      </c>
      <c r="F36" s="112">
        <v>32</v>
      </c>
      <c r="G36" s="112">
        <v>1</v>
      </c>
      <c r="H36" s="112">
        <v>0</v>
      </c>
      <c r="I36" s="112">
        <v>0</v>
      </c>
      <c r="J36" s="112">
        <v>10</v>
      </c>
      <c r="K36" s="112">
        <v>16</v>
      </c>
      <c r="L36" s="113">
        <f t="shared" si="7"/>
        <v>4.0393939393939392E-2</v>
      </c>
      <c r="M36" s="113">
        <f t="shared" si="8"/>
        <v>0.65150505050505059</v>
      </c>
      <c r="N36" s="113"/>
    </row>
    <row r="37" spans="1:14" ht="14.25" customHeight="1" x14ac:dyDescent="0.15">
      <c r="A37" s="76" t="s">
        <v>74</v>
      </c>
      <c r="B37" s="111">
        <v>2019</v>
      </c>
      <c r="C37" s="112">
        <v>44</v>
      </c>
      <c r="D37" s="112">
        <v>23</v>
      </c>
      <c r="E37" s="113">
        <f t="shared" si="6"/>
        <v>0.52272727272727271</v>
      </c>
      <c r="F37" s="112">
        <v>23</v>
      </c>
      <c r="G37" s="112">
        <v>0</v>
      </c>
      <c r="H37" s="112">
        <v>0</v>
      </c>
      <c r="I37" s="112">
        <v>0</v>
      </c>
      <c r="J37" s="112">
        <v>12</v>
      </c>
      <c r="K37" s="112">
        <v>12</v>
      </c>
      <c r="L37" s="113">
        <f t="shared" si="7"/>
        <v>0</v>
      </c>
      <c r="M37" s="113">
        <f t="shared" si="8"/>
        <v>0.52272727272727271</v>
      </c>
      <c r="N37" s="113"/>
    </row>
    <row r="38" spans="1:14" ht="14.25" customHeight="1" x14ac:dyDescent="0.15">
      <c r="A38" s="76" t="s">
        <v>214</v>
      </c>
      <c r="B38" s="111">
        <v>2019</v>
      </c>
      <c r="C38" s="112">
        <v>63</v>
      </c>
      <c r="D38" s="112">
        <v>48</v>
      </c>
      <c r="E38" s="113">
        <f t="shared" si="6"/>
        <v>0.76190476190476186</v>
      </c>
      <c r="F38" s="112">
        <v>30</v>
      </c>
      <c r="G38" s="112">
        <v>10</v>
      </c>
      <c r="H38" s="112">
        <v>5</v>
      </c>
      <c r="I38" s="112">
        <v>3</v>
      </c>
      <c r="J38" s="112">
        <v>34</v>
      </c>
      <c r="K38" s="112">
        <v>32</v>
      </c>
      <c r="L38" s="113">
        <f t="shared" si="7"/>
        <v>0.57635416666666661</v>
      </c>
      <c r="M38" s="113">
        <f t="shared" si="8"/>
        <v>1.3382589285714284</v>
      </c>
      <c r="N38" s="113"/>
    </row>
    <row r="39" spans="1:14" ht="14.25" customHeight="1" x14ac:dyDescent="0.15">
      <c r="A39" s="76" t="s">
        <v>113</v>
      </c>
      <c r="B39" s="111">
        <v>2019</v>
      </c>
      <c r="C39" s="112">
        <v>14</v>
      </c>
      <c r="D39" s="112">
        <v>11</v>
      </c>
      <c r="E39" s="113">
        <f t="shared" si="6"/>
        <v>0.7857142857142857</v>
      </c>
      <c r="F39" s="112">
        <v>9</v>
      </c>
      <c r="G39" s="112">
        <v>1</v>
      </c>
      <c r="H39" s="112">
        <v>0</v>
      </c>
      <c r="I39" s="112">
        <v>1</v>
      </c>
      <c r="J39" s="112">
        <v>10</v>
      </c>
      <c r="K39" s="112">
        <v>5</v>
      </c>
      <c r="L39" s="113">
        <f t="shared" si="7"/>
        <v>0.30299999999999999</v>
      </c>
      <c r="M39" s="113">
        <f t="shared" si="8"/>
        <v>1.0887142857142857</v>
      </c>
      <c r="N39" s="113"/>
    </row>
    <row r="40" spans="1:14" ht="14.25" customHeight="1" x14ac:dyDescent="0.15">
      <c r="A40" s="86" t="s">
        <v>87</v>
      </c>
      <c r="B40" s="111">
        <v>2019</v>
      </c>
      <c r="C40" s="112">
        <v>41</v>
      </c>
      <c r="D40" s="112">
        <v>21</v>
      </c>
      <c r="E40" s="113">
        <f t="shared" si="6"/>
        <v>0.51219512195121952</v>
      </c>
      <c r="F40" s="112">
        <v>18</v>
      </c>
      <c r="G40" s="112">
        <v>3</v>
      </c>
      <c r="H40" s="112">
        <v>0</v>
      </c>
      <c r="I40" s="112">
        <v>0</v>
      </c>
      <c r="J40" s="112">
        <v>13</v>
      </c>
      <c r="K40" s="112">
        <v>10</v>
      </c>
      <c r="L40" s="113">
        <f t="shared" si="7"/>
        <v>0.19042857142857142</v>
      </c>
      <c r="M40" s="113">
        <f t="shared" si="8"/>
        <v>0.70262369337979091</v>
      </c>
      <c r="N40" s="113"/>
    </row>
    <row r="41" spans="1:14" ht="14.25" customHeight="1" x14ac:dyDescent="0.15">
      <c r="A41" s="86" t="s">
        <v>215</v>
      </c>
      <c r="B41" s="111">
        <v>2019</v>
      </c>
      <c r="C41" s="112">
        <v>42</v>
      </c>
      <c r="D41" s="112">
        <v>29</v>
      </c>
      <c r="E41" s="113">
        <f t="shared" si="6"/>
        <v>0.69047619047619047</v>
      </c>
      <c r="F41" s="112">
        <v>26</v>
      </c>
      <c r="G41" s="112">
        <v>3</v>
      </c>
      <c r="H41" s="112">
        <v>0</v>
      </c>
      <c r="I41" s="112">
        <v>0</v>
      </c>
      <c r="J41" s="112">
        <v>6</v>
      </c>
      <c r="K41" s="112">
        <v>10</v>
      </c>
      <c r="L41" s="113">
        <f t="shared" si="7"/>
        <v>0.13789655172413792</v>
      </c>
      <c r="M41" s="113">
        <f t="shared" si="8"/>
        <v>0.82837274220032842</v>
      </c>
      <c r="N41" s="113"/>
    </row>
    <row r="42" spans="1:14" ht="14.25" customHeight="1" x14ac:dyDescent="0.15">
      <c r="A42" s="86" t="s">
        <v>73</v>
      </c>
      <c r="B42" s="111">
        <v>2019</v>
      </c>
      <c r="C42" s="112">
        <v>61</v>
      </c>
      <c r="D42" s="112">
        <v>48</v>
      </c>
      <c r="E42" s="113">
        <f t="shared" si="6"/>
        <v>0.78688524590163933</v>
      </c>
      <c r="F42" s="112">
        <v>30</v>
      </c>
      <c r="G42" s="112">
        <v>13</v>
      </c>
      <c r="H42" s="112">
        <v>4</v>
      </c>
      <c r="I42" s="112">
        <v>1</v>
      </c>
      <c r="J42" s="112">
        <v>30</v>
      </c>
      <c r="K42" s="112">
        <v>21</v>
      </c>
      <c r="L42" s="113">
        <f t="shared" si="7"/>
        <v>0.54160416666666666</v>
      </c>
      <c r="M42" s="113">
        <f t="shared" si="8"/>
        <v>1.328489412568306</v>
      </c>
      <c r="N42" s="113"/>
    </row>
    <row r="43" spans="1:14" ht="14.25" customHeight="1" x14ac:dyDescent="0.15">
      <c r="A43" s="76" t="s">
        <v>96</v>
      </c>
      <c r="B43" s="111">
        <v>2019</v>
      </c>
      <c r="C43" s="112">
        <v>24</v>
      </c>
      <c r="D43" s="112">
        <v>18</v>
      </c>
      <c r="E43" s="113">
        <f t="shared" si="6"/>
        <v>0.75</v>
      </c>
      <c r="F43" s="112">
        <v>18</v>
      </c>
      <c r="G43" s="112">
        <v>0</v>
      </c>
      <c r="H43" s="112">
        <v>0</v>
      </c>
      <c r="I43" s="112">
        <v>0</v>
      </c>
      <c r="J43" s="112">
        <v>4</v>
      </c>
      <c r="K43" s="112">
        <v>9</v>
      </c>
      <c r="L43" s="113">
        <f t="shared" si="7"/>
        <v>0</v>
      </c>
      <c r="M43" s="113">
        <f t="shared" si="8"/>
        <v>0.75</v>
      </c>
      <c r="N43" s="113"/>
    </row>
    <row r="44" spans="1:14" ht="14.25" customHeight="1" x14ac:dyDescent="0.15">
      <c r="A44" s="76" t="s">
        <v>216</v>
      </c>
      <c r="B44" s="111">
        <v>2019</v>
      </c>
      <c r="C44" s="112">
        <v>41</v>
      </c>
      <c r="D44" s="112">
        <v>30</v>
      </c>
      <c r="E44" s="113">
        <f t="shared" si="6"/>
        <v>0.73170731707317072</v>
      </c>
      <c r="F44" s="112">
        <v>29</v>
      </c>
      <c r="G44" s="112">
        <v>1</v>
      </c>
      <c r="H44" s="112">
        <v>0</v>
      </c>
      <c r="I44" s="112">
        <v>0</v>
      </c>
      <c r="J44" s="112">
        <v>8</v>
      </c>
      <c r="K44" s="112">
        <v>12</v>
      </c>
      <c r="L44" s="113">
        <f t="shared" si="7"/>
        <v>4.4433333333333332E-2</v>
      </c>
      <c r="M44" s="113">
        <f t="shared" si="8"/>
        <v>0.77614065040650404</v>
      </c>
      <c r="N44" s="113"/>
    </row>
    <row r="45" spans="1:14" ht="14.25" customHeight="1" x14ac:dyDescent="0.15">
      <c r="A45" s="76" t="s">
        <v>217</v>
      </c>
      <c r="B45" s="111">
        <v>2019</v>
      </c>
      <c r="C45" s="112">
        <v>3</v>
      </c>
      <c r="D45" s="112">
        <v>2</v>
      </c>
      <c r="E45" s="113">
        <f t="shared" si="6"/>
        <v>0.66666666666666663</v>
      </c>
      <c r="F45" s="112">
        <v>2</v>
      </c>
      <c r="G45" s="112">
        <v>0</v>
      </c>
      <c r="H45" s="112">
        <v>0</v>
      </c>
      <c r="I45" s="112">
        <v>0</v>
      </c>
      <c r="J45" s="112">
        <v>1</v>
      </c>
      <c r="K45" s="112">
        <v>0</v>
      </c>
      <c r="L45" s="113">
        <f t="shared" si="7"/>
        <v>0</v>
      </c>
      <c r="M45" s="113">
        <f t="shared" si="8"/>
        <v>0.66666666666666663</v>
      </c>
      <c r="N45" s="113"/>
    </row>
    <row r="46" spans="1:14" ht="14.75" customHeight="1" x14ac:dyDescent="0.15">
      <c r="A46" s="114" t="s">
        <v>172</v>
      </c>
      <c r="B46" s="111">
        <v>2019</v>
      </c>
      <c r="C46" s="112">
        <v>32</v>
      </c>
      <c r="D46" s="112">
        <v>12</v>
      </c>
      <c r="E46" s="113">
        <f t="shared" si="6"/>
        <v>0.375</v>
      </c>
      <c r="F46" s="112">
        <v>11</v>
      </c>
      <c r="G46" s="112">
        <v>1</v>
      </c>
      <c r="H46" s="112">
        <v>0</v>
      </c>
      <c r="I46" s="112">
        <v>0</v>
      </c>
      <c r="J46" s="112">
        <v>5</v>
      </c>
      <c r="K46" s="112">
        <v>7</v>
      </c>
      <c r="L46" s="113">
        <f t="shared" si="7"/>
        <v>0.11108333333333333</v>
      </c>
      <c r="M46" s="113">
        <f t="shared" si="8"/>
        <v>0.48608333333333331</v>
      </c>
      <c r="N46" s="113"/>
    </row>
    <row r="47" spans="1:14" ht="15" customHeight="1" x14ac:dyDescent="0.15">
      <c r="A47" s="100" t="s">
        <v>218</v>
      </c>
      <c r="B47" s="137"/>
      <c r="C47" s="138"/>
      <c r="D47" s="138"/>
      <c r="E47" s="139"/>
      <c r="F47" s="138"/>
      <c r="G47" s="138"/>
      <c r="H47" s="138"/>
      <c r="I47" s="138"/>
      <c r="J47" s="138"/>
      <c r="K47" s="138"/>
      <c r="L47" s="139"/>
      <c r="M47" s="139"/>
      <c r="N47" s="139"/>
    </row>
    <row r="48" spans="1:14" ht="14.75" customHeight="1" x14ac:dyDescent="0.15">
      <c r="A48" s="120" t="s">
        <v>179</v>
      </c>
      <c r="B48" s="111">
        <v>2019</v>
      </c>
      <c r="C48" s="112">
        <v>64</v>
      </c>
      <c r="D48" s="112">
        <v>28</v>
      </c>
      <c r="E48" s="113">
        <f t="shared" ref="E48:E60" si="9">D48/C48</f>
        <v>0.4375</v>
      </c>
      <c r="F48" s="112">
        <v>22</v>
      </c>
      <c r="G48" s="112">
        <v>1</v>
      </c>
      <c r="H48" s="112">
        <v>4</v>
      </c>
      <c r="I48" s="112">
        <v>1</v>
      </c>
      <c r="J48" s="112">
        <v>15</v>
      </c>
      <c r="K48" s="112">
        <v>18</v>
      </c>
      <c r="L48" s="113">
        <f t="shared" ref="L48:L60" si="10">(G48*1.333+H48*1.667+I48*2)/D48</f>
        <v>0.3571785714285714</v>
      </c>
      <c r="M48" s="113">
        <f t="shared" ref="M48:M60" si="11">E48+L48</f>
        <v>0.79467857142857135</v>
      </c>
      <c r="N48" s="113"/>
    </row>
    <row r="49" spans="1:14" ht="14.25" customHeight="1" x14ac:dyDescent="0.15">
      <c r="A49" s="76" t="s">
        <v>219</v>
      </c>
      <c r="B49" s="111">
        <v>2019</v>
      </c>
      <c r="C49" s="112">
        <v>30</v>
      </c>
      <c r="D49" s="112">
        <v>20</v>
      </c>
      <c r="E49" s="113">
        <f t="shared" si="9"/>
        <v>0.66666666666666663</v>
      </c>
      <c r="F49" s="112">
        <v>19</v>
      </c>
      <c r="G49" s="112">
        <v>0</v>
      </c>
      <c r="H49" s="112">
        <v>1</v>
      </c>
      <c r="I49" s="112">
        <v>0</v>
      </c>
      <c r="J49" s="112">
        <v>7</v>
      </c>
      <c r="K49" s="112">
        <v>11</v>
      </c>
      <c r="L49" s="113">
        <f t="shared" si="10"/>
        <v>8.3350000000000007E-2</v>
      </c>
      <c r="M49" s="113">
        <f t="shared" si="11"/>
        <v>0.75001666666666666</v>
      </c>
      <c r="N49" s="113"/>
    </row>
    <row r="50" spans="1:14" ht="14.25" customHeight="1" x14ac:dyDescent="0.15">
      <c r="A50" s="76" t="s">
        <v>220</v>
      </c>
      <c r="B50" s="111">
        <v>2019</v>
      </c>
      <c r="C50" s="112">
        <v>21</v>
      </c>
      <c r="D50" s="112">
        <v>12</v>
      </c>
      <c r="E50" s="113">
        <f t="shared" si="9"/>
        <v>0.5714285714285714</v>
      </c>
      <c r="F50" s="112">
        <v>10</v>
      </c>
      <c r="G50" s="112">
        <v>1</v>
      </c>
      <c r="H50" s="112">
        <v>1</v>
      </c>
      <c r="I50" s="112">
        <v>0</v>
      </c>
      <c r="J50" s="112">
        <v>6</v>
      </c>
      <c r="K50" s="112">
        <v>8</v>
      </c>
      <c r="L50" s="113">
        <f t="shared" si="10"/>
        <v>0.25</v>
      </c>
      <c r="M50" s="113">
        <f t="shared" si="11"/>
        <v>0.8214285714285714</v>
      </c>
      <c r="N50" s="113"/>
    </row>
    <row r="51" spans="1:14" ht="14.25" customHeight="1" x14ac:dyDescent="0.15">
      <c r="A51" s="86" t="s">
        <v>58</v>
      </c>
      <c r="B51" s="111">
        <v>2019</v>
      </c>
      <c r="C51" s="112">
        <v>78</v>
      </c>
      <c r="D51" s="112">
        <v>49</v>
      </c>
      <c r="E51" s="113">
        <f t="shared" si="9"/>
        <v>0.62820512820512819</v>
      </c>
      <c r="F51" s="112">
        <v>39</v>
      </c>
      <c r="G51" s="112">
        <v>7</v>
      </c>
      <c r="H51" s="112">
        <v>2</v>
      </c>
      <c r="I51" s="112">
        <v>1</v>
      </c>
      <c r="J51" s="112">
        <v>23</v>
      </c>
      <c r="K51" s="112">
        <v>25</v>
      </c>
      <c r="L51" s="113">
        <f t="shared" si="10"/>
        <v>0.29928571428571427</v>
      </c>
      <c r="M51" s="113">
        <f t="shared" si="11"/>
        <v>0.92749084249084246</v>
      </c>
      <c r="N51" s="113"/>
    </row>
    <row r="52" spans="1:14" ht="14.25" customHeight="1" x14ac:dyDescent="0.15">
      <c r="A52" s="76" t="s">
        <v>68</v>
      </c>
      <c r="B52" s="111">
        <v>2019</v>
      </c>
      <c r="C52" s="112">
        <v>40</v>
      </c>
      <c r="D52" s="112">
        <v>24</v>
      </c>
      <c r="E52" s="113">
        <f t="shared" si="9"/>
        <v>0.6</v>
      </c>
      <c r="F52" s="112">
        <v>19</v>
      </c>
      <c r="G52" s="112">
        <v>5</v>
      </c>
      <c r="H52" s="112">
        <v>0</v>
      </c>
      <c r="I52" s="112">
        <v>0</v>
      </c>
      <c r="J52" s="112">
        <v>11</v>
      </c>
      <c r="K52" s="112">
        <v>11</v>
      </c>
      <c r="L52" s="113">
        <f t="shared" si="10"/>
        <v>0.27770833333333333</v>
      </c>
      <c r="M52" s="113">
        <f t="shared" si="11"/>
        <v>0.87770833333333331</v>
      </c>
      <c r="N52" s="113"/>
    </row>
    <row r="53" spans="1:14" ht="14.25" customHeight="1" x14ac:dyDescent="0.15">
      <c r="A53" s="76" t="s">
        <v>221</v>
      </c>
      <c r="B53" s="111">
        <v>2019</v>
      </c>
      <c r="C53" s="112">
        <v>34</v>
      </c>
      <c r="D53" s="112">
        <v>21</v>
      </c>
      <c r="E53" s="113">
        <f t="shared" si="9"/>
        <v>0.61764705882352944</v>
      </c>
      <c r="F53" s="112">
        <v>18</v>
      </c>
      <c r="G53" s="112">
        <v>3</v>
      </c>
      <c r="H53" s="112">
        <v>0</v>
      </c>
      <c r="I53" s="112">
        <v>0</v>
      </c>
      <c r="J53" s="112">
        <v>7</v>
      </c>
      <c r="K53" s="112">
        <v>9</v>
      </c>
      <c r="L53" s="113">
        <f t="shared" si="10"/>
        <v>0.19042857142857142</v>
      </c>
      <c r="M53" s="113">
        <f t="shared" si="11"/>
        <v>0.80807563025210083</v>
      </c>
      <c r="N53" s="113"/>
    </row>
    <row r="54" spans="1:14" ht="14.25" customHeight="1" x14ac:dyDescent="0.15">
      <c r="A54" s="76" t="s">
        <v>222</v>
      </c>
      <c r="B54" s="111">
        <v>2019</v>
      </c>
      <c r="C54" s="112">
        <v>19</v>
      </c>
      <c r="D54" s="112">
        <v>11</v>
      </c>
      <c r="E54" s="113">
        <f t="shared" si="9"/>
        <v>0.57894736842105265</v>
      </c>
      <c r="F54" s="112">
        <v>11</v>
      </c>
      <c r="G54" s="112">
        <v>0</v>
      </c>
      <c r="H54" s="112">
        <v>0</v>
      </c>
      <c r="I54" s="112">
        <v>0</v>
      </c>
      <c r="J54" s="112">
        <v>4</v>
      </c>
      <c r="K54" s="112">
        <v>6</v>
      </c>
      <c r="L54" s="113">
        <f t="shared" si="10"/>
        <v>0</v>
      </c>
      <c r="M54" s="113">
        <f t="shared" si="11"/>
        <v>0.57894736842105265</v>
      </c>
      <c r="N54" s="113"/>
    </row>
    <row r="55" spans="1:14" ht="14.25" customHeight="1" x14ac:dyDescent="0.15">
      <c r="A55" s="76" t="s">
        <v>92</v>
      </c>
      <c r="B55" s="111">
        <v>2019</v>
      </c>
      <c r="C55" s="112">
        <v>38</v>
      </c>
      <c r="D55" s="112">
        <v>23</v>
      </c>
      <c r="E55" s="113">
        <f t="shared" si="9"/>
        <v>0.60526315789473684</v>
      </c>
      <c r="F55" s="112">
        <v>15</v>
      </c>
      <c r="G55" s="112">
        <v>5</v>
      </c>
      <c r="H55" s="112">
        <v>1</v>
      </c>
      <c r="I55" s="112">
        <v>2</v>
      </c>
      <c r="J55" s="112">
        <v>22</v>
      </c>
      <c r="K55" s="112">
        <v>16</v>
      </c>
      <c r="L55" s="113">
        <f t="shared" si="10"/>
        <v>0.53617391304347828</v>
      </c>
      <c r="M55" s="113">
        <f t="shared" si="11"/>
        <v>1.1414370709382151</v>
      </c>
      <c r="N55" s="113"/>
    </row>
    <row r="56" spans="1:14" ht="14.25" customHeight="1" x14ac:dyDescent="0.15">
      <c r="A56" s="76" t="s">
        <v>223</v>
      </c>
      <c r="B56" s="111">
        <v>2019</v>
      </c>
      <c r="C56" s="112">
        <v>40</v>
      </c>
      <c r="D56" s="112">
        <v>28</v>
      </c>
      <c r="E56" s="113">
        <f t="shared" si="9"/>
        <v>0.7</v>
      </c>
      <c r="F56" s="112">
        <v>25</v>
      </c>
      <c r="G56" s="112">
        <v>2</v>
      </c>
      <c r="H56" s="112">
        <v>1</v>
      </c>
      <c r="I56" s="112">
        <v>0</v>
      </c>
      <c r="J56" s="112">
        <v>10</v>
      </c>
      <c r="K56" s="112">
        <v>13</v>
      </c>
      <c r="L56" s="113">
        <f t="shared" si="10"/>
        <v>0.15475</v>
      </c>
      <c r="M56" s="113">
        <f t="shared" si="11"/>
        <v>0.8547499999999999</v>
      </c>
      <c r="N56" s="113"/>
    </row>
    <row r="57" spans="1:14" ht="14.25" customHeight="1" x14ac:dyDescent="0.15">
      <c r="A57" s="76" t="s">
        <v>224</v>
      </c>
      <c r="B57" s="111">
        <v>2019</v>
      </c>
      <c r="C57" s="112">
        <v>2</v>
      </c>
      <c r="D57" s="112">
        <v>0</v>
      </c>
      <c r="E57" s="113">
        <f t="shared" si="9"/>
        <v>0</v>
      </c>
      <c r="F57" s="112">
        <v>0</v>
      </c>
      <c r="G57" s="112">
        <v>0</v>
      </c>
      <c r="H57" s="112">
        <v>0</v>
      </c>
      <c r="I57" s="112">
        <v>0</v>
      </c>
      <c r="J57" s="112">
        <v>0</v>
      </c>
      <c r="K57" s="112">
        <v>0</v>
      </c>
      <c r="L57" s="113" t="e">
        <f t="shared" si="10"/>
        <v>#DIV/0!</v>
      </c>
      <c r="M57" s="113" t="e">
        <f t="shared" si="11"/>
        <v>#DIV/0!</v>
      </c>
      <c r="N57" s="113"/>
    </row>
    <row r="58" spans="1:14" ht="14.25" customHeight="1" x14ac:dyDescent="0.15">
      <c r="A58" s="86" t="s">
        <v>79</v>
      </c>
      <c r="B58" s="111">
        <v>2019</v>
      </c>
      <c r="C58" s="112">
        <v>45</v>
      </c>
      <c r="D58" s="112">
        <v>26</v>
      </c>
      <c r="E58" s="113">
        <f t="shared" si="9"/>
        <v>0.57777777777777772</v>
      </c>
      <c r="F58" s="112">
        <v>24</v>
      </c>
      <c r="G58" s="112">
        <v>2</v>
      </c>
      <c r="H58" s="112">
        <v>0</v>
      </c>
      <c r="I58" s="112">
        <v>0</v>
      </c>
      <c r="J58" s="112">
        <v>16</v>
      </c>
      <c r="K58" s="112">
        <v>8</v>
      </c>
      <c r="L58" s="113">
        <f t="shared" si="10"/>
        <v>0.10253846153846154</v>
      </c>
      <c r="M58" s="113">
        <f t="shared" si="11"/>
        <v>0.6803162393162393</v>
      </c>
      <c r="N58" s="113"/>
    </row>
    <row r="59" spans="1:14" ht="14.25" customHeight="1" x14ac:dyDescent="0.15">
      <c r="A59" s="76" t="s">
        <v>40</v>
      </c>
      <c r="B59" s="111">
        <v>2019</v>
      </c>
      <c r="C59" s="112">
        <v>26</v>
      </c>
      <c r="D59" s="112">
        <v>12</v>
      </c>
      <c r="E59" s="113">
        <f t="shared" si="9"/>
        <v>0.46153846153846156</v>
      </c>
      <c r="F59" s="112">
        <v>12</v>
      </c>
      <c r="G59" s="112">
        <v>0</v>
      </c>
      <c r="H59" s="112">
        <v>0</v>
      </c>
      <c r="I59" s="112">
        <v>0</v>
      </c>
      <c r="J59" s="112">
        <v>9</v>
      </c>
      <c r="K59" s="112">
        <v>1</v>
      </c>
      <c r="L59" s="113">
        <f t="shared" si="10"/>
        <v>0</v>
      </c>
      <c r="M59" s="113">
        <f t="shared" si="11"/>
        <v>0.46153846153846156</v>
      </c>
      <c r="N59" s="113"/>
    </row>
    <row r="60" spans="1:14" ht="14.75" customHeight="1" x14ac:dyDescent="0.15">
      <c r="A60" s="114" t="s">
        <v>225</v>
      </c>
      <c r="B60" s="111">
        <v>2019</v>
      </c>
      <c r="C60" s="112">
        <v>15</v>
      </c>
      <c r="D60" s="112">
        <v>12</v>
      </c>
      <c r="E60" s="113">
        <f t="shared" si="9"/>
        <v>0.8</v>
      </c>
      <c r="F60" s="112">
        <v>10</v>
      </c>
      <c r="G60" s="112">
        <v>0</v>
      </c>
      <c r="H60" s="112">
        <v>1</v>
      </c>
      <c r="I60" s="112">
        <v>1</v>
      </c>
      <c r="J60" s="112">
        <v>6</v>
      </c>
      <c r="K60" s="112">
        <v>5</v>
      </c>
      <c r="L60" s="113">
        <f t="shared" si="10"/>
        <v>0.30558333333333332</v>
      </c>
      <c r="M60" s="113">
        <f t="shared" si="11"/>
        <v>1.1055833333333334</v>
      </c>
      <c r="N60" s="113"/>
    </row>
    <row r="61" spans="1:14" ht="15" customHeight="1" x14ac:dyDescent="0.15">
      <c r="A61" s="140" t="s">
        <v>226</v>
      </c>
      <c r="B61" s="141"/>
      <c r="C61" s="142"/>
      <c r="D61" s="142"/>
      <c r="E61" s="143"/>
      <c r="F61" s="142"/>
      <c r="G61" s="142"/>
      <c r="H61" s="142"/>
      <c r="I61" s="142"/>
      <c r="J61" s="142"/>
      <c r="K61" s="142"/>
      <c r="L61" s="143"/>
      <c r="M61" s="143"/>
      <c r="N61" s="143"/>
    </row>
    <row r="62" spans="1:14" ht="14.75" customHeight="1" x14ac:dyDescent="0.15">
      <c r="A62" s="120" t="s">
        <v>227</v>
      </c>
      <c r="B62" s="111">
        <v>2019</v>
      </c>
      <c r="C62" s="112">
        <v>33</v>
      </c>
      <c r="D62" s="112">
        <v>19</v>
      </c>
      <c r="E62" s="113">
        <f t="shared" ref="E62:E73" si="12">D62/C62</f>
        <v>0.5757575757575758</v>
      </c>
      <c r="F62" s="112">
        <v>17</v>
      </c>
      <c r="G62" s="112">
        <v>1</v>
      </c>
      <c r="H62" s="112">
        <v>1</v>
      </c>
      <c r="I62" s="112">
        <v>0</v>
      </c>
      <c r="J62" s="112">
        <v>9</v>
      </c>
      <c r="K62" s="112">
        <v>13</v>
      </c>
      <c r="L62" s="113">
        <f t="shared" ref="L62:L73" si="13">(G62*1.333+H62*1.667+I62*2)/D62</f>
        <v>0.15789473684210525</v>
      </c>
      <c r="M62" s="113">
        <f t="shared" ref="M62:M73" si="14">E62+L62</f>
        <v>0.733652312599681</v>
      </c>
      <c r="N62" s="113"/>
    </row>
    <row r="63" spans="1:14" ht="14.25" customHeight="1" x14ac:dyDescent="0.15">
      <c r="A63" s="76" t="s">
        <v>228</v>
      </c>
      <c r="B63" s="111">
        <v>2019</v>
      </c>
      <c r="C63" s="112">
        <v>40</v>
      </c>
      <c r="D63" s="112">
        <v>23</v>
      </c>
      <c r="E63" s="113">
        <f t="shared" si="12"/>
        <v>0.57499999999999996</v>
      </c>
      <c r="F63" s="112">
        <v>22</v>
      </c>
      <c r="G63" s="112">
        <v>1</v>
      </c>
      <c r="H63" s="112">
        <v>0</v>
      </c>
      <c r="I63" s="112">
        <v>0</v>
      </c>
      <c r="J63" s="112">
        <v>9</v>
      </c>
      <c r="K63" s="112">
        <v>10</v>
      </c>
      <c r="L63" s="113">
        <f t="shared" si="13"/>
        <v>5.7956521739130434E-2</v>
      </c>
      <c r="M63" s="113">
        <f t="shared" si="14"/>
        <v>0.63295652173913042</v>
      </c>
      <c r="N63" s="113"/>
    </row>
    <row r="64" spans="1:14" ht="14.25" customHeight="1" x14ac:dyDescent="0.15">
      <c r="A64" s="76" t="s">
        <v>229</v>
      </c>
      <c r="B64" s="111">
        <v>2019</v>
      </c>
      <c r="C64" s="112">
        <v>42</v>
      </c>
      <c r="D64" s="112">
        <v>18</v>
      </c>
      <c r="E64" s="113">
        <f t="shared" si="12"/>
        <v>0.42857142857142855</v>
      </c>
      <c r="F64" s="112">
        <v>18</v>
      </c>
      <c r="G64" s="112">
        <v>0</v>
      </c>
      <c r="H64" s="112">
        <v>0</v>
      </c>
      <c r="I64" s="112">
        <v>0</v>
      </c>
      <c r="J64" s="112">
        <v>14</v>
      </c>
      <c r="K64" s="112">
        <v>1</v>
      </c>
      <c r="L64" s="113">
        <f t="shared" si="13"/>
        <v>0</v>
      </c>
      <c r="M64" s="113">
        <f t="shared" si="14"/>
        <v>0.42857142857142855</v>
      </c>
      <c r="N64" s="113"/>
    </row>
    <row r="65" spans="1:14" ht="14.25" customHeight="1" x14ac:dyDescent="0.15">
      <c r="A65" s="76" t="s">
        <v>198</v>
      </c>
      <c r="B65" s="111">
        <v>2019</v>
      </c>
      <c r="C65" s="112">
        <v>52</v>
      </c>
      <c r="D65" s="112">
        <v>42</v>
      </c>
      <c r="E65" s="113">
        <f t="shared" si="12"/>
        <v>0.80769230769230771</v>
      </c>
      <c r="F65" s="112">
        <v>42</v>
      </c>
      <c r="G65" s="112">
        <v>0</v>
      </c>
      <c r="H65" s="112">
        <v>0</v>
      </c>
      <c r="I65" s="112">
        <v>0</v>
      </c>
      <c r="J65" s="112">
        <v>10</v>
      </c>
      <c r="K65" s="112">
        <v>15</v>
      </c>
      <c r="L65" s="113">
        <f t="shared" si="13"/>
        <v>0</v>
      </c>
      <c r="M65" s="113">
        <f t="shared" si="14"/>
        <v>0.80769230769230771</v>
      </c>
      <c r="N65" s="113"/>
    </row>
    <row r="66" spans="1:14" ht="14.25" customHeight="1" x14ac:dyDescent="0.15">
      <c r="A66" s="76" t="s">
        <v>133</v>
      </c>
      <c r="B66" s="111">
        <v>2019</v>
      </c>
      <c r="C66" s="112">
        <v>4</v>
      </c>
      <c r="D66" s="112">
        <v>3</v>
      </c>
      <c r="E66" s="113">
        <f t="shared" si="12"/>
        <v>0.75</v>
      </c>
      <c r="F66" s="112">
        <v>3</v>
      </c>
      <c r="G66" s="112">
        <v>0</v>
      </c>
      <c r="H66" s="112">
        <v>0</v>
      </c>
      <c r="I66" s="112">
        <v>0</v>
      </c>
      <c r="J66" s="112">
        <v>2</v>
      </c>
      <c r="K66" s="112">
        <v>2</v>
      </c>
      <c r="L66" s="113">
        <f t="shared" si="13"/>
        <v>0</v>
      </c>
      <c r="M66" s="113">
        <f t="shared" si="14"/>
        <v>0.75</v>
      </c>
      <c r="N66" s="113"/>
    </row>
    <row r="67" spans="1:14" ht="14.25" customHeight="1" x14ac:dyDescent="0.15">
      <c r="A67" s="76" t="s">
        <v>146</v>
      </c>
      <c r="B67" s="111">
        <v>2019</v>
      </c>
      <c r="C67" s="112">
        <v>41</v>
      </c>
      <c r="D67" s="112">
        <v>17</v>
      </c>
      <c r="E67" s="113">
        <f t="shared" si="12"/>
        <v>0.41463414634146339</v>
      </c>
      <c r="F67" s="112">
        <v>17</v>
      </c>
      <c r="G67" s="112">
        <v>0</v>
      </c>
      <c r="H67" s="112">
        <v>0</v>
      </c>
      <c r="I67" s="112">
        <v>0</v>
      </c>
      <c r="J67" s="112">
        <v>9</v>
      </c>
      <c r="K67" s="112">
        <v>10</v>
      </c>
      <c r="L67" s="113">
        <f t="shared" si="13"/>
        <v>0</v>
      </c>
      <c r="M67" s="113">
        <f t="shared" si="14"/>
        <v>0.41463414634146339</v>
      </c>
      <c r="N67" s="113"/>
    </row>
    <row r="68" spans="1:14" ht="14.25" customHeight="1" x14ac:dyDescent="0.15">
      <c r="A68" s="76" t="s">
        <v>83</v>
      </c>
      <c r="B68" s="111">
        <v>2019</v>
      </c>
      <c r="C68" s="112">
        <v>62</v>
      </c>
      <c r="D68" s="112">
        <v>44</v>
      </c>
      <c r="E68" s="113">
        <f t="shared" si="12"/>
        <v>0.70967741935483875</v>
      </c>
      <c r="F68" s="112">
        <v>40</v>
      </c>
      <c r="G68" s="112">
        <v>3</v>
      </c>
      <c r="H68" s="112">
        <v>1</v>
      </c>
      <c r="I68" s="112">
        <v>0</v>
      </c>
      <c r="J68" s="112">
        <v>14</v>
      </c>
      <c r="K68" s="112">
        <v>23</v>
      </c>
      <c r="L68" s="113">
        <f t="shared" si="13"/>
        <v>0.12877272727272726</v>
      </c>
      <c r="M68" s="113">
        <f t="shared" si="14"/>
        <v>0.83845014662756601</v>
      </c>
      <c r="N68" s="113"/>
    </row>
    <row r="69" spans="1:14" ht="14.25" customHeight="1" x14ac:dyDescent="0.15">
      <c r="A69" s="86" t="s">
        <v>84</v>
      </c>
      <c r="B69" s="111">
        <v>2019</v>
      </c>
      <c r="C69" s="112">
        <v>59</v>
      </c>
      <c r="D69" s="112">
        <v>42</v>
      </c>
      <c r="E69" s="113">
        <f t="shared" si="12"/>
        <v>0.71186440677966101</v>
      </c>
      <c r="F69" s="112">
        <v>40</v>
      </c>
      <c r="G69" s="112">
        <v>2</v>
      </c>
      <c r="H69" s="112">
        <v>0</v>
      </c>
      <c r="I69" s="112">
        <v>0</v>
      </c>
      <c r="J69" s="112">
        <v>13</v>
      </c>
      <c r="K69" s="112">
        <v>25</v>
      </c>
      <c r="L69" s="113">
        <f t="shared" si="13"/>
        <v>6.3476190476190478E-2</v>
      </c>
      <c r="M69" s="113">
        <f t="shared" si="14"/>
        <v>0.77534059725585147</v>
      </c>
      <c r="N69" s="113"/>
    </row>
    <row r="70" spans="1:14" ht="14.25" customHeight="1" x14ac:dyDescent="0.15">
      <c r="A70" s="76" t="s">
        <v>187</v>
      </c>
      <c r="B70" s="111">
        <v>2019</v>
      </c>
      <c r="C70" s="112">
        <v>44</v>
      </c>
      <c r="D70" s="112">
        <v>29</v>
      </c>
      <c r="E70" s="113">
        <f t="shared" si="12"/>
        <v>0.65909090909090906</v>
      </c>
      <c r="F70" s="112">
        <v>26</v>
      </c>
      <c r="G70" s="112">
        <v>2</v>
      </c>
      <c r="H70" s="112">
        <v>1</v>
      </c>
      <c r="I70" s="112">
        <v>0</v>
      </c>
      <c r="J70" s="112">
        <v>15</v>
      </c>
      <c r="K70" s="112">
        <v>13</v>
      </c>
      <c r="L70" s="113">
        <f t="shared" si="13"/>
        <v>0.14941379310344829</v>
      </c>
      <c r="M70" s="113">
        <f t="shared" si="14"/>
        <v>0.80850470219435733</v>
      </c>
      <c r="N70" s="113"/>
    </row>
    <row r="71" spans="1:14" ht="14.25" customHeight="1" x14ac:dyDescent="0.15">
      <c r="A71" s="76" t="s">
        <v>21</v>
      </c>
      <c r="B71" s="111">
        <v>2019</v>
      </c>
      <c r="C71" s="112">
        <v>61</v>
      </c>
      <c r="D71" s="112">
        <v>41</v>
      </c>
      <c r="E71" s="113">
        <f t="shared" si="12"/>
        <v>0.67213114754098358</v>
      </c>
      <c r="F71" s="112">
        <v>23</v>
      </c>
      <c r="G71" s="112">
        <v>12</v>
      </c>
      <c r="H71" s="112">
        <v>3</v>
      </c>
      <c r="I71" s="112">
        <v>3</v>
      </c>
      <c r="J71" s="112">
        <v>29</v>
      </c>
      <c r="K71" s="112">
        <v>29</v>
      </c>
      <c r="L71" s="113">
        <f t="shared" si="13"/>
        <v>0.65846341463414637</v>
      </c>
      <c r="M71" s="113">
        <f t="shared" si="14"/>
        <v>1.3305945621751301</v>
      </c>
      <c r="N71" s="113"/>
    </row>
    <row r="72" spans="1:14" ht="14.25" customHeight="1" x14ac:dyDescent="0.15">
      <c r="A72" s="86" t="s">
        <v>38</v>
      </c>
      <c r="B72" s="111">
        <v>2019</v>
      </c>
      <c r="C72" s="112">
        <v>44</v>
      </c>
      <c r="D72" s="112">
        <v>33</v>
      </c>
      <c r="E72" s="113">
        <f t="shared" si="12"/>
        <v>0.75</v>
      </c>
      <c r="F72" s="112">
        <v>14</v>
      </c>
      <c r="G72" s="112">
        <v>9</v>
      </c>
      <c r="H72" s="112">
        <v>4</v>
      </c>
      <c r="I72" s="112">
        <v>6</v>
      </c>
      <c r="J72" s="112">
        <v>34</v>
      </c>
      <c r="K72" s="112">
        <v>23</v>
      </c>
      <c r="L72" s="113">
        <f t="shared" si="13"/>
        <v>0.9292424242424242</v>
      </c>
      <c r="M72" s="113">
        <f t="shared" si="14"/>
        <v>1.6792424242424242</v>
      </c>
      <c r="N72" s="113"/>
    </row>
    <row r="73" spans="1:14" ht="14.75" customHeight="1" x14ac:dyDescent="0.15">
      <c r="A73" s="144" t="s">
        <v>82</v>
      </c>
      <c r="B73" s="111">
        <v>2019</v>
      </c>
      <c r="C73" s="112">
        <v>49</v>
      </c>
      <c r="D73" s="112">
        <v>40</v>
      </c>
      <c r="E73" s="113">
        <f t="shared" si="12"/>
        <v>0.81632653061224492</v>
      </c>
      <c r="F73" s="112">
        <v>15</v>
      </c>
      <c r="G73" s="112">
        <v>5</v>
      </c>
      <c r="H73" s="112">
        <v>12</v>
      </c>
      <c r="I73" s="112">
        <v>8</v>
      </c>
      <c r="J73" s="112">
        <v>38</v>
      </c>
      <c r="K73" s="112">
        <v>30</v>
      </c>
      <c r="L73" s="113">
        <f t="shared" si="13"/>
        <v>1.0667249999999999</v>
      </c>
      <c r="M73" s="113">
        <f t="shared" si="14"/>
        <v>1.8830515306122448</v>
      </c>
      <c r="N73" s="113"/>
    </row>
    <row r="74" spans="1:14" ht="15" customHeight="1" x14ac:dyDescent="0.15">
      <c r="A74" s="145" t="s">
        <v>230</v>
      </c>
      <c r="B74" s="146"/>
      <c r="C74" s="147"/>
      <c r="D74" s="148"/>
      <c r="E74" s="149"/>
      <c r="F74" s="148"/>
      <c r="G74" s="148"/>
      <c r="H74" s="148"/>
      <c r="I74" s="148"/>
      <c r="J74" s="148"/>
      <c r="K74" s="148"/>
      <c r="L74" s="149"/>
      <c r="M74" s="149"/>
      <c r="N74" s="149"/>
    </row>
    <row r="75" spans="1:14" ht="14.75" customHeight="1" x14ac:dyDescent="0.15">
      <c r="A75" s="120" t="s">
        <v>231</v>
      </c>
      <c r="B75" s="111">
        <v>2019</v>
      </c>
      <c r="C75" s="112">
        <v>3</v>
      </c>
      <c r="D75" s="112">
        <v>0</v>
      </c>
      <c r="E75" s="113">
        <f t="shared" ref="E75:E86" si="15">D75/C75</f>
        <v>0</v>
      </c>
      <c r="F75" s="112">
        <v>0</v>
      </c>
      <c r="G75" s="112">
        <v>0</v>
      </c>
      <c r="H75" s="112">
        <v>0</v>
      </c>
      <c r="I75" s="112">
        <v>0</v>
      </c>
      <c r="J75" s="112">
        <v>0</v>
      </c>
      <c r="K75" s="112">
        <v>0</v>
      </c>
      <c r="L75" s="113" t="e">
        <f t="shared" ref="L75:L86" si="16">(G75*1.333+H75*1.667+I75*2)/D75</f>
        <v>#DIV/0!</v>
      </c>
      <c r="M75" s="113" t="e">
        <f t="shared" ref="M75:M86" si="17">E75+L75</f>
        <v>#DIV/0!</v>
      </c>
      <c r="N75" s="113"/>
    </row>
    <row r="76" spans="1:14" ht="14.25" customHeight="1" x14ac:dyDescent="0.15">
      <c r="A76" s="76" t="s">
        <v>232</v>
      </c>
      <c r="B76" s="111">
        <v>2019</v>
      </c>
      <c r="C76" s="112">
        <v>3</v>
      </c>
      <c r="D76" s="112">
        <v>0</v>
      </c>
      <c r="E76" s="113">
        <f t="shared" si="15"/>
        <v>0</v>
      </c>
      <c r="F76" s="112">
        <v>0</v>
      </c>
      <c r="G76" s="112">
        <v>0</v>
      </c>
      <c r="H76" s="112">
        <v>0</v>
      </c>
      <c r="I76" s="112">
        <v>0</v>
      </c>
      <c r="J76" s="112">
        <v>1</v>
      </c>
      <c r="K76" s="112">
        <v>0</v>
      </c>
      <c r="L76" s="113" t="e">
        <f t="shared" si="16"/>
        <v>#DIV/0!</v>
      </c>
      <c r="M76" s="113" t="e">
        <f t="shared" si="17"/>
        <v>#DIV/0!</v>
      </c>
      <c r="N76" s="113"/>
    </row>
    <row r="77" spans="1:14" ht="14.25" customHeight="1" x14ac:dyDescent="0.15">
      <c r="A77" s="76" t="s">
        <v>76</v>
      </c>
      <c r="B77" s="111">
        <v>2019</v>
      </c>
      <c r="C77" s="112">
        <v>2</v>
      </c>
      <c r="D77" s="112">
        <v>2</v>
      </c>
      <c r="E77" s="113">
        <f t="shared" si="15"/>
        <v>1</v>
      </c>
      <c r="F77" s="112">
        <v>2</v>
      </c>
      <c r="G77" s="112">
        <v>0</v>
      </c>
      <c r="H77" s="112">
        <v>0</v>
      </c>
      <c r="I77" s="112">
        <v>0</v>
      </c>
      <c r="J77" s="112">
        <v>1</v>
      </c>
      <c r="K77" s="112">
        <v>1</v>
      </c>
      <c r="L77" s="113">
        <f t="shared" si="16"/>
        <v>0</v>
      </c>
      <c r="M77" s="113">
        <f t="shared" si="17"/>
        <v>1</v>
      </c>
      <c r="N77" s="113"/>
    </row>
    <row r="78" spans="1:14" ht="14.25" customHeight="1" x14ac:dyDescent="0.15">
      <c r="A78" s="76" t="s">
        <v>90</v>
      </c>
      <c r="B78" s="111">
        <v>2019</v>
      </c>
      <c r="C78" s="112">
        <v>4</v>
      </c>
      <c r="D78" s="112">
        <v>1</v>
      </c>
      <c r="E78" s="113">
        <f t="shared" si="15"/>
        <v>0.25</v>
      </c>
      <c r="F78" s="112">
        <v>1</v>
      </c>
      <c r="G78" s="112">
        <v>0</v>
      </c>
      <c r="H78" s="112">
        <v>0</v>
      </c>
      <c r="I78" s="112">
        <v>0</v>
      </c>
      <c r="J78" s="112">
        <v>2</v>
      </c>
      <c r="K78" s="112">
        <v>3</v>
      </c>
      <c r="L78" s="113">
        <f t="shared" si="16"/>
        <v>0</v>
      </c>
      <c r="M78" s="113">
        <f t="shared" si="17"/>
        <v>0.25</v>
      </c>
      <c r="N78" s="113"/>
    </row>
    <row r="79" spans="1:14" ht="14.25" customHeight="1" x14ac:dyDescent="0.15">
      <c r="A79" s="76" t="s">
        <v>191</v>
      </c>
      <c r="B79" s="111">
        <v>2019</v>
      </c>
      <c r="C79" s="112">
        <v>4</v>
      </c>
      <c r="D79" s="112">
        <v>3</v>
      </c>
      <c r="E79" s="113">
        <f t="shared" si="15"/>
        <v>0.75</v>
      </c>
      <c r="F79" s="112">
        <v>3</v>
      </c>
      <c r="G79" s="112">
        <v>0</v>
      </c>
      <c r="H79" s="112">
        <v>0</v>
      </c>
      <c r="I79" s="112">
        <v>0</v>
      </c>
      <c r="J79" s="112">
        <v>0</v>
      </c>
      <c r="K79" s="112">
        <v>0</v>
      </c>
      <c r="L79" s="113">
        <f t="shared" si="16"/>
        <v>0</v>
      </c>
      <c r="M79" s="113">
        <f t="shared" si="17"/>
        <v>0.75</v>
      </c>
      <c r="N79" s="113"/>
    </row>
    <row r="80" spans="1:14" ht="14.25" customHeight="1" x14ac:dyDescent="0.15">
      <c r="A80" s="76" t="s">
        <v>112</v>
      </c>
      <c r="B80" s="111">
        <v>2019</v>
      </c>
      <c r="C80" s="112">
        <v>2</v>
      </c>
      <c r="D80" s="112">
        <v>2</v>
      </c>
      <c r="E80" s="113">
        <f t="shared" si="15"/>
        <v>1</v>
      </c>
      <c r="F80" s="112">
        <v>2</v>
      </c>
      <c r="G80" s="112">
        <v>0</v>
      </c>
      <c r="H80" s="112">
        <v>0</v>
      </c>
      <c r="I80" s="112">
        <v>0</v>
      </c>
      <c r="J80" s="112">
        <v>1</v>
      </c>
      <c r="K80" s="112">
        <v>0</v>
      </c>
      <c r="L80" s="113">
        <f t="shared" si="16"/>
        <v>0</v>
      </c>
      <c r="M80" s="113">
        <f t="shared" si="17"/>
        <v>1</v>
      </c>
      <c r="N80" s="113"/>
    </row>
    <row r="81" spans="1:14" ht="14.25" customHeight="1" x14ac:dyDescent="0.15">
      <c r="A81" s="76" t="s">
        <v>233</v>
      </c>
      <c r="B81" s="111">
        <v>2019</v>
      </c>
      <c r="C81" s="112">
        <v>15</v>
      </c>
      <c r="D81" s="112">
        <v>7</v>
      </c>
      <c r="E81" s="113">
        <f t="shared" si="15"/>
        <v>0.46666666666666667</v>
      </c>
      <c r="F81" s="112">
        <v>7</v>
      </c>
      <c r="G81" s="112">
        <v>0</v>
      </c>
      <c r="H81" s="112">
        <v>0</v>
      </c>
      <c r="I81" s="112">
        <v>0</v>
      </c>
      <c r="J81" s="112">
        <v>2</v>
      </c>
      <c r="K81" s="112">
        <v>2</v>
      </c>
      <c r="L81" s="113">
        <f t="shared" si="16"/>
        <v>0</v>
      </c>
      <c r="M81" s="113">
        <f t="shared" si="17"/>
        <v>0.46666666666666667</v>
      </c>
      <c r="N81" s="113"/>
    </row>
    <row r="82" spans="1:14" ht="14.25" customHeight="1" x14ac:dyDescent="0.15">
      <c r="A82" s="76" t="s">
        <v>234</v>
      </c>
      <c r="B82" s="111">
        <v>2019</v>
      </c>
      <c r="C82" s="112">
        <v>3</v>
      </c>
      <c r="D82" s="112">
        <v>2</v>
      </c>
      <c r="E82" s="113">
        <f t="shared" si="15"/>
        <v>0.66666666666666663</v>
      </c>
      <c r="F82" s="112">
        <v>2</v>
      </c>
      <c r="G82" s="112">
        <v>0</v>
      </c>
      <c r="H82" s="112">
        <v>0</v>
      </c>
      <c r="I82" s="112">
        <v>0</v>
      </c>
      <c r="J82" s="112">
        <v>0</v>
      </c>
      <c r="K82" s="112">
        <v>1</v>
      </c>
      <c r="L82" s="113">
        <f t="shared" si="16"/>
        <v>0</v>
      </c>
      <c r="M82" s="113">
        <f t="shared" si="17"/>
        <v>0.66666666666666663</v>
      </c>
      <c r="N82" s="113"/>
    </row>
    <row r="83" spans="1:14" ht="14.25" customHeight="1" x14ac:dyDescent="0.15">
      <c r="A83" s="76" t="s">
        <v>235</v>
      </c>
      <c r="B83" s="111">
        <v>2019</v>
      </c>
      <c r="C83" s="112">
        <v>5</v>
      </c>
      <c r="D83" s="112">
        <v>5</v>
      </c>
      <c r="E83" s="113">
        <f t="shared" si="15"/>
        <v>1</v>
      </c>
      <c r="F83" s="112">
        <v>5</v>
      </c>
      <c r="G83" s="112">
        <v>0</v>
      </c>
      <c r="H83" s="112">
        <v>0</v>
      </c>
      <c r="I83" s="112">
        <v>0</v>
      </c>
      <c r="J83" s="112">
        <v>1</v>
      </c>
      <c r="K83" s="112">
        <v>3</v>
      </c>
      <c r="L83" s="113">
        <f t="shared" si="16"/>
        <v>0</v>
      </c>
      <c r="M83" s="113">
        <f t="shared" si="17"/>
        <v>1</v>
      </c>
      <c r="N83" s="113"/>
    </row>
    <row r="84" spans="1:14" ht="14.25" customHeight="1" x14ac:dyDescent="0.15">
      <c r="A84" s="76" t="s">
        <v>236</v>
      </c>
      <c r="B84" s="111">
        <v>2019</v>
      </c>
      <c r="C84" s="112">
        <v>5</v>
      </c>
      <c r="D84" s="112">
        <v>2</v>
      </c>
      <c r="E84" s="113">
        <f t="shared" si="15"/>
        <v>0.4</v>
      </c>
      <c r="F84" s="112">
        <v>2</v>
      </c>
      <c r="G84" s="112">
        <v>0</v>
      </c>
      <c r="H84" s="112">
        <v>0</v>
      </c>
      <c r="I84" s="112">
        <v>0</v>
      </c>
      <c r="J84" s="112">
        <v>1</v>
      </c>
      <c r="K84" s="112">
        <v>2</v>
      </c>
      <c r="L84" s="113">
        <f t="shared" si="16"/>
        <v>0</v>
      </c>
      <c r="M84" s="113">
        <f t="shared" si="17"/>
        <v>0.4</v>
      </c>
      <c r="N84" s="113"/>
    </row>
    <row r="85" spans="1:14" ht="14.25" customHeight="1" x14ac:dyDescent="0.15">
      <c r="A85" s="76" t="s">
        <v>237</v>
      </c>
      <c r="B85" s="111">
        <v>2019</v>
      </c>
      <c r="C85" s="112">
        <v>8</v>
      </c>
      <c r="D85" s="112">
        <v>4</v>
      </c>
      <c r="E85" s="113">
        <f t="shared" si="15"/>
        <v>0.5</v>
      </c>
      <c r="F85" s="112">
        <v>3</v>
      </c>
      <c r="G85" s="112">
        <v>1</v>
      </c>
      <c r="H85" s="112">
        <v>0</v>
      </c>
      <c r="I85" s="112">
        <v>0</v>
      </c>
      <c r="J85" s="112">
        <v>2</v>
      </c>
      <c r="K85" s="112">
        <v>1</v>
      </c>
      <c r="L85" s="113">
        <f t="shared" si="16"/>
        <v>0.33324999999999999</v>
      </c>
      <c r="M85" s="113">
        <f t="shared" si="17"/>
        <v>0.83325000000000005</v>
      </c>
      <c r="N85" s="113"/>
    </row>
    <row r="86" spans="1:14" ht="14.25" customHeight="1" x14ac:dyDescent="0.15">
      <c r="A86" s="76" t="s">
        <v>61</v>
      </c>
      <c r="B86" s="111">
        <v>2019</v>
      </c>
      <c r="C86" s="112">
        <v>4</v>
      </c>
      <c r="D86" s="112">
        <v>4</v>
      </c>
      <c r="E86" s="113">
        <f t="shared" si="15"/>
        <v>1</v>
      </c>
      <c r="F86" s="112">
        <v>3</v>
      </c>
      <c r="G86" s="112">
        <v>1</v>
      </c>
      <c r="H86" s="112">
        <v>0</v>
      </c>
      <c r="I86" s="112">
        <v>0</v>
      </c>
      <c r="J86" s="112">
        <v>2</v>
      </c>
      <c r="K86" s="112">
        <v>2</v>
      </c>
      <c r="L86" s="113">
        <f t="shared" si="16"/>
        <v>0.33324999999999999</v>
      </c>
      <c r="M86" s="113">
        <f t="shared" si="17"/>
        <v>1.33325</v>
      </c>
      <c r="N86" s="113"/>
    </row>
    <row r="87" spans="1:14" ht="14.25" customHeight="1" x14ac:dyDescent="0.15">
      <c r="A87" s="82"/>
      <c r="B87" s="77"/>
      <c r="C87" s="81"/>
      <c r="D87" s="81"/>
      <c r="E87" s="113"/>
      <c r="F87" s="81"/>
      <c r="G87" s="81"/>
      <c r="H87" s="81"/>
      <c r="I87" s="81"/>
      <c r="J87" s="81"/>
      <c r="K87" s="81"/>
      <c r="L87" s="113"/>
      <c r="M87" s="113"/>
      <c r="N87" s="113"/>
    </row>
    <row r="88" spans="1:14" ht="14.25" customHeight="1" x14ac:dyDescent="0.15">
      <c r="A88" s="82"/>
      <c r="B88" s="77"/>
      <c r="C88" s="78">
        <f>SUM(C4:C86)</f>
        <v>2745</v>
      </c>
      <c r="D88" s="78">
        <f>SUM(D4:D86)</f>
        <v>1826</v>
      </c>
      <c r="E88" s="79">
        <f>D88/C88</f>
        <v>0.66520947176684886</v>
      </c>
      <c r="F88" s="78">
        <f t="shared" ref="F88:K88" si="18">SUM(F2:F86)</f>
        <v>1457</v>
      </c>
      <c r="G88" s="78">
        <f t="shared" si="18"/>
        <v>236</v>
      </c>
      <c r="H88" s="78">
        <f t="shared" si="18"/>
        <v>81</v>
      </c>
      <c r="I88" s="78">
        <f t="shared" si="18"/>
        <v>51</v>
      </c>
      <c r="J88" s="78">
        <f t="shared" si="18"/>
        <v>994</v>
      </c>
      <c r="K88" s="78">
        <f t="shared" si="18"/>
        <v>998</v>
      </c>
      <c r="L88" s="79">
        <f>(G88*1.333+H88*1.667+I88*2)/D88</f>
        <v>0.30208926615553122</v>
      </c>
      <c r="M88" s="79">
        <f>E88+L88</f>
        <v>0.96729873792238008</v>
      </c>
      <c r="N88" s="113"/>
    </row>
    <row r="89" spans="1:14" ht="14.25" customHeight="1" x14ac:dyDescent="0.15">
      <c r="A89" s="82"/>
      <c r="B89" s="77"/>
      <c r="C89" s="81"/>
      <c r="D89" s="81"/>
      <c r="E89" s="113"/>
      <c r="F89" s="81"/>
      <c r="G89" s="81"/>
      <c r="H89" s="81"/>
      <c r="I89" s="81"/>
      <c r="J89" s="81"/>
      <c r="K89" s="81"/>
      <c r="L89" s="113"/>
      <c r="M89" s="113"/>
      <c r="N89" s="113"/>
    </row>
    <row r="90" spans="1:14" ht="14.25" customHeight="1" x14ac:dyDescent="0.15">
      <c r="A90" s="82"/>
      <c r="B90" s="77"/>
      <c r="C90" s="81"/>
      <c r="D90" s="81"/>
      <c r="E90" s="113"/>
      <c r="F90" s="81"/>
      <c r="G90" s="81"/>
      <c r="H90" s="81"/>
      <c r="I90" s="81"/>
      <c r="J90" s="81"/>
      <c r="K90" s="81"/>
      <c r="L90" s="113"/>
      <c r="M90" s="113"/>
      <c r="N90" s="113"/>
    </row>
    <row r="91" spans="1:14" ht="14.25" customHeight="1" x14ac:dyDescent="0.15">
      <c r="A91" s="82"/>
      <c r="B91" s="77"/>
      <c r="C91" s="81"/>
      <c r="D91" s="81"/>
      <c r="E91" s="113"/>
      <c r="F91" s="83">
        <f>F88/D88</f>
        <v>0.79791894852135814</v>
      </c>
      <c r="G91" s="83">
        <f>G88/D88</f>
        <v>0.12924424972617743</v>
      </c>
      <c r="H91" s="83">
        <f>H88/D88</f>
        <v>4.4359255202628699E-2</v>
      </c>
      <c r="I91" s="83">
        <f>I88/D88</f>
        <v>2.7929901423877329E-2</v>
      </c>
      <c r="J91" s="81"/>
      <c r="K91" s="81"/>
      <c r="L91" s="113"/>
      <c r="M91" s="113"/>
      <c r="N91" s="113"/>
    </row>
    <row r="92" spans="1:14" ht="14.25" customHeight="1" x14ac:dyDescent="0.15">
      <c r="A92" s="82"/>
      <c r="B92" s="77"/>
      <c r="C92" s="81"/>
      <c r="D92" s="81"/>
      <c r="E92" s="113"/>
      <c r="F92" s="81"/>
      <c r="G92" s="81"/>
      <c r="H92" s="81"/>
      <c r="I92" s="81"/>
      <c r="J92" s="81"/>
      <c r="K92" s="81"/>
      <c r="L92" s="113"/>
      <c r="M92" s="113"/>
      <c r="N92" s="113"/>
    </row>
    <row r="93" spans="1:14" ht="14.25" customHeight="1" x14ac:dyDescent="0.15">
      <c r="A93" s="86" t="s">
        <v>154</v>
      </c>
      <c r="B93" s="103"/>
      <c r="C93" s="81"/>
      <c r="D93" s="104" t="s">
        <v>153</v>
      </c>
      <c r="E93" s="85"/>
      <c r="F93" s="85"/>
      <c r="G93" s="78">
        <v>8</v>
      </c>
      <c r="H93" s="78">
        <v>0</v>
      </c>
      <c r="I93" s="78">
        <v>0</v>
      </c>
      <c r="J93" s="88"/>
      <c r="K93" s="85"/>
      <c r="L93" s="79"/>
      <c r="M93" s="79"/>
      <c r="N93" s="79"/>
    </row>
    <row r="94" spans="1:14" ht="14.25" customHeight="1" x14ac:dyDescent="0.15">
      <c r="A94" s="76" t="s">
        <v>155</v>
      </c>
      <c r="B94" s="77"/>
      <c r="C94" s="81"/>
      <c r="D94" s="88"/>
      <c r="E94" s="88"/>
      <c r="F94" s="88"/>
      <c r="G94" s="89">
        <f>G93/63</f>
        <v>0.12698412698412698</v>
      </c>
      <c r="H94" s="89">
        <f>H93/63</f>
        <v>0</v>
      </c>
      <c r="I94" s="89">
        <f>I93/63</f>
        <v>0</v>
      </c>
      <c r="J94" s="88"/>
      <c r="K94" s="81"/>
      <c r="L94" s="113"/>
      <c r="M94" s="113"/>
      <c r="N94" s="113"/>
    </row>
    <row r="95" spans="1:14" ht="14.25" customHeight="1" x14ac:dyDescent="0.15">
      <c r="A95" s="76" t="s">
        <v>157</v>
      </c>
      <c r="B95" s="77"/>
      <c r="C95" s="88"/>
      <c r="D95" s="104" t="s">
        <v>156</v>
      </c>
      <c r="E95" s="81"/>
      <c r="F95" s="81"/>
      <c r="G95" s="78">
        <v>27</v>
      </c>
      <c r="H95" s="78">
        <v>21</v>
      </c>
      <c r="I95" s="78">
        <v>13</v>
      </c>
      <c r="J95" s="88"/>
      <c r="K95" s="81"/>
      <c r="L95" s="113"/>
      <c r="M95" s="113"/>
      <c r="N95" s="113"/>
    </row>
    <row r="96" spans="1:14" ht="14.25" customHeight="1" x14ac:dyDescent="0.15">
      <c r="A96" s="76" t="s">
        <v>158</v>
      </c>
      <c r="B96" s="77"/>
      <c r="C96" s="81"/>
      <c r="D96" s="81"/>
      <c r="E96" s="113"/>
      <c r="F96" s="81"/>
      <c r="G96" s="90">
        <f>G95/63</f>
        <v>0.42857142857142855</v>
      </c>
      <c r="H96" s="90">
        <f>H95/63</f>
        <v>0.33333333333333331</v>
      </c>
      <c r="I96" s="90">
        <f>I95/63</f>
        <v>0.20634920634920634</v>
      </c>
      <c r="J96" s="81"/>
      <c r="K96" s="81"/>
      <c r="L96" s="113"/>
      <c r="M96" s="113"/>
      <c r="N96" s="113"/>
    </row>
    <row r="97" spans="1:14" ht="14.25" customHeight="1" x14ac:dyDescent="0.15">
      <c r="A97" s="76" t="s">
        <v>159</v>
      </c>
      <c r="B97" s="77"/>
      <c r="C97" s="81"/>
      <c r="D97" s="81"/>
      <c r="E97" s="113"/>
      <c r="F97" s="81"/>
      <c r="G97" s="81"/>
      <c r="H97" s="81"/>
      <c r="I97" s="81"/>
      <c r="J97" s="81"/>
      <c r="K97" s="81"/>
      <c r="L97" s="113"/>
      <c r="M97" s="113"/>
      <c r="N97" s="113"/>
    </row>
    <row r="98" spans="1:14" ht="14.25" customHeight="1" x14ac:dyDescent="0.15">
      <c r="A98" s="76" t="s">
        <v>160</v>
      </c>
      <c r="B98" s="77"/>
      <c r="C98" s="81"/>
      <c r="D98" s="81"/>
      <c r="E98" s="113"/>
      <c r="F98" s="81"/>
      <c r="G98" s="81"/>
      <c r="H98" s="81"/>
      <c r="I98" s="81"/>
      <c r="J98" s="81"/>
      <c r="K98" s="81"/>
      <c r="L98" s="113"/>
      <c r="M98" s="113"/>
      <c r="N98" s="113"/>
    </row>
    <row r="99" spans="1:14" ht="14.25" customHeight="1" x14ac:dyDescent="0.15">
      <c r="A99" s="76" t="s">
        <v>161</v>
      </c>
      <c r="B99" s="77"/>
      <c r="C99" s="81"/>
      <c r="D99" s="81"/>
      <c r="E99" s="113"/>
      <c r="F99" s="81"/>
      <c r="G99" s="81"/>
      <c r="H99" s="81"/>
      <c r="I99" s="81"/>
      <c r="J99" s="81"/>
      <c r="K99" s="81"/>
      <c r="L99" s="113"/>
      <c r="M99" s="113"/>
      <c r="N99" s="113"/>
    </row>
    <row r="100" spans="1:14" ht="14.25" customHeight="1" x14ac:dyDescent="0.15">
      <c r="A100" s="76" t="s">
        <v>162</v>
      </c>
      <c r="B100" s="77"/>
      <c r="C100" s="81"/>
      <c r="D100" s="81"/>
      <c r="E100" s="113"/>
      <c r="F100" s="81"/>
      <c r="G100" s="81"/>
      <c r="H100" s="81"/>
      <c r="I100" s="81"/>
      <c r="J100" s="81"/>
      <c r="K100" s="81"/>
      <c r="L100" s="113"/>
      <c r="M100" s="113"/>
      <c r="N100" s="113"/>
    </row>
    <row r="101" spans="1:14" ht="14.25" customHeight="1" x14ac:dyDescent="0.15">
      <c r="A101" s="76" t="s">
        <v>163</v>
      </c>
      <c r="B101" s="77"/>
      <c r="C101" s="81"/>
      <c r="D101" s="81"/>
      <c r="E101" s="113"/>
      <c r="F101" s="81"/>
      <c r="G101" s="81"/>
      <c r="H101" s="81"/>
      <c r="I101" s="81"/>
      <c r="J101" s="81"/>
      <c r="K101" s="81"/>
      <c r="L101" s="113"/>
      <c r="M101" s="113"/>
      <c r="N101" s="113"/>
    </row>
    <row r="102" spans="1:14" ht="14.25" customHeight="1" x14ac:dyDescent="0.15">
      <c r="A102" s="76" t="s">
        <v>164</v>
      </c>
      <c r="B102" s="77"/>
      <c r="C102" s="81"/>
      <c r="D102" s="81"/>
      <c r="E102" s="113"/>
      <c r="F102" s="81"/>
      <c r="G102" s="81"/>
      <c r="H102" s="81"/>
      <c r="I102" s="81"/>
      <c r="J102" s="81"/>
      <c r="K102" s="81"/>
      <c r="L102" s="113"/>
      <c r="M102" s="113"/>
      <c r="N102" s="113"/>
    </row>
    <row r="103" spans="1:14" ht="14.25" customHeight="1" x14ac:dyDescent="0.15">
      <c r="A103" s="76" t="s">
        <v>165</v>
      </c>
      <c r="B103" s="77"/>
      <c r="C103" s="81"/>
      <c r="D103" s="81"/>
      <c r="E103" s="113"/>
      <c r="F103" s="81"/>
      <c r="G103" s="81"/>
      <c r="H103" s="81"/>
      <c r="I103" s="81"/>
      <c r="J103" s="81"/>
      <c r="K103" s="81"/>
      <c r="L103" s="113"/>
      <c r="M103" s="113"/>
      <c r="N103" s="113"/>
    </row>
    <row r="104" spans="1:14" ht="122.25" customHeight="1" x14ac:dyDescent="0.15">
      <c r="A104" s="91" t="s">
        <v>166</v>
      </c>
      <c r="B104" s="77"/>
      <c r="C104" s="81"/>
      <c r="D104" s="92"/>
      <c r="E104" s="150"/>
      <c r="F104" s="92"/>
      <c r="G104" s="92"/>
      <c r="H104" s="92"/>
      <c r="I104" s="92"/>
      <c r="J104" s="92"/>
      <c r="K104" s="92"/>
      <c r="L104" s="150"/>
      <c r="M104" s="150"/>
      <c r="N104" s="150"/>
    </row>
    <row r="105" spans="1:14" ht="134.25" customHeight="1" x14ac:dyDescent="0.15">
      <c r="A105" s="91" t="s">
        <v>167</v>
      </c>
      <c r="B105" s="77"/>
      <c r="C105" s="81"/>
      <c r="D105" s="92"/>
      <c r="E105" s="150"/>
      <c r="F105" s="92"/>
      <c r="G105" s="92"/>
      <c r="H105" s="92"/>
      <c r="I105" s="92"/>
      <c r="J105" s="92"/>
      <c r="K105" s="92"/>
      <c r="L105" s="150"/>
      <c r="M105" s="150"/>
      <c r="N105" s="150"/>
    </row>
  </sheetData>
  <mergeCells count="1">
    <mergeCell ref="A1:N1"/>
  </mergeCells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V94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baseColWidth="10" defaultColWidth="16.33203125" defaultRowHeight="14.25" customHeight="1" x14ac:dyDescent="0.15"/>
  <cols>
    <col min="1" max="1" width="29.5" style="93" customWidth="1"/>
    <col min="2" max="3" width="12.6640625" style="93" customWidth="1"/>
    <col min="4" max="4" width="7" style="93" customWidth="1"/>
    <col min="5" max="5" width="6.33203125" style="93" customWidth="1"/>
    <col min="6" max="6" width="9.33203125" style="93" customWidth="1"/>
    <col min="7" max="7" width="6" style="93" customWidth="1"/>
    <col min="8" max="8" width="9.1640625" style="93" customWidth="1"/>
    <col min="9" max="9" width="7.1640625" style="93" customWidth="1"/>
    <col min="10" max="10" width="5.83203125" style="93" customWidth="1"/>
    <col min="11" max="11" width="7.6640625" style="93" customWidth="1"/>
    <col min="12" max="12" width="8.83203125" style="93" customWidth="1"/>
    <col min="13" max="13" width="8.1640625" style="93" customWidth="1"/>
    <col min="14" max="256" width="16.33203125" style="93" customWidth="1"/>
  </cols>
  <sheetData>
    <row r="1" spans="1:13" ht="16" customHeight="1" x14ac:dyDescent="0.15">
      <c r="A1" s="369" t="s">
        <v>168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</row>
    <row r="2" spans="1:13" ht="14.75" customHeight="1" x14ac:dyDescent="0.15">
      <c r="A2" s="2" t="s">
        <v>1</v>
      </c>
      <c r="B2" s="3" t="s">
        <v>106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4" t="s">
        <v>12</v>
      </c>
    </row>
    <row r="3" spans="1:13" ht="15" customHeight="1" x14ac:dyDescent="0.15">
      <c r="A3" s="49" t="s">
        <v>169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5" customHeight="1" x14ac:dyDescent="0.15">
      <c r="A4" s="24" t="s">
        <v>142</v>
      </c>
      <c r="B4" s="6">
        <v>2018</v>
      </c>
      <c r="C4" s="6">
        <v>22</v>
      </c>
      <c r="D4" s="6">
        <v>13</v>
      </c>
      <c r="E4" s="46">
        <f t="shared" ref="E4:E16" si="0">D4/C4</f>
        <v>0.59090909090909094</v>
      </c>
      <c r="F4" s="31">
        <v>12</v>
      </c>
      <c r="G4" s="6">
        <v>1</v>
      </c>
      <c r="H4" s="6">
        <v>0</v>
      </c>
      <c r="I4" s="6">
        <v>0</v>
      </c>
      <c r="J4" s="6">
        <v>4</v>
      </c>
      <c r="K4" s="6">
        <v>12</v>
      </c>
      <c r="L4" s="46">
        <f t="shared" ref="L4:L16" si="1">(G4*1.333+H4*1.667+I4*2)/D4</f>
        <v>0.10253846153846154</v>
      </c>
      <c r="M4" s="46">
        <f t="shared" ref="M4:M16" si="2">L4+E4</f>
        <v>0.69344755244755252</v>
      </c>
    </row>
    <row r="5" spans="1:13" ht="15" customHeight="1" x14ac:dyDescent="0.15">
      <c r="A5" s="24" t="s">
        <v>131</v>
      </c>
      <c r="B5" s="6">
        <v>2018</v>
      </c>
      <c r="C5" s="6">
        <v>20</v>
      </c>
      <c r="D5" s="6">
        <v>13</v>
      </c>
      <c r="E5" s="46">
        <f t="shared" si="0"/>
        <v>0.65</v>
      </c>
      <c r="F5" s="6">
        <v>13</v>
      </c>
      <c r="G5" s="6">
        <v>0</v>
      </c>
      <c r="H5" s="6">
        <v>0</v>
      </c>
      <c r="I5" s="6">
        <v>0</v>
      </c>
      <c r="J5" s="6">
        <v>2</v>
      </c>
      <c r="K5" s="6">
        <v>9</v>
      </c>
      <c r="L5" s="46">
        <f t="shared" si="1"/>
        <v>0</v>
      </c>
      <c r="M5" s="46">
        <f t="shared" si="2"/>
        <v>0.65</v>
      </c>
    </row>
    <row r="6" spans="1:13" ht="15" customHeight="1" x14ac:dyDescent="0.15">
      <c r="A6" s="24" t="s">
        <v>110</v>
      </c>
      <c r="B6" s="6">
        <v>2018</v>
      </c>
      <c r="C6" s="6">
        <v>25</v>
      </c>
      <c r="D6" s="6">
        <v>8</v>
      </c>
      <c r="E6" s="46">
        <f t="shared" si="0"/>
        <v>0.32</v>
      </c>
      <c r="F6" s="6">
        <v>8</v>
      </c>
      <c r="G6" s="6">
        <v>0</v>
      </c>
      <c r="H6" s="6">
        <v>0</v>
      </c>
      <c r="I6" s="6">
        <v>0</v>
      </c>
      <c r="J6" s="6">
        <v>1</v>
      </c>
      <c r="K6" s="6">
        <v>2</v>
      </c>
      <c r="L6" s="46">
        <f t="shared" si="1"/>
        <v>0</v>
      </c>
      <c r="M6" s="46">
        <f t="shared" si="2"/>
        <v>0.32</v>
      </c>
    </row>
    <row r="7" spans="1:13" ht="15" customHeight="1" x14ac:dyDescent="0.15">
      <c r="A7" s="24" t="s">
        <v>114</v>
      </c>
      <c r="B7" s="6">
        <v>2018</v>
      </c>
      <c r="C7" s="6">
        <v>34</v>
      </c>
      <c r="D7" s="6">
        <v>20</v>
      </c>
      <c r="E7" s="46">
        <f t="shared" si="0"/>
        <v>0.58823529411764708</v>
      </c>
      <c r="F7" s="31">
        <v>20</v>
      </c>
      <c r="G7" s="6">
        <v>0</v>
      </c>
      <c r="H7" s="6">
        <v>0</v>
      </c>
      <c r="I7" s="6">
        <v>0</v>
      </c>
      <c r="J7" s="6">
        <v>8</v>
      </c>
      <c r="K7" s="6">
        <v>5</v>
      </c>
      <c r="L7" s="46">
        <f t="shared" si="1"/>
        <v>0</v>
      </c>
      <c r="M7" s="46">
        <f t="shared" si="2"/>
        <v>0.58823529411764708</v>
      </c>
    </row>
    <row r="8" spans="1:13" ht="15" customHeight="1" x14ac:dyDescent="0.15">
      <c r="A8" s="24" t="s">
        <v>170</v>
      </c>
      <c r="B8" s="6">
        <v>2018</v>
      </c>
      <c r="C8" s="6">
        <v>14</v>
      </c>
      <c r="D8" s="6">
        <v>9</v>
      </c>
      <c r="E8" s="46">
        <f t="shared" si="0"/>
        <v>0.6428571428571429</v>
      </c>
      <c r="F8" s="31">
        <v>9</v>
      </c>
      <c r="G8" s="6">
        <v>0</v>
      </c>
      <c r="H8" s="6">
        <v>0</v>
      </c>
      <c r="I8" s="6">
        <v>0</v>
      </c>
      <c r="J8" s="6">
        <v>4</v>
      </c>
      <c r="K8" s="6">
        <v>3</v>
      </c>
      <c r="L8" s="46">
        <f t="shared" si="1"/>
        <v>0</v>
      </c>
      <c r="M8" s="46">
        <f t="shared" si="2"/>
        <v>0.6428571428571429</v>
      </c>
    </row>
    <row r="9" spans="1:13" ht="15" customHeight="1" x14ac:dyDescent="0.15">
      <c r="A9" s="24" t="s">
        <v>124</v>
      </c>
      <c r="B9" s="6">
        <v>2018</v>
      </c>
      <c r="C9" s="6">
        <v>45</v>
      </c>
      <c r="D9" s="6">
        <v>34</v>
      </c>
      <c r="E9" s="46">
        <f t="shared" si="0"/>
        <v>0.75555555555555554</v>
      </c>
      <c r="F9" s="31">
        <v>33</v>
      </c>
      <c r="G9" s="6">
        <v>0</v>
      </c>
      <c r="H9" s="6">
        <v>0</v>
      </c>
      <c r="I9" s="6">
        <v>1</v>
      </c>
      <c r="J9" s="6">
        <v>18</v>
      </c>
      <c r="K9" s="6">
        <v>20</v>
      </c>
      <c r="L9" s="46">
        <f t="shared" si="1"/>
        <v>5.8823529411764705E-2</v>
      </c>
      <c r="M9" s="46">
        <f t="shared" si="2"/>
        <v>0.81437908496732025</v>
      </c>
    </row>
    <row r="10" spans="1:13" ht="15" customHeight="1" x14ac:dyDescent="0.15">
      <c r="A10" s="24" t="s">
        <v>21</v>
      </c>
      <c r="B10" s="6">
        <v>2018</v>
      </c>
      <c r="C10" s="6">
        <v>48</v>
      </c>
      <c r="D10" s="6">
        <v>35</v>
      </c>
      <c r="E10" s="46">
        <f t="shared" si="0"/>
        <v>0.72916666666666663</v>
      </c>
      <c r="F10" s="6">
        <v>23</v>
      </c>
      <c r="G10" s="6">
        <v>9</v>
      </c>
      <c r="H10" s="6">
        <v>2</v>
      </c>
      <c r="I10" s="6">
        <v>1</v>
      </c>
      <c r="J10" s="6">
        <v>29</v>
      </c>
      <c r="K10" s="6">
        <v>31</v>
      </c>
      <c r="L10" s="46">
        <f t="shared" si="1"/>
        <v>0.49517142857142854</v>
      </c>
      <c r="M10" s="46">
        <f t="shared" si="2"/>
        <v>1.2243380952380951</v>
      </c>
    </row>
    <row r="11" spans="1:13" ht="15" customHeight="1" x14ac:dyDescent="0.15">
      <c r="A11" s="24" t="s">
        <v>47</v>
      </c>
      <c r="B11" s="6">
        <v>2018</v>
      </c>
      <c r="C11" s="6">
        <v>30</v>
      </c>
      <c r="D11" s="6">
        <v>23</v>
      </c>
      <c r="E11" s="46">
        <f t="shared" si="0"/>
        <v>0.76666666666666672</v>
      </c>
      <c r="F11" s="31">
        <v>16</v>
      </c>
      <c r="G11" s="6">
        <v>4</v>
      </c>
      <c r="H11" s="6">
        <v>2</v>
      </c>
      <c r="I11" s="6">
        <v>1</v>
      </c>
      <c r="J11" s="6">
        <v>15</v>
      </c>
      <c r="K11" s="6">
        <v>12</v>
      </c>
      <c r="L11" s="46">
        <f t="shared" si="1"/>
        <v>0.4637391304347826</v>
      </c>
      <c r="M11" s="46">
        <f t="shared" si="2"/>
        <v>1.2304057971014493</v>
      </c>
    </row>
    <row r="12" spans="1:13" ht="15" customHeight="1" x14ac:dyDescent="0.15">
      <c r="A12" s="24" t="s">
        <v>79</v>
      </c>
      <c r="B12" s="6">
        <v>2018</v>
      </c>
      <c r="C12" s="6">
        <v>57</v>
      </c>
      <c r="D12" s="6">
        <v>29</v>
      </c>
      <c r="E12" s="46">
        <f t="shared" si="0"/>
        <v>0.50877192982456143</v>
      </c>
      <c r="F12" s="6">
        <v>29</v>
      </c>
      <c r="G12" s="6">
        <v>0</v>
      </c>
      <c r="H12" s="6">
        <v>0</v>
      </c>
      <c r="I12" s="6">
        <v>0</v>
      </c>
      <c r="J12" s="6">
        <v>17</v>
      </c>
      <c r="K12" s="6">
        <v>8</v>
      </c>
      <c r="L12" s="46">
        <f t="shared" si="1"/>
        <v>0</v>
      </c>
      <c r="M12" s="46">
        <f t="shared" si="2"/>
        <v>0.50877192982456143</v>
      </c>
    </row>
    <row r="13" spans="1:13" ht="15" customHeight="1" x14ac:dyDescent="0.15">
      <c r="A13" s="24" t="s">
        <v>84</v>
      </c>
      <c r="B13" s="6">
        <v>2018</v>
      </c>
      <c r="C13" s="6">
        <v>64</v>
      </c>
      <c r="D13" s="6">
        <v>45</v>
      </c>
      <c r="E13" s="46">
        <f t="shared" si="0"/>
        <v>0.703125</v>
      </c>
      <c r="F13" s="31">
        <v>44</v>
      </c>
      <c r="G13" s="6">
        <v>0</v>
      </c>
      <c r="H13" s="6">
        <v>1</v>
      </c>
      <c r="I13" s="6">
        <v>0</v>
      </c>
      <c r="J13" s="6">
        <v>20</v>
      </c>
      <c r="K13" s="6">
        <v>28</v>
      </c>
      <c r="L13" s="46">
        <f t="shared" si="1"/>
        <v>3.7044444444444442E-2</v>
      </c>
      <c r="M13" s="46">
        <f t="shared" si="2"/>
        <v>0.74016944444444444</v>
      </c>
    </row>
    <row r="14" spans="1:13" ht="15" customHeight="1" x14ac:dyDescent="0.15">
      <c r="A14" s="24" t="s">
        <v>83</v>
      </c>
      <c r="B14" s="6">
        <v>2018</v>
      </c>
      <c r="C14" s="6">
        <v>61</v>
      </c>
      <c r="D14" s="6">
        <v>46</v>
      </c>
      <c r="E14" s="46">
        <f t="shared" si="0"/>
        <v>0.75409836065573765</v>
      </c>
      <c r="F14" s="6">
        <v>40</v>
      </c>
      <c r="G14" s="6">
        <v>4</v>
      </c>
      <c r="H14" s="6">
        <v>2</v>
      </c>
      <c r="I14" s="6">
        <v>0</v>
      </c>
      <c r="J14" s="6">
        <v>19</v>
      </c>
      <c r="K14" s="6">
        <v>21</v>
      </c>
      <c r="L14" s="46">
        <f t="shared" si="1"/>
        <v>0.18839130434782608</v>
      </c>
      <c r="M14" s="46">
        <f t="shared" si="2"/>
        <v>0.94248966500356368</v>
      </c>
    </row>
    <row r="15" spans="1:13" ht="15" customHeight="1" x14ac:dyDescent="0.15">
      <c r="A15" s="24" t="s">
        <v>68</v>
      </c>
      <c r="B15" s="6">
        <v>2018</v>
      </c>
      <c r="C15" s="6">
        <v>60</v>
      </c>
      <c r="D15" s="6">
        <v>37</v>
      </c>
      <c r="E15" s="46">
        <f t="shared" si="0"/>
        <v>0.6166666666666667</v>
      </c>
      <c r="F15" s="6">
        <v>31</v>
      </c>
      <c r="G15" s="6">
        <v>5</v>
      </c>
      <c r="H15" s="6">
        <v>0</v>
      </c>
      <c r="I15" s="6">
        <v>1</v>
      </c>
      <c r="J15" s="6">
        <v>15</v>
      </c>
      <c r="K15" s="6">
        <v>20</v>
      </c>
      <c r="L15" s="46">
        <f t="shared" si="1"/>
        <v>0.23418918918918916</v>
      </c>
      <c r="M15" s="46">
        <f t="shared" si="2"/>
        <v>0.85085585585585588</v>
      </c>
    </row>
    <row r="16" spans="1:13" ht="15" customHeight="1" x14ac:dyDescent="0.15">
      <c r="A16" s="24" t="s">
        <v>82</v>
      </c>
      <c r="B16" s="6">
        <v>2018</v>
      </c>
      <c r="C16" s="6">
        <v>63</v>
      </c>
      <c r="D16" s="6">
        <v>47</v>
      </c>
      <c r="E16" s="46">
        <f t="shared" si="0"/>
        <v>0.74603174603174605</v>
      </c>
      <c r="F16" s="6">
        <v>24</v>
      </c>
      <c r="G16" s="6">
        <v>13</v>
      </c>
      <c r="H16" s="6">
        <v>6</v>
      </c>
      <c r="I16" s="6">
        <v>4</v>
      </c>
      <c r="J16" s="6">
        <v>43</v>
      </c>
      <c r="K16" s="6">
        <v>33</v>
      </c>
      <c r="L16" s="46">
        <f t="shared" si="1"/>
        <v>0.75172340425531925</v>
      </c>
      <c r="M16" s="46">
        <f t="shared" si="2"/>
        <v>1.4977551502870652</v>
      </c>
    </row>
    <row r="17" spans="1:13" ht="15" customHeight="1" x14ac:dyDescent="0.15">
      <c r="A17" s="94" t="s">
        <v>171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</row>
    <row r="18" spans="1:13" ht="15" customHeight="1" x14ac:dyDescent="0.15">
      <c r="A18" s="24" t="s">
        <v>172</v>
      </c>
      <c r="B18" s="6">
        <v>2018</v>
      </c>
      <c r="C18" s="6">
        <v>36</v>
      </c>
      <c r="D18" s="6">
        <v>15</v>
      </c>
      <c r="E18" s="46">
        <f t="shared" ref="E18:E32" si="3">D18/C18</f>
        <v>0.41666666666666669</v>
      </c>
      <c r="F18" s="31">
        <v>15</v>
      </c>
      <c r="G18" s="6">
        <v>0</v>
      </c>
      <c r="H18" s="6">
        <v>0</v>
      </c>
      <c r="I18" s="6">
        <v>0</v>
      </c>
      <c r="J18" s="6">
        <v>6</v>
      </c>
      <c r="K18" s="6">
        <v>9</v>
      </c>
      <c r="L18" s="46">
        <f t="shared" ref="L18:L32" si="4">(G18*1.333+H18*1.667+I18*2)/D18</f>
        <v>0</v>
      </c>
      <c r="M18" s="46">
        <f t="shared" ref="M18:M32" si="5">L18+E18</f>
        <v>0.41666666666666669</v>
      </c>
    </row>
    <row r="19" spans="1:13" ht="15" customHeight="1" x14ac:dyDescent="0.15">
      <c r="A19" s="24" t="s">
        <v>173</v>
      </c>
      <c r="B19" s="6">
        <v>2018</v>
      </c>
      <c r="C19" s="6">
        <v>30</v>
      </c>
      <c r="D19" s="6">
        <v>13</v>
      </c>
      <c r="E19" s="46">
        <f t="shared" si="3"/>
        <v>0.43333333333333335</v>
      </c>
      <c r="F19" s="6">
        <v>12</v>
      </c>
      <c r="G19" s="6">
        <v>1</v>
      </c>
      <c r="H19" s="6">
        <v>0</v>
      </c>
      <c r="I19" s="6">
        <v>0</v>
      </c>
      <c r="J19" s="6">
        <v>4</v>
      </c>
      <c r="K19" s="6">
        <v>6</v>
      </c>
      <c r="L19" s="46">
        <f t="shared" si="4"/>
        <v>0.10253846153846154</v>
      </c>
      <c r="M19" s="46">
        <f t="shared" si="5"/>
        <v>0.53587179487179493</v>
      </c>
    </row>
    <row r="20" spans="1:13" ht="15" customHeight="1" x14ac:dyDescent="0.15">
      <c r="A20" s="24" t="s">
        <v>122</v>
      </c>
      <c r="B20" s="6">
        <v>2018</v>
      </c>
      <c r="C20" s="6">
        <v>26</v>
      </c>
      <c r="D20" s="6">
        <v>15</v>
      </c>
      <c r="E20" s="46">
        <f t="shared" si="3"/>
        <v>0.57692307692307687</v>
      </c>
      <c r="F20" s="31">
        <v>15</v>
      </c>
      <c r="G20" s="6">
        <v>0</v>
      </c>
      <c r="H20" s="6">
        <v>0</v>
      </c>
      <c r="I20" s="6">
        <v>0</v>
      </c>
      <c r="J20" s="6">
        <v>10</v>
      </c>
      <c r="K20" s="6">
        <v>9</v>
      </c>
      <c r="L20" s="46">
        <f t="shared" si="4"/>
        <v>0</v>
      </c>
      <c r="M20" s="46">
        <f t="shared" si="5"/>
        <v>0.57692307692307687</v>
      </c>
    </row>
    <row r="21" spans="1:13" ht="15" customHeight="1" x14ac:dyDescent="0.15">
      <c r="A21" s="24" t="s">
        <v>60</v>
      </c>
      <c r="B21" s="6">
        <v>2018</v>
      </c>
      <c r="C21" s="6">
        <v>46</v>
      </c>
      <c r="D21" s="6">
        <v>34</v>
      </c>
      <c r="E21" s="46">
        <f t="shared" si="3"/>
        <v>0.73913043478260865</v>
      </c>
      <c r="F21" s="31">
        <v>34</v>
      </c>
      <c r="G21" s="6">
        <v>0</v>
      </c>
      <c r="H21" s="6">
        <v>0</v>
      </c>
      <c r="I21" s="6">
        <v>0</v>
      </c>
      <c r="J21" s="6">
        <v>19</v>
      </c>
      <c r="K21" s="6">
        <v>15</v>
      </c>
      <c r="L21" s="46">
        <f t="shared" si="4"/>
        <v>0</v>
      </c>
      <c r="M21" s="46">
        <f t="shared" si="5"/>
        <v>0.73913043478260865</v>
      </c>
    </row>
    <row r="22" spans="1:13" ht="15" customHeight="1" x14ac:dyDescent="0.15">
      <c r="A22" s="24" t="s">
        <v>67</v>
      </c>
      <c r="B22" s="6">
        <v>2018</v>
      </c>
      <c r="C22" s="6">
        <v>21</v>
      </c>
      <c r="D22" s="6">
        <v>10</v>
      </c>
      <c r="E22" s="46">
        <f t="shared" si="3"/>
        <v>0.47619047619047616</v>
      </c>
      <c r="F22" s="31">
        <v>9</v>
      </c>
      <c r="G22" s="6">
        <v>1</v>
      </c>
      <c r="H22" s="6">
        <v>0</v>
      </c>
      <c r="I22" s="6">
        <v>0</v>
      </c>
      <c r="J22" s="6">
        <v>6</v>
      </c>
      <c r="K22" s="6">
        <v>8</v>
      </c>
      <c r="L22" s="46">
        <f t="shared" si="4"/>
        <v>0.1333</v>
      </c>
      <c r="M22" s="46">
        <f t="shared" si="5"/>
        <v>0.60949047619047614</v>
      </c>
    </row>
    <row r="23" spans="1:13" ht="15" customHeight="1" x14ac:dyDescent="0.15">
      <c r="A23" s="24" t="s">
        <v>86</v>
      </c>
      <c r="B23" s="6">
        <v>2018</v>
      </c>
      <c r="C23" s="6">
        <v>41</v>
      </c>
      <c r="D23" s="6">
        <v>26</v>
      </c>
      <c r="E23" s="46">
        <f t="shared" si="3"/>
        <v>0.63414634146341464</v>
      </c>
      <c r="F23" s="31">
        <v>26</v>
      </c>
      <c r="G23" s="6">
        <v>0</v>
      </c>
      <c r="H23" s="6">
        <v>0</v>
      </c>
      <c r="I23" s="6">
        <v>0</v>
      </c>
      <c r="J23" s="6">
        <v>13</v>
      </c>
      <c r="K23" s="6">
        <v>7</v>
      </c>
      <c r="L23" s="46">
        <f t="shared" si="4"/>
        <v>0</v>
      </c>
      <c r="M23" s="46">
        <f t="shared" si="5"/>
        <v>0.63414634146341464</v>
      </c>
    </row>
    <row r="24" spans="1:13" ht="15" customHeight="1" x14ac:dyDescent="0.15">
      <c r="A24" s="24" t="s">
        <v>133</v>
      </c>
      <c r="B24" s="6">
        <v>2018</v>
      </c>
      <c r="C24" s="6">
        <v>4</v>
      </c>
      <c r="D24" s="6">
        <v>1</v>
      </c>
      <c r="E24" s="46">
        <f t="shared" si="3"/>
        <v>0.25</v>
      </c>
      <c r="F24" s="31">
        <v>1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46">
        <f t="shared" si="4"/>
        <v>0</v>
      </c>
      <c r="M24" s="46">
        <f t="shared" si="5"/>
        <v>0.25</v>
      </c>
    </row>
    <row r="25" spans="1:13" ht="15" customHeight="1" x14ac:dyDescent="0.15">
      <c r="A25" s="24" t="s">
        <v>129</v>
      </c>
      <c r="B25" s="6">
        <v>2018</v>
      </c>
      <c r="C25" s="6">
        <v>47</v>
      </c>
      <c r="D25" s="6">
        <v>31</v>
      </c>
      <c r="E25" s="46">
        <f t="shared" si="3"/>
        <v>0.65957446808510634</v>
      </c>
      <c r="F25" s="31">
        <v>30</v>
      </c>
      <c r="G25" s="6">
        <v>1</v>
      </c>
      <c r="H25" s="6">
        <v>0</v>
      </c>
      <c r="I25" s="6">
        <v>0</v>
      </c>
      <c r="J25" s="6">
        <v>6</v>
      </c>
      <c r="K25" s="6">
        <v>18</v>
      </c>
      <c r="L25" s="46">
        <f t="shared" si="4"/>
        <v>4.2999999999999997E-2</v>
      </c>
      <c r="M25" s="46">
        <f t="shared" si="5"/>
        <v>0.70257446808510637</v>
      </c>
    </row>
    <row r="26" spans="1:13" ht="15" customHeight="1" x14ac:dyDescent="0.15">
      <c r="A26" s="24" t="s">
        <v>107</v>
      </c>
      <c r="B26" s="6">
        <v>2018</v>
      </c>
      <c r="C26" s="6">
        <v>54</v>
      </c>
      <c r="D26" s="6">
        <v>40</v>
      </c>
      <c r="E26" s="46">
        <f t="shared" si="3"/>
        <v>0.7407407407407407</v>
      </c>
      <c r="F26" s="31">
        <v>25</v>
      </c>
      <c r="G26" s="6">
        <v>9</v>
      </c>
      <c r="H26" s="6">
        <v>3</v>
      </c>
      <c r="I26" s="6">
        <v>3</v>
      </c>
      <c r="J26" s="6">
        <v>25</v>
      </c>
      <c r="K26" s="6">
        <v>20</v>
      </c>
      <c r="L26" s="46">
        <f t="shared" si="4"/>
        <v>0.57495000000000007</v>
      </c>
      <c r="M26" s="46">
        <f t="shared" si="5"/>
        <v>1.3156907407407408</v>
      </c>
    </row>
    <row r="27" spans="1:13" ht="15" customHeight="1" x14ac:dyDescent="0.15">
      <c r="A27" s="24" t="s">
        <v>116</v>
      </c>
      <c r="B27" s="6">
        <v>2018</v>
      </c>
      <c r="C27" s="6">
        <v>30</v>
      </c>
      <c r="D27" s="6">
        <v>22</v>
      </c>
      <c r="E27" s="46">
        <f t="shared" si="3"/>
        <v>0.73333333333333328</v>
      </c>
      <c r="F27" s="31">
        <v>15</v>
      </c>
      <c r="G27" s="6">
        <v>4</v>
      </c>
      <c r="H27" s="6">
        <v>2</v>
      </c>
      <c r="I27" s="6">
        <v>1</v>
      </c>
      <c r="J27" s="6">
        <v>16</v>
      </c>
      <c r="K27" s="6">
        <v>8</v>
      </c>
      <c r="L27" s="46">
        <f t="shared" si="4"/>
        <v>0.48481818181818181</v>
      </c>
      <c r="M27" s="46">
        <f t="shared" si="5"/>
        <v>1.218151515151515</v>
      </c>
    </row>
    <row r="28" spans="1:13" ht="15" customHeight="1" x14ac:dyDescent="0.15">
      <c r="A28" s="24" t="s">
        <v>74</v>
      </c>
      <c r="B28" s="6">
        <v>2018</v>
      </c>
      <c r="C28" s="6">
        <v>38</v>
      </c>
      <c r="D28" s="6">
        <v>19</v>
      </c>
      <c r="E28" s="46">
        <f t="shared" si="3"/>
        <v>0.5</v>
      </c>
      <c r="F28" s="31">
        <v>19</v>
      </c>
      <c r="G28" s="6">
        <v>0</v>
      </c>
      <c r="H28" s="6">
        <v>0</v>
      </c>
      <c r="I28" s="6">
        <v>0</v>
      </c>
      <c r="J28" s="6">
        <v>3</v>
      </c>
      <c r="K28" s="6">
        <v>14</v>
      </c>
      <c r="L28" s="46">
        <f t="shared" si="4"/>
        <v>0</v>
      </c>
      <c r="M28" s="46">
        <f t="shared" si="5"/>
        <v>0.5</v>
      </c>
    </row>
    <row r="29" spans="1:13" ht="15" customHeight="1" x14ac:dyDescent="0.15">
      <c r="A29" s="24" t="s">
        <v>73</v>
      </c>
      <c r="B29" s="6">
        <v>2018</v>
      </c>
      <c r="C29" s="6">
        <v>53</v>
      </c>
      <c r="D29" s="6">
        <v>38</v>
      </c>
      <c r="E29" s="46">
        <f t="shared" si="3"/>
        <v>0.71698113207547165</v>
      </c>
      <c r="F29" s="31">
        <v>22</v>
      </c>
      <c r="G29" s="6">
        <v>10</v>
      </c>
      <c r="H29" s="6">
        <v>3</v>
      </c>
      <c r="I29" s="6">
        <v>3</v>
      </c>
      <c r="J29" s="6">
        <v>22</v>
      </c>
      <c r="K29" s="6">
        <v>25</v>
      </c>
      <c r="L29" s="46">
        <f t="shared" si="4"/>
        <v>0.64028947368421052</v>
      </c>
      <c r="M29" s="46">
        <f t="shared" si="5"/>
        <v>1.3572706057596822</v>
      </c>
    </row>
    <row r="30" spans="1:13" ht="15" customHeight="1" x14ac:dyDescent="0.15">
      <c r="A30" s="24" t="s">
        <v>17</v>
      </c>
      <c r="B30" s="6">
        <v>2018</v>
      </c>
      <c r="C30" s="6">
        <v>59</v>
      </c>
      <c r="D30" s="6">
        <v>42</v>
      </c>
      <c r="E30" s="46">
        <f t="shared" si="3"/>
        <v>0.71186440677966101</v>
      </c>
      <c r="F30" s="31">
        <v>15</v>
      </c>
      <c r="G30" s="6">
        <v>15</v>
      </c>
      <c r="H30" s="6">
        <v>4</v>
      </c>
      <c r="I30" s="6">
        <v>8</v>
      </c>
      <c r="J30" s="6">
        <v>38</v>
      </c>
      <c r="K30" s="6">
        <v>32</v>
      </c>
      <c r="L30" s="46">
        <f t="shared" si="4"/>
        <v>1.0157857142857143</v>
      </c>
      <c r="M30" s="46">
        <f t="shared" si="5"/>
        <v>1.7276501210653752</v>
      </c>
    </row>
    <row r="31" spans="1:13" ht="15" customHeight="1" x14ac:dyDescent="0.15">
      <c r="A31" s="24" t="s">
        <v>58</v>
      </c>
      <c r="B31" s="6">
        <v>2018</v>
      </c>
      <c r="C31" s="6">
        <v>68</v>
      </c>
      <c r="D31" s="6">
        <v>45</v>
      </c>
      <c r="E31" s="46">
        <f t="shared" si="3"/>
        <v>0.66176470588235292</v>
      </c>
      <c r="F31" s="6">
        <v>33</v>
      </c>
      <c r="G31" s="6">
        <v>9</v>
      </c>
      <c r="H31" s="6">
        <v>2</v>
      </c>
      <c r="I31" s="6">
        <v>1</v>
      </c>
      <c r="J31" s="6">
        <v>29</v>
      </c>
      <c r="K31" s="6">
        <v>23</v>
      </c>
      <c r="L31" s="46">
        <f t="shared" si="4"/>
        <v>0.38513333333333333</v>
      </c>
      <c r="M31" s="46">
        <f t="shared" si="5"/>
        <v>1.0468980392156864</v>
      </c>
    </row>
    <row r="32" spans="1:13" ht="15" customHeight="1" x14ac:dyDescent="0.15">
      <c r="A32" s="24" t="s">
        <v>174</v>
      </c>
      <c r="B32" s="6">
        <v>2018</v>
      </c>
      <c r="C32" s="6">
        <v>30</v>
      </c>
      <c r="D32" s="6">
        <v>21</v>
      </c>
      <c r="E32" s="46">
        <f t="shared" si="3"/>
        <v>0.7</v>
      </c>
      <c r="F32" s="6">
        <v>12</v>
      </c>
      <c r="G32" s="6">
        <v>7</v>
      </c>
      <c r="H32" s="6">
        <v>2</v>
      </c>
      <c r="I32" s="6">
        <v>0</v>
      </c>
      <c r="J32" s="6">
        <v>19</v>
      </c>
      <c r="K32" s="6">
        <v>10</v>
      </c>
      <c r="L32" s="46">
        <f t="shared" si="4"/>
        <v>0.60309523809523802</v>
      </c>
      <c r="M32" s="46">
        <f t="shared" si="5"/>
        <v>1.3030952380952381</v>
      </c>
    </row>
    <row r="33" spans="1:13" ht="15" customHeight="1" x14ac:dyDescent="0.15">
      <c r="A33" s="96" t="s">
        <v>175</v>
      </c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9"/>
    </row>
    <row r="34" spans="1:13" ht="15" customHeight="1" x14ac:dyDescent="0.15">
      <c r="A34" s="62" t="s">
        <v>176</v>
      </c>
      <c r="B34" s="63">
        <v>2018</v>
      </c>
      <c r="C34" s="63">
        <v>22</v>
      </c>
      <c r="D34" s="63">
        <v>17</v>
      </c>
      <c r="E34" s="64">
        <f t="shared" ref="E34:E46" si="6">D34/C34</f>
        <v>0.77272727272727271</v>
      </c>
      <c r="F34" s="63">
        <v>17</v>
      </c>
      <c r="G34" s="63">
        <v>0</v>
      </c>
      <c r="H34" s="63">
        <v>0</v>
      </c>
      <c r="I34" s="63">
        <v>0</v>
      </c>
      <c r="J34" s="63">
        <v>4</v>
      </c>
      <c r="K34" s="63">
        <v>14</v>
      </c>
      <c r="L34" s="64">
        <f t="shared" ref="L34:L46" si="7">(G34*1.333+H34*1.667+I34*2)/D34</f>
        <v>0</v>
      </c>
      <c r="M34" s="64">
        <f t="shared" ref="M34:M46" si="8">L34+E34</f>
        <v>0.77272727272727271</v>
      </c>
    </row>
    <row r="35" spans="1:13" ht="15" customHeight="1" x14ac:dyDescent="0.15">
      <c r="A35" s="24" t="s">
        <v>177</v>
      </c>
      <c r="B35" s="6">
        <v>2018</v>
      </c>
      <c r="C35" s="6">
        <v>37</v>
      </c>
      <c r="D35" s="6">
        <v>24</v>
      </c>
      <c r="E35" s="46">
        <f t="shared" si="6"/>
        <v>0.64864864864864868</v>
      </c>
      <c r="F35" s="6">
        <v>22</v>
      </c>
      <c r="G35" s="6">
        <v>2</v>
      </c>
      <c r="H35" s="6">
        <v>0</v>
      </c>
      <c r="I35" s="6">
        <v>0</v>
      </c>
      <c r="J35" s="6">
        <v>17</v>
      </c>
      <c r="K35" s="6">
        <v>15</v>
      </c>
      <c r="L35" s="46">
        <f t="shared" si="7"/>
        <v>0.11108333333333333</v>
      </c>
      <c r="M35" s="46">
        <f t="shared" si="8"/>
        <v>0.759731981981982</v>
      </c>
    </row>
    <row r="36" spans="1:13" ht="15" customHeight="1" x14ac:dyDescent="0.15">
      <c r="A36" s="24" t="s">
        <v>178</v>
      </c>
      <c r="B36" s="6">
        <v>2018</v>
      </c>
      <c r="C36" s="6">
        <v>42</v>
      </c>
      <c r="D36" s="6">
        <v>23</v>
      </c>
      <c r="E36" s="46">
        <f t="shared" si="6"/>
        <v>0.54761904761904767</v>
      </c>
      <c r="F36" s="6">
        <v>21</v>
      </c>
      <c r="G36" s="6">
        <v>2</v>
      </c>
      <c r="H36" s="6">
        <v>0</v>
      </c>
      <c r="I36" s="6">
        <v>0</v>
      </c>
      <c r="J36" s="6">
        <v>12</v>
      </c>
      <c r="K36" s="6">
        <v>13</v>
      </c>
      <c r="L36" s="46">
        <f t="shared" si="7"/>
        <v>0.11591304347826087</v>
      </c>
      <c r="M36" s="46">
        <f t="shared" si="8"/>
        <v>0.6635320910973086</v>
      </c>
    </row>
    <row r="37" spans="1:13" ht="15" customHeight="1" x14ac:dyDescent="0.15">
      <c r="A37" s="24" t="s">
        <v>118</v>
      </c>
      <c r="B37" s="6">
        <v>2018</v>
      </c>
      <c r="C37" s="6">
        <v>65</v>
      </c>
      <c r="D37" s="6">
        <v>44</v>
      </c>
      <c r="E37" s="46">
        <f t="shared" si="6"/>
        <v>0.67692307692307696</v>
      </c>
      <c r="F37" s="6">
        <v>38</v>
      </c>
      <c r="G37" s="6">
        <v>5</v>
      </c>
      <c r="H37" s="6">
        <v>1</v>
      </c>
      <c r="I37" s="6">
        <v>0</v>
      </c>
      <c r="J37" s="6">
        <v>24</v>
      </c>
      <c r="K37" s="6">
        <v>19</v>
      </c>
      <c r="L37" s="46">
        <f t="shared" si="7"/>
        <v>0.18936363636363637</v>
      </c>
      <c r="M37" s="46">
        <f t="shared" si="8"/>
        <v>0.86628671328671336</v>
      </c>
    </row>
    <row r="38" spans="1:13" ht="15" customHeight="1" x14ac:dyDescent="0.15">
      <c r="A38" s="24" t="s">
        <v>53</v>
      </c>
      <c r="B38" s="6">
        <v>2018</v>
      </c>
      <c r="C38" s="6">
        <v>57</v>
      </c>
      <c r="D38" s="6">
        <v>42</v>
      </c>
      <c r="E38" s="46">
        <f t="shared" si="6"/>
        <v>0.73684210526315785</v>
      </c>
      <c r="F38" s="6">
        <v>36</v>
      </c>
      <c r="G38" s="6">
        <v>4</v>
      </c>
      <c r="H38" s="6">
        <v>1</v>
      </c>
      <c r="I38" s="6">
        <v>1</v>
      </c>
      <c r="J38" s="6">
        <v>22</v>
      </c>
      <c r="K38" s="6">
        <v>24</v>
      </c>
      <c r="L38" s="46">
        <f t="shared" si="7"/>
        <v>0.21426190476190474</v>
      </c>
      <c r="M38" s="46">
        <f t="shared" si="8"/>
        <v>0.95110401002506262</v>
      </c>
    </row>
    <row r="39" spans="1:13" ht="15" customHeight="1" x14ac:dyDescent="0.15">
      <c r="A39" s="24" t="s">
        <v>179</v>
      </c>
      <c r="B39" s="6">
        <v>2018</v>
      </c>
      <c r="C39" s="6">
        <v>46</v>
      </c>
      <c r="D39" s="6">
        <v>22</v>
      </c>
      <c r="E39" s="46">
        <f t="shared" si="6"/>
        <v>0.47826086956521741</v>
      </c>
      <c r="F39" s="6">
        <v>22</v>
      </c>
      <c r="G39" s="6">
        <v>0</v>
      </c>
      <c r="H39" s="6">
        <v>0</v>
      </c>
      <c r="I39" s="6">
        <v>0</v>
      </c>
      <c r="J39" s="6">
        <v>8</v>
      </c>
      <c r="K39" s="6">
        <v>11</v>
      </c>
      <c r="L39" s="46">
        <f t="shared" si="7"/>
        <v>0</v>
      </c>
      <c r="M39" s="46">
        <f t="shared" si="8"/>
        <v>0.47826086956521741</v>
      </c>
    </row>
    <row r="40" spans="1:13" ht="15" customHeight="1" x14ac:dyDescent="0.15">
      <c r="A40" s="24" t="s">
        <v>92</v>
      </c>
      <c r="B40" s="6">
        <v>2018</v>
      </c>
      <c r="C40" s="6">
        <v>44</v>
      </c>
      <c r="D40" s="6">
        <v>31</v>
      </c>
      <c r="E40" s="46">
        <f t="shared" si="6"/>
        <v>0.70454545454545459</v>
      </c>
      <c r="F40" s="6">
        <v>26</v>
      </c>
      <c r="G40" s="6">
        <v>4</v>
      </c>
      <c r="H40" s="6">
        <v>0</v>
      </c>
      <c r="I40" s="6">
        <v>1</v>
      </c>
      <c r="J40" s="6">
        <v>17</v>
      </c>
      <c r="K40" s="6">
        <v>20</v>
      </c>
      <c r="L40" s="46">
        <f t="shared" si="7"/>
        <v>0.23651612903225805</v>
      </c>
      <c r="M40" s="46">
        <f t="shared" si="8"/>
        <v>0.94106158357771263</v>
      </c>
    </row>
    <row r="41" spans="1:13" ht="15" customHeight="1" x14ac:dyDescent="0.15">
      <c r="A41" s="24" t="s">
        <v>87</v>
      </c>
      <c r="B41" s="6">
        <v>2018</v>
      </c>
      <c r="C41" s="6">
        <v>50</v>
      </c>
      <c r="D41" s="6">
        <v>33</v>
      </c>
      <c r="E41" s="46">
        <f t="shared" si="6"/>
        <v>0.66</v>
      </c>
      <c r="F41" s="6">
        <v>33</v>
      </c>
      <c r="G41" s="6">
        <v>0</v>
      </c>
      <c r="H41" s="6">
        <v>0</v>
      </c>
      <c r="I41" s="6">
        <v>0</v>
      </c>
      <c r="J41" s="6">
        <v>11</v>
      </c>
      <c r="K41" s="6">
        <v>12</v>
      </c>
      <c r="L41" s="46">
        <f t="shared" si="7"/>
        <v>0</v>
      </c>
      <c r="M41" s="46">
        <f t="shared" si="8"/>
        <v>0.66</v>
      </c>
    </row>
    <row r="42" spans="1:13" ht="15" customHeight="1" x14ac:dyDescent="0.15">
      <c r="A42" s="24" t="s">
        <v>75</v>
      </c>
      <c r="B42" s="6">
        <v>2018</v>
      </c>
      <c r="C42" s="6">
        <v>39</v>
      </c>
      <c r="D42" s="6">
        <v>28</v>
      </c>
      <c r="E42" s="46">
        <f t="shared" si="6"/>
        <v>0.71794871794871795</v>
      </c>
      <c r="F42" s="6">
        <v>24</v>
      </c>
      <c r="G42" s="6">
        <v>1</v>
      </c>
      <c r="H42" s="6">
        <v>1</v>
      </c>
      <c r="I42" s="6">
        <v>2</v>
      </c>
      <c r="J42" s="6">
        <v>13</v>
      </c>
      <c r="K42" s="6">
        <v>16</v>
      </c>
      <c r="L42" s="46">
        <f t="shared" si="7"/>
        <v>0.25</v>
      </c>
      <c r="M42" s="46">
        <f t="shared" si="8"/>
        <v>0.96794871794871795</v>
      </c>
    </row>
    <row r="43" spans="1:13" ht="15" customHeight="1" x14ac:dyDescent="0.15">
      <c r="A43" s="24" t="s">
        <v>127</v>
      </c>
      <c r="B43" s="6">
        <v>2018</v>
      </c>
      <c r="C43" s="6">
        <v>21</v>
      </c>
      <c r="D43" s="6">
        <v>15</v>
      </c>
      <c r="E43" s="46">
        <f t="shared" si="6"/>
        <v>0.7142857142857143</v>
      </c>
      <c r="F43" s="6">
        <v>10</v>
      </c>
      <c r="G43" s="6">
        <v>5</v>
      </c>
      <c r="H43" s="6">
        <v>0</v>
      </c>
      <c r="I43" s="6">
        <v>0</v>
      </c>
      <c r="J43" s="6">
        <v>9</v>
      </c>
      <c r="K43" s="6">
        <v>9</v>
      </c>
      <c r="L43" s="46">
        <f t="shared" si="7"/>
        <v>0.44433333333333336</v>
      </c>
      <c r="M43" s="46">
        <f t="shared" si="8"/>
        <v>1.1586190476190477</v>
      </c>
    </row>
    <row r="44" spans="1:13" ht="15" customHeight="1" x14ac:dyDescent="0.15">
      <c r="A44" s="24" t="s">
        <v>38</v>
      </c>
      <c r="B44" s="6">
        <v>2018</v>
      </c>
      <c r="C44" s="6">
        <v>50</v>
      </c>
      <c r="D44" s="6">
        <v>35</v>
      </c>
      <c r="E44" s="46">
        <f t="shared" si="6"/>
        <v>0.7</v>
      </c>
      <c r="F44" s="6">
        <v>16</v>
      </c>
      <c r="G44" s="6">
        <v>7</v>
      </c>
      <c r="H44" s="6">
        <v>4</v>
      </c>
      <c r="I44" s="6">
        <v>8</v>
      </c>
      <c r="J44" s="6">
        <v>41</v>
      </c>
      <c r="K44" s="6">
        <v>28</v>
      </c>
      <c r="L44" s="46">
        <f t="shared" si="7"/>
        <v>0.91425714285714277</v>
      </c>
      <c r="M44" s="46">
        <f t="shared" si="8"/>
        <v>1.6142571428571428</v>
      </c>
    </row>
    <row r="45" spans="1:13" ht="15" customHeight="1" x14ac:dyDescent="0.15">
      <c r="A45" s="24" t="s">
        <v>108</v>
      </c>
      <c r="B45" s="6">
        <v>2018</v>
      </c>
      <c r="C45" s="6">
        <v>56</v>
      </c>
      <c r="D45" s="6">
        <v>44</v>
      </c>
      <c r="E45" s="46">
        <f t="shared" si="6"/>
        <v>0.7857142857142857</v>
      </c>
      <c r="F45" s="6">
        <v>29</v>
      </c>
      <c r="G45" s="6">
        <v>11</v>
      </c>
      <c r="H45" s="6">
        <v>3</v>
      </c>
      <c r="I45" s="6">
        <v>0</v>
      </c>
      <c r="J45" s="6">
        <v>20</v>
      </c>
      <c r="K45" s="6">
        <v>21</v>
      </c>
      <c r="L45" s="46">
        <f t="shared" si="7"/>
        <v>0.44690909090909092</v>
      </c>
      <c r="M45" s="46">
        <f t="shared" si="8"/>
        <v>1.2326233766233767</v>
      </c>
    </row>
    <row r="46" spans="1:13" ht="15" customHeight="1" x14ac:dyDescent="0.15">
      <c r="A46" s="24" t="s">
        <v>85</v>
      </c>
      <c r="B46" s="6">
        <v>2018</v>
      </c>
      <c r="C46" s="6">
        <v>40</v>
      </c>
      <c r="D46" s="6">
        <v>23</v>
      </c>
      <c r="E46" s="46">
        <f t="shared" si="6"/>
        <v>0.57499999999999996</v>
      </c>
      <c r="F46" s="6">
        <v>14</v>
      </c>
      <c r="G46" s="6">
        <v>8</v>
      </c>
      <c r="H46" s="6">
        <v>1</v>
      </c>
      <c r="I46" s="6">
        <v>0</v>
      </c>
      <c r="J46" s="6">
        <v>16</v>
      </c>
      <c r="K46" s="6">
        <v>18</v>
      </c>
      <c r="L46" s="46">
        <f t="shared" si="7"/>
        <v>0.53613043478260869</v>
      </c>
      <c r="M46" s="46">
        <f t="shared" si="8"/>
        <v>1.1111304347826088</v>
      </c>
    </row>
    <row r="47" spans="1:13" ht="15" customHeight="1" x14ac:dyDescent="0.15">
      <c r="A47" s="100" t="s">
        <v>180</v>
      </c>
      <c r="B47" s="101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</row>
    <row r="48" spans="1:13" ht="15" customHeight="1" x14ac:dyDescent="0.15">
      <c r="A48" s="24" t="s">
        <v>181</v>
      </c>
      <c r="B48" s="6">
        <v>2018</v>
      </c>
      <c r="C48" s="6">
        <v>39</v>
      </c>
      <c r="D48" s="6">
        <v>18</v>
      </c>
      <c r="E48" s="46">
        <f t="shared" ref="E48:E61" si="9">D48/C48</f>
        <v>0.46153846153846156</v>
      </c>
      <c r="F48" s="6">
        <v>18</v>
      </c>
      <c r="G48" s="6">
        <v>0</v>
      </c>
      <c r="H48" s="6">
        <v>0</v>
      </c>
      <c r="I48" s="6">
        <v>0</v>
      </c>
      <c r="J48" s="6">
        <v>7</v>
      </c>
      <c r="K48" s="6">
        <v>9</v>
      </c>
      <c r="L48" s="46">
        <f t="shared" ref="L48:L59" si="10">(G48*1.333+H48*1.667+I48*2)/D48</f>
        <v>0</v>
      </c>
      <c r="M48" s="46">
        <f t="shared" ref="M48:M61" si="11">L48+E48</f>
        <v>0.46153846153846156</v>
      </c>
    </row>
    <row r="49" spans="1:13" ht="15" customHeight="1" x14ac:dyDescent="0.15">
      <c r="A49" s="24" t="s">
        <v>182</v>
      </c>
      <c r="B49" s="6">
        <v>2018</v>
      </c>
      <c r="C49" s="6">
        <v>12</v>
      </c>
      <c r="D49" s="6">
        <v>8</v>
      </c>
      <c r="E49" s="46">
        <f t="shared" si="9"/>
        <v>0.66666666666666663</v>
      </c>
      <c r="F49" s="6">
        <v>8</v>
      </c>
      <c r="G49" s="6">
        <v>0</v>
      </c>
      <c r="H49" s="6">
        <v>0</v>
      </c>
      <c r="I49" s="6">
        <v>0</v>
      </c>
      <c r="J49" s="6">
        <v>1</v>
      </c>
      <c r="K49" s="6">
        <v>5</v>
      </c>
      <c r="L49" s="46">
        <f t="shared" si="10"/>
        <v>0</v>
      </c>
      <c r="M49" s="46">
        <f t="shared" si="11"/>
        <v>0.66666666666666663</v>
      </c>
    </row>
    <row r="50" spans="1:13" ht="15" customHeight="1" x14ac:dyDescent="0.15">
      <c r="A50" s="24" t="s">
        <v>126</v>
      </c>
      <c r="B50" s="6">
        <v>2018</v>
      </c>
      <c r="C50" s="6">
        <v>33</v>
      </c>
      <c r="D50" s="6">
        <v>22</v>
      </c>
      <c r="E50" s="46">
        <f t="shared" si="9"/>
        <v>0.66666666666666663</v>
      </c>
      <c r="F50" s="6">
        <v>21</v>
      </c>
      <c r="G50" s="6">
        <v>1</v>
      </c>
      <c r="H50" s="6">
        <v>0</v>
      </c>
      <c r="I50" s="6">
        <v>0</v>
      </c>
      <c r="J50" s="6">
        <v>8</v>
      </c>
      <c r="K50" s="6">
        <v>8</v>
      </c>
      <c r="L50" s="46">
        <f t="shared" si="10"/>
        <v>6.0590909090909091E-2</v>
      </c>
      <c r="M50" s="46">
        <f t="shared" si="11"/>
        <v>0.72725757575757577</v>
      </c>
    </row>
    <row r="51" spans="1:13" ht="15" customHeight="1" x14ac:dyDescent="0.15">
      <c r="A51" s="24" t="s">
        <v>121</v>
      </c>
      <c r="B51" s="6">
        <v>2018</v>
      </c>
      <c r="C51" s="6">
        <v>30</v>
      </c>
      <c r="D51" s="6">
        <v>18</v>
      </c>
      <c r="E51" s="46">
        <f t="shared" si="9"/>
        <v>0.6</v>
      </c>
      <c r="F51" s="6">
        <v>17</v>
      </c>
      <c r="G51" s="6">
        <v>1</v>
      </c>
      <c r="H51" s="6">
        <v>0</v>
      </c>
      <c r="I51" s="6">
        <v>0</v>
      </c>
      <c r="J51" s="6">
        <v>7</v>
      </c>
      <c r="K51" s="6">
        <v>6</v>
      </c>
      <c r="L51" s="46">
        <f t="shared" si="10"/>
        <v>7.4055555555555555E-2</v>
      </c>
      <c r="M51" s="46">
        <f t="shared" si="11"/>
        <v>0.67405555555555552</v>
      </c>
    </row>
    <row r="52" spans="1:13" ht="15" customHeight="1" x14ac:dyDescent="0.15">
      <c r="A52" s="24" t="s">
        <v>88</v>
      </c>
      <c r="B52" s="6">
        <v>2018</v>
      </c>
      <c r="C52" s="6">
        <v>29</v>
      </c>
      <c r="D52" s="6">
        <v>18</v>
      </c>
      <c r="E52" s="46">
        <f t="shared" si="9"/>
        <v>0.62068965517241381</v>
      </c>
      <c r="F52" s="6">
        <v>18</v>
      </c>
      <c r="G52" s="6">
        <v>0</v>
      </c>
      <c r="H52" s="6">
        <v>0</v>
      </c>
      <c r="I52" s="6">
        <v>0</v>
      </c>
      <c r="J52" s="6">
        <v>8</v>
      </c>
      <c r="K52" s="6">
        <v>8</v>
      </c>
      <c r="L52" s="46">
        <f t="shared" si="10"/>
        <v>0</v>
      </c>
      <c r="M52" s="46">
        <f t="shared" si="11"/>
        <v>0.62068965517241381</v>
      </c>
    </row>
    <row r="53" spans="1:13" ht="15" customHeight="1" x14ac:dyDescent="0.15">
      <c r="A53" s="24" t="s">
        <v>112</v>
      </c>
      <c r="B53" s="6">
        <v>2018</v>
      </c>
      <c r="C53" s="6">
        <v>47</v>
      </c>
      <c r="D53" s="6">
        <v>29</v>
      </c>
      <c r="E53" s="46">
        <f t="shared" si="9"/>
        <v>0.61702127659574468</v>
      </c>
      <c r="F53" s="6">
        <v>28</v>
      </c>
      <c r="G53" s="6">
        <v>1</v>
      </c>
      <c r="H53" s="6">
        <v>0</v>
      </c>
      <c r="I53" s="6">
        <v>0</v>
      </c>
      <c r="J53" s="6">
        <v>15</v>
      </c>
      <c r="K53" s="6">
        <v>14</v>
      </c>
      <c r="L53" s="46">
        <f t="shared" si="10"/>
        <v>4.596551724137931E-2</v>
      </c>
      <c r="M53" s="46">
        <f t="shared" si="11"/>
        <v>0.662986793837124</v>
      </c>
    </row>
    <row r="54" spans="1:13" ht="15" customHeight="1" x14ac:dyDescent="0.15">
      <c r="A54" s="24" t="s">
        <v>96</v>
      </c>
      <c r="B54" s="6">
        <v>2018</v>
      </c>
      <c r="C54" s="6">
        <v>32</v>
      </c>
      <c r="D54" s="6">
        <v>17</v>
      </c>
      <c r="E54" s="46">
        <f t="shared" si="9"/>
        <v>0.53125</v>
      </c>
      <c r="F54" s="6">
        <v>17</v>
      </c>
      <c r="G54" s="6">
        <v>0</v>
      </c>
      <c r="H54" s="6">
        <v>0</v>
      </c>
      <c r="I54" s="6">
        <v>0</v>
      </c>
      <c r="J54" s="6">
        <v>7</v>
      </c>
      <c r="K54" s="6">
        <v>4</v>
      </c>
      <c r="L54" s="46">
        <f t="shared" si="10"/>
        <v>0</v>
      </c>
      <c r="M54" s="46">
        <f t="shared" si="11"/>
        <v>0.53125</v>
      </c>
    </row>
    <row r="55" spans="1:13" ht="15" customHeight="1" x14ac:dyDescent="0.15">
      <c r="A55" s="24" t="s">
        <v>90</v>
      </c>
      <c r="B55" s="6">
        <v>2018</v>
      </c>
      <c r="C55" s="6">
        <v>47</v>
      </c>
      <c r="D55" s="6">
        <v>26</v>
      </c>
      <c r="E55" s="46">
        <f t="shared" si="9"/>
        <v>0.55319148936170215</v>
      </c>
      <c r="F55" s="6">
        <v>19</v>
      </c>
      <c r="G55" s="6">
        <v>5</v>
      </c>
      <c r="H55" s="6">
        <v>2</v>
      </c>
      <c r="I55" s="6">
        <v>1</v>
      </c>
      <c r="J55" s="6">
        <v>24</v>
      </c>
      <c r="K55" s="6">
        <v>19</v>
      </c>
      <c r="L55" s="46">
        <f t="shared" si="10"/>
        <v>0.46150000000000002</v>
      </c>
      <c r="M55" s="46">
        <f t="shared" si="11"/>
        <v>1.0146914893617023</v>
      </c>
    </row>
    <row r="56" spans="1:13" ht="15" customHeight="1" x14ac:dyDescent="0.15">
      <c r="A56" s="24" t="s">
        <v>183</v>
      </c>
      <c r="B56" s="6">
        <v>2018</v>
      </c>
      <c r="C56" s="6">
        <v>48</v>
      </c>
      <c r="D56" s="6">
        <v>33</v>
      </c>
      <c r="E56" s="46">
        <f t="shared" si="9"/>
        <v>0.6875</v>
      </c>
      <c r="F56" s="6">
        <v>19</v>
      </c>
      <c r="G56" s="6">
        <v>8</v>
      </c>
      <c r="H56" s="6">
        <v>4</v>
      </c>
      <c r="I56" s="6">
        <v>2</v>
      </c>
      <c r="J56" s="6">
        <v>18</v>
      </c>
      <c r="K56" s="6">
        <v>16</v>
      </c>
      <c r="L56" s="46">
        <f t="shared" si="10"/>
        <v>0.64642424242424246</v>
      </c>
      <c r="M56" s="46">
        <f t="shared" si="11"/>
        <v>1.3339242424242426</v>
      </c>
    </row>
    <row r="57" spans="1:13" ht="15" customHeight="1" x14ac:dyDescent="0.15">
      <c r="A57" s="24" t="s">
        <v>184</v>
      </c>
      <c r="B57" s="6">
        <v>2018</v>
      </c>
      <c r="C57" s="6">
        <v>50</v>
      </c>
      <c r="D57" s="6">
        <v>33</v>
      </c>
      <c r="E57" s="46">
        <f t="shared" si="9"/>
        <v>0.66</v>
      </c>
      <c r="F57" s="6">
        <v>22</v>
      </c>
      <c r="G57" s="6">
        <v>9</v>
      </c>
      <c r="H57" s="6">
        <v>0</v>
      </c>
      <c r="I57" s="6">
        <v>2</v>
      </c>
      <c r="J57" s="6">
        <v>11</v>
      </c>
      <c r="K57" s="6">
        <v>18</v>
      </c>
      <c r="L57" s="46">
        <f t="shared" si="10"/>
        <v>0.48475757575757578</v>
      </c>
      <c r="M57" s="46">
        <f t="shared" si="11"/>
        <v>1.1447575757575759</v>
      </c>
    </row>
    <row r="58" spans="1:13" ht="15" customHeight="1" x14ac:dyDescent="0.15">
      <c r="A58" s="24" t="s">
        <v>64</v>
      </c>
      <c r="B58" s="6">
        <v>2018</v>
      </c>
      <c r="C58" s="6">
        <v>35</v>
      </c>
      <c r="D58" s="6">
        <v>28</v>
      </c>
      <c r="E58" s="46">
        <f t="shared" si="9"/>
        <v>0.8</v>
      </c>
      <c r="F58" s="6">
        <v>15</v>
      </c>
      <c r="G58" s="6">
        <v>6</v>
      </c>
      <c r="H58" s="6">
        <v>5</v>
      </c>
      <c r="I58" s="6">
        <v>2</v>
      </c>
      <c r="J58" s="6">
        <v>19</v>
      </c>
      <c r="K58" s="6">
        <v>16</v>
      </c>
      <c r="L58" s="46">
        <f t="shared" si="10"/>
        <v>0.72617857142857134</v>
      </c>
      <c r="M58" s="46">
        <f t="shared" si="11"/>
        <v>1.5261785714285714</v>
      </c>
    </row>
    <row r="59" spans="1:13" ht="15" customHeight="1" x14ac:dyDescent="0.15">
      <c r="A59" s="24" t="s">
        <v>111</v>
      </c>
      <c r="B59" s="6">
        <v>2018</v>
      </c>
      <c r="C59" s="6">
        <v>41</v>
      </c>
      <c r="D59" s="6">
        <v>33</v>
      </c>
      <c r="E59" s="46">
        <f t="shared" si="9"/>
        <v>0.80487804878048785</v>
      </c>
      <c r="F59" s="6">
        <v>11</v>
      </c>
      <c r="G59" s="6">
        <v>18</v>
      </c>
      <c r="H59" s="6">
        <v>1</v>
      </c>
      <c r="I59" s="6">
        <v>3</v>
      </c>
      <c r="J59" s="6">
        <v>24</v>
      </c>
      <c r="K59" s="6">
        <v>16</v>
      </c>
      <c r="L59" s="46">
        <f t="shared" si="10"/>
        <v>0.95942424242424251</v>
      </c>
      <c r="M59" s="46">
        <f t="shared" si="11"/>
        <v>1.7643022912047304</v>
      </c>
    </row>
    <row r="60" spans="1:13" ht="15" customHeight="1" x14ac:dyDescent="0.15">
      <c r="A60" s="24" t="s">
        <v>125</v>
      </c>
      <c r="B60" s="6">
        <v>2018</v>
      </c>
      <c r="C60" s="6">
        <v>38</v>
      </c>
      <c r="D60" s="6">
        <v>27</v>
      </c>
      <c r="E60" s="46">
        <f t="shared" si="9"/>
        <v>0.71052631578947367</v>
      </c>
      <c r="F60" s="6">
        <v>26</v>
      </c>
      <c r="G60" s="6">
        <v>1</v>
      </c>
      <c r="H60" s="6">
        <v>0</v>
      </c>
      <c r="I60" s="6">
        <v>0</v>
      </c>
      <c r="J60" s="6">
        <v>12</v>
      </c>
      <c r="K60" s="6">
        <v>13</v>
      </c>
      <c r="L60" s="46">
        <v>0</v>
      </c>
      <c r="M60" s="46">
        <f t="shared" si="11"/>
        <v>0.71052631578947367</v>
      </c>
    </row>
    <row r="61" spans="1:13" ht="15" customHeight="1" x14ac:dyDescent="0.15">
      <c r="A61" s="24" t="s">
        <v>185</v>
      </c>
      <c r="B61" s="6">
        <v>2018</v>
      </c>
      <c r="C61" s="6">
        <v>19</v>
      </c>
      <c r="D61" s="6">
        <v>12</v>
      </c>
      <c r="E61" s="46">
        <f t="shared" si="9"/>
        <v>0.63157894736842102</v>
      </c>
      <c r="F61" s="6">
        <v>12</v>
      </c>
      <c r="G61" s="6">
        <v>0</v>
      </c>
      <c r="H61" s="6">
        <v>0</v>
      </c>
      <c r="I61" s="6">
        <v>0</v>
      </c>
      <c r="J61" s="6">
        <v>2</v>
      </c>
      <c r="K61" s="6">
        <v>7</v>
      </c>
      <c r="L61" s="46">
        <f>(G61*1.333+H61*1.667+I61*2)/D61</f>
        <v>0</v>
      </c>
      <c r="M61" s="46">
        <f t="shared" si="11"/>
        <v>0.63157894736842102</v>
      </c>
    </row>
    <row r="62" spans="1:13" ht="15" customHeight="1" x14ac:dyDescent="0.15">
      <c r="A62" s="68" t="s">
        <v>144</v>
      </c>
      <c r="B62" s="69"/>
      <c r="C62" s="70"/>
      <c r="D62" s="71"/>
      <c r="E62" s="71"/>
      <c r="F62" s="71"/>
      <c r="G62" s="71"/>
      <c r="H62" s="71"/>
      <c r="I62" s="71"/>
      <c r="J62" s="71"/>
      <c r="K62" s="71"/>
      <c r="L62" s="71"/>
      <c r="M62" s="71"/>
    </row>
    <row r="63" spans="1:13" ht="15" customHeight="1" x14ac:dyDescent="0.15">
      <c r="A63" s="24" t="s">
        <v>186</v>
      </c>
      <c r="B63" s="6">
        <v>2018</v>
      </c>
      <c r="C63" s="6">
        <v>4</v>
      </c>
      <c r="D63" s="6">
        <v>2</v>
      </c>
      <c r="E63" s="46">
        <f t="shared" ref="E63:E80" si="12">D63/C63</f>
        <v>0.5</v>
      </c>
      <c r="F63" s="6">
        <v>1</v>
      </c>
      <c r="G63" s="6">
        <v>1</v>
      </c>
      <c r="H63" s="6">
        <v>0</v>
      </c>
      <c r="I63" s="6">
        <v>0</v>
      </c>
      <c r="J63" s="6">
        <v>0</v>
      </c>
      <c r="K63" s="6">
        <v>2</v>
      </c>
      <c r="L63" s="46">
        <f t="shared" ref="L63:L80" si="13">(G63*1.333+H63*1.667+I63*2)/D63</f>
        <v>0.66649999999999998</v>
      </c>
      <c r="M63" s="46">
        <f t="shared" ref="M63:M80" si="14">L63+E63</f>
        <v>1.1665000000000001</v>
      </c>
    </row>
    <row r="64" spans="1:13" ht="15" customHeight="1" x14ac:dyDescent="0.15">
      <c r="A64" s="24" t="s">
        <v>187</v>
      </c>
      <c r="B64" s="6">
        <v>2018</v>
      </c>
      <c r="C64" s="6">
        <v>8</v>
      </c>
      <c r="D64" s="6">
        <v>3</v>
      </c>
      <c r="E64" s="46">
        <f t="shared" si="12"/>
        <v>0.375</v>
      </c>
      <c r="F64" s="6">
        <v>3</v>
      </c>
      <c r="G64" s="6">
        <v>0</v>
      </c>
      <c r="H64" s="6">
        <v>0</v>
      </c>
      <c r="I64" s="6">
        <v>0</v>
      </c>
      <c r="J64" s="6">
        <v>2</v>
      </c>
      <c r="K64" s="6">
        <v>3</v>
      </c>
      <c r="L64" s="46">
        <f t="shared" si="13"/>
        <v>0</v>
      </c>
      <c r="M64" s="46">
        <f t="shared" si="14"/>
        <v>0.375</v>
      </c>
    </row>
    <row r="65" spans="1:13" ht="15" customHeight="1" x14ac:dyDescent="0.15">
      <c r="A65" s="24" t="s">
        <v>188</v>
      </c>
      <c r="B65" s="6">
        <v>2018</v>
      </c>
      <c r="C65" s="6">
        <v>4</v>
      </c>
      <c r="D65" s="6">
        <v>3</v>
      </c>
      <c r="E65" s="46">
        <f t="shared" si="12"/>
        <v>0.75</v>
      </c>
      <c r="F65" s="6">
        <v>1</v>
      </c>
      <c r="G65" s="6">
        <v>2</v>
      </c>
      <c r="H65" s="6">
        <v>0</v>
      </c>
      <c r="I65" s="6">
        <v>0</v>
      </c>
      <c r="J65" s="6">
        <v>1</v>
      </c>
      <c r="K65" s="6">
        <v>3</v>
      </c>
      <c r="L65" s="46">
        <f t="shared" si="13"/>
        <v>0.8886666666666666</v>
      </c>
      <c r="M65" s="46">
        <f t="shared" si="14"/>
        <v>1.6386666666666665</v>
      </c>
    </row>
    <row r="66" spans="1:13" ht="15" customHeight="1" x14ac:dyDescent="0.15">
      <c r="A66" s="24" t="s">
        <v>189</v>
      </c>
      <c r="B66" s="6">
        <v>2018</v>
      </c>
      <c r="C66" s="6">
        <v>3</v>
      </c>
      <c r="D66" s="6">
        <v>2</v>
      </c>
      <c r="E66" s="46">
        <f t="shared" si="12"/>
        <v>0.66666666666666663</v>
      </c>
      <c r="F66" s="6">
        <v>1</v>
      </c>
      <c r="G66" s="6">
        <v>1</v>
      </c>
      <c r="H66" s="6">
        <v>0</v>
      </c>
      <c r="I66" s="6">
        <v>0</v>
      </c>
      <c r="J66" s="6">
        <v>1</v>
      </c>
      <c r="K66" s="6">
        <v>0</v>
      </c>
      <c r="L66" s="46">
        <f t="shared" si="13"/>
        <v>0.66649999999999998</v>
      </c>
      <c r="M66" s="46">
        <f t="shared" si="14"/>
        <v>1.3331666666666666</v>
      </c>
    </row>
    <row r="67" spans="1:13" ht="15" customHeight="1" x14ac:dyDescent="0.15">
      <c r="A67" s="24" t="s">
        <v>190</v>
      </c>
      <c r="B67" s="6">
        <v>2018</v>
      </c>
      <c r="C67" s="6">
        <v>3</v>
      </c>
      <c r="D67" s="6">
        <v>2</v>
      </c>
      <c r="E67" s="46">
        <f t="shared" si="12"/>
        <v>0.66666666666666663</v>
      </c>
      <c r="F67" s="6">
        <v>2</v>
      </c>
      <c r="G67" s="6">
        <v>0</v>
      </c>
      <c r="H67" s="6">
        <v>0</v>
      </c>
      <c r="I67" s="6">
        <v>0</v>
      </c>
      <c r="J67" s="6">
        <v>1</v>
      </c>
      <c r="K67" s="6">
        <v>2</v>
      </c>
      <c r="L67" s="46">
        <f t="shared" si="13"/>
        <v>0</v>
      </c>
      <c r="M67" s="46">
        <f t="shared" si="14"/>
        <v>0.66666666666666663</v>
      </c>
    </row>
    <row r="68" spans="1:13" ht="15" customHeight="1" x14ac:dyDescent="0.15">
      <c r="A68" s="24" t="s">
        <v>191</v>
      </c>
      <c r="B68" s="6">
        <v>2018</v>
      </c>
      <c r="C68" s="6">
        <v>21</v>
      </c>
      <c r="D68" s="6">
        <v>11</v>
      </c>
      <c r="E68" s="46">
        <f t="shared" si="12"/>
        <v>0.52380952380952384</v>
      </c>
      <c r="F68" s="6">
        <v>11</v>
      </c>
      <c r="G68" s="6">
        <v>0</v>
      </c>
      <c r="H68" s="6">
        <v>0</v>
      </c>
      <c r="I68" s="6">
        <v>0</v>
      </c>
      <c r="J68" s="6">
        <v>5</v>
      </c>
      <c r="K68" s="6">
        <v>5</v>
      </c>
      <c r="L68" s="46">
        <f t="shared" si="13"/>
        <v>0</v>
      </c>
      <c r="M68" s="46">
        <f t="shared" si="14"/>
        <v>0.52380952380952384</v>
      </c>
    </row>
    <row r="69" spans="1:13" ht="15" customHeight="1" x14ac:dyDescent="0.15">
      <c r="A69" s="24" t="s">
        <v>192</v>
      </c>
      <c r="B69" s="6">
        <v>2018</v>
      </c>
      <c r="C69" s="6">
        <v>29</v>
      </c>
      <c r="D69" s="6">
        <v>15</v>
      </c>
      <c r="E69" s="46">
        <f t="shared" si="12"/>
        <v>0.51724137931034486</v>
      </c>
      <c r="F69" s="6">
        <v>15</v>
      </c>
      <c r="G69" s="6">
        <v>0</v>
      </c>
      <c r="H69" s="6">
        <v>0</v>
      </c>
      <c r="I69" s="6">
        <v>0</v>
      </c>
      <c r="J69" s="6">
        <v>6</v>
      </c>
      <c r="K69" s="6">
        <v>9</v>
      </c>
      <c r="L69" s="46">
        <f t="shared" si="13"/>
        <v>0</v>
      </c>
      <c r="M69" s="46">
        <f t="shared" si="14"/>
        <v>0.51724137931034486</v>
      </c>
    </row>
    <row r="70" spans="1:13" ht="15" customHeight="1" x14ac:dyDescent="0.15">
      <c r="A70" s="24" t="s">
        <v>145</v>
      </c>
      <c r="B70" s="6">
        <v>2018</v>
      </c>
      <c r="C70" s="6">
        <v>6</v>
      </c>
      <c r="D70" s="6">
        <v>4</v>
      </c>
      <c r="E70" s="46">
        <f t="shared" si="12"/>
        <v>0.66666666666666663</v>
      </c>
      <c r="F70" s="6">
        <v>3</v>
      </c>
      <c r="G70" s="6">
        <v>0</v>
      </c>
      <c r="H70" s="6">
        <v>1</v>
      </c>
      <c r="I70" s="6">
        <v>0</v>
      </c>
      <c r="J70" s="6">
        <v>2</v>
      </c>
      <c r="K70" s="6">
        <v>2</v>
      </c>
      <c r="L70" s="46">
        <f t="shared" si="13"/>
        <v>0.41675000000000001</v>
      </c>
      <c r="M70" s="46">
        <f t="shared" si="14"/>
        <v>1.0834166666666667</v>
      </c>
    </row>
    <row r="71" spans="1:13" ht="15" customHeight="1" x14ac:dyDescent="0.15">
      <c r="A71" s="24" t="s">
        <v>193</v>
      </c>
      <c r="B71" s="6">
        <v>2018</v>
      </c>
      <c r="C71" s="6">
        <v>7</v>
      </c>
      <c r="D71" s="6">
        <v>6</v>
      </c>
      <c r="E71" s="46">
        <f t="shared" si="12"/>
        <v>0.8571428571428571</v>
      </c>
      <c r="F71" s="6">
        <v>4</v>
      </c>
      <c r="G71" s="6">
        <v>2</v>
      </c>
      <c r="H71" s="6">
        <v>0</v>
      </c>
      <c r="I71" s="6">
        <v>0</v>
      </c>
      <c r="J71" s="6">
        <v>2</v>
      </c>
      <c r="K71" s="6">
        <v>3</v>
      </c>
      <c r="L71" s="46">
        <f t="shared" si="13"/>
        <v>0.4443333333333333</v>
      </c>
      <c r="M71" s="46">
        <f t="shared" si="14"/>
        <v>1.3014761904761905</v>
      </c>
    </row>
    <row r="72" spans="1:13" ht="15" customHeight="1" x14ac:dyDescent="0.15">
      <c r="A72" s="24" t="s">
        <v>194</v>
      </c>
      <c r="B72" s="6">
        <v>2018</v>
      </c>
      <c r="C72" s="6">
        <v>3</v>
      </c>
      <c r="D72" s="6">
        <v>2</v>
      </c>
      <c r="E72" s="46">
        <f t="shared" si="12"/>
        <v>0.66666666666666663</v>
      </c>
      <c r="F72" s="6">
        <v>2</v>
      </c>
      <c r="G72" s="6">
        <v>0</v>
      </c>
      <c r="H72" s="6">
        <v>0</v>
      </c>
      <c r="I72" s="6">
        <v>0</v>
      </c>
      <c r="J72" s="6">
        <v>1</v>
      </c>
      <c r="K72" s="6">
        <v>1</v>
      </c>
      <c r="L72" s="46">
        <f t="shared" si="13"/>
        <v>0</v>
      </c>
      <c r="M72" s="46">
        <f t="shared" si="14"/>
        <v>0.66666666666666663</v>
      </c>
    </row>
    <row r="73" spans="1:13" ht="15" customHeight="1" x14ac:dyDescent="0.15">
      <c r="A73" s="24" t="s">
        <v>195</v>
      </c>
      <c r="B73" s="6">
        <v>2018</v>
      </c>
      <c r="C73" s="6">
        <v>19</v>
      </c>
      <c r="D73" s="6">
        <v>9</v>
      </c>
      <c r="E73" s="46">
        <f t="shared" si="12"/>
        <v>0.47368421052631576</v>
      </c>
      <c r="F73" s="6">
        <v>9</v>
      </c>
      <c r="G73" s="6">
        <v>0</v>
      </c>
      <c r="H73" s="6">
        <v>0</v>
      </c>
      <c r="I73" s="6">
        <v>0</v>
      </c>
      <c r="J73" s="6">
        <v>4</v>
      </c>
      <c r="K73" s="6">
        <v>3</v>
      </c>
      <c r="L73" s="46">
        <f t="shared" si="13"/>
        <v>0</v>
      </c>
      <c r="M73" s="46">
        <f t="shared" si="14"/>
        <v>0.47368421052631576</v>
      </c>
    </row>
    <row r="74" spans="1:13" ht="15" customHeight="1" x14ac:dyDescent="0.15">
      <c r="A74" s="24" t="s">
        <v>196</v>
      </c>
      <c r="B74" s="6">
        <v>2018</v>
      </c>
      <c r="C74" s="6">
        <v>5</v>
      </c>
      <c r="D74" s="6">
        <v>5</v>
      </c>
      <c r="E74" s="46">
        <f t="shared" si="12"/>
        <v>1</v>
      </c>
      <c r="F74" s="6">
        <v>4</v>
      </c>
      <c r="G74" s="6">
        <v>0</v>
      </c>
      <c r="H74" s="6">
        <v>1</v>
      </c>
      <c r="I74" s="6">
        <v>0</v>
      </c>
      <c r="J74" s="6">
        <v>3</v>
      </c>
      <c r="K74" s="6">
        <v>3</v>
      </c>
      <c r="L74" s="46">
        <f t="shared" si="13"/>
        <v>0.33340000000000003</v>
      </c>
      <c r="M74" s="46">
        <f t="shared" si="14"/>
        <v>1.3334000000000001</v>
      </c>
    </row>
    <row r="75" spans="1:13" ht="15" customHeight="1" x14ac:dyDescent="0.15">
      <c r="A75" s="24" t="s">
        <v>197</v>
      </c>
      <c r="B75" s="6">
        <v>2018</v>
      </c>
      <c r="C75" s="6">
        <v>3</v>
      </c>
      <c r="D75" s="6">
        <v>1</v>
      </c>
      <c r="E75" s="46">
        <f t="shared" si="12"/>
        <v>0.33333333333333331</v>
      </c>
      <c r="F75" s="6">
        <v>0</v>
      </c>
      <c r="G75" s="6">
        <v>1</v>
      </c>
      <c r="H75" s="6">
        <v>0</v>
      </c>
      <c r="I75" s="6">
        <v>0</v>
      </c>
      <c r="J75" s="6">
        <v>2</v>
      </c>
      <c r="K75" s="6">
        <v>0</v>
      </c>
      <c r="L75" s="46">
        <f t="shared" si="13"/>
        <v>1.333</v>
      </c>
      <c r="M75" s="46">
        <f t="shared" si="14"/>
        <v>1.6663333333333332</v>
      </c>
    </row>
    <row r="76" spans="1:13" ht="15" customHeight="1" x14ac:dyDescent="0.15">
      <c r="A76" s="24" t="s">
        <v>198</v>
      </c>
      <c r="B76" s="6">
        <v>2018</v>
      </c>
      <c r="C76" s="6">
        <v>9</v>
      </c>
      <c r="D76" s="6">
        <v>6</v>
      </c>
      <c r="E76" s="46">
        <f t="shared" si="12"/>
        <v>0.66666666666666663</v>
      </c>
      <c r="F76" s="6">
        <v>6</v>
      </c>
      <c r="G76" s="6">
        <v>0</v>
      </c>
      <c r="H76" s="6">
        <v>0</v>
      </c>
      <c r="I76" s="6">
        <v>0</v>
      </c>
      <c r="J76" s="6">
        <v>1</v>
      </c>
      <c r="K76" s="6">
        <v>2</v>
      </c>
      <c r="L76" s="46">
        <f t="shared" si="13"/>
        <v>0</v>
      </c>
      <c r="M76" s="46">
        <f t="shared" si="14"/>
        <v>0.66666666666666663</v>
      </c>
    </row>
    <row r="77" spans="1:13" ht="15" customHeight="1" x14ac:dyDescent="0.15">
      <c r="A77" s="24" t="s">
        <v>146</v>
      </c>
      <c r="B77" s="6">
        <v>2018</v>
      </c>
      <c r="C77" s="6">
        <v>11</v>
      </c>
      <c r="D77" s="6">
        <v>2</v>
      </c>
      <c r="E77" s="46">
        <f t="shared" si="12"/>
        <v>0.18181818181818182</v>
      </c>
      <c r="F77" s="6">
        <v>2</v>
      </c>
      <c r="G77" s="6">
        <v>0</v>
      </c>
      <c r="H77" s="6">
        <v>0</v>
      </c>
      <c r="I77" s="6">
        <v>0</v>
      </c>
      <c r="J77" s="6">
        <v>1</v>
      </c>
      <c r="K77" s="6">
        <v>0</v>
      </c>
      <c r="L77" s="46">
        <f t="shared" si="13"/>
        <v>0</v>
      </c>
      <c r="M77" s="46">
        <f t="shared" si="14"/>
        <v>0.18181818181818182</v>
      </c>
    </row>
    <row r="78" spans="1:13" ht="15" customHeight="1" x14ac:dyDescent="0.15">
      <c r="A78" s="24" t="s">
        <v>61</v>
      </c>
      <c r="B78" s="6">
        <v>2018</v>
      </c>
      <c r="C78" s="6">
        <v>8</v>
      </c>
      <c r="D78" s="6">
        <v>6</v>
      </c>
      <c r="E78" s="46">
        <f t="shared" si="12"/>
        <v>0.75</v>
      </c>
      <c r="F78" s="6">
        <v>4</v>
      </c>
      <c r="G78" s="6">
        <v>1</v>
      </c>
      <c r="H78" s="6">
        <v>0</v>
      </c>
      <c r="I78" s="6">
        <v>1</v>
      </c>
      <c r="J78" s="6">
        <v>3</v>
      </c>
      <c r="K78" s="6">
        <v>3</v>
      </c>
      <c r="L78" s="46">
        <f t="shared" si="13"/>
        <v>0.55549999999999999</v>
      </c>
      <c r="M78" s="46">
        <f t="shared" si="14"/>
        <v>1.3054999999999999</v>
      </c>
    </row>
    <row r="79" spans="1:13" ht="15" customHeight="1" x14ac:dyDescent="0.15">
      <c r="A79" s="24" t="s">
        <v>91</v>
      </c>
      <c r="B79" s="6">
        <v>2018</v>
      </c>
      <c r="C79" s="6">
        <f>4</f>
        <v>4</v>
      </c>
      <c r="D79" s="6">
        <v>3</v>
      </c>
      <c r="E79" s="46">
        <f t="shared" si="12"/>
        <v>0.75</v>
      </c>
      <c r="F79" s="6">
        <v>1</v>
      </c>
      <c r="G79" s="6">
        <v>1</v>
      </c>
      <c r="H79" s="6">
        <v>1</v>
      </c>
      <c r="I79" s="6">
        <v>0</v>
      </c>
      <c r="J79" s="6">
        <v>0</v>
      </c>
      <c r="K79" s="6">
        <v>3</v>
      </c>
      <c r="L79" s="46">
        <f t="shared" si="13"/>
        <v>1</v>
      </c>
      <c r="M79" s="46">
        <f t="shared" si="14"/>
        <v>1.75</v>
      </c>
    </row>
    <row r="80" spans="1:13" ht="15" customHeight="1" x14ac:dyDescent="0.15">
      <c r="A80" s="24" t="s">
        <v>199</v>
      </c>
      <c r="B80" s="6">
        <v>2018</v>
      </c>
      <c r="C80" s="6">
        <v>8</v>
      </c>
      <c r="D80" s="6">
        <v>6</v>
      </c>
      <c r="E80" s="46">
        <f t="shared" si="12"/>
        <v>0.75</v>
      </c>
      <c r="F80" s="6">
        <v>6</v>
      </c>
      <c r="G80" s="6">
        <v>0</v>
      </c>
      <c r="H80" s="6">
        <v>0</v>
      </c>
      <c r="I80" s="6">
        <v>0</v>
      </c>
      <c r="J80" s="6">
        <v>3</v>
      </c>
      <c r="K80" s="6">
        <v>3</v>
      </c>
      <c r="L80" s="46">
        <f t="shared" si="13"/>
        <v>0</v>
      </c>
      <c r="M80" s="46">
        <f t="shared" si="14"/>
        <v>0.75</v>
      </c>
    </row>
    <row r="81" spans="1:13" ht="14.75" customHeight="1" x14ac:dyDescent="0.15">
      <c r="A81" s="72"/>
      <c r="B81" s="73"/>
      <c r="C81" s="74"/>
      <c r="D81" s="74"/>
      <c r="E81" s="74"/>
      <c r="F81" s="74"/>
      <c r="G81" s="74"/>
      <c r="H81" s="74"/>
      <c r="I81" s="74"/>
      <c r="J81" s="74"/>
      <c r="K81" s="74"/>
      <c r="L81" s="75"/>
      <c r="M81" s="75"/>
    </row>
    <row r="82" spans="1:13" ht="14.25" customHeight="1" x14ac:dyDescent="0.15">
      <c r="A82" s="86" t="s">
        <v>154</v>
      </c>
      <c r="B82" s="103"/>
      <c r="C82" s="78">
        <f>SUM(C3:C81)</f>
        <v>2350</v>
      </c>
      <c r="D82" s="78">
        <f>SUM(D3:D81)</f>
        <v>1522</v>
      </c>
      <c r="E82" s="79">
        <f>D82/C82</f>
        <v>0.64765957446808509</v>
      </c>
      <c r="F82" s="80">
        <f t="shared" ref="F82:K82" si="15">SUM(F4:F80)</f>
        <v>1219</v>
      </c>
      <c r="G82" s="78">
        <f t="shared" si="15"/>
        <v>201</v>
      </c>
      <c r="H82" s="78">
        <f t="shared" si="15"/>
        <v>55</v>
      </c>
      <c r="I82" s="78">
        <f t="shared" si="15"/>
        <v>47</v>
      </c>
      <c r="J82" s="78">
        <f t="shared" si="15"/>
        <v>826</v>
      </c>
      <c r="K82" s="78">
        <f t="shared" si="15"/>
        <v>834</v>
      </c>
      <c r="L82" s="79">
        <f>(G82*1.333+H82*1.667+I82*2)/D82</f>
        <v>0.29804073587385022</v>
      </c>
      <c r="M82" s="79">
        <f>L82+E82</f>
        <v>0.94570031034193525</v>
      </c>
    </row>
    <row r="83" spans="1:13" ht="14.25" customHeight="1" x14ac:dyDescent="0.15">
      <c r="A83" s="76" t="s">
        <v>155</v>
      </c>
      <c r="B83" s="77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</row>
    <row r="84" spans="1:13" ht="14.25" customHeight="1" x14ac:dyDescent="0.15">
      <c r="A84" s="76" t="s">
        <v>157</v>
      </c>
      <c r="B84" s="77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</row>
    <row r="85" spans="1:13" ht="14.25" customHeight="1" x14ac:dyDescent="0.15">
      <c r="A85" s="76" t="s">
        <v>158</v>
      </c>
      <c r="B85" s="77"/>
      <c r="C85" s="81"/>
      <c r="D85" s="81"/>
      <c r="E85" s="81"/>
      <c r="F85" s="83">
        <f>F82/D82</f>
        <v>0.80091984231274638</v>
      </c>
      <c r="G85" s="83">
        <f>G82/D82</f>
        <v>0.13206307490144548</v>
      </c>
      <c r="H85" s="83">
        <f>H82/D82</f>
        <v>3.6136662286465178E-2</v>
      </c>
      <c r="I85" s="83">
        <f>$I$82/D82</f>
        <v>3.0880420499342968E-2</v>
      </c>
      <c r="J85" s="81"/>
      <c r="K85" s="81"/>
      <c r="L85" s="81"/>
      <c r="M85" s="81"/>
    </row>
    <row r="86" spans="1:13" ht="14.25" customHeight="1" x14ac:dyDescent="0.15">
      <c r="A86" s="76" t="s">
        <v>159</v>
      </c>
      <c r="B86" s="77"/>
      <c r="C86" s="104" t="s">
        <v>153</v>
      </c>
      <c r="D86" s="85"/>
      <c r="E86" s="85"/>
      <c r="F86" s="85"/>
      <c r="G86" s="78">
        <v>18</v>
      </c>
      <c r="H86" s="78">
        <v>2</v>
      </c>
      <c r="I86" s="78">
        <v>2</v>
      </c>
      <c r="J86" s="88"/>
      <c r="K86" s="81"/>
      <c r="L86" s="81"/>
      <c r="M86" s="81"/>
    </row>
    <row r="87" spans="1:13" ht="14.25" customHeight="1" x14ac:dyDescent="0.15">
      <c r="A87" s="76" t="s">
        <v>160</v>
      </c>
      <c r="B87" s="77"/>
      <c r="C87" s="88"/>
      <c r="D87" s="88"/>
      <c r="E87" s="88"/>
      <c r="F87" s="88"/>
      <c r="G87" s="89">
        <f>G86/55</f>
        <v>0.32727272727272727</v>
      </c>
      <c r="H87" s="89">
        <f>H86/55</f>
        <v>3.6363636363636362E-2</v>
      </c>
      <c r="I87" s="89">
        <f>I86/55</f>
        <v>3.6363636363636362E-2</v>
      </c>
      <c r="J87" s="88"/>
      <c r="K87" s="81"/>
      <c r="L87" s="81"/>
      <c r="M87" s="81"/>
    </row>
    <row r="88" spans="1:13" ht="14.25" customHeight="1" x14ac:dyDescent="0.15">
      <c r="A88" s="76" t="s">
        <v>161</v>
      </c>
      <c r="B88" s="77"/>
      <c r="C88" s="104" t="s">
        <v>156</v>
      </c>
      <c r="D88" s="81"/>
      <c r="E88" s="81"/>
      <c r="F88" s="81"/>
      <c r="G88" s="78">
        <v>16</v>
      </c>
      <c r="H88" s="78">
        <v>19</v>
      </c>
      <c r="I88" s="78">
        <v>17</v>
      </c>
      <c r="J88" s="81"/>
      <c r="K88" s="81"/>
      <c r="L88" s="81"/>
      <c r="M88" s="81"/>
    </row>
    <row r="89" spans="1:13" ht="14.25" customHeight="1" x14ac:dyDescent="0.15">
      <c r="A89" s="76" t="s">
        <v>162</v>
      </c>
      <c r="B89" s="77"/>
      <c r="C89" s="81"/>
      <c r="D89" s="81"/>
      <c r="E89" s="81"/>
      <c r="F89" s="81"/>
      <c r="G89" s="90">
        <f>G88/55</f>
        <v>0.29090909090909089</v>
      </c>
      <c r="H89" s="90">
        <f>H88/55</f>
        <v>0.34545454545454546</v>
      </c>
      <c r="I89" s="90">
        <f>I88/55</f>
        <v>0.30909090909090908</v>
      </c>
      <c r="J89" s="81"/>
      <c r="K89" s="81"/>
      <c r="L89" s="81"/>
      <c r="M89" s="81"/>
    </row>
    <row r="90" spans="1:13" ht="14.25" customHeight="1" x14ac:dyDescent="0.15">
      <c r="A90" s="76" t="s">
        <v>163</v>
      </c>
      <c r="B90" s="77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</row>
    <row r="91" spans="1:13" ht="14.25" customHeight="1" x14ac:dyDescent="0.15">
      <c r="A91" s="76" t="s">
        <v>164</v>
      </c>
      <c r="B91" s="77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2" spans="1:13" ht="14.25" customHeight="1" x14ac:dyDescent="0.15">
      <c r="A92" s="76" t="s">
        <v>165</v>
      </c>
      <c r="B92" s="77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</row>
    <row r="93" spans="1:13" ht="122.25" customHeight="1" x14ac:dyDescent="0.15">
      <c r="A93" s="91" t="s">
        <v>166</v>
      </c>
      <c r="B93" s="77"/>
      <c r="C93" s="81"/>
      <c r="D93" s="92"/>
      <c r="E93" s="92"/>
      <c r="F93" s="92"/>
      <c r="G93" s="92"/>
      <c r="H93" s="92"/>
      <c r="I93" s="92"/>
      <c r="J93" s="92"/>
      <c r="K93" s="92"/>
      <c r="L93" s="92"/>
      <c r="M93" s="92"/>
    </row>
    <row r="94" spans="1:13" ht="134.25" customHeight="1" x14ac:dyDescent="0.15">
      <c r="A94" s="91" t="s">
        <v>167</v>
      </c>
      <c r="B94" s="77"/>
      <c r="C94" s="81"/>
      <c r="D94" s="92"/>
      <c r="E94" s="92"/>
      <c r="F94" s="92"/>
      <c r="G94" s="92"/>
      <c r="H94" s="92"/>
      <c r="I94" s="92"/>
      <c r="J94" s="92"/>
      <c r="K94" s="92"/>
      <c r="L94" s="92"/>
      <c r="M94" s="92"/>
    </row>
  </sheetData>
  <mergeCells count="1">
    <mergeCell ref="A1:M1"/>
  </mergeCells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V93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baseColWidth="10" defaultColWidth="16.33203125" defaultRowHeight="14.25" customHeight="1" x14ac:dyDescent="0.15"/>
  <cols>
    <col min="1" max="1" width="31.83203125" style="48" customWidth="1"/>
    <col min="2" max="3" width="12.6640625" style="48" customWidth="1"/>
    <col min="4" max="4" width="7" style="48" customWidth="1"/>
    <col min="5" max="5" width="5.83203125" style="48" customWidth="1"/>
    <col min="6" max="6" width="6.83203125" style="48" customWidth="1"/>
    <col min="7" max="7" width="6" style="48" customWidth="1"/>
    <col min="8" max="8" width="5.1640625" style="48" customWidth="1"/>
    <col min="9" max="9" width="7.1640625" style="48" customWidth="1"/>
    <col min="10" max="10" width="5.83203125" style="48" customWidth="1"/>
    <col min="11" max="11" width="7.6640625" style="48" customWidth="1"/>
    <col min="12" max="12" width="8.83203125" style="48" customWidth="1"/>
    <col min="13" max="13" width="8.1640625" style="48" customWidth="1"/>
    <col min="14" max="256" width="16.33203125" style="48" customWidth="1"/>
  </cols>
  <sheetData>
    <row r="1" spans="1:13" ht="16" customHeight="1" x14ac:dyDescent="0.15">
      <c r="A1" s="369" t="s">
        <v>105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</row>
    <row r="2" spans="1:13" ht="14.75" customHeight="1" x14ac:dyDescent="0.15">
      <c r="A2" s="2" t="s">
        <v>1</v>
      </c>
      <c r="B2" s="3" t="s">
        <v>106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4" t="s">
        <v>12</v>
      </c>
    </row>
    <row r="3" spans="1:13" ht="15" customHeight="1" x14ac:dyDescent="0.15">
      <c r="A3" s="49" t="s">
        <v>139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5" customHeight="1" x14ac:dyDescent="0.15">
      <c r="A4" s="24" t="s">
        <v>60</v>
      </c>
      <c r="B4" s="6">
        <v>2017</v>
      </c>
      <c r="C4" s="6">
        <v>42</v>
      </c>
      <c r="D4" s="6">
        <v>26</v>
      </c>
      <c r="E4" s="46">
        <f t="shared" ref="E4:E15" si="0">D4/C4</f>
        <v>0.61904761904761907</v>
      </c>
      <c r="F4" s="31">
        <v>26</v>
      </c>
      <c r="G4" s="6">
        <v>0</v>
      </c>
      <c r="H4" s="6">
        <v>0</v>
      </c>
      <c r="I4" s="6">
        <v>0</v>
      </c>
      <c r="J4" s="6">
        <v>12</v>
      </c>
      <c r="K4" s="6">
        <v>20</v>
      </c>
      <c r="L4" s="46">
        <f t="shared" ref="L4:L15" si="1">(G4*1.333+H4*1.667+I4*2)/D4</f>
        <v>0</v>
      </c>
      <c r="M4" s="46">
        <f t="shared" ref="M4:M15" si="2">L4+E4</f>
        <v>0.61904761904761907</v>
      </c>
    </row>
    <row r="5" spans="1:13" ht="15" customHeight="1" x14ac:dyDescent="0.15">
      <c r="A5" s="24" t="s">
        <v>88</v>
      </c>
      <c r="B5" s="6">
        <v>2017</v>
      </c>
      <c r="C5" s="6">
        <v>63</v>
      </c>
      <c r="D5" s="6">
        <v>40</v>
      </c>
      <c r="E5" s="46">
        <f t="shared" si="0"/>
        <v>0.63492063492063489</v>
      </c>
      <c r="F5" s="6">
        <v>38</v>
      </c>
      <c r="G5" s="6">
        <v>2</v>
      </c>
      <c r="H5" s="6">
        <v>0</v>
      </c>
      <c r="I5" s="6">
        <v>0</v>
      </c>
      <c r="J5" s="6">
        <v>10</v>
      </c>
      <c r="K5" s="6">
        <v>24</v>
      </c>
      <c r="L5" s="46">
        <f t="shared" si="1"/>
        <v>6.6650000000000001E-2</v>
      </c>
      <c r="M5" s="46">
        <f t="shared" si="2"/>
        <v>0.70157063492063487</v>
      </c>
    </row>
    <row r="6" spans="1:13" ht="15" customHeight="1" x14ac:dyDescent="0.15">
      <c r="A6" s="24" t="s">
        <v>53</v>
      </c>
      <c r="B6" s="6">
        <v>2017</v>
      </c>
      <c r="C6" s="6">
        <v>75</v>
      </c>
      <c r="D6" s="6">
        <v>53</v>
      </c>
      <c r="E6" s="46">
        <f t="shared" si="0"/>
        <v>0.70666666666666667</v>
      </c>
      <c r="F6" s="6">
        <v>37</v>
      </c>
      <c r="G6" s="6">
        <v>11</v>
      </c>
      <c r="H6" s="6">
        <v>3</v>
      </c>
      <c r="I6" s="6">
        <v>2</v>
      </c>
      <c r="J6" s="6">
        <v>28</v>
      </c>
      <c r="K6" s="6">
        <v>39</v>
      </c>
      <c r="L6" s="46">
        <f t="shared" si="1"/>
        <v>0.4464905660377359</v>
      </c>
      <c r="M6" s="46">
        <f t="shared" si="2"/>
        <v>1.1531572327044026</v>
      </c>
    </row>
    <row r="7" spans="1:13" ht="15" customHeight="1" x14ac:dyDescent="0.15">
      <c r="A7" s="24" t="s">
        <v>64</v>
      </c>
      <c r="B7" s="6">
        <v>2017</v>
      </c>
      <c r="C7" s="6">
        <v>67</v>
      </c>
      <c r="D7" s="6">
        <v>51</v>
      </c>
      <c r="E7" s="46">
        <f t="shared" si="0"/>
        <v>0.76119402985074625</v>
      </c>
      <c r="F7" s="31">
        <v>18</v>
      </c>
      <c r="G7" s="6">
        <v>23</v>
      </c>
      <c r="H7" s="6">
        <v>3</v>
      </c>
      <c r="I7" s="6">
        <v>7</v>
      </c>
      <c r="J7" s="6">
        <v>42</v>
      </c>
      <c r="K7" s="6">
        <v>34</v>
      </c>
      <c r="L7" s="46">
        <f t="shared" si="1"/>
        <v>0.97372549019607835</v>
      </c>
      <c r="M7" s="46">
        <f t="shared" si="2"/>
        <v>1.7349195200468246</v>
      </c>
    </row>
    <row r="8" spans="1:13" ht="15" customHeight="1" x14ac:dyDescent="0.15">
      <c r="A8" s="24" t="s">
        <v>122</v>
      </c>
      <c r="B8" s="6">
        <v>2017</v>
      </c>
      <c r="C8" s="6">
        <v>53</v>
      </c>
      <c r="D8" s="6">
        <v>26</v>
      </c>
      <c r="E8" s="46">
        <f t="shared" si="0"/>
        <v>0.49056603773584906</v>
      </c>
      <c r="F8" s="31">
        <v>25</v>
      </c>
      <c r="G8" s="6">
        <v>1</v>
      </c>
      <c r="H8" s="6">
        <v>0</v>
      </c>
      <c r="I8" s="6">
        <v>0</v>
      </c>
      <c r="J8" s="6">
        <v>12</v>
      </c>
      <c r="K8" s="6">
        <v>17</v>
      </c>
      <c r="L8" s="46">
        <f t="shared" si="1"/>
        <v>5.1269230769230768E-2</v>
      </c>
      <c r="M8" s="46">
        <f t="shared" si="2"/>
        <v>0.54183526850507979</v>
      </c>
    </row>
    <row r="9" spans="1:13" ht="15" customHeight="1" x14ac:dyDescent="0.15">
      <c r="A9" s="24" t="s">
        <v>112</v>
      </c>
      <c r="B9" s="6">
        <v>2017</v>
      </c>
      <c r="C9" s="6">
        <v>64</v>
      </c>
      <c r="D9" s="6">
        <v>37</v>
      </c>
      <c r="E9" s="46">
        <f t="shared" si="0"/>
        <v>0.578125</v>
      </c>
      <c r="F9" s="31">
        <v>36</v>
      </c>
      <c r="G9" s="6">
        <v>1</v>
      </c>
      <c r="H9" s="6">
        <v>0</v>
      </c>
      <c r="I9" s="6">
        <v>0</v>
      </c>
      <c r="J9" s="6">
        <v>18</v>
      </c>
      <c r="K9" s="6">
        <v>18</v>
      </c>
      <c r="L9" s="46">
        <f t="shared" si="1"/>
        <v>3.6027027027027023E-2</v>
      </c>
      <c r="M9" s="46">
        <f t="shared" si="2"/>
        <v>0.61415202702702698</v>
      </c>
    </row>
    <row r="10" spans="1:13" ht="15" customHeight="1" x14ac:dyDescent="0.15">
      <c r="A10" s="24" t="s">
        <v>113</v>
      </c>
      <c r="B10" s="6">
        <v>2017</v>
      </c>
      <c r="C10" s="6">
        <v>29</v>
      </c>
      <c r="D10" s="6">
        <v>24</v>
      </c>
      <c r="E10" s="46">
        <f t="shared" si="0"/>
        <v>0.82758620689655171</v>
      </c>
      <c r="F10" s="6">
        <v>14</v>
      </c>
      <c r="G10" s="6">
        <v>8</v>
      </c>
      <c r="H10" s="6">
        <v>1</v>
      </c>
      <c r="I10" s="6">
        <v>1</v>
      </c>
      <c r="J10" s="6">
        <v>14</v>
      </c>
      <c r="K10" s="6">
        <v>16</v>
      </c>
      <c r="L10" s="46">
        <f t="shared" si="1"/>
        <v>0.59712500000000002</v>
      </c>
      <c r="M10" s="46">
        <f t="shared" si="2"/>
        <v>1.4247112068965517</v>
      </c>
    </row>
    <row r="11" spans="1:13" ht="15" customHeight="1" x14ac:dyDescent="0.15">
      <c r="A11" s="24" t="s">
        <v>96</v>
      </c>
      <c r="B11" s="6">
        <v>2017</v>
      </c>
      <c r="C11" s="6">
        <v>43</v>
      </c>
      <c r="D11" s="6">
        <v>30</v>
      </c>
      <c r="E11" s="46">
        <f t="shared" si="0"/>
        <v>0.69767441860465118</v>
      </c>
      <c r="F11" s="31">
        <v>28</v>
      </c>
      <c r="G11" s="6">
        <v>2</v>
      </c>
      <c r="H11" s="6">
        <v>0</v>
      </c>
      <c r="I11" s="6">
        <v>0</v>
      </c>
      <c r="J11" s="6">
        <v>20</v>
      </c>
      <c r="K11" s="6">
        <v>21</v>
      </c>
      <c r="L11" s="46">
        <f t="shared" si="1"/>
        <v>8.8866666666666663E-2</v>
      </c>
      <c r="M11" s="46">
        <f t="shared" si="2"/>
        <v>0.78654108527131783</v>
      </c>
    </row>
    <row r="12" spans="1:13" ht="15" customHeight="1" x14ac:dyDescent="0.15">
      <c r="A12" s="24" t="s">
        <v>17</v>
      </c>
      <c r="B12" s="6">
        <v>2017</v>
      </c>
      <c r="C12" s="6">
        <v>77</v>
      </c>
      <c r="D12" s="6">
        <v>58</v>
      </c>
      <c r="E12" s="46">
        <f t="shared" si="0"/>
        <v>0.75324675324675328</v>
      </c>
      <c r="F12" s="6">
        <v>15</v>
      </c>
      <c r="G12" s="6">
        <v>24</v>
      </c>
      <c r="H12" s="6">
        <v>8</v>
      </c>
      <c r="I12" s="6">
        <v>11</v>
      </c>
      <c r="J12" s="6">
        <v>71</v>
      </c>
      <c r="K12" s="6">
        <v>42</v>
      </c>
      <c r="L12" s="46">
        <f t="shared" si="1"/>
        <v>1.1608275862068966</v>
      </c>
      <c r="M12" s="46">
        <f t="shared" si="2"/>
        <v>1.9140743394536499</v>
      </c>
    </row>
    <row r="13" spans="1:13" ht="15" customHeight="1" x14ac:dyDescent="0.15">
      <c r="A13" s="24" t="s">
        <v>47</v>
      </c>
      <c r="B13" s="6">
        <v>2017</v>
      </c>
      <c r="C13" s="6">
        <v>47</v>
      </c>
      <c r="D13" s="6">
        <v>32</v>
      </c>
      <c r="E13" s="46">
        <f t="shared" si="0"/>
        <v>0.68085106382978722</v>
      </c>
      <c r="F13" s="31">
        <v>20</v>
      </c>
      <c r="G13" s="6">
        <v>7</v>
      </c>
      <c r="H13" s="6">
        <v>2</v>
      </c>
      <c r="I13" s="6">
        <v>3</v>
      </c>
      <c r="J13" s="6">
        <v>14</v>
      </c>
      <c r="K13" s="6">
        <v>18</v>
      </c>
      <c r="L13" s="46">
        <f t="shared" si="1"/>
        <v>0.58328124999999997</v>
      </c>
      <c r="M13" s="46">
        <f t="shared" si="2"/>
        <v>1.2641323138297871</v>
      </c>
    </row>
    <row r="14" spans="1:13" ht="15" customHeight="1" x14ac:dyDescent="0.15">
      <c r="A14" s="24" t="s">
        <v>79</v>
      </c>
      <c r="B14" s="6">
        <v>2017</v>
      </c>
      <c r="C14" s="6">
        <v>63</v>
      </c>
      <c r="D14" s="6">
        <v>37</v>
      </c>
      <c r="E14" s="46">
        <f t="shared" si="0"/>
        <v>0.58730158730158732</v>
      </c>
      <c r="F14" s="6">
        <v>34</v>
      </c>
      <c r="G14" s="6">
        <v>2</v>
      </c>
      <c r="H14" s="6">
        <v>1</v>
      </c>
      <c r="I14" s="6">
        <v>0</v>
      </c>
      <c r="J14" s="6">
        <v>21</v>
      </c>
      <c r="K14" s="6">
        <v>18</v>
      </c>
      <c r="L14" s="46">
        <f t="shared" si="1"/>
        <v>0.11710810810810811</v>
      </c>
      <c r="M14" s="46">
        <f t="shared" si="2"/>
        <v>0.70440969540969545</v>
      </c>
    </row>
    <row r="15" spans="1:13" ht="15" customHeight="1" x14ac:dyDescent="0.15">
      <c r="A15" s="24" t="s">
        <v>111</v>
      </c>
      <c r="B15" s="6">
        <v>2017</v>
      </c>
      <c r="C15" s="6">
        <v>50</v>
      </c>
      <c r="D15" s="6">
        <v>42</v>
      </c>
      <c r="E15" s="46">
        <f t="shared" si="0"/>
        <v>0.84</v>
      </c>
      <c r="F15" s="6">
        <v>13</v>
      </c>
      <c r="G15" s="6">
        <v>17</v>
      </c>
      <c r="H15" s="6">
        <v>4</v>
      </c>
      <c r="I15" s="6">
        <v>8</v>
      </c>
      <c r="J15" s="6">
        <v>38</v>
      </c>
      <c r="K15" s="6">
        <v>30</v>
      </c>
      <c r="L15" s="46">
        <f t="shared" si="1"/>
        <v>1.0792619047619045</v>
      </c>
      <c r="M15" s="46">
        <f t="shared" si="2"/>
        <v>1.9192619047619046</v>
      </c>
    </row>
    <row r="16" spans="1:13" ht="15" customHeight="1" x14ac:dyDescent="0.15">
      <c r="A16" s="52" t="s">
        <v>140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</row>
    <row r="17" spans="1:13" ht="15" customHeight="1" x14ac:dyDescent="0.15">
      <c r="A17" s="24" t="s">
        <v>116</v>
      </c>
      <c r="B17" s="6">
        <v>2017</v>
      </c>
      <c r="C17" s="6">
        <v>43</v>
      </c>
      <c r="D17" s="6">
        <v>34</v>
      </c>
      <c r="E17" s="46">
        <f t="shared" ref="E17:E29" si="3">D17/C17</f>
        <v>0.79069767441860461</v>
      </c>
      <c r="F17" s="31">
        <v>16</v>
      </c>
      <c r="G17" s="6">
        <v>9</v>
      </c>
      <c r="H17" s="6">
        <v>3</v>
      </c>
      <c r="I17" s="6">
        <v>5</v>
      </c>
      <c r="J17" s="6">
        <v>30</v>
      </c>
      <c r="K17" s="6">
        <v>24</v>
      </c>
      <c r="L17" s="46">
        <f t="shared" ref="L17:L29" si="4">(G17*1.333+H17*1.667+I17*2)/D17</f>
        <v>0.79405882352941182</v>
      </c>
      <c r="M17" s="46">
        <f t="shared" ref="M17:M29" si="5">L17+E17</f>
        <v>1.5847564979480164</v>
      </c>
    </row>
    <row r="18" spans="1:13" ht="15" customHeight="1" x14ac:dyDescent="0.15">
      <c r="A18" s="24" t="s">
        <v>127</v>
      </c>
      <c r="B18" s="6">
        <v>2017</v>
      </c>
      <c r="C18" s="6">
        <v>22</v>
      </c>
      <c r="D18" s="6">
        <v>18</v>
      </c>
      <c r="E18" s="46">
        <f t="shared" si="3"/>
        <v>0.81818181818181823</v>
      </c>
      <c r="F18" s="6">
        <v>15</v>
      </c>
      <c r="G18" s="6">
        <v>2</v>
      </c>
      <c r="H18" s="6">
        <v>0</v>
      </c>
      <c r="I18" s="6">
        <v>1</v>
      </c>
      <c r="J18" s="6">
        <v>9</v>
      </c>
      <c r="K18" s="6">
        <v>8</v>
      </c>
      <c r="L18" s="46">
        <f t="shared" si="4"/>
        <v>0.25922222222222224</v>
      </c>
      <c r="M18" s="46">
        <f t="shared" si="5"/>
        <v>1.0774040404040406</v>
      </c>
    </row>
    <row r="19" spans="1:13" ht="15" customHeight="1" x14ac:dyDescent="0.15">
      <c r="A19" s="24" t="s">
        <v>86</v>
      </c>
      <c r="B19" s="6">
        <v>2017</v>
      </c>
      <c r="C19" s="6">
        <v>76</v>
      </c>
      <c r="D19" s="6">
        <v>39</v>
      </c>
      <c r="E19" s="46">
        <f t="shared" si="3"/>
        <v>0.51315789473684215</v>
      </c>
      <c r="F19" s="31">
        <v>37</v>
      </c>
      <c r="G19" s="6">
        <v>2</v>
      </c>
      <c r="H19" s="6">
        <v>0</v>
      </c>
      <c r="I19" s="6">
        <v>0</v>
      </c>
      <c r="J19" s="6">
        <v>16</v>
      </c>
      <c r="K19" s="6">
        <v>22</v>
      </c>
      <c r="L19" s="46">
        <f t="shared" si="4"/>
        <v>6.8358974358974353E-2</v>
      </c>
      <c r="M19" s="46">
        <f t="shared" si="5"/>
        <v>0.58151686909581646</v>
      </c>
    </row>
    <row r="20" spans="1:13" ht="15" customHeight="1" x14ac:dyDescent="0.15">
      <c r="A20" s="24" t="s">
        <v>85</v>
      </c>
      <c r="B20" s="6">
        <v>2017</v>
      </c>
      <c r="C20" s="6">
        <v>80</v>
      </c>
      <c r="D20" s="6">
        <v>59</v>
      </c>
      <c r="E20" s="46">
        <f t="shared" si="3"/>
        <v>0.73750000000000004</v>
      </c>
      <c r="F20" s="31">
        <v>18</v>
      </c>
      <c r="G20" s="6">
        <v>21</v>
      </c>
      <c r="H20" s="6">
        <v>7</v>
      </c>
      <c r="I20" s="6">
        <v>13</v>
      </c>
      <c r="J20" s="6">
        <v>63</v>
      </c>
      <c r="K20" s="6">
        <v>39</v>
      </c>
      <c r="L20" s="46">
        <f t="shared" si="4"/>
        <v>1.1129152542372882</v>
      </c>
      <c r="M20" s="46">
        <f t="shared" si="5"/>
        <v>1.8504152542372883</v>
      </c>
    </row>
    <row r="21" spans="1:13" ht="15" customHeight="1" x14ac:dyDescent="0.15">
      <c r="A21" s="24" t="s">
        <v>126</v>
      </c>
      <c r="B21" s="6">
        <v>2017</v>
      </c>
      <c r="C21" s="6">
        <v>40</v>
      </c>
      <c r="D21" s="6">
        <v>27</v>
      </c>
      <c r="E21" s="46">
        <f t="shared" si="3"/>
        <v>0.67500000000000004</v>
      </c>
      <c r="F21" s="31">
        <v>27</v>
      </c>
      <c r="G21" s="6">
        <v>0</v>
      </c>
      <c r="H21" s="6">
        <v>0</v>
      </c>
      <c r="I21" s="6">
        <v>0</v>
      </c>
      <c r="J21" s="6">
        <v>8</v>
      </c>
      <c r="K21" s="6">
        <v>16</v>
      </c>
      <c r="L21" s="46">
        <f t="shared" si="4"/>
        <v>0</v>
      </c>
      <c r="M21" s="46">
        <f t="shared" si="5"/>
        <v>0.67500000000000004</v>
      </c>
    </row>
    <row r="22" spans="1:13" ht="15" customHeight="1" x14ac:dyDescent="0.15">
      <c r="A22" s="24" t="s">
        <v>118</v>
      </c>
      <c r="B22" s="6">
        <v>2017</v>
      </c>
      <c r="C22" s="6">
        <v>71</v>
      </c>
      <c r="D22" s="6">
        <v>37</v>
      </c>
      <c r="E22" s="46">
        <f t="shared" si="3"/>
        <v>0.52112676056338025</v>
      </c>
      <c r="F22" s="31">
        <v>34</v>
      </c>
      <c r="G22" s="6">
        <v>2</v>
      </c>
      <c r="H22" s="6">
        <v>0</v>
      </c>
      <c r="I22" s="6">
        <v>1</v>
      </c>
      <c r="J22" s="6">
        <v>29</v>
      </c>
      <c r="K22" s="6">
        <v>15</v>
      </c>
      <c r="L22" s="46">
        <f t="shared" si="4"/>
        <v>0.12610810810810813</v>
      </c>
      <c r="M22" s="46">
        <f t="shared" si="5"/>
        <v>0.64723486867148838</v>
      </c>
    </row>
    <row r="23" spans="1:13" ht="15" customHeight="1" x14ac:dyDescent="0.15">
      <c r="A23" s="24" t="s">
        <v>107</v>
      </c>
      <c r="B23" s="6">
        <v>2017</v>
      </c>
      <c r="C23" s="6">
        <v>58</v>
      </c>
      <c r="D23" s="6">
        <v>50</v>
      </c>
      <c r="E23" s="46">
        <f t="shared" si="3"/>
        <v>0.86206896551724133</v>
      </c>
      <c r="F23" s="31">
        <v>25</v>
      </c>
      <c r="G23" s="6">
        <v>14</v>
      </c>
      <c r="H23" s="6">
        <v>6</v>
      </c>
      <c r="I23" s="6">
        <v>4</v>
      </c>
      <c r="J23" s="6">
        <v>34</v>
      </c>
      <c r="K23" s="6">
        <v>35</v>
      </c>
      <c r="L23" s="46">
        <f t="shared" si="4"/>
        <v>0.73328000000000004</v>
      </c>
      <c r="M23" s="46">
        <f t="shared" si="5"/>
        <v>1.5953489655172413</v>
      </c>
    </row>
    <row r="24" spans="1:13" ht="15" customHeight="1" x14ac:dyDescent="0.15">
      <c r="A24" s="24" t="s">
        <v>65</v>
      </c>
      <c r="B24" s="6">
        <v>2017</v>
      </c>
      <c r="C24" s="6">
        <v>48</v>
      </c>
      <c r="D24" s="6">
        <v>32</v>
      </c>
      <c r="E24" s="46">
        <f t="shared" si="3"/>
        <v>0.66666666666666663</v>
      </c>
      <c r="F24" s="31">
        <v>30</v>
      </c>
      <c r="G24" s="6">
        <v>2</v>
      </c>
      <c r="H24" s="6">
        <v>0</v>
      </c>
      <c r="I24" s="6">
        <v>0</v>
      </c>
      <c r="J24" s="6">
        <v>14</v>
      </c>
      <c r="K24" s="6">
        <v>20</v>
      </c>
      <c r="L24" s="46">
        <f t="shared" si="4"/>
        <v>8.3312499999999998E-2</v>
      </c>
      <c r="M24" s="46">
        <f t="shared" si="5"/>
        <v>0.74997916666666664</v>
      </c>
    </row>
    <row r="25" spans="1:13" ht="15" customHeight="1" x14ac:dyDescent="0.15">
      <c r="A25" s="24" t="s">
        <v>99</v>
      </c>
      <c r="B25" s="6">
        <v>2017</v>
      </c>
      <c r="C25" s="6">
        <v>57</v>
      </c>
      <c r="D25" s="6">
        <v>43</v>
      </c>
      <c r="E25" s="46">
        <f t="shared" si="3"/>
        <v>0.75438596491228072</v>
      </c>
      <c r="F25" s="31">
        <v>31</v>
      </c>
      <c r="G25" s="6">
        <v>10</v>
      </c>
      <c r="H25" s="6">
        <v>1</v>
      </c>
      <c r="I25" s="6">
        <v>1</v>
      </c>
      <c r="J25" s="6">
        <v>18</v>
      </c>
      <c r="K25" s="6">
        <v>24</v>
      </c>
      <c r="L25" s="46">
        <f t="shared" si="4"/>
        <v>0.39527906976744187</v>
      </c>
      <c r="M25" s="46">
        <f t="shared" si="5"/>
        <v>1.1496650346797226</v>
      </c>
    </row>
    <row r="26" spans="1:13" ht="15" customHeight="1" x14ac:dyDescent="0.15">
      <c r="A26" s="24" t="s">
        <v>74</v>
      </c>
      <c r="B26" s="6">
        <v>2017</v>
      </c>
      <c r="C26" s="6">
        <v>47</v>
      </c>
      <c r="D26" s="6">
        <v>26</v>
      </c>
      <c r="E26" s="46">
        <f t="shared" si="3"/>
        <v>0.55319148936170215</v>
      </c>
      <c r="F26" s="31">
        <v>25</v>
      </c>
      <c r="G26" s="6">
        <v>1</v>
      </c>
      <c r="H26" s="6">
        <v>0</v>
      </c>
      <c r="I26" s="6">
        <v>0</v>
      </c>
      <c r="J26" s="6">
        <v>18</v>
      </c>
      <c r="K26" s="6">
        <v>15</v>
      </c>
      <c r="L26" s="46">
        <f t="shared" si="4"/>
        <v>5.1269230769230768E-2</v>
      </c>
      <c r="M26" s="46">
        <f t="shared" si="5"/>
        <v>0.60446072013093288</v>
      </c>
    </row>
    <row r="27" spans="1:13" ht="15" customHeight="1" x14ac:dyDescent="0.15">
      <c r="A27" s="24" t="s">
        <v>119</v>
      </c>
      <c r="B27" s="6">
        <v>2017</v>
      </c>
      <c r="C27" s="6">
        <v>73</v>
      </c>
      <c r="D27" s="6">
        <v>37</v>
      </c>
      <c r="E27" s="46">
        <f t="shared" si="3"/>
        <v>0.50684931506849318</v>
      </c>
      <c r="F27" s="31">
        <v>37</v>
      </c>
      <c r="G27" s="6">
        <v>0</v>
      </c>
      <c r="H27" s="6">
        <v>0</v>
      </c>
      <c r="I27" s="6">
        <v>0</v>
      </c>
      <c r="J27" s="6">
        <v>16</v>
      </c>
      <c r="K27" s="6">
        <v>20</v>
      </c>
      <c r="L27" s="46">
        <f t="shared" si="4"/>
        <v>0</v>
      </c>
      <c r="M27" s="46">
        <f t="shared" si="5"/>
        <v>0.50684931506849318</v>
      </c>
    </row>
    <row r="28" spans="1:13" ht="15" customHeight="1" x14ac:dyDescent="0.15">
      <c r="A28" s="24" t="s">
        <v>121</v>
      </c>
      <c r="B28" s="6">
        <v>2017</v>
      </c>
      <c r="C28" s="6">
        <v>63</v>
      </c>
      <c r="D28" s="6">
        <v>40</v>
      </c>
      <c r="E28" s="46">
        <f t="shared" si="3"/>
        <v>0.63492063492063489</v>
      </c>
      <c r="F28" s="31">
        <v>39</v>
      </c>
      <c r="G28" s="6">
        <v>1</v>
      </c>
      <c r="H28" s="6">
        <v>0</v>
      </c>
      <c r="I28" s="6">
        <v>0</v>
      </c>
      <c r="J28" s="6">
        <v>17</v>
      </c>
      <c r="K28" s="6">
        <v>18</v>
      </c>
      <c r="L28" s="46">
        <f t="shared" si="4"/>
        <v>3.3325E-2</v>
      </c>
      <c r="M28" s="46">
        <f t="shared" si="5"/>
        <v>0.66824563492063493</v>
      </c>
    </row>
    <row r="29" spans="1:13" ht="15" customHeight="1" x14ac:dyDescent="0.15">
      <c r="A29" s="54" t="s">
        <v>90</v>
      </c>
      <c r="B29" s="55">
        <v>2017</v>
      </c>
      <c r="C29" s="55">
        <v>69</v>
      </c>
      <c r="D29" s="55">
        <v>57</v>
      </c>
      <c r="E29" s="56">
        <f t="shared" si="3"/>
        <v>0.82608695652173914</v>
      </c>
      <c r="F29" s="57">
        <v>34</v>
      </c>
      <c r="G29" s="55">
        <v>13</v>
      </c>
      <c r="H29" s="55">
        <v>7</v>
      </c>
      <c r="I29" s="55">
        <v>3</v>
      </c>
      <c r="J29" s="55">
        <v>43</v>
      </c>
      <c r="K29" s="55">
        <v>40</v>
      </c>
      <c r="L29" s="56">
        <f t="shared" si="4"/>
        <v>0.6140000000000001</v>
      </c>
      <c r="M29" s="56">
        <f t="shared" si="5"/>
        <v>1.4400869565217391</v>
      </c>
    </row>
    <row r="30" spans="1:13" ht="15" customHeight="1" x14ac:dyDescent="0.15">
      <c r="A30" s="58" t="s">
        <v>141</v>
      </c>
      <c r="B30" s="59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1"/>
    </row>
    <row r="31" spans="1:13" ht="15" customHeight="1" x14ac:dyDescent="0.15">
      <c r="A31" s="62" t="s">
        <v>92</v>
      </c>
      <c r="B31" s="63">
        <v>2017</v>
      </c>
      <c r="C31" s="63">
        <v>69</v>
      </c>
      <c r="D31" s="63">
        <v>49</v>
      </c>
      <c r="E31" s="64">
        <f t="shared" ref="E31:E43" si="6">D31/C31</f>
        <v>0.71014492753623193</v>
      </c>
      <c r="F31" s="63">
        <v>38</v>
      </c>
      <c r="G31" s="63">
        <v>5</v>
      </c>
      <c r="H31" s="63">
        <v>3</v>
      </c>
      <c r="I31" s="63">
        <v>3</v>
      </c>
      <c r="J31" s="63">
        <v>38</v>
      </c>
      <c r="K31" s="63">
        <v>26</v>
      </c>
      <c r="L31" s="64">
        <f>(G31*1.333+H31*1.667+I31*2)/D31</f>
        <v>0.36053061224489796</v>
      </c>
      <c r="M31" s="64">
        <f t="shared" ref="M31:M43" si="7">L31+E31</f>
        <v>1.0706755397811298</v>
      </c>
    </row>
    <row r="32" spans="1:13" ht="15" customHeight="1" x14ac:dyDescent="0.15">
      <c r="A32" s="24" t="s">
        <v>68</v>
      </c>
      <c r="B32" s="6">
        <v>2017</v>
      </c>
      <c r="C32" s="6">
        <v>66</v>
      </c>
      <c r="D32" s="6">
        <v>42</v>
      </c>
      <c r="E32" s="46">
        <f t="shared" si="6"/>
        <v>0.63636363636363635</v>
      </c>
      <c r="F32" s="6">
        <v>37</v>
      </c>
      <c r="G32" s="6">
        <v>4</v>
      </c>
      <c r="H32" s="6">
        <v>0</v>
      </c>
      <c r="I32" s="6">
        <v>1</v>
      </c>
      <c r="J32" s="6">
        <v>15</v>
      </c>
      <c r="K32" s="6">
        <v>20</v>
      </c>
      <c r="L32" s="46">
        <f>(G32*1.333+H32*1.667+I32*2)/D32</f>
        <v>0.17457142857142857</v>
      </c>
      <c r="M32" s="46">
        <f t="shared" si="7"/>
        <v>0.81093506493506495</v>
      </c>
    </row>
    <row r="33" spans="1:13" ht="15" customHeight="1" x14ac:dyDescent="0.15">
      <c r="A33" s="24" t="s">
        <v>124</v>
      </c>
      <c r="B33" s="6">
        <v>2017</v>
      </c>
      <c r="C33" s="6">
        <v>64</v>
      </c>
      <c r="D33" s="6">
        <v>35</v>
      </c>
      <c r="E33" s="46">
        <f t="shared" si="6"/>
        <v>0.546875</v>
      </c>
      <c r="F33" s="6">
        <v>34</v>
      </c>
      <c r="G33" s="6">
        <v>1</v>
      </c>
      <c r="H33" s="6">
        <v>0</v>
      </c>
      <c r="I33" s="6">
        <v>0</v>
      </c>
      <c r="J33" s="6">
        <v>7</v>
      </c>
      <c r="K33" s="6">
        <v>24</v>
      </c>
      <c r="L33" s="46">
        <v>0</v>
      </c>
      <c r="M33" s="46">
        <f t="shared" si="7"/>
        <v>0.546875</v>
      </c>
    </row>
    <row r="34" spans="1:13" ht="15" customHeight="1" x14ac:dyDescent="0.15">
      <c r="A34" s="24" t="s">
        <v>120</v>
      </c>
      <c r="B34" s="6">
        <v>2017</v>
      </c>
      <c r="C34" s="6">
        <v>63</v>
      </c>
      <c r="D34" s="6">
        <v>34</v>
      </c>
      <c r="E34" s="46">
        <f t="shared" si="6"/>
        <v>0.53968253968253965</v>
      </c>
      <c r="F34" s="6">
        <v>32</v>
      </c>
      <c r="G34" s="6">
        <v>2</v>
      </c>
      <c r="H34" s="6">
        <v>0</v>
      </c>
      <c r="I34" s="6">
        <v>0</v>
      </c>
      <c r="J34" s="6">
        <v>18</v>
      </c>
      <c r="K34" s="6">
        <v>16</v>
      </c>
      <c r="L34" s="46">
        <f t="shared" ref="L34:L41" si="8">(G34*1.333+H34*1.667+I34*2)/D34</f>
        <v>7.8411764705882347E-2</v>
      </c>
      <c r="M34" s="46">
        <f t="shared" si="7"/>
        <v>0.61809430438842194</v>
      </c>
    </row>
    <row r="35" spans="1:13" ht="15" customHeight="1" x14ac:dyDescent="0.15">
      <c r="A35" s="24" t="s">
        <v>125</v>
      </c>
      <c r="B35" s="6">
        <v>2017</v>
      </c>
      <c r="C35" s="6">
        <v>60</v>
      </c>
      <c r="D35" s="6">
        <v>37</v>
      </c>
      <c r="E35" s="46">
        <f t="shared" si="6"/>
        <v>0.6166666666666667</v>
      </c>
      <c r="F35" s="6">
        <v>35</v>
      </c>
      <c r="G35" s="6">
        <v>2</v>
      </c>
      <c r="H35" s="6">
        <v>0</v>
      </c>
      <c r="I35" s="6">
        <v>0</v>
      </c>
      <c r="J35" s="6">
        <v>8</v>
      </c>
      <c r="K35" s="6">
        <v>20</v>
      </c>
      <c r="L35" s="46">
        <f t="shared" si="8"/>
        <v>7.2054054054054045E-2</v>
      </c>
      <c r="M35" s="46">
        <f t="shared" si="7"/>
        <v>0.68872072072072077</v>
      </c>
    </row>
    <row r="36" spans="1:13" ht="15" customHeight="1" x14ac:dyDescent="0.15">
      <c r="A36" s="24" t="s">
        <v>75</v>
      </c>
      <c r="B36" s="6">
        <v>2017</v>
      </c>
      <c r="C36" s="6">
        <v>57</v>
      </c>
      <c r="D36" s="6">
        <v>34</v>
      </c>
      <c r="E36" s="46">
        <f t="shared" si="6"/>
        <v>0.59649122807017541</v>
      </c>
      <c r="F36" s="6">
        <v>26</v>
      </c>
      <c r="G36" s="6">
        <v>6</v>
      </c>
      <c r="H36" s="6">
        <v>2</v>
      </c>
      <c r="I36" s="6">
        <v>0</v>
      </c>
      <c r="J36" s="6">
        <v>11</v>
      </c>
      <c r="K36" s="6">
        <v>23</v>
      </c>
      <c r="L36" s="46">
        <f t="shared" si="8"/>
        <v>0.3332941176470588</v>
      </c>
      <c r="M36" s="46">
        <f t="shared" si="7"/>
        <v>0.92978534571723426</v>
      </c>
    </row>
    <row r="37" spans="1:13" ht="15" customHeight="1" x14ac:dyDescent="0.15">
      <c r="A37" s="24" t="s">
        <v>82</v>
      </c>
      <c r="B37" s="6">
        <v>2017</v>
      </c>
      <c r="C37" s="6">
        <v>53</v>
      </c>
      <c r="D37" s="6">
        <v>45</v>
      </c>
      <c r="E37" s="46">
        <f t="shared" si="6"/>
        <v>0.84905660377358494</v>
      </c>
      <c r="F37" s="6">
        <v>21</v>
      </c>
      <c r="G37" s="6">
        <v>18</v>
      </c>
      <c r="H37" s="6">
        <v>4</v>
      </c>
      <c r="I37" s="6">
        <v>2</v>
      </c>
      <c r="J37" s="6">
        <v>30</v>
      </c>
      <c r="K37" s="6">
        <v>27</v>
      </c>
      <c r="L37" s="46">
        <f t="shared" si="8"/>
        <v>0.77026666666666666</v>
      </c>
      <c r="M37" s="46">
        <f t="shared" si="7"/>
        <v>1.6193232704402516</v>
      </c>
    </row>
    <row r="38" spans="1:13" ht="15" customHeight="1" x14ac:dyDescent="0.15">
      <c r="A38" s="24" t="s">
        <v>87</v>
      </c>
      <c r="B38" s="6">
        <v>2017</v>
      </c>
      <c r="C38" s="6">
        <v>53</v>
      </c>
      <c r="D38" s="6">
        <v>28</v>
      </c>
      <c r="E38" s="46">
        <f t="shared" si="6"/>
        <v>0.52830188679245282</v>
      </c>
      <c r="F38" s="6">
        <v>24</v>
      </c>
      <c r="G38" s="6">
        <v>4</v>
      </c>
      <c r="H38" s="6">
        <v>0</v>
      </c>
      <c r="I38" s="6">
        <v>0</v>
      </c>
      <c r="J38" s="6">
        <v>12</v>
      </c>
      <c r="K38" s="6">
        <v>12</v>
      </c>
      <c r="L38" s="46">
        <f t="shared" si="8"/>
        <v>0.19042857142857142</v>
      </c>
      <c r="M38" s="46">
        <f t="shared" si="7"/>
        <v>0.71873045822102422</v>
      </c>
    </row>
    <row r="39" spans="1:13" ht="15" customHeight="1" x14ac:dyDescent="0.15">
      <c r="A39" s="24" t="s">
        <v>38</v>
      </c>
      <c r="B39" s="6">
        <v>2017</v>
      </c>
      <c r="C39" s="6">
        <v>43</v>
      </c>
      <c r="D39" s="6">
        <v>32</v>
      </c>
      <c r="E39" s="46">
        <f t="shared" si="6"/>
        <v>0.7441860465116279</v>
      </c>
      <c r="F39" s="6">
        <v>15</v>
      </c>
      <c r="G39" s="6">
        <v>8</v>
      </c>
      <c r="H39" s="6">
        <v>2</v>
      </c>
      <c r="I39" s="6">
        <v>7</v>
      </c>
      <c r="J39" s="6">
        <v>28</v>
      </c>
      <c r="K39" s="6">
        <v>21</v>
      </c>
      <c r="L39" s="46">
        <f t="shared" si="8"/>
        <v>0.87493749999999992</v>
      </c>
      <c r="M39" s="46">
        <f t="shared" si="7"/>
        <v>1.6191235465116278</v>
      </c>
    </row>
    <row r="40" spans="1:13" ht="15" customHeight="1" x14ac:dyDescent="0.15">
      <c r="A40" s="24" t="s">
        <v>117</v>
      </c>
      <c r="B40" s="6">
        <v>2017</v>
      </c>
      <c r="C40" s="6">
        <v>37</v>
      </c>
      <c r="D40" s="6">
        <v>23</v>
      </c>
      <c r="E40" s="46">
        <f t="shared" si="6"/>
        <v>0.6216216216216216</v>
      </c>
      <c r="F40" s="6">
        <v>23</v>
      </c>
      <c r="G40" s="6">
        <v>0</v>
      </c>
      <c r="H40" s="6">
        <v>0</v>
      </c>
      <c r="I40" s="6">
        <v>0</v>
      </c>
      <c r="J40" s="6">
        <v>9</v>
      </c>
      <c r="K40" s="6">
        <v>12</v>
      </c>
      <c r="L40" s="46">
        <f t="shared" si="8"/>
        <v>0</v>
      </c>
      <c r="M40" s="46">
        <f t="shared" si="7"/>
        <v>0.6216216216216216</v>
      </c>
    </row>
    <row r="41" spans="1:13" ht="15" customHeight="1" x14ac:dyDescent="0.15">
      <c r="A41" s="24" t="s">
        <v>128</v>
      </c>
      <c r="B41" s="6">
        <v>2017</v>
      </c>
      <c r="C41" s="6">
        <v>35</v>
      </c>
      <c r="D41" s="6">
        <v>18</v>
      </c>
      <c r="E41" s="46">
        <f t="shared" si="6"/>
        <v>0.51428571428571423</v>
      </c>
      <c r="F41" s="6">
        <v>18</v>
      </c>
      <c r="G41" s="6">
        <v>0</v>
      </c>
      <c r="H41" s="6">
        <v>0</v>
      </c>
      <c r="I41" s="6">
        <v>0</v>
      </c>
      <c r="J41" s="6">
        <v>6</v>
      </c>
      <c r="K41" s="6">
        <v>9</v>
      </c>
      <c r="L41" s="46">
        <f t="shared" si="8"/>
        <v>0</v>
      </c>
      <c r="M41" s="46">
        <f t="shared" si="7"/>
        <v>0.51428571428571423</v>
      </c>
    </row>
    <row r="42" spans="1:13" ht="15" customHeight="1" x14ac:dyDescent="0.15">
      <c r="A42" s="24" t="s">
        <v>129</v>
      </c>
      <c r="B42" s="6">
        <v>2017</v>
      </c>
      <c r="C42" s="6">
        <v>29</v>
      </c>
      <c r="D42" s="6">
        <v>8</v>
      </c>
      <c r="E42" s="46">
        <f t="shared" si="6"/>
        <v>0.27586206896551724</v>
      </c>
      <c r="F42" s="6">
        <v>8</v>
      </c>
      <c r="G42" s="6">
        <v>0</v>
      </c>
      <c r="H42" s="6">
        <v>0</v>
      </c>
      <c r="I42" s="6">
        <v>0</v>
      </c>
      <c r="J42" s="6">
        <v>5</v>
      </c>
      <c r="K42" s="6">
        <v>4</v>
      </c>
      <c r="L42" s="46">
        <v>0</v>
      </c>
      <c r="M42" s="46">
        <f t="shared" si="7"/>
        <v>0.27586206896551724</v>
      </c>
    </row>
    <row r="43" spans="1:13" ht="15" customHeight="1" x14ac:dyDescent="0.15">
      <c r="A43" s="24" t="s">
        <v>142</v>
      </c>
      <c r="B43" s="6">
        <v>2017</v>
      </c>
      <c r="C43" s="6">
        <v>12</v>
      </c>
      <c r="D43" s="6">
        <v>8</v>
      </c>
      <c r="E43" s="46">
        <f t="shared" si="6"/>
        <v>0.66666666666666663</v>
      </c>
      <c r="F43" s="6">
        <v>8</v>
      </c>
      <c r="G43" s="6">
        <v>0</v>
      </c>
      <c r="H43" s="6">
        <v>0</v>
      </c>
      <c r="I43" s="6">
        <v>0</v>
      </c>
      <c r="J43" s="6">
        <v>3</v>
      </c>
      <c r="K43" s="6">
        <v>1</v>
      </c>
      <c r="L43" s="46">
        <v>0</v>
      </c>
      <c r="M43" s="46">
        <f t="shared" si="7"/>
        <v>0.66666666666666663</v>
      </c>
    </row>
    <row r="44" spans="1:13" ht="15" customHeight="1" x14ac:dyDescent="0.15">
      <c r="A44" s="65" t="s">
        <v>143</v>
      </c>
      <c r="B44" s="66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</row>
    <row r="45" spans="1:13" ht="15" customHeight="1" x14ac:dyDescent="0.15">
      <c r="A45" s="24" t="s">
        <v>73</v>
      </c>
      <c r="B45" s="6">
        <v>2017</v>
      </c>
      <c r="C45" s="6">
        <v>55</v>
      </c>
      <c r="D45" s="6">
        <v>39</v>
      </c>
      <c r="E45" s="46">
        <f t="shared" ref="E45:E57" si="9">D45/C45</f>
        <v>0.70909090909090911</v>
      </c>
      <c r="F45" s="6">
        <v>22</v>
      </c>
      <c r="G45" s="6">
        <v>10</v>
      </c>
      <c r="H45" s="6">
        <v>5</v>
      </c>
      <c r="I45" s="6">
        <v>2</v>
      </c>
      <c r="J45" s="6">
        <v>18</v>
      </c>
      <c r="K45" s="6">
        <v>28</v>
      </c>
      <c r="L45" s="46">
        <f>(G45*1.333+H45*1.667+I45*2)/D45</f>
        <v>0.658076923076923</v>
      </c>
      <c r="M45" s="46">
        <f t="shared" ref="M45:M57" si="10">L45+E45</f>
        <v>1.3671678321678322</v>
      </c>
    </row>
    <row r="46" spans="1:13" ht="15" customHeight="1" x14ac:dyDescent="0.15">
      <c r="A46" s="24" t="s">
        <v>110</v>
      </c>
      <c r="B46" s="6">
        <v>2017</v>
      </c>
      <c r="C46" s="6">
        <v>57</v>
      </c>
      <c r="D46" s="6">
        <v>34</v>
      </c>
      <c r="E46" s="46">
        <f t="shared" si="9"/>
        <v>0.59649122807017541</v>
      </c>
      <c r="F46" s="6">
        <v>34</v>
      </c>
      <c r="G46" s="6">
        <v>0</v>
      </c>
      <c r="H46" s="6">
        <v>0</v>
      </c>
      <c r="I46" s="6">
        <v>0</v>
      </c>
      <c r="J46" s="6">
        <v>12</v>
      </c>
      <c r="K46" s="6">
        <v>27</v>
      </c>
      <c r="L46" s="46">
        <v>0</v>
      </c>
      <c r="M46" s="46">
        <f t="shared" si="10"/>
        <v>0.59649122807017541</v>
      </c>
    </row>
    <row r="47" spans="1:13" ht="15" customHeight="1" x14ac:dyDescent="0.15">
      <c r="A47" s="24" t="s">
        <v>109</v>
      </c>
      <c r="B47" s="6">
        <v>2017</v>
      </c>
      <c r="C47" s="6">
        <v>64</v>
      </c>
      <c r="D47" s="6">
        <v>44</v>
      </c>
      <c r="E47" s="46">
        <f t="shared" si="9"/>
        <v>0.6875</v>
      </c>
      <c r="F47" s="6">
        <v>33</v>
      </c>
      <c r="G47" s="6">
        <v>10</v>
      </c>
      <c r="H47" s="6">
        <v>0</v>
      </c>
      <c r="I47" s="6">
        <v>1</v>
      </c>
      <c r="J47" s="6">
        <v>33</v>
      </c>
      <c r="K47" s="6">
        <v>26</v>
      </c>
      <c r="L47" s="46">
        <f t="shared" ref="L47:L52" si="11">(G47*1.333+H47*1.667+I47*2)/D47</f>
        <v>0.34840909090909089</v>
      </c>
      <c r="M47" s="46">
        <f t="shared" si="10"/>
        <v>1.0359090909090909</v>
      </c>
    </row>
    <row r="48" spans="1:13" ht="15" customHeight="1" x14ac:dyDescent="0.15">
      <c r="A48" s="24" t="s">
        <v>114</v>
      </c>
      <c r="B48" s="6">
        <v>2017</v>
      </c>
      <c r="C48" s="6">
        <v>64</v>
      </c>
      <c r="D48" s="6">
        <v>38</v>
      </c>
      <c r="E48" s="46">
        <f t="shared" si="9"/>
        <v>0.59375</v>
      </c>
      <c r="F48" s="6">
        <v>36</v>
      </c>
      <c r="G48" s="6">
        <v>2</v>
      </c>
      <c r="H48" s="6">
        <v>0</v>
      </c>
      <c r="I48" s="6">
        <v>0</v>
      </c>
      <c r="J48" s="6">
        <v>20</v>
      </c>
      <c r="K48" s="6">
        <v>19</v>
      </c>
      <c r="L48" s="46">
        <f t="shared" si="11"/>
        <v>7.01578947368421E-2</v>
      </c>
      <c r="M48" s="46">
        <f t="shared" si="10"/>
        <v>0.66390789473684209</v>
      </c>
    </row>
    <row r="49" spans="1:13" ht="15" customHeight="1" x14ac:dyDescent="0.15">
      <c r="A49" s="24" t="s">
        <v>108</v>
      </c>
      <c r="B49" s="6">
        <v>2017</v>
      </c>
      <c r="C49" s="6">
        <v>85</v>
      </c>
      <c r="D49" s="6">
        <v>67</v>
      </c>
      <c r="E49" s="46">
        <f t="shared" si="9"/>
        <v>0.78823529411764703</v>
      </c>
      <c r="F49" s="6">
        <v>27</v>
      </c>
      <c r="G49" s="6">
        <v>21</v>
      </c>
      <c r="H49" s="6">
        <v>12</v>
      </c>
      <c r="I49" s="6">
        <v>7</v>
      </c>
      <c r="J49" s="6">
        <v>73</v>
      </c>
      <c r="K49" s="6">
        <v>42</v>
      </c>
      <c r="L49" s="46">
        <f t="shared" si="11"/>
        <v>0.9253283582089552</v>
      </c>
      <c r="M49" s="46">
        <f t="shared" si="10"/>
        <v>1.7135636523266022</v>
      </c>
    </row>
    <row r="50" spans="1:13" ht="15" customHeight="1" x14ac:dyDescent="0.15">
      <c r="A50" s="24" t="s">
        <v>123</v>
      </c>
      <c r="B50" s="6">
        <v>2017</v>
      </c>
      <c r="C50" s="6">
        <v>60</v>
      </c>
      <c r="D50" s="6">
        <v>29</v>
      </c>
      <c r="E50" s="46">
        <f t="shared" si="9"/>
        <v>0.48333333333333334</v>
      </c>
      <c r="F50" s="6">
        <v>28</v>
      </c>
      <c r="G50" s="6">
        <v>1</v>
      </c>
      <c r="H50" s="6">
        <v>0</v>
      </c>
      <c r="I50" s="6">
        <v>0</v>
      </c>
      <c r="J50" s="6">
        <v>19</v>
      </c>
      <c r="K50" s="6">
        <v>18</v>
      </c>
      <c r="L50" s="46">
        <f t="shared" si="11"/>
        <v>4.596551724137931E-2</v>
      </c>
      <c r="M50" s="46">
        <f t="shared" si="10"/>
        <v>0.5292988505747126</v>
      </c>
    </row>
    <row r="51" spans="1:13" ht="15" customHeight="1" x14ac:dyDescent="0.15">
      <c r="A51" s="24" t="s">
        <v>84</v>
      </c>
      <c r="B51" s="6">
        <v>2017</v>
      </c>
      <c r="C51" s="6">
        <v>56</v>
      </c>
      <c r="D51" s="6">
        <v>48</v>
      </c>
      <c r="E51" s="46">
        <f t="shared" si="9"/>
        <v>0.8571428571428571</v>
      </c>
      <c r="F51" s="6">
        <v>46</v>
      </c>
      <c r="G51" s="6">
        <v>2</v>
      </c>
      <c r="H51" s="6">
        <v>0</v>
      </c>
      <c r="I51" s="6">
        <v>0</v>
      </c>
      <c r="J51" s="6">
        <v>15</v>
      </c>
      <c r="K51" s="6">
        <v>28</v>
      </c>
      <c r="L51" s="46">
        <f t="shared" si="11"/>
        <v>5.5541666666666663E-2</v>
      </c>
      <c r="M51" s="46">
        <f t="shared" si="10"/>
        <v>0.91268452380952381</v>
      </c>
    </row>
    <row r="52" spans="1:13" ht="15" customHeight="1" x14ac:dyDescent="0.15">
      <c r="A52" s="24" t="s">
        <v>83</v>
      </c>
      <c r="B52" s="6">
        <v>2017</v>
      </c>
      <c r="C52" s="6">
        <v>56</v>
      </c>
      <c r="D52" s="6">
        <v>35</v>
      </c>
      <c r="E52" s="46">
        <f t="shared" si="9"/>
        <v>0.625</v>
      </c>
      <c r="F52" s="6">
        <v>29</v>
      </c>
      <c r="G52" s="6">
        <v>5</v>
      </c>
      <c r="H52" s="6">
        <v>1</v>
      </c>
      <c r="I52" s="6">
        <v>0</v>
      </c>
      <c r="J52" s="6">
        <v>9</v>
      </c>
      <c r="K52" s="6">
        <v>20</v>
      </c>
      <c r="L52" s="46">
        <f t="shared" si="11"/>
        <v>0.23805714285714288</v>
      </c>
      <c r="M52" s="46">
        <f t="shared" si="10"/>
        <v>0.86305714285714286</v>
      </c>
    </row>
    <row r="53" spans="1:13" ht="15" customHeight="1" x14ac:dyDescent="0.15">
      <c r="A53" s="24" t="s">
        <v>131</v>
      </c>
      <c r="B53" s="6">
        <v>2017</v>
      </c>
      <c r="C53" s="6">
        <v>41</v>
      </c>
      <c r="D53" s="6">
        <v>26</v>
      </c>
      <c r="E53" s="46">
        <f t="shared" si="9"/>
        <v>0.63414634146341464</v>
      </c>
      <c r="F53" s="6">
        <v>25</v>
      </c>
      <c r="G53" s="6">
        <v>1</v>
      </c>
      <c r="H53" s="6">
        <v>0</v>
      </c>
      <c r="I53" s="6">
        <v>0</v>
      </c>
      <c r="J53" s="6">
        <v>9</v>
      </c>
      <c r="K53" s="6">
        <v>13</v>
      </c>
      <c r="L53" s="46">
        <v>0</v>
      </c>
      <c r="M53" s="46">
        <f t="shared" si="10"/>
        <v>0.63414634146341464</v>
      </c>
    </row>
    <row r="54" spans="1:13" ht="15" customHeight="1" x14ac:dyDescent="0.15">
      <c r="A54" s="24" t="s">
        <v>21</v>
      </c>
      <c r="B54" s="6">
        <v>2017</v>
      </c>
      <c r="C54" s="6">
        <v>75</v>
      </c>
      <c r="D54" s="6">
        <v>54</v>
      </c>
      <c r="E54" s="46">
        <f t="shared" si="9"/>
        <v>0.72</v>
      </c>
      <c r="F54" s="6">
        <v>22</v>
      </c>
      <c r="G54" s="6">
        <v>23</v>
      </c>
      <c r="H54" s="6">
        <v>3</v>
      </c>
      <c r="I54" s="6">
        <v>6</v>
      </c>
      <c r="J54" s="6">
        <v>46</v>
      </c>
      <c r="K54" s="6">
        <v>37</v>
      </c>
      <c r="L54" s="46">
        <f>(G54*1.333+H54*1.667+I54*2)/D54</f>
        <v>0.88259259259259248</v>
      </c>
      <c r="M54" s="46">
        <f t="shared" si="10"/>
        <v>1.6025925925925923</v>
      </c>
    </row>
    <row r="55" spans="1:13" ht="15" customHeight="1" x14ac:dyDescent="0.15">
      <c r="A55" s="24" t="s">
        <v>67</v>
      </c>
      <c r="B55" s="6">
        <v>2017</v>
      </c>
      <c r="C55" s="6">
        <v>46</v>
      </c>
      <c r="D55" s="6">
        <v>27</v>
      </c>
      <c r="E55" s="46">
        <f t="shared" si="9"/>
        <v>0.58695652173913049</v>
      </c>
      <c r="F55" s="6">
        <v>27</v>
      </c>
      <c r="G55" s="6">
        <v>0</v>
      </c>
      <c r="H55" s="6">
        <v>0</v>
      </c>
      <c r="I55" s="6">
        <v>0</v>
      </c>
      <c r="J55" s="6">
        <v>15</v>
      </c>
      <c r="K55" s="6">
        <v>6</v>
      </c>
      <c r="L55" s="46">
        <f>(G55*1.333+H55*1.667+I55*2)/D55</f>
        <v>0</v>
      </c>
      <c r="M55" s="46">
        <f t="shared" si="10"/>
        <v>0.58695652173913049</v>
      </c>
    </row>
    <row r="56" spans="1:13" ht="15" customHeight="1" x14ac:dyDescent="0.15">
      <c r="A56" s="24" t="s">
        <v>115</v>
      </c>
      <c r="B56" s="6">
        <v>2017</v>
      </c>
      <c r="C56" s="6">
        <v>22</v>
      </c>
      <c r="D56" s="6">
        <v>12</v>
      </c>
      <c r="E56" s="46">
        <f t="shared" si="9"/>
        <v>0.54545454545454541</v>
      </c>
      <c r="F56" s="6">
        <v>12</v>
      </c>
      <c r="G56" s="6">
        <v>0</v>
      </c>
      <c r="H56" s="6">
        <v>0</v>
      </c>
      <c r="I56" s="6">
        <v>0</v>
      </c>
      <c r="J56" s="6">
        <v>5</v>
      </c>
      <c r="K56" s="6">
        <v>11</v>
      </c>
      <c r="L56" s="46">
        <f>(G56*1.333+H56*1.667+I56*2)/D56</f>
        <v>0</v>
      </c>
      <c r="M56" s="46">
        <f t="shared" si="10"/>
        <v>0.54545454545454541</v>
      </c>
    </row>
    <row r="57" spans="1:13" ht="15" customHeight="1" x14ac:dyDescent="0.15">
      <c r="A57" s="24" t="s">
        <v>80</v>
      </c>
      <c r="B57" s="6">
        <v>2017</v>
      </c>
      <c r="C57" s="6">
        <v>30</v>
      </c>
      <c r="D57" s="6">
        <v>17</v>
      </c>
      <c r="E57" s="46">
        <f t="shared" si="9"/>
        <v>0.56666666666666665</v>
      </c>
      <c r="F57" s="6">
        <v>15</v>
      </c>
      <c r="G57" s="6">
        <v>2</v>
      </c>
      <c r="H57" s="6">
        <v>0</v>
      </c>
      <c r="I57" s="6">
        <v>0</v>
      </c>
      <c r="J57" s="6">
        <v>7</v>
      </c>
      <c r="K57" s="6">
        <v>7</v>
      </c>
      <c r="L57" s="46">
        <v>0</v>
      </c>
      <c r="M57" s="46">
        <f t="shared" si="10"/>
        <v>0.56666666666666665</v>
      </c>
    </row>
    <row r="58" spans="1:13" ht="15" customHeight="1" x14ac:dyDescent="0.15">
      <c r="A58" s="68" t="s">
        <v>144</v>
      </c>
      <c r="B58" s="69"/>
      <c r="C58" s="70"/>
      <c r="D58" s="71"/>
      <c r="E58" s="71"/>
      <c r="F58" s="71"/>
      <c r="G58" s="71"/>
      <c r="H58" s="71"/>
      <c r="I58" s="71"/>
      <c r="J58" s="71"/>
      <c r="K58" s="71"/>
      <c r="L58" s="71"/>
      <c r="M58" s="71"/>
    </row>
    <row r="59" spans="1:13" ht="15" customHeight="1" x14ac:dyDescent="0.15">
      <c r="A59" s="24" t="s">
        <v>132</v>
      </c>
      <c r="B59" s="6">
        <v>2017</v>
      </c>
      <c r="C59" s="6">
        <v>4</v>
      </c>
      <c r="D59" s="6">
        <v>3</v>
      </c>
      <c r="E59" s="46">
        <f t="shared" ref="E59:E74" si="12">D59/C59</f>
        <v>0.75</v>
      </c>
      <c r="F59" s="6">
        <v>2</v>
      </c>
      <c r="G59" s="6">
        <v>1</v>
      </c>
      <c r="H59" s="6">
        <v>0</v>
      </c>
      <c r="I59" s="6">
        <v>0</v>
      </c>
      <c r="J59" s="6">
        <v>0</v>
      </c>
      <c r="K59" s="6">
        <v>0</v>
      </c>
      <c r="L59" s="46">
        <f t="shared" ref="L59:L74" si="13">(G59*1.333+H59*1.667+I59*2)/D59</f>
        <v>0.4443333333333333</v>
      </c>
      <c r="M59" s="46">
        <f t="shared" ref="M59:M74" si="14">L59+E59</f>
        <v>1.1943333333333332</v>
      </c>
    </row>
    <row r="60" spans="1:13" ht="15" customHeight="1" x14ac:dyDescent="0.15">
      <c r="A60" s="24" t="s">
        <v>134</v>
      </c>
      <c r="B60" s="6">
        <v>2017</v>
      </c>
      <c r="C60" s="6">
        <v>9</v>
      </c>
      <c r="D60" s="6">
        <v>0</v>
      </c>
      <c r="E60" s="46">
        <f t="shared" si="12"/>
        <v>0</v>
      </c>
      <c r="F60" s="6">
        <v>0</v>
      </c>
      <c r="G60" s="6">
        <v>0</v>
      </c>
      <c r="H60" s="6">
        <v>0</v>
      </c>
      <c r="I60" s="6">
        <v>0</v>
      </c>
      <c r="J60" s="6">
        <v>2</v>
      </c>
      <c r="K60" s="6">
        <v>1</v>
      </c>
      <c r="L60" s="47" t="e">
        <f t="shared" si="13"/>
        <v>#DIV/0!</v>
      </c>
      <c r="M60" s="47" t="e">
        <f t="shared" si="14"/>
        <v>#DIV/0!</v>
      </c>
    </row>
    <row r="61" spans="1:13" ht="15" customHeight="1" x14ac:dyDescent="0.15">
      <c r="A61" s="24" t="s">
        <v>133</v>
      </c>
      <c r="B61" s="6">
        <v>2017</v>
      </c>
      <c r="C61" s="6">
        <v>4</v>
      </c>
      <c r="D61" s="6">
        <v>4</v>
      </c>
      <c r="E61" s="46">
        <f t="shared" si="12"/>
        <v>1</v>
      </c>
      <c r="F61" s="6">
        <v>4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46">
        <f t="shared" si="13"/>
        <v>0</v>
      </c>
      <c r="M61" s="46">
        <f t="shared" si="14"/>
        <v>1</v>
      </c>
    </row>
    <row r="62" spans="1:13" ht="15" customHeight="1" x14ac:dyDescent="0.15">
      <c r="A62" s="24" t="s">
        <v>130</v>
      </c>
      <c r="B62" s="6">
        <v>2017</v>
      </c>
      <c r="C62" s="6">
        <v>14</v>
      </c>
      <c r="D62" s="6">
        <v>9</v>
      </c>
      <c r="E62" s="46">
        <f t="shared" si="12"/>
        <v>0.6428571428571429</v>
      </c>
      <c r="F62" s="6">
        <v>8</v>
      </c>
      <c r="G62" s="6">
        <v>1</v>
      </c>
      <c r="H62" s="6">
        <v>0</v>
      </c>
      <c r="I62" s="6">
        <v>0</v>
      </c>
      <c r="J62" s="6">
        <v>3</v>
      </c>
      <c r="K62" s="6">
        <v>7</v>
      </c>
      <c r="L62" s="46">
        <f t="shared" si="13"/>
        <v>0.14811111111111111</v>
      </c>
      <c r="M62" s="46">
        <f t="shared" si="14"/>
        <v>0.79096825396825399</v>
      </c>
    </row>
    <row r="63" spans="1:13" ht="15" customHeight="1" x14ac:dyDescent="0.15">
      <c r="A63" s="24" t="s">
        <v>61</v>
      </c>
      <c r="B63" s="6">
        <v>2017</v>
      </c>
      <c r="C63" s="6">
        <v>5</v>
      </c>
      <c r="D63" s="6">
        <v>4</v>
      </c>
      <c r="E63" s="46">
        <f t="shared" si="12"/>
        <v>0.8</v>
      </c>
      <c r="F63" s="6">
        <v>3</v>
      </c>
      <c r="G63" s="6">
        <v>1</v>
      </c>
      <c r="H63" s="6">
        <v>0</v>
      </c>
      <c r="I63" s="6">
        <v>0</v>
      </c>
      <c r="J63" s="6">
        <v>4</v>
      </c>
      <c r="K63" s="6">
        <v>3</v>
      </c>
      <c r="L63" s="46">
        <f t="shared" si="13"/>
        <v>0.33324999999999999</v>
      </c>
      <c r="M63" s="46">
        <f t="shared" si="14"/>
        <v>1.1332500000000001</v>
      </c>
    </row>
    <row r="64" spans="1:13" ht="15" customHeight="1" x14ac:dyDescent="0.15">
      <c r="A64" s="24" t="s">
        <v>135</v>
      </c>
      <c r="B64" s="6">
        <v>2017</v>
      </c>
      <c r="C64" s="6">
        <v>4</v>
      </c>
      <c r="D64" s="6">
        <v>2</v>
      </c>
      <c r="E64" s="46">
        <f t="shared" si="12"/>
        <v>0.5</v>
      </c>
      <c r="F64" s="6">
        <v>2</v>
      </c>
      <c r="G64" s="6">
        <v>0</v>
      </c>
      <c r="H64" s="6">
        <v>0</v>
      </c>
      <c r="I64" s="6">
        <v>0</v>
      </c>
      <c r="J64" s="6">
        <v>1</v>
      </c>
      <c r="K64" s="6">
        <v>1</v>
      </c>
      <c r="L64" s="46">
        <f t="shared" si="13"/>
        <v>0</v>
      </c>
      <c r="M64" s="46">
        <f t="shared" si="14"/>
        <v>0.5</v>
      </c>
    </row>
    <row r="65" spans="1:13" ht="15" customHeight="1" x14ac:dyDescent="0.15">
      <c r="A65" s="24" t="s">
        <v>136</v>
      </c>
      <c r="B65" s="6">
        <v>2017</v>
      </c>
      <c r="C65" s="6">
        <v>3</v>
      </c>
      <c r="D65" s="6">
        <v>2</v>
      </c>
      <c r="E65" s="46">
        <f t="shared" si="12"/>
        <v>0.66666666666666663</v>
      </c>
      <c r="F65" s="6">
        <v>2</v>
      </c>
      <c r="G65" s="6">
        <v>0</v>
      </c>
      <c r="H65" s="6">
        <v>0</v>
      </c>
      <c r="I65" s="6">
        <v>0</v>
      </c>
      <c r="J65" s="6">
        <v>1</v>
      </c>
      <c r="K65" s="6">
        <v>1</v>
      </c>
      <c r="L65" s="46">
        <f t="shared" si="13"/>
        <v>0</v>
      </c>
      <c r="M65" s="46">
        <f t="shared" si="14"/>
        <v>0.66666666666666663</v>
      </c>
    </row>
    <row r="66" spans="1:13" ht="15" customHeight="1" x14ac:dyDescent="0.15">
      <c r="A66" s="24" t="s">
        <v>137</v>
      </c>
      <c r="B66" s="6">
        <v>2017</v>
      </c>
      <c r="C66" s="6">
        <v>3</v>
      </c>
      <c r="D66" s="6">
        <v>3</v>
      </c>
      <c r="E66" s="46">
        <f t="shared" si="12"/>
        <v>1</v>
      </c>
      <c r="F66" s="6">
        <v>3</v>
      </c>
      <c r="G66" s="6">
        <v>0</v>
      </c>
      <c r="H66" s="6">
        <v>0</v>
      </c>
      <c r="I66" s="6">
        <v>0</v>
      </c>
      <c r="J66" s="6">
        <v>1</v>
      </c>
      <c r="K66" s="6">
        <v>1</v>
      </c>
      <c r="L66" s="46">
        <f t="shared" si="13"/>
        <v>0</v>
      </c>
      <c r="M66" s="46">
        <f t="shared" si="14"/>
        <v>1</v>
      </c>
    </row>
    <row r="67" spans="1:13" ht="15" customHeight="1" x14ac:dyDescent="0.15">
      <c r="A67" s="24" t="s">
        <v>138</v>
      </c>
      <c r="B67" s="6">
        <v>2017</v>
      </c>
      <c r="C67" s="6">
        <v>3</v>
      </c>
      <c r="D67" s="6">
        <v>2</v>
      </c>
      <c r="E67" s="46">
        <f t="shared" si="12"/>
        <v>0.66666666666666663</v>
      </c>
      <c r="F67" s="6">
        <v>2</v>
      </c>
      <c r="G67" s="6">
        <v>0</v>
      </c>
      <c r="H67" s="6">
        <v>0</v>
      </c>
      <c r="I67" s="6">
        <v>0</v>
      </c>
      <c r="J67" s="6">
        <v>0</v>
      </c>
      <c r="K67" s="6">
        <v>1</v>
      </c>
      <c r="L67" s="46">
        <f t="shared" si="13"/>
        <v>0</v>
      </c>
      <c r="M67" s="46">
        <f t="shared" si="14"/>
        <v>0.66666666666666663</v>
      </c>
    </row>
    <row r="68" spans="1:13" ht="15" customHeight="1" x14ac:dyDescent="0.15">
      <c r="A68" s="24" t="s">
        <v>145</v>
      </c>
      <c r="B68" s="6">
        <v>2017</v>
      </c>
      <c r="C68" s="6">
        <v>5</v>
      </c>
      <c r="D68" s="6">
        <v>2</v>
      </c>
      <c r="E68" s="46">
        <f t="shared" si="12"/>
        <v>0.4</v>
      </c>
      <c r="F68" s="6">
        <v>2</v>
      </c>
      <c r="G68" s="6">
        <v>0</v>
      </c>
      <c r="H68" s="6">
        <v>0</v>
      </c>
      <c r="I68" s="6">
        <v>0</v>
      </c>
      <c r="J68" s="6">
        <v>1</v>
      </c>
      <c r="K68" s="6">
        <v>1</v>
      </c>
      <c r="L68" s="46">
        <f t="shared" si="13"/>
        <v>0</v>
      </c>
      <c r="M68" s="46">
        <f t="shared" si="14"/>
        <v>0.4</v>
      </c>
    </row>
    <row r="69" spans="1:13" ht="15" customHeight="1" x14ac:dyDescent="0.15">
      <c r="A69" s="24" t="s">
        <v>146</v>
      </c>
      <c r="B69" s="6">
        <v>2017</v>
      </c>
      <c r="C69" s="6">
        <v>8</v>
      </c>
      <c r="D69" s="6">
        <v>3</v>
      </c>
      <c r="E69" s="46">
        <f t="shared" si="12"/>
        <v>0.375</v>
      </c>
      <c r="F69" s="6">
        <v>3</v>
      </c>
      <c r="G69" s="6">
        <v>0</v>
      </c>
      <c r="H69" s="6">
        <v>0</v>
      </c>
      <c r="I69" s="6">
        <v>0</v>
      </c>
      <c r="J69" s="6">
        <v>2</v>
      </c>
      <c r="K69" s="6">
        <v>2</v>
      </c>
      <c r="L69" s="46">
        <f t="shared" si="13"/>
        <v>0</v>
      </c>
      <c r="M69" s="46">
        <f t="shared" si="14"/>
        <v>0.375</v>
      </c>
    </row>
    <row r="70" spans="1:13" ht="15" customHeight="1" x14ac:dyDescent="0.15">
      <c r="A70" s="24" t="s">
        <v>94</v>
      </c>
      <c r="B70" s="6">
        <v>2017</v>
      </c>
      <c r="C70" s="6">
        <v>21</v>
      </c>
      <c r="D70" s="6">
        <v>10</v>
      </c>
      <c r="E70" s="46">
        <f t="shared" si="12"/>
        <v>0.47619047619047616</v>
      </c>
      <c r="F70" s="6">
        <v>9</v>
      </c>
      <c r="G70" s="6">
        <v>1</v>
      </c>
      <c r="H70" s="6">
        <v>0</v>
      </c>
      <c r="I70" s="6">
        <v>0</v>
      </c>
      <c r="J70" s="6">
        <v>2</v>
      </c>
      <c r="K70" s="6">
        <v>5</v>
      </c>
      <c r="L70" s="46">
        <f t="shared" si="13"/>
        <v>0.1333</v>
      </c>
      <c r="M70" s="46">
        <f t="shared" si="14"/>
        <v>0.60949047619047614</v>
      </c>
    </row>
    <row r="71" spans="1:13" ht="15" customHeight="1" x14ac:dyDescent="0.15">
      <c r="A71" s="24" t="s">
        <v>147</v>
      </c>
      <c r="B71" s="6">
        <v>2017</v>
      </c>
      <c r="C71" s="6">
        <v>7</v>
      </c>
      <c r="D71" s="6">
        <v>4</v>
      </c>
      <c r="E71" s="46">
        <f t="shared" si="12"/>
        <v>0.5714285714285714</v>
      </c>
      <c r="F71" s="6">
        <v>4</v>
      </c>
      <c r="G71" s="6">
        <v>0</v>
      </c>
      <c r="H71" s="6">
        <v>0</v>
      </c>
      <c r="I71" s="6">
        <v>0</v>
      </c>
      <c r="J71" s="6">
        <v>2</v>
      </c>
      <c r="K71" s="6">
        <v>0</v>
      </c>
      <c r="L71" s="46">
        <f t="shared" si="13"/>
        <v>0</v>
      </c>
      <c r="M71" s="46">
        <f t="shared" si="14"/>
        <v>0.5714285714285714</v>
      </c>
    </row>
    <row r="72" spans="1:13" ht="15" customHeight="1" x14ac:dyDescent="0.15">
      <c r="A72" s="24" t="s">
        <v>148</v>
      </c>
      <c r="B72" s="6">
        <v>2017</v>
      </c>
      <c r="C72" s="6">
        <v>3</v>
      </c>
      <c r="D72" s="6">
        <v>2</v>
      </c>
      <c r="E72" s="46">
        <f t="shared" si="12"/>
        <v>0.66666666666666663</v>
      </c>
      <c r="F72" s="6">
        <v>2</v>
      </c>
      <c r="G72" s="6">
        <v>0</v>
      </c>
      <c r="H72" s="6">
        <v>0</v>
      </c>
      <c r="I72" s="6">
        <v>0</v>
      </c>
      <c r="J72" s="6">
        <v>1</v>
      </c>
      <c r="K72" s="6">
        <v>0</v>
      </c>
      <c r="L72" s="46">
        <f t="shared" si="13"/>
        <v>0</v>
      </c>
      <c r="M72" s="46">
        <f t="shared" si="14"/>
        <v>0.66666666666666663</v>
      </c>
    </row>
    <row r="73" spans="1:13" ht="15" customHeight="1" x14ac:dyDescent="0.15">
      <c r="A73" s="24" t="s">
        <v>149</v>
      </c>
      <c r="B73" s="6">
        <v>2017</v>
      </c>
      <c r="C73" s="6">
        <v>5</v>
      </c>
      <c r="D73" s="6">
        <v>4</v>
      </c>
      <c r="E73" s="46">
        <f t="shared" si="12"/>
        <v>0.8</v>
      </c>
      <c r="F73" s="6">
        <v>4</v>
      </c>
      <c r="G73" s="6">
        <v>0</v>
      </c>
      <c r="H73" s="6">
        <v>0</v>
      </c>
      <c r="I73" s="6">
        <v>0</v>
      </c>
      <c r="J73" s="6">
        <v>4</v>
      </c>
      <c r="K73" s="6">
        <v>1</v>
      </c>
      <c r="L73" s="46">
        <f t="shared" si="13"/>
        <v>0</v>
      </c>
      <c r="M73" s="46">
        <f t="shared" si="14"/>
        <v>0.8</v>
      </c>
    </row>
    <row r="74" spans="1:13" ht="15" customHeight="1" x14ac:dyDescent="0.15">
      <c r="A74" s="24" t="s">
        <v>150</v>
      </c>
      <c r="B74" s="6">
        <v>2017</v>
      </c>
      <c r="C74" s="6">
        <v>4</v>
      </c>
      <c r="D74" s="6">
        <v>4</v>
      </c>
      <c r="E74" s="46">
        <f t="shared" si="12"/>
        <v>1</v>
      </c>
      <c r="F74" s="6">
        <v>1</v>
      </c>
      <c r="G74" s="6">
        <v>1</v>
      </c>
      <c r="H74" s="6">
        <v>2</v>
      </c>
      <c r="I74" s="6">
        <v>0</v>
      </c>
      <c r="J74" s="6">
        <v>5</v>
      </c>
      <c r="K74" s="6">
        <v>2</v>
      </c>
      <c r="L74" s="46">
        <f t="shared" si="13"/>
        <v>1.16675</v>
      </c>
      <c r="M74" s="46">
        <f t="shared" si="14"/>
        <v>2.16675</v>
      </c>
    </row>
    <row r="75" spans="1:13" ht="14.75" customHeight="1" x14ac:dyDescent="0.15">
      <c r="A75" s="72"/>
      <c r="B75" s="73"/>
      <c r="C75" s="74"/>
      <c r="D75" s="74"/>
      <c r="E75" s="74"/>
      <c r="F75" s="74"/>
      <c r="G75" s="74"/>
      <c r="H75" s="74"/>
      <c r="I75" s="74"/>
      <c r="J75" s="74"/>
      <c r="K75" s="74"/>
      <c r="L75" s="75"/>
      <c r="M75" s="75"/>
    </row>
    <row r="76" spans="1:13" ht="14.25" customHeight="1" x14ac:dyDescent="0.15">
      <c r="A76" s="76" t="s">
        <v>151</v>
      </c>
      <c r="B76" s="77"/>
      <c r="C76" s="78">
        <f>SUM(C4:C74)</f>
        <v>2874</v>
      </c>
      <c r="D76" s="78">
        <f>SUM(D4:D74)</f>
        <v>1876</v>
      </c>
      <c r="E76" s="79">
        <f>SUM(D76/C76)</f>
        <v>0.6527487821851079</v>
      </c>
      <c r="F76" s="80">
        <f t="shared" ref="F76:K76" si="15">SUM(F4:F75)</f>
        <v>1398</v>
      </c>
      <c r="G76" s="78">
        <f t="shared" si="15"/>
        <v>307</v>
      </c>
      <c r="H76" s="78">
        <f t="shared" si="15"/>
        <v>80</v>
      </c>
      <c r="I76" s="78">
        <f t="shared" si="15"/>
        <v>89</v>
      </c>
      <c r="J76" s="78">
        <f t="shared" si="15"/>
        <v>1115</v>
      </c>
      <c r="K76" s="78">
        <f t="shared" si="15"/>
        <v>1116</v>
      </c>
      <c r="L76" s="79">
        <f>(G76*1.333+H76*1.667+I76*2)/D76</f>
        <v>0.38411034115138593</v>
      </c>
      <c r="M76" s="79">
        <f>L76+E76</f>
        <v>1.0368591233364939</v>
      </c>
    </row>
    <row r="77" spans="1:13" ht="14.25" customHeight="1" x14ac:dyDescent="0.15">
      <c r="A77" s="76" t="s">
        <v>152</v>
      </c>
      <c r="B77" s="77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</row>
    <row r="78" spans="1:13" ht="14.25" customHeight="1" x14ac:dyDescent="0.15">
      <c r="A78" s="82"/>
      <c r="B78" s="77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</row>
    <row r="79" spans="1:13" ht="14.25" customHeight="1" x14ac:dyDescent="0.15">
      <c r="A79" s="82"/>
      <c r="B79" s="77"/>
      <c r="C79" s="81"/>
      <c r="D79" s="81"/>
      <c r="E79" s="81"/>
      <c r="F79" s="83">
        <f>F76/D76</f>
        <v>0.74520255863539442</v>
      </c>
      <c r="G79" s="83">
        <f>G76/D76</f>
        <v>0.1636460554371002</v>
      </c>
      <c r="H79" s="83">
        <f>H76/D76</f>
        <v>4.2643923240938165E-2</v>
      </c>
      <c r="I79" s="83">
        <f>I76/D76</f>
        <v>4.7441364605543712E-2</v>
      </c>
      <c r="J79" s="81"/>
      <c r="K79" s="81"/>
      <c r="L79" s="81"/>
      <c r="M79" s="81"/>
    </row>
    <row r="80" spans="1:13" ht="14.25" customHeight="1" x14ac:dyDescent="0.15">
      <c r="A80" s="82"/>
      <c r="B80" s="84" t="s">
        <v>153</v>
      </c>
      <c r="C80" s="85"/>
      <c r="D80" s="85"/>
      <c r="E80" s="85"/>
      <c r="F80" s="85"/>
      <c r="G80" s="78">
        <v>19</v>
      </c>
      <c r="H80" s="78">
        <v>6</v>
      </c>
      <c r="I80" s="78">
        <v>8</v>
      </c>
      <c r="J80" s="81"/>
      <c r="K80" s="81"/>
      <c r="L80" s="81"/>
      <c r="M80" s="81"/>
    </row>
    <row r="81" spans="1:13" ht="14.25" customHeight="1" x14ac:dyDescent="0.15">
      <c r="A81" s="86" t="s">
        <v>154</v>
      </c>
      <c r="B81" s="87"/>
      <c r="C81" s="88"/>
      <c r="D81" s="88"/>
      <c r="E81" s="88"/>
      <c r="F81" s="88"/>
      <c r="G81" s="89">
        <f>G80/51</f>
        <v>0.37254901960784315</v>
      </c>
      <c r="H81" s="89">
        <f>H80/51</f>
        <v>0.11764705882352941</v>
      </c>
      <c r="I81" s="89">
        <f>I80/51</f>
        <v>0.15686274509803921</v>
      </c>
      <c r="J81" s="85"/>
      <c r="K81" s="85"/>
      <c r="L81" s="85"/>
      <c r="M81" s="85"/>
    </row>
    <row r="82" spans="1:13" ht="14.25" customHeight="1" x14ac:dyDescent="0.15">
      <c r="A82" s="76" t="s">
        <v>155</v>
      </c>
      <c r="B82" s="84" t="s">
        <v>156</v>
      </c>
      <c r="C82" s="81"/>
      <c r="D82" s="81"/>
      <c r="E82" s="81"/>
      <c r="F82" s="81"/>
      <c r="G82" s="78">
        <v>21</v>
      </c>
      <c r="H82" s="78">
        <v>14</v>
      </c>
      <c r="I82" s="78">
        <v>13</v>
      </c>
      <c r="J82" s="81"/>
      <c r="K82" s="81"/>
      <c r="L82" s="81"/>
      <c r="M82" s="81"/>
    </row>
    <row r="83" spans="1:13" ht="14.25" customHeight="1" x14ac:dyDescent="0.15">
      <c r="A83" s="76" t="s">
        <v>157</v>
      </c>
      <c r="B83" s="77"/>
      <c r="C83" s="81"/>
      <c r="D83" s="81"/>
      <c r="E83" s="81"/>
      <c r="F83" s="81"/>
      <c r="G83" s="90">
        <f>G82/51</f>
        <v>0.41176470588235292</v>
      </c>
      <c r="H83" s="90">
        <f>H82/51</f>
        <v>0.27450980392156865</v>
      </c>
      <c r="I83" s="90">
        <f>I82/51</f>
        <v>0.25490196078431371</v>
      </c>
      <c r="J83" s="81"/>
      <c r="K83" s="81"/>
      <c r="L83" s="81"/>
      <c r="M83" s="81"/>
    </row>
    <row r="84" spans="1:13" ht="14.25" customHeight="1" x14ac:dyDescent="0.15">
      <c r="A84" s="76" t="s">
        <v>158</v>
      </c>
      <c r="B84" s="77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</row>
    <row r="85" spans="1:13" ht="14.25" customHeight="1" x14ac:dyDescent="0.15">
      <c r="A85" s="76" t="s">
        <v>159</v>
      </c>
      <c r="B85" s="77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</row>
    <row r="86" spans="1:13" ht="14.25" customHeight="1" x14ac:dyDescent="0.15">
      <c r="A86" s="76" t="s">
        <v>160</v>
      </c>
      <c r="B86" s="77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</row>
    <row r="87" spans="1:13" ht="14.25" customHeight="1" x14ac:dyDescent="0.15">
      <c r="A87" s="76" t="s">
        <v>161</v>
      </c>
      <c r="B87" s="77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</row>
    <row r="88" spans="1:13" ht="14.25" customHeight="1" x14ac:dyDescent="0.15">
      <c r="A88" s="76" t="s">
        <v>162</v>
      </c>
      <c r="B88" s="77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</row>
    <row r="89" spans="1:13" ht="14.25" customHeight="1" x14ac:dyDescent="0.15">
      <c r="A89" s="76" t="s">
        <v>163</v>
      </c>
      <c r="B89" s="77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</row>
    <row r="90" spans="1:13" ht="14.25" customHeight="1" x14ac:dyDescent="0.15">
      <c r="A90" s="76" t="s">
        <v>164</v>
      </c>
      <c r="B90" s="77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</row>
    <row r="91" spans="1:13" ht="14.25" customHeight="1" x14ac:dyDescent="0.15">
      <c r="A91" s="76" t="s">
        <v>165</v>
      </c>
      <c r="B91" s="77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2" spans="1:13" ht="110.25" customHeight="1" x14ac:dyDescent="0.15">
      <c r="A92" s="91" t="s">
        <v>166</v>
      </c>
      <c r="B92" s="77"/>
      <c r="C92" s="81"/>
      <c r="D92" s="92"/>
      <c r="E92" s="92"/>
      <c r="F92" s="92"/>
      <c r="G92" s="92"/>
      <c r="H92" s="92"/>
      <c r="I92" s="92"/>
      <c r="J92" s="92"/>
      <c r="K92" s="92"/>
      <c r="L92" s="92"/>
      <c r="M92" s="92"/>
    </row>
    <row r="93" spans="1:13" ht="122.25" customHeight="1" x14ac:dyDescent="0.15">
      <c r="A93" s="91" t="s">
        <v>167</v>
      </c>
      <c r="B93" s="77"/>
      <c r="C93" s="81"/>
      <c r="D93" s="92"/>
      <c r="E93" s="92"/>
      <c r="F93" s="92"/>
      <c r="G93" s="92"/>
      <c r="H93" s="92"/>
      <c r="I93" s="92"/>
      <c r="J93" s="92"/>
      <c r="K93" s="92"/>
      <c r="L93" s="92"/>
      <c r="M93" s="92"/>
    </row>
  </sheetData>
  <mergeCells count="1">
    <mergeCell ref="A1:M1"/>
  </mergeCells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V40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baseColWidth="10" defaultColWidth="16.33203125" defaultRowHeight="14.25" customHeight="1" x14ac:dyDescent="0.15"/>
  <cols>
    <col min="1" max="1" width="19.33203125" style="44" customWidth="1"/>
    <col min="2" max="2" width="12.6640625" style="44" customWidth="1"/>
    <col min="3" max="3" width="7" style="44" customWidth="1"/>
    <col min="4" max="4" width="5.83203125" style="44" customWidth="1"/>
    <col min="5" max="5" width="6.83203125" style="44" customWidth="1"/>
    <col min="6" max="6" width="6" style="44" customWidth="1"/>
    <col min="7" max="7" width="5.1640625" style="44" customWidth="1"/>
    <col min="8" max="8" width="7.1640625" style="44" customWidth="1"/>
    <col min="9" max="9" width="5.83203125" style="44" customWidth="1"/>
    <col min="10" max="10" width="7.6640625" style="44" customWidth="1"/>
    <col min="11" max="11" width="8.83203125" style="44" customWidth="1"/>
    <col min="12" max="12" width="8.1640625" style="44" customWidth="1"/>
    <col min="13" max="256" width="16.33203125" style="44" customWidth="1"/>
  </cols>
  <sheetData>
    <row r="1" spans="1:12" ht="16" customHeight="1" x14ac:dyDescent="0.15">
      <c r="A1" s="369" t="s">
        <v>89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</row>
    <row r="2" spans="1:12" ht="14.75" customHeight="1" x14ac:dyDescent="0.1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4" t="s">
        <v>12</v>
      </c>
    </row>
    <row r="3" spans="1:12" ht="15" customHeight="1" x14ac:dyDescent="0.15">
      <c r="A3" s="24" t="s">
        <v>83</v>
      </c>
      <c r="B3" s="6">
        <v>60</v>
      </c>
      <c r="C3" s="6">
        <v>44</v>
      </c>
      <c r="D3" s="29">
        <f t="shared" ref="D3:D40" si="0">C3/B3</f>
        <v>0.73333333333333328</v>
      </c>
      <c r="E3" s="31">
        <v>33</v>
      </c>
      <c r="F3" s="6">
        <v>9</v>
      </c>
      <c r="G3" s="6">
        <v>0</v>
      </c>
      <c r="H3" s="6">
        <v>2</v>
      </c>
      <c r="I3" s="6">
        <v>21</v>
      </c>
      <c r="J3" s="6">
        <v>28</v>
      </c>
      <c r="K3" s="7">
        <f t="shared" ref="K3:K40" si="1">(F3*1.33+G3*1.67+H3*2)/C3</f>
        <v>0.36295454545454547</v>
      </c>
      <c r="L3" s="8">
        <f t="shared" ref="L3:L40" si="2">K3+D3</f>
        <v>1.0962878787878787</v>
      </c>
    </row>
    <row r="4" spans="1:12" ht="15" customHeight="1" x14ac:dyDescent="0.15">
      <c r="A4" s="24" t="s">
        <v>85</v>
      </c>
      <c r="B4" s="6">
        <v>51</v>
      </c>
      <c r="C4" s="6">
        <v>42</v>
      </c>
      <c r="D4" s="30">
        <f t="shared" si="0"/>
        <v>0.82352941176470584</v>
      </c>
      <c r="E4" s="6">
        <v>17</v>
      </c>
      <c r="F4" s="6">
        <v>7</v>
      </c>
      <c r="G4" s="6">
        <v>5</v>
      </c>
      <c r="H4" s="6">
        <v>13</v>
      </c>
      <c r="I4" s="6">
        <v>43</v>
      </c>
      <c r="J4" s="6">
        <v>31</v>
      </c>
      <c r="K4" s="9">
        <f t="shared" si="1"/>
        <v>1.0395238095238095</v>
      </c>
      <c r="L4" s="10">
        <f t="shared" si="2"/>
        <v>1.8630532212885154</v>
      </c>
    </row>
    <row r="5" spans="1:12" ht="15" customHeight="1" x14ac:dyDescent="0.15">
      <c r="A5" s="24" t="s">
        <v>17</v>
      </c>
      <c r="B5" s="6">
        <v>49</v>
      </c>
      <c r="C5" s="6">
        <v>36</v>
      </c>
      <c r="D5" s="32">
        <f t="shared" si="0"/>
        <v>0.73469387755102045</v>
      </c>
      <c r="E5" s="6">
        <v>14</v>
      </c>
      <c r="F5" s="6">
        <v>14</v>
      </c>
      <c r="G5" s="6">
        <v>2</v>
      </c>
      <c r="H5" s="6">
        <v>6</v>
      </c>
      <c r="I5" s="6">
        <v>33</v>
      </c>
      <c r="J5" s="6">
        <v>24</v>
      </c>
      <c r="K5" s="11">
        <f t="shared" si="1"/>
        <v>0.94333333333333336</v>
      </c>
      <c r="L5" s="12">
        <f t="shared" si="2"/>
        <v>1.6780272108843537</v>
      </c>
    </row>
    <row r="6" spans="1:12" ht="15" customHeight="1" x14ac:dyDescent="0.15">
      <c r="A6" s="24" t="s">
        <v>82</v>
      </c>
      <c r="B6" s="6">
        <v>42</v>
      </c>
      <c r="C6" s="6">
        <v>30</v>
      </c>
      <c r="D6" s="29">
        <f t="shared" si="0"/>
        <v>0.7142857142857143</v>
      </c>
      <c r="E6" s="31">
        <v>11</v>
      </c>
      <c r="F6" s="6">
        <v>8</v>
      </c>
      <c r="G6" s="6">
        <v>4</v>
      </c>
      <c r="H6" s="6">
        <v>6</v>
      </c>
      <c r="I6" s="6">
        <v>21</v>
      </c>
      <c r="J6" s="6">
        <v>22</v>
      </c>
      <c r="K6" s="7">
        <f t="shared" si="1"/>
        <v>0.97733333333333339</v>
      </c>
      <c r="L6" s="8">
        <f t="shared" si="2"/>
        <v>1.6916190476190476</v>
      </c>
    </row>
    <row r="7" spans="1:12" ht="15" customHeight="1" x14ac:dyDescent="0.15">
      <c r="A7" s="24" t="s">
        <v>68</v>
      </c>
      <c r="B7" s="6">
        <v>42</v>
      </c>
      <c r="C7" s="6">
        <v>28</v>
      </c>
      <c r="D7" s="30">
        <f t="shared" si="0"/>
        <v>0.66666666666666663</v>
      </c>
      <c r="E7" s="31">
        <v>24</v>
      </c>
      <c r="F7" s="6">
        <v>4</v>
      </c>
      <c r="G7" s="6">
        <v>0</v>
      </c>
      <c r="H7" s="6">
        <v>0</v>
      </c>
      <c r="I7" s="6">
        <v>6</v>
      </c>
      <c r="J7" s="6">
        <v>20</v>
      </c>
      <c r="K7" s="9">
        <f t="shared" si="1"/>
        <v>0.19</v>
      </c>
      <c r="L7" s="10">
        <f t="shared" si="2"/>
        <v>0.85666666666666669</v>
      </c>
    </row>
    <row r="8" spans="1:12" ht="15" customHeight="1" x14ac:dyDescent="0.15">
      <c r="A8" s="24" t="s">
        <v>79</v>
      </c>
      <c r="B8" s="6">
        <v>39</v>
      </c>
      <c r="C8" s="6">
        <v>22</v>
      </c>
      <c r="D8" s="30">
        <f t="shared" si="0"/>
        <v>0.5641025641025641</v>
      </c>
      <c r="E8" s="31">
        <v>21</v>
      </c>
      <c r="F8" s="6">
        <v>1</v>
      </c>
      <c r="G8" s="6">
        <v>0</v>
      </c>
      <c r="H8" s="6">
        <v>0</v>
      </c>
      <c r="I8" s="6">
        <v>8</v>
      </c>
      <c r="J8" s="6">
        <v>10</v>
      </c>
      <c r="K8" s="9">
        <f t="shared" si="1"/>
        <v>6.0454545454545455E-2</v>
      </c>
      <c r="L8" s="10">
        <f t="shared" si="2"/>
        <v>0.62455710955710952</v>
      </c>
    </row>
    <row r="9" spans="1:12" ht="15" customHeight="1" x14ac:dyDescent="0.15">
      <c r="A9" s="24" t="s">
        <v>86</v>
      </c>
      <c r="B9" s="6">
        <v>39</v>
      </c>
      <c r="C9" s="6">
        <v>18</v>
      </c>
      <c r="D9" s="30">
        <f t="shared" si="0"/>
        <v>0.46153846153846156</v>
      </c>
      <c r="E9" s="6">
        <v>17</v>
      </c>
      <c r="F9" s="6">
        <v>1</v>
      </c>
      <c r="G9" s="6">
        <v>0</v>
      </c>
      <c r="H9" s="6">
        <v>0</v>
      </c>
      <c r="I9" s="6">
        <v>6</v>
      </c>
      <c r="J9" s="6">
        <v>10</v>
      </c>
      <c r="K9" s="9">
        <f t="shared" si="1"/>
        <v>7.3888888888888893E-2</v>
      </c>
      <c r="L9" s="10">
        <f t="shared" si="2"/>
        <v>0.53542735042735046</v>
      </c>
    </row>
    <row r="10" spans="1:12" ht="15" customHeight="1" x14ac:dyDescent="0.15">
      <c r="A10" s="24" t="s">
        <v>75</v>
      </c>
      <c r="B10" s="6">
        <v>38</v>
      </c>
      <c r="C10" s="6">
        <v>19</v>
      </c>
      <c r="D10" s="30">
        <f t="shared" si="0"/>
        <v>0.5</v>
      </c>
      <c r="E10" s="31">
        <v>16</v>
      </c>
      <c r="F10" s="6">
        <v>2</v>
      </c>
      <c r="G10" s="6">
        <v>0</v>
      </c>
      <c r="H10" s="6">
        <v>1</v>
      </c>
      <c r="I10" s="6">
        <v>13</v>
      </c>
      <c r="J10" s="6">
        <v>11</v>
      </c>
      <c r="K10" s="9">
        <f t="shared" si="1"/>
        <v>0.24526315789473685</v>
      </c>
      <c r="L10" s="10">
        <f t="shared" si="2"/>
        <v>0.74526315789473685</v>
      </c>
    </row>
    <row r="11" spans="1:12" ht="15" customHeight="1" x14ac:dyDescent="0.15">
      <c r="A11" s="24" t="s">
        <v>74</v>
      </c>
      <c r="B11" s="6">
        <v>34</v>
      </c>
      <c r="C11" s="6">
        <v>16</v>
      </c>
      <c r="D11" s="30">
        <f t="shared" si="0"/>
        <v>0.47058823529411764</v>
      </c>
      <c r="E11" s="6">
        <v>14</v>
      </c>
      <c r="F11" s="6">
        <v>2</v>
      </c>
      <c r="G11" s="6">
        <v>0</v>
      </c>
      <c r="H11" s="6">
        <v>0</v>
      </c>
      <c r="I11" s="6">
        <v>7</v>
      </c>
      <c r="J11" s="6">
        <v>8</v>
      </c>
      <c r="K11" s="9">
        <f t="shared" si="1"/>
        <v>0.16625000000000001</v>
      </c>
      <c r="L11" s="10">
        <f t="shared" si="2"/>
        <v>0.63683823529411765</v>
      </c>
    </row>
    <row r="12" spans="1:12" ht="15" customHeight="1" x14ac:dyDescent="0.15">
      <c r="A12" s="24" t="s">
        <v>60</v>
      </c>
      <c r="B12" s="6">
        <v>34</v>
      </c>
      <c r="C12" s="6">
        <v>16</v>
      </c>
      <c r="D12" s="30">
        <f t="shared" si="0"/>
        <v>0.47058823529411764</v>
      </c>
      <c r="E12" s="31">
        <v>16</v>
      </c>
      <c r="F12" s="6">
        <v>0</v>
      </c>
      <c r="G12" s="6">
        <v>0</v>
      </c>
      <c r="H12" s="6">
        <v>0</v>
      </c>
      <c r="I12" s="6">
        <v>10</v>
      </c>
      <c r="J12" s="6">
        <v>8</v>
      </c>
      <c r="K12" s="9">
        <f t="shared" si="1"/>
        <v>0</v>
      </c>
      <c r="L12" s="10">
        <f t="shared" si="2"/>
        <v>0.47058823529411764</v>
      </c>
    </row>
    <row r="13" spans="1:12" ht="15" customHeight="1" x14ac:dyDescent="0.15">
      <c r="A13" s="24" t="s">
        <v>84</v>
      </c>
      <c r="B13" s="6">
        <v>30</v>
      </c>
      <c r="C13" s="6">
        <v>18</v>
      </c>
      <c r="D13" s="30">
        <f t="shared" si="0"/>
        <v>0.6</v>
      </c>
      <c r="E13" s="6">
        <v>18</v>
      </c>
      <c r="F13" s="6">
        <v>0</v>
      </c>
      <c r="G13" s="6">
        <v>0</v>
      </c>
      <c r="H13" s="6">
        <v>0</v>
      </c>
      <c r="I13" s="6">
        <v>2</v>
      </c>
      <c r="J13" s="6">
        <v>12</v>
      </c>
      <c r="K13" s="9">
        <f t="shared" si="1"/>
        <v>0</v>
      </c>
      <c r="L13" s="10">
        <f t="shared" si="2"/>
        <v>0.6</v>
      </c>
    </row>
    <row r="14" spans="1:12" ht="15" customHeight="1" x14ac:dyDescent="0.15">
      <c r="A14" s="24" t="s">
        <v>80</v>
      </c>
      <c r="B14" s="6">
        <v>30</v>
      </c>
      <c r="C14" s="6">
        <v>10</v>
      </c>
      <c r="D14" s="30">
        <f t="shared" si="0"/>
        <v>0.33333333333333331</v>
      </c>
      <c r="E14" s="31">
        <v>10</v>
      </c>
      <c r="F14" s="6">
        <v>0</v>
      </c>
      <c r="G14" s="6">
        <v>0</v>
      </c>
      <c r="H14" s="6">
        <v>0</v>
      </c>
      <c r="I14" s="6">
        <v>12</v>
      </c>
      <c r="J14" s="6">
        <v>3</v>
      </c>
      <c r="K14" s="9">
        <f t="shared" si="1"/>
        <v>0</v>
      </c>
      <c r="L14" s="10">
        <f t="shared" si="2"/>
        <v>0.33333333333333331</v>
      </c>
    </row>
    <row r="15" spans="1:12" ht="15" customHeight="1" x14ac:dyDescent="0.15">
      <c r="A15" s="24" t="s">
        <v>21</v>
      </c>
      <c r="B15" s="6">
        <v>29</v>
      </c>
      <c r="C15" s="6">
        <v>19</v>
      </c>
      <c r="D15" s="30">
        <f t="shared" si="0"/>
        <v>0.65517241379310343</v>
      </c>
      <c r="E15" s="31">
        <v>9</v>
      </c>
      <c r="F15" s="6">
        <v>5</v>
      </c>
      <c r="G15" s="6">
        <v>3</v>
      </c>
      <c r="H15" s="6">
        <v>2</v>
      </c>
      <c r="I15" s="6">
        <v>17</v>
      </c>
      <c r="J15" s="6">
        <v>11</v>
      </c>
      <c r="K15" s="9">
        <f t="shared" si="1"/>
        <v>0.8242105263157895</v>
      </c>
      <c r="L15" s="10">
        <f t="shared" si="2"/>
        <v>1.4793829401088929</v>
      </c>
    </row>
    <row r="16" spans="1:12" ht="15" customHeight="1" x14ac:dyDescent="0.15">
      <c r="A16" s="24" t="s">
        <v>87</v>
      </c>
      <c r="B16" s="6">
        <v>28</v>
      </c>
      <c r="C16" s="6">
        <v>14</v>
      </c>
      <c r="D16" s="30">
        <f t="shared" si="0"/>
        <v>0.5</v>
      </c>
      <c r="E16" s="6">
        <v>14</v>
      </c>
      <c r="F16" s="6">
        <v>0</v>
      </c>
      <c r="G16" s="6">
        <v>0</v>
      </c>
      <c r="H16" s="6">
        <v>0</v>
      </c>
      <c r="I16" s="6">
        <v>8</v>
      </c>
      <c r="J16" s="6">
        <v>10</v>
      </c>
      <c r="K16" s="9">
        <f t="shared" si="1"/>
        <v>0</v>
      </c>
      <c r="L16" s="10">
        <f t="shared" si="2"/>
        <v>0.5</v>
      </c>
    </row>
    <row r="17" spans="1:12" ht="15" customHeight="1" x14ac:dyDescent="0.15">
      <c r="A17" s="24" t="s">
        <v>38</v>
      </c>
      <c r="B17" s="6">
        <v>24</v>
      </c>
      <c r="C17" s="6">
        <v>19</v>
      </c>
      <c r="D17" s="30">
        <f t="shared" si="0"/>
        <v>0.79166666666666663</v>
      </c>
      <c r="E17" s="31">
        <v>7</v>
      </c>
      <c r="F17" s="6">
        <v>2</v>
      </c>
      <c r="G17" s="6">
        <v>5</v>
      </c>
      <c r="H17" s="6">
        <v>5</v>
      </c>
      <c r="I17" s="6">
        <v>19</v>
      </c>
      <c r="J17" s="6">
        <v>12</v>
      </c>
      <c r="K17" s="9">
        <f t="shared" si="1"/>
        <v>1.1057894736842104</v>
      </c>
      <c r="L17" s="10">
        <f t="shared" si="2"/>
        <v>1.8974561403508772</v>
      </c>
    </row>
    <row r="18" spans="1:12" ht="15" customHeight="1" x14ac:dyDescent="0.15">
      <c r="A18" s="24" t="s">
        <v>69</v>
      </c>
      <c r="B18" s="6">
        <v>16</v>
      </c>
      <c r="C18" s="6">
        <v>11</v>
      </c>
      <c r="D18" s="30">
        <f t="shared" si="0"/>
        <v>0.6875</v>
      </c>
      <c r="E18" s="31">
        <v>11</v>
      </c>
      <c r="F18" s="6">
        <v>0</v>
      </c>
      <c r="G18" s="6">
        <v>0</v>
      </c>
      <c r="H18" s="6">
        <v>0</v>
      </c>
      <c r="I18" s="6">
        <v>5</v>
      </c>
      <c r="J18" s="6">
        <v>5</v>
      </c>
      <c r="K18" s="9">
        <f t="shared" si="1"/>
        <v>0</v>
      </c>
      <c r="L18" s="10">
        <f t="shared" si="2"/>
        <v>0.6875</v>
      </c>
    </row>
    <row r="19" spans="1:12" ht="15" customHeight="1" x14ac:dyDescent="0.15">
      <c r="A19" s="24" t="s">
        <v>65</v>
      </c>
      <c r="B19" s="6">
        <v>15</v>
      </c>
      <c r="C19" s="6">
        <v>12</v>
      </c>
      <c r="D19" s="30">
        <f t="shared" si="0"/>
        <v>0.8</v>
      </c>
      <c r="E19" s="31">
        <v>12</v>
      </c>
      <c r="F19" s="6">
        <v>0</v>
      </c>
      <c r="G19" s="6">
        <v>0</v>
      </c>
      <c r="H19" s="6">
        <v>0</v>
      </c>
      <c r="I19" s="6">
        <v>4</v>
      </c>
      <c r="J19" s="6">
        <v>6</v>
      </c>
      <c r="K19" s="9">
        <f t="shared" si="1"/>
        <v>0</v>
      </c>
      <c r="L19" s="10">
        <f t="shared" si="2"/>
        <v>0.8</v>
      </c>
    </row>
    <row r="20" spans="1:12" ht="15" customHeight="1" x14ac:dyDescent="0.15">
      <c r="A20" s="24" t="s">
        <v>90</v>
      </c>
      <c r="B20" s="6">
        <v>13</v>
      </c>
      <c r="C20" s="6">
        <v>9</v>
      </c>
      <c r="D20" s="30">
        <f t="shared" si="0"/>
        <v>0.69230769230769229</v>
      </c>
      <c r="E20" s="31">
        <v>3</v>
      </c>
      <c r="F20" s="6">
        <v>4</v>
      </c>
      <c r="G20" s="6">
        <v>1</v>
      </c>
      <c r="H20" s="6">
        <v>1</v>
      </c>
      <c r="I20" s="6">
        <v>8</v>
      </c>
      <c r="J20" s="6">
        <v>4</v>
      </c>
      <c r="K20" s="9">
        <f t="shared" si="1"/>
        <v>0.99888888888888894</v>
      </c>
      <c r="L20" s="10">
        <f t="shared" si="2"/>
        <v>1.6911965811965812</v>
      </c>
    </row>
    <row r="21" spans="1:12" ht="15" customHeight="1" x14ac:dyDescent="0.15">
      <c r="A21" s="24" t="s">
        <v>73</v>
      </c>
      <c r="B21" s="6">
        <v>10</v>
      </c>
      <c r="C21" s="6">
        <v>6</v>
      </c>
      <c r="D21" s="30">
        <f t="shared" si="0"/>
        <v>0.6</v>
      </c>
      <c r="E21" s="31">
        <v>3</v>
      </c>
      <c r="F21" s="6">
        <v>2</v>
      </c>
      <c r="G21" s="6">
        <v>0</v>
      </c>
      <c r="H21" s="6">
        <v>1</v>
      </c>
      <c r="I21" s="6">
        <v>8</v>
      </c>
      <c r="J21" s="6">
        <v>4</v>
      </c>
      <c r="K21" s="9">
        <f t="shared" si="1"/>
        <v>0.77666666666666673</v>
      </c>
      <c r="L21" s="10">
        <f t="shared" si="2"/>
        <v>1.3766666666666667</v>
      </c>
    </row>
    <row r="22" spans="1:12" ht="15" customHeight="1" x14ac:dyDescent="0.15">
      <c r="A22" s="24" t="s">
        <v>91</v>
      </c>
      <c r="B22" s="6">
        <v>9</v>
      </c>
      <c r="C22" s="6">
        <v>5</v>
      </c>
      <c r="D22" s="30">
        <f t="shared" si="0"/>
        <v>0.55555555555555558</v>
      </c>
      <c r="E22" s="31">
        <v>2</v>
      </c>
      <c r="F22" s="6">
        <v>0</v>
      </c>
      <c r="G22" s="6">
        <v>0</v>
      </c>
      <c r="H22" s="6">
        <v>3</v>
      </c>
      <c r="I22" s="6">
        <v>5</v>
      </c>
      <c r="J22" s="6">
        <v>6</v>
      </c>
      <c r="K22" s="9">
        <f t="shared" si="1"/>
        <v>1.2</v>
      </c>
      <c r="L22" s="10">
        <f t="shared" si="2"/>
        <v>1.7555555555555555</v>
      </c>
    </row>
    <row r="23" spans="1:12" ht="15" customHeight="1" x14ac:dyDescent="0.15">
      <c r="A23" s="24" t="s">
        <v>92</v>
      </c>
      <c r="B23" s="6">
        <v>9</v>
      </c>
      <c r="C23" s="6">
        <v>6</v>
      </c>
      <c r="D23" s="30">
        <f t="shared" si="0"/>
        <v>0.66666666666666663</v>
      </c>
      <c r="E23" s="31">
        <v>2</v>
      </c>
      <c r="F23" s="6">
        <v>3</v>
      </c>
      <c r="G23" s="6">
        <v>0</v>
      </c>
      <c r="H23" s="6">
        <v>1</v>
      </c>
      <c r="I23" s="6">
        <v>6</v>
      </c>
      <c r="J23" s="6">
        <v>4</v>
      </c>
      <c r="K23" s="9">
        <f t="shared" si="1"/>
        <v>0.99833333333333341</v>
      </c>
      <c r="L23" s="10">
        <f t="shared" si="2"/>
        <v>1.665</v>
      </c>
    </row>
    <row r="24" spans="1:12" ht="15" customHeight="1" x14ac:dyDescent="0.15">
      <c r="A24" s="24" t="s">
        <v>93</v>
      </c>
      <c r="B24" s="6">
        <v>9</v>
      </c>
      <c r="C24" s="6">
        <v>6</v>
      </c>
      <c r="D24" s="30">
        <f t="shared" si="0"/>
        <v>0.66666666666666663</v>
      </c>
      <c r="E24" s="31">
        <v>4</v>
      </c>
      <c r="F24" s="6">
        <v>2</v>
      </c>
      <c r="G24" s="6">
        <v>0</v>
      </c>
      <c r="H24" s="6">
        <v>0</v>
      </c>
      <c r="I24" s="6">
        <v>5</v>
      </c>
      <c r="J24" s="6">
        <v>5</v>
      </c>
      <c r="K24" s="9">
        <f t="shared" si="1"/>
        <v>0.44333333333333336</v>
      </c>
      <c r="L24" s="10">
        <f t="shared" si="2"/>
        <v>1.1099999999999999</v>
      </c>
    </row>
    <row r="25" spans="1:12" ht="15" customHeight="1" x14ac:dyDescent="0.15">
      <c r="A25" s="24" t="s">
        <v>47</v>
      </c>
      <c r="B25" s="6">
        <v>8</v>
      </c>
      <c r="C25" s="6">
        <v>3</v>
      </c>
      <c r="D25" s="30">
        <f t="shared" si="0"/>
        <v>0.375</v>
      </c>
      <c r="E25" s="31">
        <v>3</v>
      </c>
      <c r="F25" s="6">
        <v>0</v>
      </c>
      <c r="G25" s="6">
        <v>0</v>
      </c>
      <c r="H25" s="6">
        <v>0</v>
      </c>
      <c r="I25" s="6">
        <v>1</v>
      </c>
      <c r="J25" s="6">
        <v>1</v>
      </c>
      <c r="K25" s="9">
        <f t="shared" si="1"/>
        <v>0</v>
      </c>
      <c r="L25" s="10">
        <f t="shared" si="2"/>
        <v>0.375</v>
      </c>
    </row>
    <row r="26" spans="1:12" ht="15" customHeight="1" x14ac:dyDescent="0.15">
      <c r="A26" s="24" t="s">
        <v>94</v>
      </c>
      <c r="B26" s="6">
        <v>5</v>
      </c>
      <c r="C26" s="6">
        <v>3</v>
      </c>
      <c r="D26" s="30">
        <f t="shared" si="0"/>
        <v>0.6</v>
      </c>
      <c r="E26" s="31">
        <v>3</v>
      </c>
      <c r="F26" s="6">
        <v>0</v>
      </c>
      <c r="G26" s="6">
        <v>0</v>
      </c>
      <c r="H26" s="6">
        <v>0</v>
      </c>
      <c r="I26" s="6">
        <v>0</v>
      </c>
      <c r="J26" s="6">
        <v>1</v>
      </c>
      <c r="K26" s="9">
        <f t="shared" si="1"/>
        <v>0</v>
      </c>
      <c r="L26" s="10">
        <f t="shared" si="2"/>
        <v>0.6</v>
      </c>
    </row>
    <row r="27" spans="1:12" ht="15" customHeight="1" x14ac:dyDescent="0.15">
      <c r="A27" s="24" t="s">
        <v>95</v>
      </c>
      <c r="B27" s="6">
        <v>5</v>
      </c>
      <c r="C27" s="6">
        <v>2</v>
      </c>
      <c r="D27" s="30">
        <f t="shared" si="0"/>
        <v>0.4</v>
      </c>
      <c r="E27" s="6">
        <v>2</v>
      </c>
      <c r="F27" s="6">
        <v>0</v>
      </c>
      <c r="G27" s="6">
        <v>0</v>
      </c>
      <c r="H27" s="6">
        <v>0</v>
      </c>
      <c r="I27" s="6">
        <v>2</v>
      </c>
      <c r="J27" s="6">
        <v>0</v>
      </c>
      <c r="K27" s="9">
        <f t="shared" si="1"/>
        <v>0</v>
      </c>
      <c r="L27" s="10">
        <f t="shared" si="2"/>
        <v>0.4</v>
      </c>
    </row>
    <row r="28" spans="1:12" ht="15" customHeight="1" x14ac:dyDescent="0.15">
      <c r="A28" s="24" t="s">
        <v>88</v>
      </c>
      <c r="B28" s="6">
        <v>5</v>
      </c>
      <c r="C28" s="6">
        <v>2</v>
      </c>
      <c r="D28" s="30">
        <f t="shared" si="0"/>
        <v>0.4</v>
      </c>
      <c r="E28" s="31">
        <v>2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9">
        <f t="shared" si="1"/>
        <v>0</v>
      </c>
      <c r="L28" s="10">
        <f t="shared" si="2"/>
        <v>0.4</v>
      </c>
    </row>
    <row r="29" spans="1:12" ht="15" customHeight="1" x14ac:dyDescent="0.15">
      <c r="A29" s="24" t="s">
        <v>96</v>
      </c>
      <c r="B29" s="6">
        <v>5</v>
      </c>
      <c r="C29" s="6">
        <v>0</v>
      </c>
      <c r="D29" s="30">
        <f t="shared" si="0"/>
        <v>0</v>
      </c>
      <c r="E29" s="31">
        <v>0</v>
      </c>
      <c r="F29" s="6">
        <v>0</v>
      </c>
      <c r="G29" s="6">
        <v>0</v>
      </c>
      <c r="H29" s="6">
        <v>0</v>
      </c>
      <c r="I29" s="6">
        <v>1</v>
      </c>
      <c r="J29" s="6">
        <v>0</v>
      </c>
      <c r="K29" s="26" t="e">
        <f t="shared" si="1"/>
        <v>#DIV/0!</v>
      </c>
      <c r="L29" s="27" t="e">
        <f t="shared" si="2"/>
        <v>#DIV/0!</v>
      </c>
    </row>
    <row r="30" spans="1:12" ht="15" customHeight="1" x14ac:dyDescent="0.15">
      <c r="A30" s="24" t="s">
        <v>97</v>
      </c>
      <c r="B30" s="6">
        <v>4</v>
      </c>
      <c r="C30" s="6">
        <v>4</v>
      </c>
      <c r="D30" s="30">
        <f t="shared" si="0"/>
        <v>1</v>
      </c>
      <c r="E30" s="31">
        <v>1</v>
      </c>
      <c r="F30" s="6">
        <v>3</v>
      </c>
      <c r="G30" s="6">
        <v>0</v>
      </c>
      <c r="H30" s="6">
        <v>0</v>
      </c>
      <c r="I30" s="6">
        <v>1</v>
      </c>
      <c r="J30" s="6">
        <v>2</v>
      </c>
      <c r="K30" s="9">
        <f t="shared" si="1"/>
        <v>0.99750000000000005</v>
      </c>
      <c r="L30" s="10">
        <f t="shared" si="2"/>
        <v>1.9975000000000001</v>
      </c>
    </row>
    <row r="31" spans="1:12" ht="15" customHeight="1" x14ac:dyDescent="0.15">
      <c r="A31" s="24" t="s">
        <v>98</v>
      </c>
      <c r="B31" s="6">
        <v>4</v>
      </c>
      <c r="C31" s="6">
        <v>3</v>
      </c>
      <c r="D31" s="30">
        <f t="shared" si="0"/>
        <v>0.75</v>
      </c>
      <c r="E31" s="31">
        <v>3</v>
      </c>
      <c r="F31" s="6">
        <v>0</v>
      </c>
      <c r="G31" s="6">
        <v>0</v>
      </c>
      <c r="H31" s="6">
        <v>0</v>
      </c>
      <c r="I31" s="6">
        <v>0</v>
      </c>
      <c r="J31" s="6">
        <v>2</v>
      </c>
      <c r="K31" s="9">
        <f t="shared" si="1"/>
        <v>0</v>
      </c>
      <c r="L31" s="10">
        <f t="shared" si="2"/>
        <v>0.75</v>
      </c>
    </row>
    <row r="32" spans="1:12" ht="15" customHeight="1" x14ac:dyDescent="0.15">
      <c r="A32" s="24" t="s">
        <v>99</v>
      </c>
      <c r="B32" s="6">
        <v>4</v>
      </c>
      <c r="C32" s="6">
        <v>2</v>
      </c>
      <c r="D32" s="30">
        <f t="shared" si="0"/>
        <v>0.5</v>
      </c>
      <c r="E32" s="31">
        <v>2</v>
      </c>
      <c r="F32" s="6">
        <v>0</v>
      </c>
      <c r="G32" s="6">
        <v>0</v>
      </c>
      <c r="H32" s="6">
        <v>0</v>
      </c>
      <c r="I32" s="6">
        <v>1</v>
      </c>
      <c r="J32" s="6">
        <v>2</v>
      </c>
      <c r="K32" s="9">
        <f t="shared" si="1"/>
        <v>0</v>
      </c>
      <c r="L32" s="10">
        <f t="shared" si="2"/>
        <v>0.5</v>
      </c>
    </row>
    <row r="33" spans="1:12" ht="15" customHeight="1" x14ac:dyDescent="0.15">
      <c r="A33" s="24" t="s">
        <v>100</v>
      </c>
      <c r="B33" s="6">
        <v>4</v>
      </c>
      <c r="C33" s="6">
        <v>2</v>
      </c>
      <c r="D33" s="30">
        <f t="shared" si="0"/>
        <v>0.5</v>
      </c>
      <c r="E33" s="31">
        <v>2</v>
      </c>
      <c r="F33" s="6">
        <v>0</v>
      </c>
      <c r="G33" s="6">
        <v>0</v>
      </c>
      <c r="H33" s="6">
        <v>0</v>
      </c>
      <c r="I33" s="6">
        <v>0</v>
      </c>
      <c r="J33" s="6">
        <v>2</v>
      </c>
      <c r="K33" s="9">
        <f t="shared" si="1"/>
        <v>0</v>
      </c>
      <c r="L33" s="10">
        <f t="shared" si="2"/>
        <v>0.5</v>
      </c>
    </row>
    <row r="34" spans="1:12" ht="15" customHeight="1" x14ac:dyDescent="0.15">
      <c r="A34" s="24" t="s">
        <v>101</v>
      </c>
      <c r="B34" s="6">
        <v>4</v>
      </c>
      <c r="C34" s="6">
        <v>2</v>
      </c>
      <c r="D34" s="30">
        <f t="shared" si="0"/>
        <v>0.5</v>
      </c>
      <c r="E34" s="31">
        <v>2</v>
      </c>
      <c r="F34" s="6">
        <v>0</v>
      </c>
      <c r="G34" s="6">
        <v>0</v>
      </c>
      <c r="H34" s="6">
        <v>0</v>
      </c>
      <c r="I34" s="6">
        <v>1</v>
      </c>
      <c r="J34" s="6">
        <v>1</v>
      </c>
      <c r="K34" s="9">
        <f t="shared" si="1"/>
        <v>0</v>
      </c>
      <c r="L34" s="10">
        <f t="shared" si="2"/>
        <v>0.5</v>
      </c>
    </row>
    <row r="35" spans="1:12" ht="15" customHeight="1" x14ac:dyDescent="0.15">
      <c r="A35" s="24" t="s">
        <v>40</v>
      </c>
      <c r="B35" s="6">
        <v>4</v>
      </c>
      <c r="C35" s="6">
        <v>1</v>
      </c>
      <c r="D35" s="30">
        <f t="shared" si="0"/>
        <v>0.25</v>
      </c>
      <c r="E35" s="31">
        <v>1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9">
        <f t="shared" si="1"/>
        <v>0</v>
      </c>
      <c r="L35" s="10">
        <f t="shared" si="2"/>
        <v>0.25</v>
      </c>
    </row>
    <row r="36" spans="1:12" ht="15" customHeight="1" x14ac:dyDescent="0.15">
      <c r="A36" s="24" t="s">
        <v>102</v>
      </c>
      <c r="B36" s="6">
        <v>4</v>
      </c>
      <c r="C36" s="6">
        <v>0</v>
      </c>
      <c r="D36" s="30">
        <f t="shared" si="0"/>
        <v>0</v>
      </c>
      <c r="E36" s="31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26" t="e">
        <f t="shared" si="1"/>
        <v>#DIV/0!</v>
      </c>
      <c r="L36" s="27" t="e">
        <f t="shared" si="2"/>
        <v>#DIV/0!</v>
      </c>
    </row>
    <row r="37" spans="1:12" ht="15" customHeight="1" x14ac:dyDescent="0.15">
      <c r="A37" s="24" t="s">
        <v>14</v>
      </c>
      <c r="B37" s="6">
        <v>3</v>
      </c>
      <c r="C37" s="6">
        <v>2</v>
      </c>
      <c r="D37" s="30">
        <f t="shared" si="0"/>
        <v>0.66666666666666663</v>
      </c>
      <c r="E37" s="31">
        <v>1</v>
      </c>
      <c r="F37" s="6">
        <v>0</v>
      </c>
      <c r="G37" s="6">
        <v>0</v>
      </c>
      <c r="H37" s="6">
        <v>1</v>
      </c>
      <c r="I37" s="6">
        <v>3</v>
      </c>
      <c r="J37" s="6">
        <v>2</v>
      </c>
      <c r="K37" s="9">
        <f t="shared" si="1"/>
        <v>1</v>
      </c>
      <c r="L37" s="10">
        <f t="shared" si="2"/>
        <v>1.6666666666666665</v>
      </c>
    </row>
    <row r="38" spans="1:12" ht="15" customHeight="1" x14ac:dyDescent="0.15">
      <c r="A38" s="24" t="s">
        <v>103</v>
      </c>
      <c r="B38" s="6">
        <v>3</v>
      </c>
      <c r="C38" s="6">
        <v>2</v>
      </c>
      <c r="D38" s="30">
        <f t="shared" si="0"/>
        <v>0.66666666666666663</v>
      </c>
      <c r="E38" s="31">
        <v>2</v>
      </c>
      <c r="F38" s="6">
        <v>0</v>
      </c>
      <c r="G38" s="6">
        <v>0</v>
      </c>
      <c r="H38" s="6">
        <v>0</v>
      </c>
      <c r="I38" s="6">
        <v>1</v>
      </c>
      <c r="J38" s="6">
        <v>2</v>
      </c>
      <c r="K38" s="9">
        <f t="shared" si="1"/>
        <v>0</v>
      </c>
      <c r="L38" s="10">
        <f t="shared" si="2"/>
        <v>0.66666666666666663</v>
      </c>
    </row>
    <row r="39" spans="1:12" ht="15" customHeight="1" x14ac:dyDescent="0.15">
      <c r="A39" s="24" t="s">
        <v>72</v>
      </c>
      <c r="B39" s="6">
        <v>3</v>
      </c>
      <c r="C39" s="6">
        <v>1</v>
      </c>
      <c r="D39" s="30">
        <f t="shared" si="0"/>
        <v>0.33333333333333331</v>
      </c>
      <c r="E39" s="31">
        <v>1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9">
        <f t="shared" si="1"/>
        <v>0</v>
      </c>
      <c r="L39" s="10">
        <f t="shared" si="2"/>
        <v>0.33333333333333331</v>
      </c>
    </row>
    <row r="40" spans="1:12" ht="15" customHeight="1" x14ac:dyDescent="0.15">
      <c r="A40" s="24" t="s">
        <v>104</v>
      </c>
      <c r="B40" s="6">
        <v>3</v>
      </c>
      <c r="C40" s="6">
        <v>0</v>
      </c>
      <c r="D40" s="30">
        <f t="shared" si="0"/>
        <v>0</v>
      </c>
      <c r="E40" s="31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26" t="e">
        <f t="shared" si="1"/>
        <v>#DIV/0!</v>
      </c>
      <c r="L40" s="27" t="e">
        <f t="shared" si="2"/>
        <v>#DIV/0!</v>
      </c>
    </row>
  </sheetData>
  <mergeCells count="1">
    <mergeCell ref="A1:L1"/>
  </mergeCells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V25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baseColWidth="10" defaultColWidth="16.33203125" defaultRowHeight="14.25" customHeight="1" x14ac:dyDescent="0.15"/>
  <cols>
    <col min="1" max="1" width="19.33203125" style="39" customWidth="1"/>
    <col min="2" max="2" width="12.6640625" style="39" customWidth="1"/>
    <col min="3" max="3" width="7" style="39" customWidth="1"/>
    <col min="4" max="4" width="5.83203125" style="39" customWidth="1"/>
    <col min="5" max="5" width="6.83203125" style="39" customWidth="1"/>
    <col min="6" max="6" width="6" style="39" customWidth="1"/>
    <col min="7" max="7" width="5.1640625" style="39" customWidth="1"/>
    <col min="8" max="8" width="7.1640625" style="39" customWidth="1"/>
    <col min="9" max="9" width="5.83203125" style="39" customWidth="1"/>
    <col min="10" max="10" width="7.6640625" style="39" customWidth="1"/>
    <col min="11" max="11" width="8.83203125" style="39" customWidth="1"/>
    <col min="12" max="12" width="8.1640625" style="39" customWidth="1"/>
    <col min="13" max="256" width="16.33203125" style="39" customWidth="1"/>
  </cols>
  <sheetData>
    <row r="1" spans="1:12" ht="16" customHeight="1" x14ac:dyDescent="0.15">
      <c r="A1" s="369" t="s">
        <v>81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</row>
    <row r="2" spans="1:12" ht="14.75" customHeight="1" x14ac:dyDescent="0.1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4" t="s">
        <v>12</v>
      </c>
    </row>
    <row r="3" spans="1:12" ht="15" customHeight="1" x14ac:dyDescent="0.15">
      <c r="A3" s="24" t="s">
        <v>17</v>
      </c>
      <c r="B3" s="6">
        <v>58</v>
      </c>
      <c r="C3" s="6">
        <v>35</v>
      </c>
      <c r="D3" s="29">
        <f t="shared" ref="D3:D25" si="0">C3/B3</f>
        <v>0.60344827586206895</v>
      </c>
      <c r="E3" s="31">
        <v>11</v>
      </c>
      <c r="F3" s="6">
        <v>14</v>
      </c>
      <c r="G3" s="6">
        <v>3</v>
      </c>
      <c r="H3" s="6">
        <v>7</v>
      </c>
      <c r="I3" s="6">
        <v>26</v>
      </c>
      <c r="J3" s="6">
        <v>24</v>
      </c>
      <c r="K3" s="7">
        <f t="shared" ref="K3:K25" si="1">(F3*1.33+G3*1.67+H3*2)/C3</f>
        <v>1.0751428571428572</v>
      </c>
      <c r="L3" s="8">
        <f t="shared" ref="L3:L25" si="2">K3+D3</f>
        <v>1.6785911330049261</v>
      </c>
    </row>
    <row r="4" spans="1:12" ht="15" customHeight="1" x14ac:dyDescent="0.15">
      <c r="A4" s="24" t="s">
        <v>38</v>
      </c>
      <c r="B4" s="6">
        <v>58</v>
      </c>
      <c r="C4" s="6">
        <v>44</v>
      </c>
      <c r="D4" s="30">
        <f t="shared" si="0"/>
        <v>0.75862068965517238</v>
      </c>
      <c r="E4" s="31">
        <v>14</v>
      </c>
      <c r="F4" s="6">
        <v>18</v>
      </c>
      <c r="G4" s="6">
        <v>0</v>
      </c>
      <c r="H4" s="6">
        <v>12</v>
      </c>
      <c r="I4" s="6">
        <v>43</v>
      </c>
      <c r="J4" s="6">
        <v>36</v>
      </c>
      <c r="K4" s="9">
        <f t="shared" si="1"/>
        <v>1.0895454545454546</v>
      </c>
      <c r="L4" s="10">
        <f t="shared" si="2"/>
        <v>1.848166144200627</v>
      </c>
    </row>
    <row r="5" spans="1:12" ht="15" customHeight="1" x14ac:dyDescent="0.15">
      <c r="A5" s="24" t="s">
        <v>21</v>
      </c>
      <c r="B5" s="6">
        <v>44</v>
      </c>
      <c r="C5" s="6">
        <v>30</v>
      </c>
      <c r="D5" s="32">
        <f t="shared" si="0"/>
        <v>0.68181818181818177</v>
      </c>
      <c r="E5" s="31">
        <v>15</v>
      </c>
      <c r="F5" s="6">
        <v>7</v>
      </c>
      <c r="G5" s="6">
        <v>2</v>
      </c>
      <c r="H5" s="6">
        <v>6</v>
      </c>
      <c r="I5" s="6">
        <v>29</v>
      </c>
      <c r="J5" s="6">
        <v>20</v>
      </c>
      <c r="K5" s="11">
        <f t="shared" si="1"/>
        <v>0.82166666666666666</v>
      </c>
      <c r="L5" s="12">
        <f t="shared" si="2"/>
        <v>1.5034848484848484</v>
      </c>
    </row>
    <row r="6" spans="1:12" ht="15" customHeight="1" x14ac:dyDescent="0.15">
      <c r="A6" s="24" t="s">
        <v>82</v>
      </c>
      <c r="B6" s="6">
        <v>48</v>
      </c>
      <c r="C6" s="6">
        <v>33</v>
      </c>
      <c r="D6" s="29">
        <f t="shared" si="0"/>
        <v>0.6875</v>
      </c>
      <c r="E6" s="31">
        <v>16</v>
      </c>
      <c r="F6" s="6">
        <v>6</v>
      </c>
      <c r="G6" s="6">
        <v>3</v>
      </c>
      <c r="H6" s="6">
        <v>8</v>
      </c>
      <c r="I6" s="6">
        <v>34</v>
      </c>
      <c r="J6" s="6">
        <v>30</v>
      </c>
      <c r="K6" s="7">
        <f t="shared" si="1"/>
        <v>0.87848484848484854</v>
      </c>
      <c r="L6" s="8">
        <f t="shared" si="2"/>
        <v>1.5659848484848484</v>
      </c>
    </row>
    <row r="7" spans="1:12" ht="15" customHeight="1" x14ac:dyDescent="0.15">
      <c r="A7" s="24" t="s">
        <v>68</v>
      </c>
      <c r="B7" s="6">
        <v>15</v>
      </c>
      <c r="C7" s="6">
        <v>9</v>
      </c>
      <c r="D7" s="30">
        <f t="shared" si="0"/>
        <v>0.6</v>
      </c>
      <c r="E7" s="31">
        <v>8</v>
      </c>
      <c r="F7" s="6">
        <v>1</v>
      </c>
      <c r="G7" s="6">
        <v>0</v>
      </c>
      <c r="H7" s="6">
        <v>0</v>
      </c>
      <c r="I7" s="6">
        <v>5</v>
      </c>
      <c r="J7" s="6">
        <v>5</v>
      </c>
      <c r="K7" s="9">
        <f t="shared" si="1"/>
        <v>0.14777777777777779</v>
      </c>
      <c r="L7" s="10">
        <f t="shared" si="2"/>
        <v>0.74777777777777776</v>
      </c>
    </row>
    <row r="8" spans="1:12" ht="15" customHeight="1" x14ac:dyDescent="0.15">
      <c r="A8" s="24" t="s">
        <v>72</v>
      </c>
      <c r="B8" s="6">
        <v>23</v>
      </c>
      <c r="C8" s="6">
        <v>11</v>
      </c>
      <c r="D8" s="30">
        <f t="shared" si="0"/>
        <v>0.47826086956521741</v>
      </c>
      <c r="E8" s="31">
        <v>11</v>
      </c>
      <c r="F8" s="6">
        <v>0</v>
      </c>
      <c r="G8" s="6">
        <v>0</v>
      </c>
      <c r="H8" s="6">
        <v>0</v>
      </c>
      <c r="I8" s="6">
        <v>7</v>
      </c>
      <c r="J8" s="6">
        <v>8</v>
      </c>
      <c r="K8" s="9">
        <f t="shared" si="1"/>
        <v>0</v>
      </c>
      <c r="L8" s="10">
        <f t="shared" si="2"/>
        <v>0.47826086956521741</v>
      </c>
    </row>
    <row r="9" spans="1:12" ht="15" customHeight="1" x14ac:dyDescent="0.15">
      <c r="A9" s="24" t="s">
        <v>52</v>
      </c>
      <c r="B9" s="40">
        <v>21</v>
      </c>
      <c r="C9" s="41">
        <v>12</v>
      </c>
      <c r="D9" s="30">
        <f t="shared" si="0"/>
        <v>0.5714285714285714</v>
      </c>
      <c r="E9" s="31">
        <v>10</v>
      </c>
      <c r="F9" s="6">
        <v>2</v>
      </c>
      <c r="G9" s="6">
        <v>0</v>
      </c>
      <c r="H9" s="6">
        <v>0</v>
      </c>
      <c r="I9" s="6">
        <v>5</v>
      </c>
      <c r="J9" s="6">
        <v>6</v>
      </c>
      <c r="K9" s="9">
        <f t="shared" si="1"/>
        <v>0.22166666666666668</v>
      </c>
      <c r="L9" s="10">
        <f t="shared" si="2"/>
        <v>0.79309523809523808</v>
      </c>
    </row>
    <row r="10" spans="1:12" ht="15" customHeight="1" x14ac:dyDescent="0.15">
      <c r="A10" s="24" t="s">
        <v>73</v>
      </c>
      <c r="B10" s="6">
        <v>26</v>
      </c>
      <c r="C10" s="6">
        <v>19</v>
      </c>
      <c r="D10" s="30">
        <f t="shared" si="0"/>
        <v>0.73076923076923073</v>
      </c>
      <c r="E10" s="6">
        <v>12</v>
      </c>
      <c r="F10" s="6">
        <v>6</v>
      </c>
      <c r="G10" s="6">
        <v>1</v>
      </c>
      <c r="H10" s="6">
        <v>0</v>
      </c>
      <c r="I10" s="6">
        <v>10</v>
      </c>
      <c r="J10" s="6">
        <v>12</v>
      </c>
      <c r="K10" s="9">
        <f t="shared" si="1"/>
        <v>0.50789473684210529</v>
      </c>
      <c r="L10" s="10">
        <f t="shared" si="2"/>
        <v>1.238663967611336</v>
      </c>
    </row>
    <row r="11" spans="1:12" ht="15" customHeight="1" x14ac:dyDescent="0.15">
      <c r="A11" s="24" t="s">
        <v>74</v>
      </c>
      <c r="B11" s="6">
        <v>31</v>
      </c>
      <c r="C11" s="6">
        <v>17</v>
      </c>
      <c r="D11" s="30">
        <f t="shared" si="0"/>
        <v>0.54838709677419351</v>
      </c>
      <c r="E11" s="31">
        <v>17</v>
      </c>
      <c r="F11" s="6">
        <v>0</v>
      </c>
      <c r="G11" s="6">
        <v>0</v>
      </c>
      <c r="H11" s="6">
        <v>0</v>
      </c>
      <c r="I11" s="6">
        <v>6</v>
      </c>
      <c r="J11" s="6">
        <v>3</v>
      </c>
      <c r="K11" s="9">
        <f t="shared" si="1"/>
        <v>0</v>
      </c>
      <c r="L11" s="10">
        <f t="shared" si="2"/>
        <v>0.54838709677419351</v>
      </c>
    </row>
    <row r="12" spans="1:12" ht="15" customHeight="1" x14ac:dyDescent="0.15">
      <c r="A12" s="24" t="s">
        <v>16</v>
      </c>
      <c r="B12" s="6">
        <v>4</v>
      </c>
      <c r="C12" s="6">
        <v>2</v>
      </c>
      <c r="D12" s="30">
        <f t="shared" si="0"/>
        <v>0.5</v>
      </c>
      <c r="E12" s="31">
        <v>1</v>
      </c>
      <c r="F12" s="6">
        <v>1</v>
      </c>
      <c r="G12" s="6">
        <v>0</v>
      </c>
      <c r="H12" s="6">
        <v>0</v>
      </c>
      <c r="I12" s="6">
        <v>1</v>
      </c>
      <c r="J12" s="6">
        <v>2</v>
      </c>
      <c r="K12" s="9">
        <f t="shared" si="1"/>
        <v>0.66500000000000004</v>
      </c>
      <c r="L12" s="10">
        <f t="shared" si="2"/>
        <v>1.165</v>
      </c>
    </row>
    <row r="13" spans="1:12" ht="15" customHeight="1" x14ac:dyDescent="0.15">
      <c r="A13" s="24" t="s">
        <v>83</v>
      </c>
      <c r="B13" s="6">
        <v>20</v>
      </c>
      <c r="C13" s="6">
        <v>14</v>
      </c>
      <c r="D13" s="30">
        <f t="shared" si="0"/>
        <v>0.7</v>
      </c>
      <c r="E13" s="6">
        <v>12</v>
      </c>
      <c r="F13" s="6">
        <v>2</v>
      </c>
      <c r="G13" s="6">
        <v>0</v>
      </c>
      <c r="H13" s="6">
        <v>0</v>
      </c>
      <c r="I13" s="6">
        <v>7</v>
      </c>
      <c r="J13" s="6">
        <v>8</v>
      </c>
      <c r="K13" s="9">
        <f t="shared" si="1"/>
        <v>0.19</v>
      </c>
      <c r="L13" s="10">
        <f t="shared" si="2"/>
        <v>0.8899999999999999</v>
      </c>
    </row>
    <row r="14" spans="1:12" ht="15" customHeight="1" x14ac:dyDescent="0.15">
      <c r="A14" s="24" t="s">
        <v>75</v>
      </c>
      <c r="B14" s="6">
        <v>55</v>
      </c>
      <c r="C14" s="6">
        <v>32</v>
      </c>
      <c r="D14" s="30">
        <f t="shared" si="0"/>
        <v>0.58181818181818179</v>
      </c>
      <c r="E14" s="31">
        <v>22</v>
      </c>
      <c r="F14" s="6">
        <v>8</v>
      </c>
      <c r="G14" s="6">
        <v>2</v>
      </c>
      <c r="H14" s="6">
        <v>0</v>
      </c>
      <c r="I14" s="6">
        <v>15</v>
      </c>
      <c r="J14" s="6">
        <v>20</v>
      </c>
      <c r="K14" s="9">
        <f t="shared" si="1"/>
        <v>0.43687500000000001</v>
      </c>
      <c r="L14" s="10">
        <f t="shared" si="2"/>
        <v>1.0186931818181817</v>
      </c>
    </row>
    <row r="15" spans="1:12" ht="15" customHeight="1" x14ac:dyDescent="0.15">
      <c r="A15" s="24" t="s">
        <v>84</v>
      </c>
      <c r="B15" s="6">
        <v>18</v>
      </c>
      <c r="C15" s="6">
        <v>11</v>
      </c>
      <c r="D15" s="30">
        <f t="shared" si="0"/>
        <v>0.61111111111111116</v>
      </c>
      <c r="E15" s="6">
        <v>11</v>
      </c>
      <c r="F15" s="6">
        <v>0</v>
      </c>
      <c r="G15" s="6">
        <v>0</v>
      </c>
      <c r="H15" s="6">
        <v>0</v>
      </c>
      <c r="I15" s="6">
        <v>4</v>
      </c>
      <c r="J15" s="6">
        <v>5</v>
      </c>
      <c r="K15" s="9">
        <f t="shared" si="1"/>
        <v>0</v>
      </c>
      <c r="L15" s="10">
        <f t="shared" si="2"/>
        <v>0.61111111111111116</v>
      </c>
    </row>
    <row r="16" spans="1:12" ht="15" customHeight="1" x14ac:dyDescent="0.15">
      <c r="A16" s="24" t="s">
        <v>67</v>
      </c>
      <c r="B16" s="40">
        <v>18</v>
      </c>
      <c r="C16" s="41">
        <v>10</v>
      </c>
      <c r="D16" s="30">
        <f t="shared" si="0"/>
        <v>0.55555555555555558</v>
      </c>
      <c r="E16" s="42">
        <v>10</v>
      </c>
      <c r="F16" s="43">
        <v>0</v>
      </c>
      <c r="G16" s="43">
        <v>0</v>
      </c>
      <c r="H16" s="43">
        <v>0</v>
      </c>
      <c r="I16" s="43">
        <v>5</v>
      </c>
      <c r="J16" s="41">
        <v>3</v>
      </c>
      <c r="K16" s="9">
        <f t="shared" si="1"/>
        <v>0</v>
      </c>
      <c r="L16" s="10">
        <f t="shared" si="2"/>
        <v>0.55555555555555558</v>
      </c>
    </row>
    <row r="17" spans="1:12" ht="15" customHeight="1" x14ac:dyDescent="0.15">
      <c r="A17" s="24" t="s">
        <v>60</v>
      </c>
      <c r="B17" s="40">
        <v>29</v>
      </c>
      <c r="C17" s="41">
        <v>19</v>
      </c>
      <c r="D17" s="30">
        <f t="shared" si="0"/>
        <v>0.65517241379310343</v>
      </c>
      <c r="E17" s="31">
        <v>18</v>
      </c>
      <c r="F17" s="6">
        <v>1</v>
      </c>
      <c r="G17" s="6">
        <v>0</v>
      </c>
      <c r="H17" s="6">
        <v>0</v>
      </c>
      <c r="I17" s="6">
        <v>8</v>
      </c>
      <c r="J17" s="6">
        <v>8</v>
      </c>
      <c r="K17" s="9">
        <f t="shared" si="1"/>
        <v>7.0000000000000007E-2</v>
      </c>
      <c r="L17" s="10">
        <f t="shared" si="2"/>
        <v>0.72517241379310349</v>
      </c>
    </row>
    <row r="18" spans="1:12" ht="15" customHeight="1" x14ac:dyDescent="0.15">
      <c r="A18" s="24" t="s">
        <v>85</v>
      </c>
      <c r="B18" s="6">
        <v>28</v>
      </c>
      <c r="C18" s="6">
        <v>17</v>
      </c>
      <c r="D18" s="30">
        <f t="shared" si="0"/>
        <v>0.6071428571428571</v>
      </c>
      <c r="E18" s="6">
        <v>8</v>
      </c>
      <c r="F18" s="6">
        <v>4</v>
      </c>
      <c r="G18" s="6">
        <v>2</v>
      </c>
      <c r="H18" s="6">
        <v>3</v>
      </c>
      <c r="I18" s="6">
        <v>11</v>
      </c>
      <c r="J18" s="6">
        <v>11</v>
      </c>
      <c r="K18" s="9">
        <f t="shared" si="1"/>
        <v>0.86235294117647054</v>
      </c>
      <c r="L18" s="10">
        <f t="shared" si="2"/>
        <v>1.4694957983193278</v>
      </c>
    </row>
    <row r="19" spans="1:12" ht="15" customHeight="1" x14ac:dyDescent="0.15">
      <c r="A19" s="24" t="s">
        <v>86</v>
      </c>
      <c r="B19" s="6">
        <v>11</v>
      </c>
      <c r="C19" s="6">
        <v>3</v>
      </c>
      <c r="D19" s="30">
        <f t="shared" si="0"/>
        <v>0.27272727272727271</v>
      </c>
      <c r="E19" s="6">
        <v>3</v>
      </c>
      <c r="F19" s="6">
        <v>0</v>
      </c>
      <c r="G19" s="6">
        <v>0</v>
      </c>
      <c r="H19" s="6">
        <v>0</v>
      </c>
      <c r="I19" s="6">
        <v>2</v>
      </c>
      <c r="J19" s="6">
        <v>1</v>
      </c>
      <c r="K19" s="9">
        <f t="shared" si="1"/>
        <v>0</v>
      </c>
      <c r="L19" s="10">
        <f t="shared" si="2"/>
        <v>0.27272727272727271</v>
      </c>
    </row>
    <row r="20" spans="1:12" ht="15" customHeight="1" x14ac:dyDescent="0.15">
      <c r="A20" s="24" t="s">
        <v>79</v>
      </c>
      <c r="B20" s="6">
        <v>18</v>
      </c>
      <c r="C20" s="6">
        <v>8</v>
      </c>
      <c r="D20" s="30">
        <f t="shared" si="0"/>
        <v>0.44444444444444442</v>
      </c>
      <c r="E20" s="31">
        <v>6</v>
      </c>
      <c r="F20" s="6">
        <v>2</v>
      </c>
      <c r="G20" s="6">
        <v>0</v>
      </c>
      <c r="H20" s="6">
        <v>0</v>
      </c>
      <c r="I20" s="6">
        <v>7</v>
      </c>
      <c r="J20" s="6">
        <v>0</v>
      </c>
      <c r="K20" s="9">
        <f t="shared" si="1"/>
        <v>0.33250000000000002</v>
      </c>
      <c r="L20" s="10">
        <f t="shared" si="2"/>
        <v>0.77694444444444444</v>
      </c>
    </row>
    <row r="21" spans="1:12" ht="15" customHeight="1" x14ac:dyDescent="0.15">
      <c r="A21" s="24" t="s">
        <v>80</v>
      </c>
      <c r="B21" s="6">
        <v>16</v>
      </c>
      <c r="C21" s="6">
        <v>9</v>
      </c>
      <c r="D21" s="30">
        <f t="shared" si="0"/>
        <v>0.5625</v>
      </c>
      <c r="E21" s="31">
        <v>8</v>
      </c>
      <c r="F21" s="6">
        <v>1</v>
      </c>
      <c r="G21" s="6">
        <v>0</v>
      </c>
      <c r="H21" s="6">
        <v>0</v>
      </c>
      <c r="I21" s="6">
        <v>6</v>
      </c>
      <c r="J21" s="6">
        <v>5</v>
      </c>
      <c r="K21" s="9">
        <f t="shared" si="1"/>
        <v>0.14777777777777779</v>
      </c>
      <c r="L21" s="10">
        <f t="shared" si="2"/>
        <v>0.71027777777777779</v>
      </c>
    </row>
    <row r="22" spans="1:12" ht="15" customHeight="1" x14ac:dyDescent="0.15">
      <c r="A22" s="24" t="s">
        <v>87</v>
      </c>
      <c r="B22" s="6">
        <v>23</v>
      </c>
      <c r="C22" s="6">
        <v>16</v>
      </c>
      <c r="D22" s="30">
        <f t="shared" si="0"/>
        <v>0.69565217391304346</v>
      </c>
      <c r="E22" s="6">
        <v>16</v>
      </c>
      <c r="F22" s="6">
        <v>0</v>
      </c>
      <c r="G22" s="6">
        <v>0</v>
      </c>
      <c r="H22" s="6">
        <v>0</v>
      </c>
      <c r="I22" s="6">
        <v>12</v>
      </c>
      <c r="J22" s="6">
        <v>7</v>
      </c>
      <c r="K22" s="9">
        <f t="shared" si="1"/>
        <v>0</v>
      </c>
      <c r="L22" s="10">
        <f t="shared" si="2"/>
        <v>0.69565217391304346</v>
      </c>
    </row>
    <row r="23" spans="1:12" ht="15" customHeight="1" x14ac:dyDescent="0.15">
      <c r="A23" s="24" t="s">
        <v>64</v>
      </c>
      <c r="B23" s="6">
        <v>8</v>
      </c>
      <c r="C23" s="6">
        <v>5</v>
      </c>
      <c r="D23" s="30">
        <f t="shared" si="0"/>
        <v>0.625</v>
      </c>
      <c r="E23" s="31">
        <v>3</v>
      </c>
      <c r="F23" s="6">
        <v>1</v>
      </c>
      <c r="G23" s="6">
        <v>0</v>
      </c>
      <c r="H23" s="6">
        <v>1</v>
      </c>
      <c r="I23" s="6">
        <v>2</v>
      </c>
      <c r="J23" s="6">
        <v>1</v>
      </c>
      <c r="K23" s="9">
        <f t="shared" si="1"/>
        <v>0.66600000000000004</v>
      </c>
      <c r="L23" s="10">
        <f t="shared" si="2"/>
        <v>1.2909999999999999</v>
      </c>
    </row>
    <row r="24" spans="1:12" ht="15" customHeight="1" x14ac:dyDescent="0.15">
      <c r="A24" s="24" t="s">
        <v>88</v>
      </c>
      <c r="B24" s="6">
        <v>5</v>
      </c>
      <c r="C24" s="6">
        <v>2</v>
      </c>
      <c r="D24" s="30">
        <f t="shared" si="0"/>
        <v>0.4</v>
      </c>
      <c r="E24" s="31">
        <v>2</v>
      </c>
      <c r="F24" s="6">
        <v>0</v>
      </c>
      <c r="G24" s="6">
        <v>0</v>
      </c>
      <c r="H24" s="6">
        <v>0</v>
      </c>
      <c r="I24" s="6">
        <v>1</v>
      </c>
      <c r="J24" s="6">
        <v>1</v>
      </c>
      <c r="K24" s="9">
        <f t="shared" si="1"/>
        <v>0</v>
      </c>
      <c r="L24" s="10">
        <f t="shared" si="2"/>
        <v>0.4</v>
      </c>
    </row>
    <row r="25" spans="1:12" ht="15" customHeight="1" x14ac:dyDescent="0.15">
      <c r="A25" s="24" t="s">
        <v>14</v>
      </c>
      <c r="B25" s="6">
        <v>29</v>
      </c>
      <c r="C25" s="6">
        <v>21</v>
      </c>
      <c r="D25" s="30">
        <f t="shared" si="0"/>
        <v>0.72413793103448276</v>
      </c>
      <c r="E25" s="31">
        <v>11</v>
      </c>
      <c r="F25" s="6">
        <v>8</v>
      </c>
      <c r="G25" s="6">
        <v>1</v>
      </c>
      <c r="H25" s="6">
        <v>1</v>
      </c>
      <c r="I25" s="6">
        <v>18</v>
      </c>
      <c r="J25" s="6">
        <v>15</v>
      </c>
      <c r="K25" s="9">
        <f t="shared" si="1"/>
        <v>0.68142857142857149</v>
      </c>
      <c r="L25" s="10">
        <f t="shared" si="2"/>
        <v>1.4055665024630541</v>
      </c>
    </row>
  </sheetData>
  <mergeCells count="1">
    <mergeCell ref="A1:L1"/>
  </mergeCells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V23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baseColWidth="10" defaultColWidth="16.33203125" defaultRowHeight="14.25" customHeight="1" x14ac:dyDescent="0.15"/>
  <cols>
    <col min="1" max="1" width="19.33203125" style="38" customWidth="1"/>
    <col min="2" max="2" width="12.6640625" style="38" customWidth="1"/>
    <col min="3" max="3" width="7" style="38" customWidth="1"/>
    <col min="4" max="4" width="5.83203125" style="38" customWidth="1"/>
    <col min="5" max="5" width="6.83203125" style="38" customWidth="1"/>
    <col min="6" max="6" width="6" style="38" customWidth="1"/>
    <col min="7" max="7" width="5.1640625" style="38" customWidth="1"/>
    <col min="8" max="8" width="7.1640625" style="38" customWidth="1"/>
    <col min="9" max="9" width="5.83203125" style="38" customWidth="1"/>
    <col min="10" max="10" width="7.6640625" style="38" customWidth="1"/>
    <col min="11" max="11" width="8.83203125" style="38" customWidth="1"/>
    <col min="12" max="12" width="8.1640625" style="38" customWidth="1"/>
    <col min="13" max="256" width="16.33203125" style="38" customWidth="1"/>
  </cols>
  <sheetData>
    <row r="1" spans="1:12" ht="16" customHeight="1" x14ac:dyDescent="0.15">
      <c r="A1" s="369" t="s">
        <v>70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</row>
    <row r="2" spans="1:12" ht="14.75" customHeight="1" x14ac:dyDescent="0.1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4" t="s">
        <v>12</v>
      </c>
    </row>
    <row r="3" spans="1:12" ht="15" customHeight="1" x14ac:dyDescent="0.15">
      <c r="A3" s="24" t="s">
        <v>17</v>
      </c>
      <c r="B3" s="6">
        <v>52</v>
      </c>
      <c r="C3" s="6">
        <v>37</v>
      </c>
      <c r="D3" s="29">
        <f t="shared" ref="D3:D23" si="0">C3/B3</f>
        <v>0.71153846153846156</v>
      </c>
      <c r="E3" s="6">
        <v>18</v>
      </c>
      <c r="F3" s="6">
        <v>10</v>
      </c>
      <c r="G3" s="6">
        <v>3</v>
      </c>
      <c r="H3" s="6">
        <v>6</v>
      </c>
      <c r="I3" s="6">
        <v>26</v>
      </c>
      <c r="J3" s="6">
        <v>18</v>
      </c>
      <c r="K3" s="7">
        <f t="shared" ref="K3:K23" si="1">(F3*1.33+G3*1.67+H3*2)/C3</f>
        <v>0.81918918918918926</v>
      </c>
      <c r="L3" s="8">
        <f t="shared" ref="L3:L23" si="2">K3+D3</f>
        <v>1.5307276507276508</v>
      </c>
    </row>
    <row r="4" spans="1:12" ht="15" customHeight="1" x14ac:dyDescent="0.15">
      <c r="A4" s="24" t="s">
        <v>38</v>
      </c>
      <c r="B4" s="6">
        <v>28</v>
      </c>
      <c r="C4" s="6">
        <v>20</v>
      </c>
      <c r="D4" s="30">
        <f t="shared" si="0"/>
        <v>0.7142857142857143</v>
      </c>
      <c r="E4" s="31">
        <v>10</v>
      </c>
      <c r="F4" s="6">
        <v>3</v>
      </c>
      <c r="G4" s="6">
        <v>2</v>
      </c>
      <c r="H4" s="6">
        <v>5</v>
      </c>
      <c r="I4" s="6">
        <v>18</v>
      </c>
      <c r="J4" s="6">
        <v>16</v>
      </c>
      <c r="K4" s="9">
        <f t="shared" si="1"/>
        <v>0.86649999999999994</v>
      </c>
      <c r="L4" s="10">
        <f t="shared" si="2"/>
        <v>1.5807857142857142</v>
      </c>
    </row>
    <row r="5" spans="1:12" ht="15" customHeight="1" x14ac:dyDescent="0.15">
      <c r="A5" s="24" t="s">
        <v>21</v>
      </c>
      <c r="B5" s="6">
        <v>42</v>
      </c>
      <c r="C5" s="6">
        <v>27</v>
      </c>
      <c r="D5" s="32">
        <f t="shared" si="0"/>
        <v>0.6428571428571429</v>
      </c>
      <c r="E5" s="31">
        <v>19</v>
      </c>
      <c r="F5" s="6">
        <v>5</v>
      </c>
      <c r="G5" s="6">
        <v>1</v>
      </c>
      <c r="H5" s="6">
        <v>3</v>
      </c>
      <c r="I5" s="6">
        <v>20</v>
      </c>
      <c r="J5" s="6">
        <v>12</v>
      </c>
      <c r="K5" s="11">
        <f t="shared" si="1"/>
        <v>0.53037037037037038</v>
      </c>
      <c r="L5" s="12">
        <f t="shared" si="2"/>
        <v>1.1732275132275132</v>
      </c>
    </row>
    <row r="6" spans="1:12" ht="15" customHeight="1" x14ac:dyDescent="0.15">
      <c r="A6" s="24" t="s">
        <v>71</v>
      </c>
      <c r="B6" s="6">
        <v>15</v>
      </c>
      <c r="C6" s="6">
        <v>10</v>
      </c>
      <c r="D6" s="29">
        <f t="shared" si="0"/>
        <v>0.66666666666666663</v>
      </c>
      <c r="E6" s="31">
        <v>8</v>
      </c>
      <c r="F6" s="6">
        <v>2</v>
      </c>
      <c r="G6" s="6">
        <v>0</v>
      </c>
      <c r="H6" s="6">
        <v>0</v>
      </c>
      <c r="I6" s="6">
        <v>1</v>
      </c>
      <c r="J6" s="6">
        <v>5</v>
      </c>
      <c r="K6" s="7">
        <f t="shared" si="1"/>
        <v>0.26600000000000001</v>
      </c>
      <c r="L6" s="8">
        <f t="shared" si="2"/>
        <v>0.93266666666666664</v>
      </c>
    </row>
    <row r="7" spans="1:12" ht="15" customHeight="1" x14ac:dyDescent="0.15">
      <c r="A7" s="24" t="s">
        <v>68</v>
      </c>
      <c r="B7" s="6">
        <v>37</v>
      </c>
      <c r="C7" s="6">
        <v>27</v>
      </c>
      <c r="D7" s="30">
        <f t="shared" si="0"/>
        <v>0.72972972972972971</v>
      </c>
      <c r="E7" s="31">
        <v>25</v>
      </c>
      <c r="F7" s="6">
        <v>2</v>
      </c>
      <c r="G7" s="6">
        <v>0</v>
      </c>
      <c r="H7" s="6">
        <v>0</v>
      </c>
      <c r="I7" s="6">
        <v>4</v>
      </c>
      <c r="J7" s="6">
        <v>11</v>
      </c>
      <c r="K7" s="9">
        <f t="shared" si="1"/>
        <v>9.8518518518518519E-2</v>
      </c>
      <c r="L7" s="10">
        <f t="shared" si="2"/>
        <v>0.82824824824824828</v>
      </c>
    </row>
    <row r="8" spans="1:12" ht="15" customHeight="1" x14ac:dyDescent="0.15">
      <c r="A8" s="24" t="s">
        <v>72</v>
      </c>
      <c r="B8" s="6">
        <v>42</v>
      </c>
      <c r="C8" s="6">
        <v>27</v>
      </c>
      <c r="D8" s="30">
        <f t="shared" si="0"/>
        <v>0.6428571428571429</v>
      </c>
      <c r="E8" s="31">
        <v>22</v>
      </c>
      <c r="F8" s="6">
        <v>5</v>
      </c>
      <c r="G8" s="6">
        <v>0</v>
      </c>
      <c r="H8" s="6">
        <v>0</v>
      </c>
      <c r="I8" s="6">
        <v>8</v>
      </c>
      <c r="J8" s="6">
        <v>10</v>
      </c>
      <c r="K8" s="9">
        <f t="shared" si="1"/>
        <v>0.24629629629629632</v>
      </c>
      <c r="L8" s="10">
        <f t="shared" si="2"/>
        <v>0.88915343915343925</v>
      </c>
    </row>
    <row r="9" spans="1:12" ht="15" customHeight="1" x14ac:dyDescent="0.15">
      <c r="A9" s="24" t="s">
        <v>52</v>
      </c>
      <c r="B9" s="6">
        <v>25</v>
      </c>
      <c r="C9" s="6">
        <v>18</v>
      </c>
      <c r="D9" s="30">
        <f t="shared" si="0"/>
        <v>0.72</v>
      </c>
      <c r="E9" s="31">
        <v>17</v>
      </c>
      <c r="F9" s="6">
        <v>1</v>
      </c>
      <c r="G9" s="6">
        <v>0</v>
      </c>
      <c r="H9" s="6">
        <v>0</v>
      </c>
      <c r="I9" s="6">
        <v>5</v>
      </c>
      <c r="J9" s="6">
        <v>5</v>
      </c>
      <c r="K9" s="9">
        <f t="shared" si="1"/>
        <v>7.3888888888888893E-2</v>
      </c>
      <c r="L9" s="10">
        <f t="shared" si="2"/>
        <v>0.79388888888888887</v>
      </c>
    </row>
    <row r="10" spans="1:12" ht="15" customHeight="1" x14ac:dyDescent="0.15">
      <c r="A10" s="24" t="s">
        <v>73</v>
      </c>
      <c r="B10" s="6">
        <v>18</v>
      </c>
      <c r="C10" s="6">
        <v>11</v>
      </c>
      <c r="D10" s="30">
        <f t="shared" si="0"/>
        <v>0.61111111111111116</v>
      </c>
      <c r="E10" s="31">
        <v>9</v>
      </c>
      <c r="F10" s="6">
        <v>1</v>
      </c>
      <c r="G10" s="6">
        <v>0</v>
      </c>
      <c r="H10" s="6">
        <v>1</v>
      </c>
      <c r="I10" s="6">
        <v>5</v>
      </c>
      <c r="J10" s="6">
        <v>6</v>
      </c>
      <c r="K10" s="9">
        <f t="shared" si="1"/>
        <v>0.30272727272727273</v>
      </c>
      <c r="L10" s="10">
        <f t="shared" si="2"/>
        <v>0.91383838383838389</v>
      </c>
    </row>
    <row r="11" spans="1:12" ht="15" customHeight="1" x14ac:dyDescent="0.15">
      <c r="A11" s="24" t="s">
        <v>74</v>
      </c>
      <c r="B11" s="6">
        <v>23</v>
      </c>
      <c r="C11" s="6">
        <v>16</v>
      </c>
      <c r="D11" s="30">
        <f t="shared" si="0"/>
        <v>0.69565217391304346</v>
      </c>
      <c r="E11" s="31">
        <v>16</v>
      </c>
      <c r="F11" s="6">
        <v>0</v>
      </c>
      <c r="G11" s="6">
        <v>0</v>
      </c>
      <c r="H11" s="6">
        <v>0</v>
      </c>
      <c r="I11" s="6">
        <v>4</v>
      </c>
      <c r="J11" s="6">
        <v>4</v>
      </c>
      <c r="K11" s="9">
        <f t="shared" si="1"/>
        <v>0</v>
      </c>
      <c r="L11" s="10">
        <f t="shared" si="2"/>
        <v>0.69565217391304346</v>
      </c>
    </row>
    <row r="12" spans="1:12" ht="15" customHeight="1" x14ac:dyDescent="0.15">
      <c r="A12" s="24" t="s">
        <v>16</v>
      </c>
      <c r="B12" s="6">
        <v>3</v>
      </c>
      <c r="C12" s="6">
        <v>1</v>
      </c>
      <c r="D12" s="30">
        <f t="shared" si="0"/>
        <v>0.33333333333333331</v>
      </c>
      <c r="E12" s="31">
        <v>0</v>
      </c>
      <c r="F12" s="6">
        <v>0</v>
      </c>
      <c r="G12" s="6">
        <v>1</v>
      </c>
      <c r="H12" s="6">
        <v>0</v>
      </c>
      <c r="I12" s="6">
        <v>1</v>
      </c>
      <c r="J12" s="6">
        <v>1</v>
      </c>
      <c r="K12" s="9">
        <f t="shared" si="1"/>
        <v>1.67</v>
      </c>
      <c r="L12" s="10">
        <f t="shared" si="2"/>
        <v>2.0033333333333334</v>
      </c>
    </row>
    <row r="13" spans="1:12" ht="15" customHeight="1" x14ac:dyDescent="0.15">
      <c r="A13" s="24" t="s">
        <v>46</v>
      </c>
      <c r="B13" s="6">
        <v>6</v>
      </c>
      <c r="C13" s="6">
        <v>4</v>
      </c>
      <c r="D13" s="30">
        <f t="shared" si="0"/>
        <v>0.66666666666666663</v>
      </c>
      <c r="E13" s="31">
        <v>4</v>
      </c>
      <c r="F13" s="6">
        <v>0</v>
      </c>
      <c r="G13" s="6">
        <v>0</v>
      </c>
      <c r="H13" s="6">
        <v>0</v>
      </c>
      <c r="I13" s="6">
        <v>0</v>
      </c>
      <c r="J13" s="6">
        <v>1</v>
      </c>
      <c r="K13" s="9">
        <f t="shared" si="1"/>
        <v>0</v>
      </c>
      <c r="L13" s="10">
        <f t="shared" si="2"/>
        <v>0.66666666666666663</v>
      </c>
    </row>
    <row r="14" spans="1:12" ht="15" customHeight="1" x14ac:dyDescent="0.15">
      <c r="A14" s="24" t="s">
        <v>75</v>
      </c>
      <c r="B14" s="6">
        <v>40</v>
      </c>
      <c r="C14" s="6">
        <v>22</v>
      </c>
      <c r="D14" s="30">
        <f t="shared" si="0"/>
        <v>0.55000000000000004</v>
      </c>
      <c r="E14" s="31">
        <v>19</v>
      </c>
      <c r="F14" s="6">
        <v>2</v>
      </c>
      <c r="G14" s="6">
        <v>1</v>
      </c>
      <c r="H14" s="6">
        <v>0</v>
      </c>
      <c r="I14" s="6">
        <v>5</v>
      </c>
      <c r="J14" s="6">
        <v>7</v>
      </c>
      <c r="K14" s="9">
        <f t="shared" si="1"/>
        <v>0.19681818181818181</v>
      </c>
      <c r="L14" s="10">
        <f t="shared" si="2"/>
        <v>0.74681818181818183</v>
      </c>
    </row>
    <row r="15" spans="1:12" ht="15" customHeight="1" x14ac:dyDescent="0.15">
      <c r="A15" s="24" t="s">
        <v>65</v>
      </c>
      <c r="B15" s="6">
        <v>31</v>
      </c>
      <c r="C15" s="6">
        <v>14</v>
      </c>
      <c r="D15" s="30">
        <f t="shared" si="0"/>
        <v>0.45161290322580644</v>
      </c>
      <c r="E15" s="31">
        <v>10</v>
      </c>
      <c r="F15" s="6">
        <v>4</v>
      </c>
      <c r="G15" s="6">
        <v>0</v>
      </c>
      <c r="H15" s="6">
        <v>0</v>
      </c>
      <c r="I15" s="6">
        <v>8</v>
      </c>
      <c r="J15" s="6">
        <v>4</v>
      </c>
      <c r="K15" s="9">
        <f t="shared" si="1"/>
        <v>0.38</v>
      </c>
      <c r="L15" s="10">
        <f t="shared" si="2"/>
        <v>0.83161290322580639</v>
      </c>
    </row>
    <row r="16" spans="1:12" ht="15" customHeight="1" x14ac:dyDescent="0.15">
      <c r="A16" s="24" t="s">
        <v>76</v>
      </c>
      <c r="B16" s="6">
        <v>14</v>
      </c>
      <c r="C16" s="6">
        <v>7</v>
      </c>
      <c r="D16" s="30">
        <f t="shared" si="0"/>
        <v>0.5</v>
      </c>
      <c r="E16" s="31">
        <v>6</v>
      </c>
      <c r="F16" s="6">
        <v>1</v>
      </c>
      <c r="G16" s="6">
        <v>0</v>
      </c>
      <c r="H16" s="6">
        <v>0</v>
      </c>
      <c r="I16" s="6">
        <v>2</v>
      </c>
      <c r="J16" s="6">
        <v>5</v>
      </c>
      <c r="K16" s="9">
        <f t="shared" si="1"/>
        <v>0.19</v>
      </c>
      <c r="L16" s="10">
        <f t="shared" si="2"/>
        <v>0.69</v>
      </c>
    </row>
    <row r="17" spans="1:12" ht="15" customHeight="1" x14ac:dyDescent="0.15">
      <c r="A17" s="24" t="s">
        <v>67</v>
      </c>
      <c r="B17" s="6">
        <v>18</v>
      </c>
      <c r="C17" s="6">
        <v>9</v>
      </c>
      <c r="D17" s="30">
        <f t="shared" si="0"/>
        <v>0.5</v>
      </c>
      <c r="E17" s="31">
        <v>8</v>
      </c>
      <c r="F17" s="6">
        <v>1</v>
      </c>
      <c r="G17" s="6">
        <v>0</v>
      </c>
      <c r="H17" s="6">
        <v>0</v>
      </c>
      <c r="I17" s="6">
        <v>2</v>
      </c>
      <c r="J17" s="6">
        <v>2</v>
      </c>
      <c r="K17" s="9">
        <f t="shared" si="1"/>
        <v>0.14777777777777779</v>
      </c>
      <c r="L17" s="10">
        <f t="shared" si="2"/>
        <v>0.64777777777777779</v>
      </c>
    </row>
    <row r="18" spans="1:12" ht="15" customHeight="1" x14ac:dyDescent="0.15">
      <c r="A18" s="24" t="s">
        <v>60</v>
      </c>
      <c r="B18" s="6">
        <v>49</v>
      </c>
      <c r="C18" s="6">
        <v>25</v>
      </c>
      <c r="D18" s="30">
        <f t="shared" si="0"/>
        <v>0.51020408163265307</v>
      </c>
      <c r="E18" s="6">
        <v>23</v>
      </c>
      <c r="F18" s="6">
        <v>2</v>
      </c>
      <c r="G18" s="6">
        <v>0</v>
      </c>
      <c r="H18" s="6">
        <v>0</v>
      </c>
      <c r="I18" s="6">
        <v>6</v>
      </c>
      <c r="J18" s="6">
        <v>8</v>
      </c>
      <c r="K18" s="9">
        <f t="shared" si="1"/>
        <v>0.10640000000000001</v>
      </c>
      <c r="L18" s="10">
        <f t="shared" si="2"/>
        <v>0.61660408163265312</v>
      </c>
    </row>
    <row r="19" spans="1:12" ht="15" customHeight="1" x14ac:dyDescent="0.15">
      <c r="A19" s="24" t="s">
        <v>69</v>
      </c>
      <c r="B19" s="6">
        <v>19</v>
      </c>
      <c r="C19" s="6">
        <v>10</v>
      </c>
      <c r="D19" s="30">
        <f t="shared" si="0"/>
        <v>0.52631578947368418</v>
      </c>
      <c r="E19" s="31">
        <v>10</v>
      </c>
      <c r="F19" s="6">
        <v>0</v>
      </c>
      <c r="G19" s="6">
        <v>0</v>
      </c>
      <c r="H19" s="6">
        <v>0</v>
      </c>
      <c r="I19" s="6">
        <v>2</v>
      </c>
      <c r="J19" s="6">
        <v>4</v>
      </c>
      <c r="K19" s="9">
        <f t="shared" si="1"/>
        <v>0</v>
      </c>
      <c r="L19" s="10">
        <f t="shared" si="2"/>
        <v>0.52631578947368418</v>
      </c>
    </row>
    <row r="20" spans="1:12" ht="15" customHeight="1" x14ac:dyDescent="0.15">
      <c r="A20" s="24" t="s">
        <v>77</v>
      </c>
      <c r="B20" s="6">
        <v>8</v>
      </c>
      <c r="C20" s="6">
        <v>4</v>
      </c>
      <c r="D20" s="30">
        <f t="shared" si="0"/>
        <v>0.5</v>
      </c>
      <c r="E20" s="6">
        <v>4</v>
      </c>
      <c r="F20" s="6">
        <v>0</v>
      </c>
      <c r="G20" s="6">
        <v>0</v>
      </c>
      <c r="H20" s="6">
        <v>0</v>
      </c>
      <c r="I20" s="6">
        <v>3</v>
      </c>
      <c r="J20" s="6">
        <v>0</v>
      </c>
      <c r="K20" s="9">
        <f t="shared" si="1"/>
        <v>0</v>
      </c>
      <c r="L20" s="10">
        <f t="shared" si="2"/>
        <v>0.5</v>
      </c>
    </row>
    <row r="21" spans="1:12" ht="15" customHeight="1" x14ac:dyDescent="0.15">
      <c r="A21" s="24" t="s">
        <v>78</v>
      </c>
      <c r="B21" s="6">
        <v>11</v>
      </c>
      <c r="C21" s="6">
        <v>5</v>
      </c>
      <c r="D21" s="30">
        <f t="shared" si="0"/>
        <v>0.45454545454545453</v>
      </c>
      <c r="E21" s="6">
        <v>5</v>
      </c>
      <c r="F21" s="6">
        <v>0</v>
      </c>
      <c r="G21" s="6">
        <v>0</v>
      </c>
      <c r="H21" s="6">
        <v>0</v>
      </c>
      <c r="I21" s="6">
        <v>0</v>
      </c>
      <c r="J21" s="6">
        <v>3</v>
      </c>
      <c r="K21" s="9">
        <f t="shared" si="1"/>
        <v>0</v>
      </c>
      <c r="L21" s="10">
        <f t="shared" si="2"/>
        <v>0.45454545454545453</v>
      </c>
    </row>
    <row r="22" spans="1:12" ht="15" customHeight="1" x14ac:dyDescent="0.15">
      <c r="A22" s="24" t="s">
        <v>79</v>
      </c>
      <c r="B22" s="6">
        <v>19</v>
      </c>
      <c r="C22" s="6">
        <v>8</v>
      </c>
      <c r="D22" s="30">
        <f t="shared" si="0"/>
        <v>0.42105263157894735</v>
      </c>
      <c r="E22" s="6">
        <v>8</v>
      </c>
      <c r="F22" s="6">
        <v>0</v>
      </c>
      <c r="G22" s="6">
        <v>0</v>
      </c>
      <c r="H22" s="6">
        <v>0</v>
      </c>
      <c r="I22" s="6">
        <v>1</v>
      </c>
      <c r="J22" s="6">
        <v>1</v>
      </c>
      <c r="K22" s="9">
        <f t="shared" si="1"/>
        <v>0</v>
      </c>
      <c r="L22" s="10">
        <f t="shared" si="2"/>
        <v>0.42105263157894735</v>
      </c>
    </row>
    <row r="23" spans="1:12" ht="15" customHeight="1" x14ac:dyDescent="0.15">
      <c r="A23" s="24" t="s">
        <v>80</v>
      </c>
      <c r="B23" s="6">
        <v>4</v>
      </c>
      <c r="C23" s="6">
        <v>1</v>
      </c>
      <c r="D23" s="30">
        <f t="shared" si="0"/>
        <v>0.25</v>
      </c>
      <c r="E23" s="6">
        <v>1</v>
      </c>
      <c r="F23" s="6">
        <v>0</v>
      </c>
      <c r="G23" s="6">
        <v>0</v>
      </c>
      <c r="H23" s="6">
        <v>0</v>
      </c>
      <c r="I23" s="6">
        <v>1</v>
      </c>
      <c r="J23" s="6">
        <v>1</v>
      </c>
      <c r="K23" s="9">
        <f t="shared" si="1"/>
        <v>0</v>
      </c>
      <c r="L23" s="10">
        <f t="shared" si="2"/>
        <v>0.25</v>
      </c>
    </row>
  </sheetData>
  <mergeCells count="1">
    <mergeCell ref="A1:L1"/>
  </mergeCells>
  <pageMargins left="1" right="1" top="1" bottom="1" header="0.25" footer="0.25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Career Stats Totals</vt:lpstr>
      <vt:lpstr>Single Season Leaders</vt:lpstr>
      <vt:lpstr>Baseball Card Page - All Season</vt:lpstr>
      <vt:lpstr>2019 Field of Dreamers - 2019 -</vt:lpstr>
      <vt:lpstr>2018 Field of Dreamers - 2018 -</vt:lpstr>
      <vt:lpstr>2017 Field of Dreamers - 2017 -</vt:lpstr>
      <vt:lpstr>2016 - 2016</vt:lpstr>
      <vt:lpstr>2015 - 2015</vt:lpstr>
      <vt:lpstr>2014 - 2014</vt:lpstr>
      <vt:lpstr>2013 - 2013</vt:lpstr>
      <vt:lpstr>2012 - 2012</vt:lpstr>
      <vt:lpstr>2011 - 2011</vt:lpstr>
      <vt:lpstr>2010 - 2010</vt:lpstr>
      <vt:lpstr>2009 - 2009</vt:lpstr>
      <vt:lpstr>2008 - 2008</vt:lpstr>
      <vt:lpstr>2007 - 2007</vt:lpstr>
      <vt:lpstr>Credit River - AllTime Roster -</vt:lpstr>
      <vt:lpstr>Credit River Leaders</vt:lpstr>
      <vt:lpstr>Don River - AllTIme Roster - Al</vt:lpstr>
      <vt:lpstr>Don River Leaders</vt:lpstr>
      <vt:lpstr>Garrison Creek - AllTIme Roster</vt:lpstr>
      <vt:lpstr>Garrison Creek Leaders</vt:lpstr>
      <vt:lpstr>Humber River - AllTIme Roster -</vt:lpstr>
      <vt:lpstr>Humber River Leaders</vt:lpstr>
      <vt:lpstr>Rouge River - AllTIme Roster - </vt:lpstr>
      <vt:lpstr>Rouge River Leaders</vt:lpstr>
      <vt:lpstr>All Seasons - All Seasons</vt:lpstr>
      <vt:lpstr>2017 - 2017 - Field of Dreamers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2019-09-26T14:45:58Z</dcterms:modified>
</cp:coreProperties>
</file>