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2007 - 2007" sheetId="2" r:id="rId5"/>
    <sheet name="2008 - 2008" sheetId="3" r:id="rId6"/>
    <sheet name="2009 - 2009" sheetId="4" r:id="rId7"/>
    <sheet name="2010 - 2010" sheetId="5" r:id="rId8"/>
    <sheet name="2011 - 2011" sheetId="6" r:id="rId9"/>
    <sheet name="2012 - 2012" sheetId="7" r:id="rId10"/>
    <sheet name="2013 - 2013" sheetId="8" r:id="rId11"/>
    <sheet name="2014 - 2014" sheetId="9" r:id="rId12"/>
    <sheet name="2015 - 2015" sheetId="10" r:id="rId13"/>
    <sheet name="2016 - 2016" sheetId="11" r:id="rId14"/>
    <sheet name="2017 - 2017 - Field of Dreamers" sheetId="12" r:id="rId15"/>
    <sheet name="2017 Field of Dreamers - 2017 -" sheetId="13" r:id="rId16"/>
    <sheet name="2018 Field of Dreamers - 2018 -" sheetId="14" r:id="rId17"/>
    <sheet name="2019 Field of Dreamers - 2019 -" sheetId="15" r:id="rId18"/>
    <sheet name="Baseball Card Page - All Season" sheetId="16" r:id="rId19"/>
    <sheet name="Career Stats Totals" sheetId="17" r:id="rId20"/>
    <sheet name="Single Season Leaders" sheetId="18" r:id="rId21"/>
    <sheet name="Credit River - AllTime Roster -" sheetId="19" r:id="rId22"/>
    <sheet name="Credit River Leaders" sheetId="20" r:id="rId23"/>
    <sheet name="Don River - AllTIme Roster - Al" sheetId="21" r:id="rId24"/>
    <sheet name="Don River Leaders" sheetId="22" r:id="rId25"/>
    <sheet name="Humber River - AllTIme Roster -" sheetId="23" r:id="rId26"/>
    <sheet name="Humber River Leaders" sheetId="24" r:id="rId27"/>
    <sheet name="Rouge River - AllTIme Roster - " sheetId="25" r:id="rId28"/>
    <sheet name="Rouge River Leaders" sheetId="26" r:id="rId29"/>
    <sheet name="All Seasons - All Seasons" sheetId="27" r:id="rId30"/>
  </sheets>
</workbook>
</file>

<file path=xl/sharedStrings.xml><?xml version="1.0" encoding="utf-8"?>
<sst xmlns="http://schemas.openxmlformats.org/spreadsheetml/2006/main" uniqueCount="356">
  <si>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</si>
  <si>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</si>
  <si>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</si>
  <si>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</si>
  <si>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2007</t>
  </si>
  <si>
    <t>2007 - 2007</t>
  </si>
  <si>
    <t>PLAYER</t>
  </si>
  <si>
    <t>AB</t>
  </si>
  <si>
    <t>H</t>
  </si>
  <si>
    <t>.AVG</t>
  </si>
  <si>
    <t>1B</t>
  </si>
  <si>
    <t>2B</t>
  </si>
  <si>
    <t>3B</t>
  </si>
  <si>
    <t>HR</t>
  </si>
  <si>
    <t>RBI</t>
  </si>
  <si>
    <t>RUNS</t>
  </si>
  <si>
    <t>SLG</t>
  </si>
  <si>
    <t>OPS</t>
  </si>
  <si>
    <t>Adrian Rodill</t>
  </si>
  <si>
    <t>Francisco Villegas</t>
  </si>
  <si>
    <t>Chris Newson</t>
  </si>
  <si>
    <t>Tim Hughes</t>
  </si>
  <si>
    <t>Craig Fortier</t>
  </si>
  <si>
    <t>Christine Haffey</t>
  </si>
  <si>
    <t>Mohan Mishra</t>
  </si>
  <si>
    <t>Katie Anderson</t>
  </si>
  <si>
    <t>Ryan Hayes</t>
  </si>
  <si>
    <t>Paul Duffy</t>
  </si>
  <si>
    <t>Kim Lehmann</t>
  </si>
  <si>
    <t>Sarah Macauley</t>
  </si>
  <si>
    <t>Erin Rosart</t>
  </si>
  <si>
    <t>Farrah Miranda</t>
  </si>
  <si>
    <t>Ian Munroe</t>
  </si>
  <si>
    <t>Ken Adams</t>
  </si>
  <si>
    <t>Paloma Villegas</t>
  </si>
  <si>
    <t>Abi Salole</t>
  </si>
  <si>
    <t>Andy Sun</t>
  </si>
  <si>
    <t>Miguel Pacheco</t>
  </si>
  <si>
    <t>Jenny Richmond</t>
  </si>
  <si>
    <t>Saeed Basiri</t>
  </si>
  <si>
    <t>Marc Anthony Clauser</t>
  </si>
  <si>
    <t>Sarah Pais</t>
  </si>
  <si>
    <t>2008</t>
  </si>
  <si>
    <t>2008 - 2008</t>
  </si>
  <si>
    <t>Johann Juarez</t>
  </si>
  <si>
    <t>Katie Jeffery</t>
  </si>
  <si>
    <t>Rocio Velasquez Guzman</t>
  </si>
  <si>
    <t>Latifah Mnusiwalla</t>
  </si>
  <si>
    <t>Maita Sayo</t>
  </si>
  <si>
    <t>2009</t>
  </si>
  <si>
    <t>2009 - 2009</t>
  </si>
  <si>
    <t>Tom Molinaro</t>
  </si>
  <si>
    <t>Andrew Kai-Yin Mackenzie</t>
  </si>
  <si>
    <t>Sheila Hewlett</t>
  </si>
  <si>
    <t>Natalia Saavedra</t>
  </si>
  <si>
    <t>2010</t>
  </si>
  <si>
    <t>2010 - 2010</t>
  </si>
  <si>
    <t>Vino Shanmuganathan</t>
  </si>
  <si>
    <t>2011</t>
  </si>
  <si>
    <t>2011 - 2011</t>
  </si>
  <si>
    <t>Liz Chavela</t>
  </si>
  <si>
    <t>Andrew Thompson</t>
  </si>
  <si>
    <t>Yogi Acharya</t>
  </si>
  <si>
    <t>Heidi Propp</t>
  </si>
  <si>
    <t>Terrance Liscombe</t>
  </si>
  <si>
    <t>Muna Ali</t>
  </si>
  <si>
    <t>2012</t>
  </si>
  <si>
    <t>2012 - 2012</t>
  </si>
  <si>
    <t>Joseph Bautista</t>
  </si>
  <si>
    <t>Joyce</t>
  </si>
  <si>
    <t>Jenny Chan</t>
  </si>
  <si>
    <t>Jan Braun</t>
  </si>
  <si>
    <t>2013</t>
  </si>
  <si>
    <t>2013 - 2013</t>
  </si>
  <si>
    <t>Carmelo Fronterre</t>
  </si>
  <si>
    <t>Richard Peters</t>
  </si>
  <si>
    <t>Nav Sidhu</t>
  </si>
  <si>
    <t>Leah Jane Robinson</t>
  </si>
  <si>
    <t>Noah Adams</t>
  </si>
  <si>
    <t>Rachel Small</t>
  </si>
  <si>
    <t>Sarah Alexander</t>
  </si>
  <si>
    <t>2014</t>
  </si>
  <si>
    <t>2014 - 2014</t>
  </si>
  <si>
    <t>Jason To</t>
  </si>
  <si>
    <t>Ashling Ligate</t>
  </si>
  <si>
    <t>Terrance Luscombe</t>
  </si>
  <si>
    <t>Lainie Basman</t>
  </si>
  <si>
    <t>LJ Robinson</t>
  </si>
  <si>
    <t>Ciaran Breen</t>
  </si>
  <si>
    <t xml:space="preserve">Tings Chak </t>
  </si>
  <si>
    <t>Merle Thomas</t>
  </si>
  <si>
    <t>Jo Jefferson</t>
  </si>
  <si>
    <t>Reena Reddy</t>
  </si>
  <si>
    <t>2015</t>
  </si>
  <si>
    <t>2015 - 2015</t>
  </si>
  <si>
    <t>Colin Hastings</t>
  </si>
  <si>
    <t>Devin Clancy</t>
  </si>
  <si>
    <t>Annelies Cooper</t>
  </si>
  <si>
    <t>Karl Gardner</t>
  </si>
  <si>
    <t>Merle Davis</t>
  </si>
  <si>
    <t>Robyn Letson</t>
  </si>
  <si>
    <t>Janine Caster</t>
  </si>
  <si>
    <t>2016</t>
  </si>
  <si>
    <t>2016 - 2016</t>
  </si>
  <si>
    <t>Andrew Stokes</t>
  </si>
  <si>
    <t>Simon Tattrie</t>
  </si>
  <si>
    <t>Peter Demakos</t>
  </si>
  <si>
    <t>Simon Harvey</t>
  </si>
  <si>
    <t>Mira Dineen</t>
  </si>
  <si>
    <t>Giibwanisi</t>
  </si>
  <si>
    <t>Laura Pin</t>
  </si>
  <si>
    <t>Ryan Tinney</t>
  </si>
  <si>
    <t>Caleb Mitchell</t>
  </si>
  <si>
    <t>Stuart Schlusser</t>
  </si>
  <si>
    <t>Thania Vega</t>
  </si>
  <si>
    <t>Anabel Khoo</t>
  </si>
  <si>
    <t>Hisayo Horie</t>
  </si>
  <si>
    <t>Caitlin Janzen</t>
  </si>
  <si>
    <t>Bilal Haroon</t>
  </si>
  <si>
    <t>2017</t>
  </si>
  <si>
    <t>2017 - Field of Dreamers</t>
  </si>
  <si>
    <t>2017 - 2017 - Field of Dreamers</t>
  </si>
  <si>
    <t>Season</t>
  </si>
  <si>
    <t>Andy Smith</t>
  </si>
  <si>
    <t>Darren Puscas</t>
  </si>
  <si>
    <t>Matthew Poggi</t>
  </si>
  <si>
    <t>Jessica Duarte</t>
  </si>
  <si>
    <t>Andrew Norton</t>
  </si>
  <si>
    <t>Katie German</t>
  </si>
  <si>
    <t>Leigh Kittson</t>
  </si>
  <si>
    <t>Karen Campbell</t>
  </si>
  <si>
    <t>Erika Pulfer</t>
  </si>
  <si>
    <t>Umar Saeed</t>
  </si>
  <si>
    <t>Michelle Roseman</t>
  </si>
  <si>
    <t>Gita Madan</t>
  </si>
  <si>
    <t>Rachele Clemente</t>
  </si>
  <si>
    <t>Robin Smillie</t>
  </si>
  <si>
    <t>Kate Uffelman</t>
  </si>
  <si>
    <t>Rocio Velasquez</t>
  </si>
  <si>
    <t>Jennifer Mussell</t>
  </si>
  <si>
    <t>Alex Brant</t>
  </si>
  <si>
    <t>Niloofar Golkar</t>
  </si>
  <si>
    <t>Shelagh Pizey-Allen</t>
  </si>
  <si>
    <t>Ness Dixon</t>
  </si>
  <si>
    <t>Linda Swanston</t>
  </si>
  <si>
    <t>TH Vega</t>
  </si>
  <si>
    <t>Sarah Naumes</t>
  </si>
  <si>
    <t>Brianna Greaves</t>
  </si>
  <si>
    <t>Jean McDonald</t>
  </si>
  <si>
    <t>Tracey Mann</t>
  </si>
  <si>
    <t>Graeme Bacque</t>
  </si>
  <si>
    <t>Matt Leitold</t>
  </si>
  <si>
    <t>Vernoica Majewski</t>
  </si>
  <si>
    <t>Will Sheilds</t>
  </si>
  <si>
    <t>Sebastian Lesch</t>
  </si>
  <si>
    <t>2017 Field of Dreamers</t>
  </si>
  <si>
    <t>2017 Field of Dreamers - 2017 -</t>
  </si>
  <si>
    <t>HUMBER RIVER HUSTLE</t>
  </si>
  <si>
    <r>
      <rPr>
        <b val="1"/>
        <sz val="10"/>
        <color indexed="8"/>
        <rFont val="Verdana"/>
      </rPr>
      <t>ROUGE RIVER BALLSHEVIKS</t>
    </r>
  </si>
  <si>
    <r>
      <rPr>
        <b val="1"/>
        <sz val="10"/>
        <color indexed="8"/>
        <rFont val="Verdana"/>
      </rPr>
      <t>CREDIT RIVER RAINBOW TROUT</t>
    </r>
  </si>
  <si>
    <t>Meghan Wright</t>
  </si>
  <si>
    <r>
      <rPr>
        <b val="1"/>
        <sz val="10"/>
        <color indexed="12"/>
        <rFont val="Verdana"/>
      </rPr>
      <t>DON RIVER MASTODONS</t>
    </r>
  </si>
  <si>
    <r>
      <rPr>
        <b val="1"/>
        <sz val="10"/>
        <color indexed="12"/>
        <rFont val="Verdana"/>
      </rPr>
      <t>Field of Dreamers Subs</t>
    </r>
  </si>
  <si>
    <t>Saren Smillie</t>
  </si>
  <si>
    <t>Krysta Williams</t>
  </si>
  <si>
    <t>Viva Rae Davis Matthews</t>
  </si>
  <si>
    <t>Julia Danilewski</t>
  </si>
  <si>
    <t>Mark Calzavara</t>
  </si>
  <si>
    <t>Mike Yam</t>
  </si>
  <si>
    <t>28 Uncertainty Players</t>
  </si>
  <si>
    <t>24 New Players</t>
  </si>
  <si>
    <t xml:space="preserve">Legend: </t>
  </si>
  <si>
    <t>POS - position</t>
  </si>
  <si>
    <t>AB - # of at-bats you have had this year</t>
  </si>
  <si>
    <t>H - # of times that the at-bat has resulted in a hit</t>
  </si>
  <si>
    <t>AVG - H/AB is your batting average</t>
  </si>
  <si>
    <t>1B - the number of singles that you have hit</t>
  </si>
  <si>
    <t>2B - the number of doubles that you have hit</t>
  </si>
  <si>
    <t>3B - the number of triples you have hit</t>
  </si>
  <si>
    <t>HR - the number of home runs that you have hit</t>
  </si>
  <si>
    <t>RBI - the number of players who have scored as a result of one of your hits</t>
  </si>
  <si>
    <t>RUNS - the number of times you have scored</t>
  </si>
  <si>
    <t xml:space="preserve">SLG - stands for slugging - this is a stat that allows you to estimate the force with which you hit the ball - it is imperfect but interesting as a measurement.  It is calculated by multiplying singles*1 + doubles*2 + triples*3 +home runs*4 and dividing by the number of hits you receive.  </t>
  </si>
  <si>
    <t xml:space="preserve">OPS - On base + Slugging -- is calculated by adding your batting average + slugging - this gives an indication of where to place people in a batting lineup - players with high batting averages but low slugging are usually great to put ahead of players with mid-batting averages but high slugging because they will likely score many times. </t>
  </si>
  <si>
    <t>2018 Field of Dreamers</t>
  </si>
  <si>
    <t>2018 - Field of Dreamers</t>
  </si>
  <si>
    <t>2018 Field of Dreamers - 2018 -</t>
  </si>
  <si>
    <t>HUMBER RIVER HUMDINGERS</t>
  </si>
  <si>
    <t>Robin Smilie</t>
  </si>
  <si>
    <r>
      <rPr>
        <b val="1"/>
        <sz val="10"/>
        <color indexed="8"/>
        <rFont val="Verdana"/>
      </rPr>
      <t>ROUGE RIVER BLUSH</t>
    </r>
  </si>
  <si>
    <t>Sarah Weinberger</t>
  </si>
  <si>
    <t>Samira Banihashemi</t>
  </si>
  <si>
    <t>Lisa Wong</t>
  </si>
  <si>
    <r>
      <rPr>
        <b val="1"/>
        <sz val="10"/>
        <color indexed="8"/>
        <rFont val="Verdana"/>
      </rPr>
      <t>CREDIT RIVER</t>
    </r>
  </si>
  <si>
    <t>Jill Aoki-Barrett</t>
  </si>
  <si>
    <t>Tanis Franco</t>
  </si>
  <si>
    <t>Navjeet Sidhu</t>
  </si>
  <si>
    <t>Rachele Gottardi</t>
  </si>
  <si>
    <r>
      <rPr>
        <b val="1"/>
        <sz val="10"/>
        <color indexed="12"/>
        <rFont val="Verdana"/>
      </rPr>
      <t>DON RIVER VALLEY CATS</t>
    </r>
  </si>
  <si>
    <t>Caren Weisbart</t>
  </si>
  <si>
    <t>Suzanne Narain</t>
  </si>
  <si>
    <t>Stuart Schussler</t>
  </si>
  <si>
    <t>Phill Morgan</t>
  </si>
  <si>
    <t>Amanda Saunders</t>
  </si>
  <si>
    <t>Javier Davila</t>
  </si>
  <si>
    <t>Luke Fox</t>
  </si>
  <si>
    <t>Amina Mohamed</t>
  </si>
  <si>
    <t xml:space="preserve">Viva Rae Davis </t>
  </si>
  <si>
    <t>Jonah Maltese</t>
  </si>
  <si>
    <t>Kelsey Patton</t>
  </si>
  <si>
    <t>Susannah Mulvale</t>
  </si>
  <si>
    <t>David Ravensbergen</t>
  </si>
  <si>
    <t>Jayne Miles</t>
  </si>
  <si>
    <t>Lauren Kozicki</t>
  </si>
  <si>
    <t>Marisa Berry Méndez</t>
  </si>
  <si>
    <t>Andrew Hastings</t>
  </si>
  <si>
    <t>Kaleigh McGregor-Bales</t>
  </si>
  <si>
    <t>Aylwin Lo</t>
  </si>
  <si>
    <t>2019 Field of Dreamers</t>
  </si>
  <si>
    <t>2019 - Field of Dreamers</t>
  </si>
  <si>
    <t>2019 Field of Dreamers - 2019 -</t>
  </si>
  <si>
    <t>HUMBER RIVER HAZE</t>
  </si>
  <si>
    <t>Adam Dirks</t>
  </si>
  <si>
    <t>Oskar Eliashevksy</t>
  </si>
  <si>
    <t>Sarah Peek</t>
  </si>
  <si>
    <r>
      <rPr>
        <b val="1"/>
        <sz val="10"/>
        <color indexed="12"/>
        <rFont val="Verdana"/>
      </rPr>
      <t xml:space="preserve">ROUGE RIVER RACCOONS </t>
    </r>
  </si>
  <si>
    <t>Nat Saavedra</t>
  </si>
  <si>
    <t>Sena Hussain</t>
  </si>
  <si>
    <t>Shelagh Pizey Allen</t>
  </si>
  <si>
    <t>Lauren Marshall</t>
  </si>
  <si>
    <r>
      <rPr>
        <b val="1"/>
        <sz val="10"/>
        <color indexed="12"/>
        <rFont val="Verdana"/>
      </rPr>
      <t>CREDIT RIVER CARE BEARS</t>
    </r>
  </si>
  <si>
    <t>Victoria Barnett</t>
  </si>
  <si>
    <t>Alie Hermanutz</t>
  </si>
  <si>
    <t>Michelle Kidd</t>
  </si>
  <si>
    <t>Jarl Gardner</t>
  </si>
  <si>
    <t>Merle Davis Matthews</t>
  </si>
  <si>
    <t>Rees Nam</t>
  </si>
  <si>
    <t>Siva Sivarajah</t>
  </si>
  <si>
    <r>
      <rPr>
        <b val="1"/>
        <sz val="10"/>
        <color indexed="12"/>
        <rFont val="Verdana"/>
      </rPr>
      <t>DON RIVER DON OF THE DEAD</t>
    </r>
  </si>
  <si>
    <t>T Vega</t>
  </si>
  <si>
    <t>Nhu Hophan</t>
  </si>
  <si>
    <t>Tyler Chartrand</t>
  </si>
  <si>
    <t>Leah Silverman</t>
  </si>
  <si>
    <t>Ryan Roantree</t>
  </si>
  <si>
    <t>Daina Zweig</t>
  </si>
  <si>
    <t>Jordan Pachciarz</t>
  </si>
  <si>
    <r>
      <rPr>
        <b val="1"/>
        <sz val="10"/>
        <color indexed="12"/>
        <rFont val="Verdana"/>
      </rPr>
      <t>GARRISON CREEK GLIMMER</t>
    </r>
  </si>
  <si>
    <t>Danielle Benton</t>
  </si>
  <si>
    <t>Kari Pederson</t>
  </si>
  <si>
    <t>Paulina Rousseau</t>
  </si>
  <si>
    <r>
      <rPr>
        <b val="1"/>
        <sz val="10"/>
        <color indexed="12"/>
        <rFont val="Verdana"/>
      </rPr>
      <t>FIELD OF DREAMERS SUBS</t>
    </r>
  </si>
  <si>
    <t>Vanessa Gray</t>
  </si>
  <si>
    <t>Nicole Bond</t>
  </si>
  <si>
    <t>Baseball Card Page</t>
  </si>
  <si>
    <t>All Seasons</t>
  </si>
  <si>
    <t>Baseball Card Page - All Season</t>
  </si>
  <si>
    <t>Team</t>
  </si>
  <si>
    <t>Insurgency</t>
  </si>
  <si>
    <t>Career Totals</t>
  </si>
  <si>
    <t>Humber River</t>
  </si>
  <si>
    <t>Movement</t>
  </si>
  <si>
    <t>Insurrection</t>
  </si>
  <si>
    <t>Credit River</t>
  </si>
  <si>
    <t>Uncertainty</t>
  </si>
  <si>
    <t>Don River</t>
  </si>
  <si>
    <t>Rouge River</t>
  </si>
  <si>
    <t>Field of Dreamers</t>
  </si>
  <si>
    <t>Winter of Discontent</t>
  </si>
  <si>
    <t>Career (Indoor)</t>
  </si>
  <si>
    <t>Garrison Creek</t>
  </si>
  <si>
    <t>2017 - TV Dives</t>
  </si>
  <si>
    <t>TV Dives</t>
  </si>
  <si>
    <t>Indies</t>
  </si>
  <si>
    <t>Julia Danielewski</t>
  </si>
  <si>
    <t>Oskar Eliashevsky</t>
  </si>
  <si>
    <t xml:space="preserve">Robin Smillie </t>
  </si>
  <si>
    <t>Veronica Majewski</t>
  </si>
  <si>
    <t>Career Stats Totals</t>
  </si>
  <si>
    <t>Table 1</t>
  </si>
  <si>
    <t>Jenny See-Yan Chan</t>
  </si>
  <si>
    <t>Thomas Molinaro</t>
  </si>
  <si>
    <t>Tings Chak</t>
  </si>
  <si>
    <t>Single Season Leaders</t>
  </si>
  <si>
    <t xml:space="preserve"> SINGLE SEASON AT BATS</t>
  </si>
  <si>
    <t>SINGLE SEASON HITS</t>
  </si>
  <si>
    <t>SINGLE SEASON SINGLES</t>
  </si>
  <si>
    <t>SINGLE SEASON DOUBLES</t>
  </si>
  <si>
    <t xml:space="preserve">Richard Peters </t>
  </si>
  <si>
    <t xml:space="preserve">Gita Madan </t>
  </si>
  <si>
    <t xml:space="preserve">Andy Smith </t>
  </si>
  <si>
    <t xml:space="preserve">Rachel Small </t>
  </si>
  <si>
    <t xml:space="preserve">Jenny Chan </t>
  </si>
  <si>
    <t>Colin Hastings+</t>
  </si>
  <si>
    <t>SINGLE SEASON TRIPLES</t>
  </si>
  <si>
    <t>SINGLE SEASON HOME RUNS</t>
  </si>
  <si>
    <t>SINGLE SEASON RUNS BATTED IN</t>
  </si>
  <si>
    <t>SINGLE SEASON RUNS SCORED</t>
  </si>
  <si>
    <t>Johann Juarez+</t>
  </si>
  <si>
    <t>BATTING AVG (QUALIFIED)</t>
  </si>
  <si>
    <t>SINGLE SEASON SLG (QUALIFIED)</t>
  </si>
  <si>
    <t>SINGLE SEASON OPS (QUALIFIED)</t>
  </si>
  <si>
    <t>Credit River - AllTime Roster</t>
  </si>
  <si>
    <t>Credit River - AllTime Roster -</t>
  </si>
  <si>
    <t>Credit River Leaders</t>
  </si>
  <si>
    <t>CREDIT RIVER AT BATS</t>
  </si>
  <si>
    <t>CREDIT RIVER HITS</t>
  </si>
  <si>
    <t>CREDIT RIVER SINGLES</t>
  </si>
  <si>
    <t>CREDIT RIVER DOUBLES</t>
  </si>
  <si>
    <t>CREDIT RIVER TRIPLES</t>
  </si>
  <si>
    <t xml:space="preserve">Johann Juarez </t>
  </si>
  <si>
    <t xml:space="preserve">Tanis Franco </t>
  </si>
  <si>
    <t>CREDIT RIVER HOME RUNS</t>
  </si>
  <si>
    <t>CREDIT RIVER RUNS BATTED IN</t>
  </si>
  <si>
    <t>CREDIT RIVER RUNS SCORED</t>
  </si>
  <si>
    <t xml:space="preserve">Robyn Letson </t>
  </si>
  <si>
    <t>Don River - AllTIme Roster</t>
  </si>
  <si>
    <t>Don River - AllTIme Roster - Al</t>
  </si>
  <si>
    <t>Don River Leaders</t>
  </si>
  <si>
    <t>DON RIVER AT BATS</t>
  </si>
  <si>
    <t>DON RIVER HITS</t>
  </si>
  <si>
    <t>DON RIVER SINGLES</t>
  </si>
  <si>
    <t>DON RIVER DOUBLES</t>
  </si>
  <si>
    <t>DON RIVER TRIPLES</t>
  </si>
  <si>
    <t xml:space="preserve">Annelies Cooper </t>
  </si>
  <si>
    <t xml:space="preserve">Phill Morgan </t>
  </si>
  <si>
    <t xml:space="preserve">Caren Weisbart </t>
  </si>
  <si>
    <t xml:space="preserve">Laura Pin </t>
  </si>
  <si>
    <t>DON RIVER HOME RUNS</t>
  </si>
  <si>
    <t>DON RIVER RBIS</t>
  </si>
  <si>
    <t>DON RIVER RUNS</t>
  </si>
  <si>
    <t>Humber River - AllTIme Roster</t>
  </si>
  <si>
    <t>Humber River - AllTIme Roster -</t>
  </si>
  <si>
    <t>Humber River Leaders</t>
  </si>
  <si>
    <t>HUMBER RIVER AT BATS</t>
  </si>
  <si>
    <t>HUMBER RIVER HITS</t>
  </si>
  <si>
    <t>HUMBER RIVER SINGLES</t>
  </si>
  <si>
    <t>HUMBER RIVER DOUBLES</t>
  </si>
  <si>
    <t>HUMBER RIVER TRIPLES</t>
  </si>
  <si>
    <t>Leight Kittson</t>
  </si>
  <si>
    <t>Karen Campell</t>
  </si>
  <si>
    <t>HUMBER RIVER HOME RUNS</t>
  </si>
  <si>
    <t>HUMBER RIVER RBIs</t>
  </si>
  <si>
    <t>HUMBER RIVER RUNS</t>
  </si>
  <si>
    <t>Rouge River - AllTIme Roster</t>
  </si>
  <si>
    <t xml:space="preserve">Rouge River - AllTIme Roster - </t>
  </si>
  <si>
    <t>Rouge River Leaders</t>
  </si>
  <si>
    <t>ROUGE RIVER AT BATS</t>
  </si>
  <si>
    <t>ROUGE RIVER HITS</t>
  </si>
  <si>
    <t>ROUGE RIVER SINGLES</t>
  </si>
  <si>
    <t>ROUGE RIVER DOUBLES</t>
  </si>
  <si>
    <t>ROUGE RIVER TRIPLES</t>
  </si>
  <si>
    <t>Umar Saaed</t>
  </si>
  <si>
    <t>ROUGE RIVER HOME RUNS</t>
  </si>
  <si>
    <t>ROUGE RIVER RBIs</t>
  </si>
  <si>
    <t>ROUGE RIVER RUNS</t>
  </si>
  <si>
    <t>All Seasons - All Seasons</t>
  </si>
</sst>
</file>

<file path=xl/styles.xml><?xml version="1.0" encoding="utf-8"?>
<styleSheet xmlns="http://schemas.openxmlformats.org/spreadsheetml/2006/main">
  <numFmts count="2">
    <numFmt numFmtId="0" formatCode="General"/>
    <numFmt numFmtId="59" formatCode="0.000"/>
  </numFmts>
  <fonts count="21">
    <font>
      <sz val="10"/>
      <color indexed="8"/>
      <name val="Verdana"/>
    </font>
    <font>
      <sz val="12"/>
      <color indexed="8"/>
      <name val="Verdana"/>
    </font>
    <font>
      <sz val="14"/>
      <color indexed="8"/>
      <name val="Verdana"/>
    </font>
    <font>
      <sz val="12"/>
      <color indexed="8"/>
      <name val="Helvetica"/>
    </font>
    <font>
      <u val="single"/>
      <sz val="12"/>
      <color indexed="11"/>
      <name val="Verdana"/>
    </font>
    <font>
      <sz val="13"/>
      <color indexed="8"/>
      <name val="Verdana"/>
    </font>
    <font>
      <b val="1"/>
      <sz val="10"/>
      <color indexed="12"/>
      <name val="Verdana"/>
    </font>
    <font>
      <b val="1"/>
      <sz val="10"/>
      <color indexed="8"/>
      <name val="Verdana"/>
    </font>
    <font>
      <sz val="10"/>
      <color indexed="18"/>
      <name val="Verdana"/>
    </font>
    <font>
      <sz val="10"/>
      <color indexed="12"/>
      <name val="Verdana"/>
    </font>
    <font>
      <b val="1"/>
      <sz val="10"/>
      <color indexed="30"/>
      <name val="Verdana"/>
    </font>
    <font>
      <b val="1"/>
      <sz val="10"/>
      <color indexed="33"/>
      <name val="Verdana"/>
    </font>
    <font>
      <b val="1"/>
      <sz val="10"/>
      <color indexed="34"/>
      <name val="Verdana"/>
    </font>
    <font>
      <b val="1"/>
      <sz val="10"/>
      <color indexed="19"/>
      <name val="Verdana"/>
    </font>
    <font>
      <b val="1"/>
      <sz val="10"/>
      <color indexed="35"/>
      <name val="Verdana"/>
    </font>
    <font>
      <b val="1"/>
      <sz val="10"/>
      <color indexed="36"/>
      <name val="Verdana"/>
    </font>
    <font>
      <b val="1"/>
      <sz val="10"/>
      <color indexed="37"/>
      <name val="Verdana"/>
    </font>
    <font>
      <sz val="10"/>
      <color indexed="37"/>
      <name val="Verdana"/>
    </font>
    <font>
      <b val="1"/>
      <sz val="10"/>
      <color indexed="38"/>
      <name val="Verdana"/>
    </font>
    <font>
      <b val="1"/>
      <sz val="10"/>
      <color indexed="39"/>
      <name val="Verdana"/>
    </font>
    <font>
      <b val="1"/>
      <sz val="10"/>
      <color indexed="21"/>
      <name val="Verdana"/>
    </font>
  </fonts>
  <fills count="2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8"/>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gradientFill type="linear" degree="270">
        <stop position="0">
          <color rgb="ffdafea4"/>
        </stop>
        <stop position="0.35">
          <color rgb="ffe4fdbf"/>
        </stop>
        <stop position="1">
          <color rgb="fff4ffe5"/>
        </stop>
      </gradientFill>
    </fill>
    <fill>
      <gradientFill type="linear" degree="270">
        <stop position="0">
          <color rgb="fffea4a3"/>
        </stop>
        <stop position="0.35">
          <color rgb="ffffbebd"/>
        </stop>
        <stop position="1">
          <color rgb="ffffe6e5"/>
        </stop>
      </gradientFill>
    </fill>
    <fill>
      <gradientFill type="linear" degree="270">
        <stop position="0">
          <color rgb="ffa5e5ff"/>
        </stop>
        <stop position="0.35">
          <color rgb="ffbfecff"/>
        </stop>
        <stop position="1">
          <color rgb="ffe6f7ff"/>
        </stop>
      </gradientFill>
    </fill>
    <fill>
      <patternFill patternType="solid">
        <fgColor indexed="32"/>
        <bgColor auto="1"/>
      </patternFill>
    </fill>
    <fill>
      <gradientFill type="linear" degree="270">
        <stop position="0">
          <color rgb="ffa5e5ff"/>
        </stop>
        <stop position="1">
          <color rgb="ffe6f7ff"/>
        </stop>
      </gradientFill>
    </fill>
    <fill>
      <patternFill patternType="solid">
        <fgColor indexed="38"/>
        <bgColor auto="1"/>
      </patternFill>
    </fill>
    <fill>
      <gradientFill type="linear" degree="270">
        <stop position="0">
          <color rgb="ffc7b2e8"/>
        </stop>
        <stop position="0.35">
          <color rgb="ffd7c9ee"/>
        </stop>
        <stop position="1">
          <color rgb="ffefe9f9"/>
        </stop>
      </gradientFill>
    </fill>
    <fill>
      <gradientFill type="linear" degree="270">
        <stop position="0">
          <color rgb="ff9da228"/>
        </stop>
        <stop position="1">
          <color rgb="ffffffff"/>
        </stop>
      </gradientFill>
    </fill>
    <fill>
      <gradientFill type="linear" degree="270">
        <stop position="0">
          <color rgb="ffcf7b79"/>
        </stop>
        <stop position="1">
          <color rgb="ffffffff"/>
        </stop>
      </gradientFill>
    </fill>
  </fills>
  <borders count="81">
    <border>
      <left/>
      <right/>
      <top/>
      <bottom/>
      <diagonal/>
    </border>
    <border>
      <left style="thin">
        <color indexed="13"/>
      </left>
      <right/>
      <top style="thin">
        <color indexed="13"/>
      </top>
      <bottom style="thin">
        <color indexed="8"/>
      </bottom>
      <diagonal/>
    </border>
    <border>
      <left/>
      <right/>
      <top style="thin">
        <color indexed="13"/>
      </top>
      <bottom style="thin">
        <color indexed="8"/>
      </bottom>
      <diagonal/>
    </border>
    <border>
      <left/>
      <right style="thin">
        <color indexed="13"/>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13"/>
      </top>
      <bottom style="thin">
        <color indexed="13"/>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17"/>
      </right>
      <top style="thin">
        <color indexed="8"/>
      </top>
      <bottom style="thin">
        <color indexed="8"/>
      </bottom>
      <diagonal/>
    </border>
    <border>
      <left style="thin">
        <color indexed="17"/>
      </left>
      <right style="thin">
        <color indexed="13"/>
      </right>
      <top style="thin">
        <color indexed="8"/>
      </top>
      <bottom style="thin">
        <color indexed="8"/>
      </bottom>
      <diagonal/>
    </border>
    <border>
      <left style="thin">
        <color indexed="8"/>
      </left>
      <right style="thin">
        <color indexed="8"/>
      </right>
      <top style="thin">
        <color indexed="8"/>
      </top>
      <bottom style="thin">
        <color indexed="19"/>
      </bottom>
      <diagonal/>
    </border>
    <border>
      <left style="thin">
        <color indexed="19"/>
      </left>
      <right style="thin">
        <color indexed="8"/>
      </right>
      <top style="thin">
        <color indexed="19"/>
      </top>
      <bottom style="thin">
        <color indexed="19"/>
      </bottom>
      <diagonal/>
    </border>
    <border>
      <left style="thin">
        <color indexed="8"/>
      </left>
      <right style="thin">
        <color indexed="13"/>
      </right>
      <top style="thin">
        <color indexed="19"/>
      </top>
      <bottom style="thin">
        <color indexed="19"/>
      </bottom>
      <diagonal/>
    </border>
    <border>
      <left style="thin">
        <color indexed="13"/>
      </left>
      <right style="thin">
        <color indexed="13"/>
      </right>
      <top style="thin">
        <color indexed="19"/>
      </top>
      <bottom style="thin">
        <color indexed="19"/>
      </bottom>
      <diagonal/>
    </border>
    <border>
      <left style="thin">
        <color indexed="13"/>
      </left>
      <right style="thin">
        <color indexed="20"/>
      </right>
      <top style="thin">
        <color indexed="19"/>
      </top>
      <bottom style="thin">
        <color indexed="19"/>
      </bottom>
      <diagonal/>
    </border>
    <border>
      <left style="thin">
        <color indexed="8"/>
      </left>
      <right style="thin">
        <color indexed="8"/>
      </right>
      <top style="thin">
        <color indexed="19"/>
      </top>
      <bottom style="thin">
        <color indexed="8"/>
      </bottom>
      <diagonal/>
    </border>
    <border>
      <left style="thin">
        <color indexed="13"/>
      </left>
      <right style="thin">
        <color indexed="17"/>
      </right>
      <top style="thin">
        <color indexed="8"/>
      </top>
      <bottom style="thin">
        <color indexed="13"/>
      </bottom>
      <diagonal/>
    </border>
    <border>
      <left style="thin">
        <color indexed="17"/>
      </left>
      <right style="thin">
        <color indexed="13"/>
      </right>
      <top style="thin">
        <color indexed="8"/>
      </top>
      <bottom style="thin">
        <color indexed="13"/>
      </bottom>
      <diagonal/>
    </border>
    <border>
      <left style="thin">
        <color indexed="13"/>
      </left>
      <right style="thin">
        <color indexed="17"/>
      </right>
      <top style="thin">
        <color indexed="13"/>
      </top>
      <bottom style="thin">
        <color indexed="13"/>
      </bottom>
      <diagonal/>
    </border>
    <border>
      <left style="thin">
        <color indexed="17"/>
      </left>
      <right style="thin">
        <color indexed="13"/>
      </right>
      <top style="thin">
        <color indexed="13"/>
      </top>
      <bottom style="thin">
        <color indexed="13"/>
      </bottom>
      <diagonal/>
    </border>
    <border>
      <left style="thin">
        <color indexed="19"/>
      </left>
      <right style="thin">
        <color indexed="8"/>
      </right>
      <top style="thin">
        <color indexed="8"/>
      </top>
      <bottom style="thin">
        <color indexed="19"/>
      </bottom>
      <diagonal/>
    </border>
    <border>
      <left style="thin">
        <color indexed="8"/>
      </left>
      <right style="thin">
        <color indexed="13"/>
      </right>
      <top style="thin">
        <color indexed="8"/>
      </top>
      <bottom style="thin">
        <color indexed="19"/>
      </bottom>
      <diagonal/>
    </border>
    <border>
      <left style="thin">
        <color indexed="13"/>
      </left>
      <right style="thin">
        <color indexed="13"/>
      </right>
      <top style="thin">
        <color indexed="8"/>
      </top>
      <bottom style="thin">
        <color indexed="19"/>
      </bottom>
      <diagonal/>
    </border>
    <border>
      <left style="thin">
        <color indexed="13"/>
      </left>
      <right style="thin">
        <color indexed="20"/>
      </right>
      <top style="thin">
        <color indexed="8"/>
      </top>
      <bottom style="thin">
        <color indexed="19"/>
      </bottom>
      <diagonal/>
    </border>
    <border>
      <left style="thin">
        <color indexed="13"/>
      </left>
      <right style="thin">
        <color indexed="13"/>
      </right>
      <top style="thin">
        <color indexed="13"/>
      </top>
      <bottom style="thin">
        <color indexed="8"/>
      </bottom>
      <diagonal/>
    </border>
    <border>
      <left style="thin">
        <color indexed="13"/>
      </left>
      <right style="thin">
        <color indexed="17"/>
      </right>
      <top style="thin">
        <color indexed="13"/>
      </top>
      <bottom style="thin">
        <color indexed="8"/>
      </bottom>
      <diagonal/>
    </border>
    <border>
      <left style="thin">
        <color indexed="17"/>
      </left>
      <right style="thin">
        <color indexed="13"/>
      </right>
      <top style="thin">
        <color indexed="13"/>
      </top>
      <bottom style="thin">
        <color indexed="8"/>
      </bottom>
      <diagonal/>
    </border>
    <border>
      <left style="thin">
        <color indexed="13"/>
      </left>
      <right style="thin">
        <color indexed="17"/>
      </right>
      <top style="thin">
        <color indexed="13"/>
      </top>
      <bottom style="thin">
        <color indexed="19"/>
      </bottom>
      <diagonal/>
    </border>
    <border>
      <left style="thin">
        <color indexed="17"/>
      </left>
      <right style="thin">
        <color indexed="13"/>
      </right>
      <top style="thin">
        <color indexed="13"/>
      </top>
      <bottom style="thin">
        <color indexed="19"/>
      </bottom>
      <diagonal/>
    </border>
    <border>
      <left style="thin">
        <color indexed="13"/>
      </left>
      <right style="thin">
        <color indexed="13"/>
      </right>
      <top style="thin">
        <color indexed="13"/>
      </top>
      <bottom style="thin">
        <color indexed="19"/>
      </bottom>
      <diagonal/>
    </border>
    <border>
      <left style="thin">
        <color indexed="20"/>
      </left>
      <right style="thin">
        <color indexed="20"/>
      </right>
      <top style="thin">
        <color indexed="19"/>
      </top>
      <bottom style="thin">
        <color indexed="19"/>
      </bottom>
      <diagonal/>
    </border>
    <border>
      <left style="thin">
        <color indexed="13"/>
      </left>
      <right style="thin">
        <color indexed="17"/>
      </right>
      <top style="thin">
        <color indexed="19"/>
      </top>
      <bottom style="thin">
        <color indexed="13"/>
      </bottom>
      <diagonal/>
    </border>
    <border>
      <left style="thin">
        <color indexed="17"/>
      </left>
      <right style="thin">
        <color indexed="13"/>
      </right>
      <top style="thin">
        <color indexed="19"/>
      </top>
      <bottom style="thin">
        <color indexed="13"/>
      </bottom>
      <diagonal/>
    </border>
    <border>
      <left style="thin">
        <color indexed="13"/>
      </left>
      <right style="thin">
        <color indexed="13"/>
      </right>
      <top style="thin">
        <color indexed="19"/>
      </top>
      <bottom style="thin">
        <color indexed="13"/>
      </bottom>
      <diagonal/>
    </border>
    <border>
      <left style="thin">
        <color indexed="29"/>
      </left>
      <right style="thin">
        <color indexed="29"/>
      </right>
      <top style="thin">
        <color indexed="29"/>
      </top>
      <bottom style="thin">
        <color indexed="29"/>
      </bottom>
      <diagonal/>
    </border>
    <border>
      <left style="thin">
        <color indexed="8"/>
      </left>
      <right style="thin">
        <color indexed="8"/>
      </right>
      <top style="thin">
        <color indexed="8"/>
      </top>
      <bottom style="thin">
        <color indexed="29"/>
      </bottom>
      <diagonal/>
    </border>
    <border>
      <left style="thin">
        <color indexed="29"/>
      </left>
      <right style="thin">
        <color indexed="8"/>
      </right>
      <top style="thin">
        <color indexed="8"/>
      </top>
      <bottom style="thin">
        <color indexed="8"/>
      </bottom>
      <diagonal/>
    </border>
    <border>
      <left style="thin">
        <color indexed="8"/>
      </left>
      <right style="thin">
        <color indexed="8"/>
      </right>
      <top style="thin">
        <color indexed="29"/>
      </top>
      <bottom style="thin">
        <color indexed="8"/>
      </bottom>
      <diagonal/>
    </border>
    <border>
      <left style="thin">
        <color indexed="29"/>
      </left>
      <right style="thin">
        <color indexed="29"/>
      </right>
      <top style="thin">
        <color indexed="29"/>
      </top>
      <bottom style="thin">
        <color indexed="8"/>
      </bottom>
      <diagonal/>
    </border>
    <border>
      <left style="thin">
        <color indexed="29"/>
      </left>
      <right style="thin">
        <color indexed="29"/>
      </right>
      <top style="thin">
        <color indexed="8"/>
      </top>
      <bottom style="thin">
        <color indexed="29"/>
      </bottom>
      <diagonal/>
    </border>
    <border>
      <left style="thin">
        <color indexed="13"/>
      </left>
      <right style="thin">
        <color indexed="17"/>
      </right>
      <top style="thin">
        <color indexed="8"/>
      </top>
      <bottom style="thin">
        <color indexed="29"/>
      </bottom>
      <diagonal/>
    </border>
    <border>
      <left style="thin">
        <color indexed="8"/>
      </left>
      <right style="thin">
        <color indexed="8"/>
      </right>
      <top style="thin">
        <color indexed="29"/>
      </top>
      <bottom style="thin">
        <color indexed="29"/>
      </bottom>
      <diagonal/>
    </border>
    <border>
      <left style="thin">
        <color indexed="8"/>
      </left>
      <right style="thin">
        <color indexed="31"/>
      </right>
      <top style="thin">
        <color indexed="8"/>
      </top>
      <bottom style="thin">
        <color indexed="31"/>
      </bottom>
      <diagonal/>
    </border>
    <border>
      <left style="thin">
        <color indexed="31"/>
      </left>
      <right style="thin">
        <color indexed="31"/>
      </right>
      <top style="thin">
        <color indexed="8"/>
      </top>
      <bottom style="thin">
        <color indexed="31"/>
      </bottom>
      <diagonal/>
    </border>
    <border>
      <left style="thin">
        <color indexed="31"/>
      </left>
      <right style="thin">
        <color indexed="8"/>
      </right>
      <top style="thin">
        <color indexed="8"/>
      </top>
      <bottom style="thin">
        <color indexed="31"/>
      </bottom>
      <diagonal/>
    </border>
    <border>
      <left style="thin">
        <color indexed="8"/>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8"/>
      </right>
      <top style="thin">
        <color indexed="31"/>
      </top>
      <bottom style="thin">
        <color indexed="31"/>
      </bottom>
      <diagonal/>
    </border>
    <border>
      <left style="thin">
        <color indexed="8"/>
      </left>
      <right style="thin">
        <color indexed="22"/>
      </right>
      <top style="thin">
        <color indexed="8"/>
      </top>
      <bottom style="thin">
        <color indexed="8"/>
      </bottom>
      <diagonal/>
    </border>
    <border>
      <left style="thin">
        <color indexed="22"/>
      </left>
      <right style="thin">
        <color indexed="8"/>
      </right>
      <top style="thin">
        <color indexed="8"/>
      </top>
      <bottom style="thin">
        <color indexed="8"/>
      </bottom>
      <diagonal/>
    </border>
    <border>
      <left style="thin">
        <color indexed="8"/>
      </left>
      <right style="thin">
        <color indexed="31"/>
      </right>
      <top style="thin">
        <color indexed="8"/>
      </top>
      <bottom style="thin">
        <color indexed="8"/>
      </bottom>
      <diagonal/>
    </border>
    <border>
      <left style="thin">
        <color indexed="31"/>
      </left>
      <right style="thin">
        <color indexed="31"/>
      </right>
      <top style="thin">
        <color indexed="8"/>
      </top>
      <bottom style="thin">
        <color indexed="8"/>
      </bottom>
      <diagonal/>
    </border>
    <border>
      <left style="thin">
        <color indexed="31"/>
      </left>
      <right style="thin">
        <color indexed="8"/>
      </right>
      <top style="thin">
        <color indexed="8"/>
      </top>
      <bottom style="thin">
        <color indexed="8"/>
      </bottom>
      <diagonal/>
    </border>
    <border>
      <left style="thin">
        <color indexed="8"/>
      </left>
      <right style="thin">
        <color indexed="31"/>
      </right>
      <top style="thin">
        <color indexed="31"/>
      </top>
      <bottom style="thin">
        <color indexed="8"/>
      </bottom>
      <diagonal/>
    </border>
    <border>
      <left style="thin">
        <color indexed="31"/>
      </left>
      <right style="thin">
        <color indexed="31"/>
      </right>
      <top style="thin">
        <color indexed="31"/>
      </top>
      <bottom style="thin">
        <color indexed="8"/>
      </bottom>
      <diagonal/>
    </border>
    <border>
      <left style="thin">
        <color indexed="31"/>
      </left>
      <right style="thin">
        <color indexed="8"/>
      </right>
      <top style="thin">
        <color indexed="31"/>
      </top>
      <bottom style="thin">
        <color indexed="8"/>
      </bottom>
      <diagonal/>
    </border>
    <border>
      <left style="thin">
        <color indexed="8"/>
      </left>
      <right style="thin">
        <color indexed="8"/>
      </right>
      <top style="thin">
        <color indexed="8"/>
      </top>
      <bottom style="thin">
        <color indexed="31"/>
      </bottom>
      <diagonal/>
    </border>
    <border>
      <left style="thin">
        <color indexed="8"/>
      </left>
      <right style="thin">
        <color indexed="8"/>
      </right>
      <top style="thin">
        <color indexed="31"/>
      </top>
      <bottom style="thin">
        <color indexed="31"/>
      </bottom>
      <diagonal/>
    </border>
    <border>
      <left style="thin">
        <color indexed="8"/>
      </left>
      <right style="thin">
        <color indexed="8"/>
      </right>
      <top style="thin">
        <color indexed="31"/>
      </top>
      <bottom style="thin">
        <color indexed="8"/>
      </bottom>
      <diagonal/>
    </border>
    <border>
      <left style="thin">
        <color indexed="13"/>
      </left>
      <right style="thin">
        <color indexed="17"/>
      </right>
      <top style="thin">
        <color indexed="29"/>
      </top>
      <bottom style="thin">
        <color indexed="29"/>
      </bottom>
      <diagonal/>
    </border>
    <border>
      <left style="thin">
        <color indexed="17"/>
      </left>
      <right style="thin">
        <color indexed="13"/>
      </right>
      <top style="thin">
        <color indexed="29"/>
      </top>
      <bottom style="thin">
        <color indexed="29"/>
      </bottom>
      <diagonal/>
    </border>
    <border>
      <left style="thin">
        <color indexed="13"/>
      </left>
      <right style="thin">
        <color indexed="13"/>
      </right>
      <top style="thin">
        <color indexed="29"/>
      </top>
      <bottom style="thin">
        <color indexed="29"/>
      </bottom>
      <diagonal/>
    </border>
    <border>
      <left style="thin">
        <color indexed="13"/>
      </left>
      <right style="thin">
        <color indexed="17"/>
      </right>
      <top style="thin">
        <color indexed="29"/>
      </top>
      <bottom style="thin">
        <color indexed="13"/>
      </bottom>
      <diagonal/>
    </border>
    <border>
      <left style="thin">
        <color indexed="17"/>
      </left>
      <right style="thin">
        <color indexed="13"/>
      </right>
      <top style="thin">
        <color indexed="29"/>
      </top>
      <bottom style="thin">
        <color indexed="13"/>
      </bottom>
      <diagonal/>
    </border>
    <border>
      <left style="thin">
        <color indexed="13"/>
      </left>
      <right style="thin">
        <color indexed="13"/>
      </right>
      <top style="thin">
        <color indexed="29"/>
      </top>
      <bottom style="thin">
        <color indexed="13"/>
      </bottom>
      <diagonal/>
    </border>
    <border>
      <left style="thin">
        <color indexed="13"/>
      </left>
      <right style="thin">
        <color indexed="17"/>
      </right>
      <top style="thin">
        <color indexed="13"/>
      </top>
      <bottom style="thin">
        <color indexed="29"/>
      </bottom>
      <diagonal/>
    </border>
    <border>
      <left style="thin">
        <color indexed="17"/>
      </left>
      <right style="thin">
        <color indexed="13"/>
      </right>
      <top style="thin">
        <color indexed="13"/>
      </top>
      <bottom style="thin">
        <color indexed="29"/>
      </bottom>
      <diagonal/>
    </border>
    <border>
      <left style="thin">
        <color indexed="13"/>
      </left>
      <right style="thin">
        <color indexed="13"/>
      </right>
      <top style="thin">
        <color indexed="13"/>
      </top>
      <bottom style="thin">
        <color indexed="29"/>
      </bottom>
      <diagonal/>
    </border>
    <border>
      <left/>
      <right/>
      <top style="thin">
        <color indexed="13"/>
      </top>
      <bottom style="thin">
        <color indexed="13"/>
      </bottom>
      <diagonal/>
    </border>
    <border>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35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5" applyNumberFormat="0" applyFont="1" applyFill="0" applyBorder="0" applyAlignment="1" applyProtection="0">
      <alignment horizontal="center" vertical="center"/>
    </xf>
    <xf numFmtId="49" fontId="6" fillId="4" borderId="1" applyNumberFormat="1" applyFont="1" applyFill="1" applyBorder="1" applyAlignment="1" applyProtection="0">
      <alignment vertical="bottom"/>
    </xf>
    <xf numFmtId="49" fontId="6" fillId="4" borderId="2" applyNumberFormat="1" applyFont="1" applyFill="1" applyBorder="1" applyAlignment="1" applyProtection="0">
      <alignment horizontal="center" vertical="bottom"/>
    </xf>
    <xf numFmtId="49" fontId="6" fillId="4" borderId="3" applyNumberFormat="1" applyFont="1" applyFill="1" applyBorder="1" applyAlignment="1" applyProtection="0">
      <alignment horizontal="center" vertical="bottom"/>
    </xf>
    <xf numFmtId="49" fontId="0" borderId="4" applyNumberFormat="1" applyFont="1" applyFill="0" applyBorder="1" applyAlignment="1" applyProtection="0">
      <alignment vertical="bottom"/>
    </xf>
    <xf numFmtId="0" fontId="0" borderId="4" applyNumberFormat="1" applyFont="1" applyFill="0" applyBorder="1" applyAlignment="1" applyProtection="0">
      <alignment horizontal="center" vertical="bottom"/>
    </xf>
    <xf numFmtId="59" fontId="0" borderId="5" applyNumberFormat="1" applyFont="1" applyFill="0" applyBorder="1" applyAlignment="1" applyProtection="0">
      <alignment horizontal="center" vertical="bottom"/>
    </xf>
    <xf numFmtId="0" fontId="0" borderId="6" applyNumberFormat="1" applyFont="1" applyFill="0" applyBorder="1" applyAlignment="1" applyProtection="0">
      <alignment horizontal="center" vertical="bottom"/>
    </xf>
    <xf numFmtId="59" fontId="0" borderId="7" applyNumberFormat="1" applyFont="1" applyFill="0" applyBorder="1" applyAlignment="1" applyProtection="0">
      <alignment horizontal="center" vertical="bottom"/>
    </xf>
    <xf numFmtId="0" fontId="0" borderId="8" applyNumberFormat="1" applyFont="1" applyFill="0" applyBorder="1" applyAlignment="1" applyProtection="0">
      <alignment horizontal="center" vertical="bottom"/>
    </xf>
    <xf numFmtId="59" fontId="0" borderId="9" applyNumberFormat="1" applyFont="1" applyFill="0" applyBorder="1" applyAlignment="1" applyProtection="0">
      <alignment horizontal="center" vertical="bottom"/>
    </xf>
    <xf numFmtId="0" fontId="0" borderId="10" applyNumberFormat="1" applyFont="1" applyFill="0" applyBorder="1" applyAlignment="1" applyProtection="0">
      <alignment horizontal="center" vertical="bottom"/>
    </xf>
    <xf numFmtId="49" fontId="0" fillId="5" borderId="4" applyNumberFormat="1" applyFont="1" applyFill="1" applyBorder="1" applyAlignment="1" applyProtection="0">
      <alignment vertical="bottom"/>
    </xf>
    <xf numFmtId="0" fontId="0" fillId="5" borderId="4" applyNumberFormat="1" applyFont="1" applyFill="1" applyBorder="1" applyAlignment="1" applyProtection="0">
      <alignment horizontal="center" vertical="bottom"/>
    </xf>
    <xf numFmtId="59" fontId="0" fillId="5" borderId="5" applyNumberFormat="1" applyFont="1" applyFill="1" applyBorder="1" applyAlignment="1" applyProtection="0">
      <alignment horizontal="center" vertical="bottom"/>
    </xf>
    <xf numFmtId="0" fontId="0" fillId="5" borderId="6" applyNumberFormat="1" applyFont="1" applyFill="1" applyBorder="1" applyAlignment="1" applyProtection="0">
      <alignment horizontal="center" vertical="bottom"/>
    </xf>
    <xf numFmtId="0" fontId="0" fillId="5" borderId="11" applyNumberFormat="1" applyFont="1" applyFill="1" applyBorder="1" applyAlignment="1" applyProtection="0">
      <alignment horizontal="center" vertical="bottom"/>
    </xf>
    <xf numFmtId="59" fontId="0" fillId="5" borderId="7" applyNumberFormat="1" applyFont="1" applyFill="1" applyBorder="1" applyAlignment="1" applyProtection="0">
      <alignment horizontal="center" vertical="bottom"/>
    </xf>
    <xf numFmtId="0" fontId="0" fillId="5" borderId="8" applyNumberFormat="1" applyFont="1" applyFill="1" applyBorder="1" applyAlignment="1" applyProtection="0">
      <alignment horizontal="center" vertical="bottom"/>
    </xf>
    <xf numFmtId="0" fontId="0" fillId="5" borderId="12" applyNumberFormat="1" applyFont="1" applyFill="1" applyBorder="1" applyAlignment="1" applyProtection="0">
      <alignment horizontal="center" vertical="bottom"/>
    </xf>
    <xf numFmtId="0" fontId="0" fillId="5" borderId="7" applyNumberFormat="0" applyFont="1" applyFill="1" applyBorder="1" applyAlignment="1" applyProtection="0">
      <alignment horizontal="center" vertical="bottom"/>
    </xf>
    <xf numFmtId="0" fontId="0" fillId="5" borderId="12"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0" fillId="6" borderId="4" applyNumberFormat="1" applyFont="1" applyFill="1" applyBorder="1" applyAlignment="1" applyProtection="0">
      <alignment vertical="bottom"/>
    </xf>
    <xf numFmtId="49" fontId="0" fillId="7" borderId="4" applyNumberFormat="1" applyFont="1" applyFill="1" applyBorder="1" applyAlignment="1" applyProtection="0">
      <alignment vertical="bottom"/>
    </xf>
    <xf numFmtId="0" fontId="0" borderId="7" applyNumberFormat="0" applyFont="1" applyFill="0" applyBorder="1" applyAlignment="1" applyProtection="0">
      <alignment horizontal="center" vertical="bottom"/>
    </xf>
    <xf numFmtId="0" fontId="0" borderId="8" applyNumberFormat="0" applyFont="1" applyFill="0" applyBorder="1" applyAlignment="1" applyProtection="0">
      <alignment horizontal="center" vertical="bottom"/>
    </xf>
    <xf numFmtId="0" fontId="0" applyNumberFormat="1" applyFont="1" applyFill="0" applyBorder="0" applyAlignment="1" applyProtection="0">
      <alignment vertical="bottom"/>
    </xf>
    <xf numFmtId="59" fontId="0" borderId="13" applyNumberFormat="1" applyFont="1" applyFill="0" applyBorder="1" applyAlignment="1" applyProtection="0">
      <alignment horizontal="center" vertical="bottom"/>
    </xf>
    <xf numFmtId="59" fontId="0" borderId="14" applyNumberFormat="1" applyFont="1" applyFill="0" applyBorder="1" applyAlignment="1" applyProtection="0">
      <alignment horizontal="center" vertical="bottom"/>
    </xf>
    <xf numFmtId="1" fontId="0" borderId="4" applyNumberFormat="1" applyFont="1" applyFill="0" applyBorder="1" applyAlignment="1" applyProtection="0">
      <alignment horizontal="center" vertical="bottom"/>
    </xf>
    <xf numFmtId="59" fontId="0" borderId="15" applyNumberFormat="1" applyFont="1" applyFill="0" applyBorder="1" applyAlignment="1" applyProtection="0">
      <alignment horizontal="center" vertical="bottom"/>
    </xf>
    <xf numFmtId="0" fontId="0" applyNumberFormat="1" applyFont="1" applyFill="0" applyBorder="0" applyAlignment="1" applyProtection="0">
      <alignment vertical="bottom"/>
    </xf>
    <xf numFmtId="0" fontId="0" borderId="14" applyNumberFormat="0" applyFont="1" applyFill="0"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borderId="16" applyNumberFormat="1" applyFont="1" applyFill="0" applyBorder="1" applyAlignment="1" applyProtection="0">
      <alignment horizontal="center" vertical="bottom"/>
    </xf>
    <xf numFmtId="0" fontId="0" borderId="17" applyNumberFormat="1" applyFont="1" applyFill="0" applyBorder="1" applyAlignment="1" applyProtection="0">
      <alignment horizontal="center" vertical="bottom"/>
    </xf>
    <xf numFmtId="1" fontId="0" borderId="16" applyNumberFormat="1" applyFont="1" applyFill="0" applyBorder="1" applyAlignment="1" applyProtection="0">
      <alignment horizontal="center" vertical="bottom"/>
    </xf>
    <xf numFmtId="0" fontId="0" borderId="18" applyNumberFormat="1" applyFont="1" applyFill="0"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59" fontId="0" borderId="4" applyNumberFormat="1" applyFont="1" applyFill="0" applyBorder="1" applyAlignment="1" applyProtection="0">
      <alignment horizontal="center" vertical="bottom"/>
    </xf>
    <xf numFmtId="0" fontId="0" borderId="4" applyNumberFormat="0" applyFont="1" applyFill="0" applyBorder="1" applyAlignment="1" applyProtection="0">
      <alignment horizontal="center" vertical="bottom"/>
    </xf>
    <xf numFmtId="0" fontId="0" applyNumberFormat="1" applyFont="1" applyFill="0" applyBorder="0" applyAlignment="1" applyProtection="0">
      <alignment vertical="bottom"/>
    </xf>
    <xf numFmtId="49" fontId="7" fillId="8" borderId="19" applyNumberFormat="1" applyFont="1" applyFill="1" applyBorder="1" applyAlignment="1" applyProtection="0">
      <alignment vertical="bottom"/>
    </xf>
    <xf numFmtId="0" fontId="8" fillId="8" borderId="20" applyNumberFormat="0" applyFont="1" applyFill="1" applyBorder="1" applyAlignment="1" applyProtection="0">
      <alignment vertical="bottom"/>
    </xf>
    <xf numFmtId="0" fontId="8" fillId="8" borderId="18" applyNumberFormat="0" applyFont="1" applyFill="1" applyBorder="1" applyAlignment="1" applyProtection="0">
      <alignment vertical="bottom"/>
    </xf>
    <xf numFmtId="49" fontId="7" fillId="5" borderId="4" applyNumberFormat="1" applyFont="1" applyFill="1" applyBorder="1" applyAlignment="1" applyProtection="0">
      <alignment horizontal="left" vertical="bottom"/>
    </xf>
    <xf numFmtId="0" fontId="0" fillId="5" borderId="4" applyNumberFormat="0" applyFont="1" applyFill="1" applyBorder="1" applyAlignment="1" applyProtection="0">
      <alignment horizontal="left" vertical="bottom"/>
    </xf>
    <xf numFmtId="49" fontId="0" fillId="6" borderId="21" applyNumberFormat="1" applyFont="1" applyFill="1" applyBorder="1" applyAlignment="1" applyProtection="0">
      <alignment vertical="bottom"/>
    </xf>
    <xf numFmtId="0" fontId="0" borderId="21" applyNumberFormat="1" applyFont="1" applyFill="0" applyBorder="1" applyAlignment="1" applyProtection="0">
      <alignment horizontal="center" vertical="bottom"/>
    </xf>
    <xf numFmtId="59" fontId="0" borderId="21" applyNumberFormat="1" applyFont="1" applyFill="0" applyBorder="1" applyAlignment="1" applyProtection="0">
      <alignment horizontal="center" vertical="bottom"/>
    </xf>
    <xf numFmtId="1" fontId="0" borderId="21" applyNumberFormat="1" applyFont="1" applyFill="0" applyBorder="1" applyAlignment="1" applyProtection="0">
      <alignment horizontal="center" vertical="bottom"/>
    </xf>
    <xf numFmtId="49" fontId="7" fillId="9" borderId="22" applyNumberFormat="1" applyFont="1" applyFill="1" applyBorder="1" applyAlignment="1" applyProtection="0">
      <alignment horizontal="left" vertical="bottom"/>
    </xf>
    <xf numFmtId="0" fontId="0" fillId="9" borderId="23" applyNumberFormat="0" applyFont="1" applyFill="1" applyBorder="1" applyAlignment="1" applyProtection="0">
      <alignment horizontal="center" vertical="bottom"/>
    </xf>
    <xf numFmtId="0" fontId="0" fillId="9" borderId="24" applyNumberFormat="0" applyFont="1" applyFill="1" applyBorder="1" applyAlignment="1" applyProtection="0">
      <alignment horizontal="center" vertical="bottom"/>
    </xf>
    <xf numFmtId="0" fontId="0" fillId="9" borderId="25" applyNumberFormat="0" applyFont="1" applyFill="1" applyBorder="1" applyAlignment="1" applyProtection="0">
      <alignment horizontal="center" vertical="bottom"/>
    </xf>
    <xf numFmtId="49" fontId="0" fillId="6" borderId="26" applyNumberFormat="1" applyFont="1" applyFill="1" applyBorder="1" applyAlignment="1" applyProtection="0">
      <alignment vertical="bottom"/>
    </xf>
    <xf numFmtId="0" fontId="0" borderId="26" applyNumberFormat="1" applyFont="1" applyFill="0" applyBorder="1" applyAlignment="1" applyProtection="0">
      <alignment horizontal="center" vertical="bottom"/>
    </xf>
    <xf numFmtId="59" fontId="0" borderId="26" applyNumberFormat="1" applyFont="1" applyFill="0" applyBorder="1" applyAlignment="1" applyProtection="0">
      <alignment horizontal="center" vertical="bottom"/>
    </xf>
    <xf numFmtId="49" fontId="6" fillId="10" borderId="4" applyNumberFormat="1" applyFont="1" applyFill="1" applyBorder="1" applyAlignment="1" applyProtection="0">
      <alignment horizontal="left" vertical="bottom"/>
    </xf>
    <xf numFmtId="0" fontId="0" fillId="10" borderId="16" applyNumberFormat="0" applyFont="1" applyFill="1" applyBorder="1" applyAlignment="1" applyProtection="0">
      <alignment horizontal="center" vertical="bottom"/>
    </xf>
    <xf numFmtId="0" fontId="0" fillId="10" borderId="18" applyNumberFormat="0" applyFont="1" applyFill="1" applyBorder="1" applyAlignment="1" applyProtection="0">
      <alignment horizontal="center" vertical="bottom"/>
    </xf>
    <xf numFmtId="49" fontId="6" fillId="11" borderId="4" applyNumberFormat="1" applyFont="1" applyFill="1" applyBorder="1" applyAlignment="1" applyProtection="0">
      <alignment horizontal="left" vertical="bottom"/>
    </xf>
    <xf numFmtId="0" fontId="0" borderId="16" applyNumberFormat="0" applyFont="1" applyFill="0" applyBorder="1" applyAlignment="1" applyProtection="0">
      <alignment horizontal="center" vertical="bottom"/>
    </xf>
    <xf numFmtId="0" fontId="0" borderId="18" applyNumberFormat="0" applyFont="1" applyFill="0" applyBorder="1" applyAlignment="1" applyProtection="0">
      <alignment horizontal="left" vertical="bottom"/>
    </xf>
    <xf numFmtId="0" fontId="0" borderId="18" applyNumberFormat="0" applyFont="1" applyFill="0" applyBorder="1" applyAlignment="1" applyProtection="0">
      <alignment horizontal="center" vertical="bottom"/>
    </xf>
    <xf numFmtId="0" fontId="0" fillId="6" borderId="27" applyNumberFormat="0" applyFont="1" applyFill="1" applyBorder="1" applyAlignment="1" applyProtection="0">
      <alignment vertical="bottom"/>
    </xf>
    <xf numFmtId="0" fontId="0" borderId="28" applyNumberFormat="0" applyFont="1" applyFill="0" applyBorder="1" applyAlignment="1" applyProtection="0">
      <alignment horizontal="center" vertical="bottom"/>
    </xf>
    <xf numFmtId="0" fontId="0" borderId="11" applyNumberFormat="0" applyFont="1" applyFill="0" applyBorder="1" applyAlignment="1" applyProtection="0">
      <alignment horizontal="center" vertical="bottom"/>
    </xf>
    <xf numFmtId="49" fontId="0" fillId="6" borderId="29" applyNumberFormat="1" applyFont="1" applyFill="1" applyBorder="1" applyAlignment="1" applyProtection="0">
      <alignment vertical="bottom"/>
    </xf>
    <xf numFmtId="0" fontId="0" borderId="30" applyNumberFormat="0" applyFont="1" applyFill="0" applyBorder="1" applyAlignment="1" applyProtection="0">
      <alignment horizontal="center" vertical="bottom"/>
    </xf>
    <xf numFmtId="0" fontId="0" borderId="12" applyNumberFormat="0" applyFont="1" applyFill="0" applyBorder="1" applyAlignment="1" applyProtection="0">
      <alignment horizontal="center" vertical="bottom"/>
    </xf>
    <xf numFmtId="0" fontId="0" fillId="6" borderId="29" applyNumberFormat="0" applyFont="1" applyFill="1" applyBorder="1" applyAlignment="1" applyProtection="0">
      <alignment vertical="bottom"/>
    </xf>
    <xf numFmtId="49" fontId="7" fillId="6" borderId="29" applyNumberFormat="1" applyFont="1" applyFill="1" applyBorder="1" applyAlignment="1" applyProtection="0">
      <alignment vertical="bottom"/>
    </xf>
    <xf numFmtId="0" fontId="7" borderId="30" applyNumberFormat="0" applyFont="1" applyFill="0" applyBorder="1" applyAlignment="1" applyProtection="0">
      <alignment horizontal="center" vertical="bottom"/>
    </xf>
    <xf numFmtId="0" fontId="7" borderId="12" applyNumberFormat="0" applyFont="1" applyFill="0" applyBorder="1" applyAlignment="1" applyProtection="0">
      <alignment horizontal="center" vertical="bottom"/>
    </xf>
    <xf numFmtId="49" fontId="0" fillId="5" borderId="29" applyNumberFormat="1" applyFont="1" applyFill="1" applyBorder="1" applyAlignment="1" applyProtection="0">
      <alignment horizontal="left" vertical="bottom" wrapText="1"/>
    </xf>
    <xf numFmtId="0" fontId="0" fillId="5" borderId="12" applyNumberFormat="0" applyFont="1" applyFill="1" applyBorder="1" applyAlignment="1" applyProtection="0">
      <alignment horizontal="center" vertical="bottom" wrapText="1"/>
    </xf>
    <xf numFmtId="0" fontId="0" applyNumberFormat="1" applyFont="1" applyFill="0" applyBorder="0" applyAlignment="1" applyProtection="0">
      <alignment vertical="bottom"/>
    </xf>
    <xf numFmtId="49" fontId="7" fillId="12" borderId="4" applyNumberFormat="1" applyFont="1" applyFill="1" applyBorder="1" applyAlignment="1" applyProtection="0">
      <alignment horizontal="left" vertical="bottom"/>
    </xf>
    <xf numFmtId="0" fontId="0" fillId="12" borderId="4" applyNumberFormat="0" applyFont="1" applyFill="1" applyBorder="1" applyAlignment="1" applyProtection="0">
      <alignment horizontal="left" vertical="bottom"/>
    </xf>
    <xf numFmtId="49" fontId="7" fillId="9" borderId="31" applyNumberFormat="1" applyFont="1" applyFill="1" applyBorder="1" applyAlignment="1" applyProtection="0">
      <alignment horizontal="left" vertical="bottom"/>
    </xf>
    <xf numFmtId="0" fontId="0" fillId="9" borderId="32" applyNumberFormat="0" applyFont="1" applyFill="1" applyBorder="1" applyAlignment="1" applyProtection="0">
      <alignment horizontal="center" vertical="bottom"/>
    </xf>
    <xf numFmtId="0" fontId="0" fillId="9" borderId="33" applyNumberFormat="0" applyFont="1" applyFill="1" applyBorder="1" applyAlignment="1" applyProtection="0">
      <alignment horizontal="center" vertical="bottom"/>
    </xf>
    <xf numFmtId="0" fontId="0" fillId="9" borderId="34" applyNumberFormat="0" applyFont="1" applyFill="1" applyBorder="1" applyAlignment="1" applyProtection="0">
      <alignment horizontal="center" vertical="bottom"/>
    </xf>
    <xf numFmtId="49" fontId="6" fillId="13" borderId="4" applyNumberFormat="1" applyFont="1" applyFill="1" applyBorder="1" applyAlignment="1" applyProtection="0">
      <alignment horizontal="left" vertical="bottom"/>
    </xf>
    <xf numFmtId="0" fontId="0" fillId="13" borderId="16" applyNumberFormat="0" applyFont="1" applyFill="1" applyBorder="1" applyAlignment="1" applyProtection="0">
      <alignment horizontal="center" vertical="bottom"/>
    </xf>
    <xf numFmtId="0" fontId="0" fillId="13" borderId="18"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6" fillId="4" borderId="35" applyNumberFormat="0" applyFont="1" applyFill="1" applyBorder="1" applyAlignment="1" applyProtection="0">
      <alignment horizontal="center" vertical="bottom"/>
    </xf>
    <xf numFmtId="49" fontId="7" fillId="8" borderId="27" applyNumberFormat="1" applyFont="1" applyFill="1" applyBorder="1" applyAlignment="1" applyProtection="0">
      <alignment vertical="bottom"/>
    </xf>
    <xf numFmtId="0" fontId="8" fillId="8" borderId="28" applyNumberFormat="0" applyFont="1" applyFill="1" applyBorder="1" applyAlignment="1" applyProtection="0">
      <alignment horizontal="center" vertical="bottom"/>
    </xf>
    <xf numFmtId="0" fontId="8" fillId="8" borderId="11" applyNumberFormat="0" applyFont="1" applyFill="1" applyBorder="1" applyAlignment="1" applyProtection="0">
      <alignment horizontal="center" vertical="bottom"/>
    </xf>
    <xf numFmtId="59" fontId="8" fillId="8" borderId="11" applyNumberFormat="1" applyFont="1" applyFill="1" applyBorder="1" applyAlignment="1" applyProtection="0">
      <alignment horizontal="center" vertical="bottom"/>
    </xf>
    <xf numFmtId="0" fontId="0" borderId="30" applyNumberFormat="1" applyFont="1" applyFill="0" applyBorder="1" applyAlignment="1" applyProtection="0">
      <alignment horizontal="center" vertical="bottom"/>
    </xf>
    <xf numFmtId="0" fontId="0" borderId="12" applyNumberFormat="1" applyFont="1" applyFill="0" applyBorder="1" applyAlignment="1" applyProtection="0">
      <alignment horizontal="center" vertical="bottom"/>
    </xf>
    <xf numFmtId="59" fontId="0" borderId="12" applyNumberFormat="1" applyFont="1" applyFill="0" applyBorder="1" applyAlignment="1" applyProtection="0">
      <alignment horizontal="center" vertical="bottom"/>
    </xf>
    <xf numFmtId="49" fontId="0" fillId="6" borderId="36" applyNumberFormat="1" applyFont="1" applyFill="1" applyBorder="1" applyAlignment="1" applyProtection="0">
      <alignment vertical="bottom"/>
    </xf>
    <xf numFmtId="0" fontId="0" borderId="37" applyNumberFormat="1" applyFont="1" applyFill="0" applyBorder="1" applyAlignment="1" applyProtection="0">
      <alignment horizontal="center" vertical="bottom"/>
    </xf>
    <xf numFmtId="0" fontId="0" borderId="35" applyNumberFormat="1" applyFont="1" applyFill="0" applyBorder="1" applyAlignment="1" applyProtection="0">
      <alignment horizontal="center" vertical="bottom"/>
    </xf>
    <xf numFmtId="59" fontId="0" borderId="35" applyNumberFormat="1" applyFont="1" applyFill="0" applyBorder="1" applyAlignment="1" applyProtection="0">
      <alignment horizontal="center" vertical="bottom"/>
    </xf>
    <xf numFmtId="0" fontId="9" fillId="10" borderId="4" applyNumberFormat="0" applyFont="1" applyFill="1" applyBorder="1" applyAlignment="1" applyProtection="0">
      <alignment horizontal="center" vertical="bottom"/>
    </xf>
    <xf numFmtId="59" fontId="9" fillId="10" borderId="4" applyNumberFormat="1" applyFont="1" applyFill="1" applyBorder="1" applyAlignment="1" applyProtection="0">
      <alignment horizontal="center" vertical="bottom"/>
    </xf>
    <xf numFmtId="49" fontId="0" fillId="6" borderId="27" applyNumberFormat="1" applyFont="1" applyFill="1" applyBorder="1" applyAlignment="1" applyProtection="0">
      <alignment vertical="bottom"/>
    </xf>
    <xf numFmtId="0" fontId="0" borderId="28" applyNumberFormat="1" applyFont="1" applyFill="0" applyBorder="1" applyAlignment="1" applyProtection="0">
      <alignment horizontal="center" vertical="bottom"/>
    </xf>
    <xf numFmtId="0" fontId="0" borderId="11" applyNumberFormat="1" applyFont="1" applyFill="0" applyBorder="1" applyAlignment="1" applyProtection="0">
      <alignment horizontal="center" vertical="bottom"/>
    </xf>
    <xf numFmtId="59" fontId="0" borderId="11" applyNumberFormat="1" applyFont="1" applyFill="0" applyBorder="1" applyAlignment="1" applyProtection="0">
      <alignment horizontal="center" vertical="bottom"/>
    </xf>
    <xf numFmtId="49" fontId="0" fillId="6" borderId="38" applyNumberFormat="1" applyFont="1" applyFill="1" applyBorder="1" applyAlignment="1" applyProtection="0">
      <alignment vertical="bottom"/>
    </xf>
    <xf numFmtId="0" fontId="0" borderId="39" applyNumberFormat="1" applyFont="1" applyFill="0" applyBorder="1" applyAlignment="1" applyProtection="0">
      <alignment horizontal="center" vertical="bottom"/>
    </xf>
    <xf numFmtId="0" fontId="0" borderId="40" applyNumberFormat="1" applyFont="1" applyFill="0" applyBorder="1" applyAlignment="1" applyProtection="0">
      <alignment horizontal="center" vertical="bottom"/>
    </xf>
    <xf numFmtId="59" fontId="0" borderId="40" applyNumberFormat="1" applyFont="1" applyFill="0" applyBorder="1" applyAlignment="1" applyProtection="0">
      <alignment horizontal="center" vertical="bottom"/>
    </xf>
    <xf numFmtId="49" fontId="6" fillId="14" borderId="22" applyNumberFormat="1" applyFont="1" applyFill="1" applyBorder="1" applyAlignment="1" applyProtection="0">
      <alignment horizontal="left" vertical="bottom"/>
    </xf>
    <xf numFmtId="0" fontId="9" fillId="14" borderId="23" applyNumberFormat="0" applyFont="1" applyFill="1" applyBorder="1" applyAlignment="1" applyProtection="0">
      <alignment horizontal="center" vertical="bottom"/>
    </xf>
    <xf numFmtId="0" fontId="9" fillId="14" borderId="24" applyNumberFormat="0" applyFont="1" applyFill="1" applyBorder="1" applyAlignment="1" applyProtection="0">
      <alignment horizontal="center" vertical="bottom"/>
    </xf>
    <xf numFmtId="59" fontId="9" fillId="14" borderId="24" applyNumberFormat="1" applyFont="1" applyFill="1" applyBorder="1" applyAlignment="1" applyProtection="0">
      <alignment horizontal="center" vertical="bottom"/>
    </xf>
    <xf numFmtId="59" fontId="9" fillId="14" borderId="25" applyNumberFormat="1" applyFont="1" applyFill="1" applyBorder="1" applyAlignment="1" applyProtection="0">
      <alignment horizontal="center" vertical="bottom"/>
    </xf>
    <xf numFmtId="59" fontId="9" fillId="14" borderId="41" applyNumberFormat="1" applyFont="1" applyFill="1" applyBorder="1" applyAlignment="1" applyProtection="0">
      <alignment horizontal="center" vertical="bottom"/>
    </xf>
    <xf numFmtId="49" fontId="0" fillId="6" borderId="42" applyNumberFormat="1" applyFont="1" applyFill="1" applyBorder="1" applyAlignment="1" applyProtection="0">
      <alignment vertical="bottom"/>
    </xf>
    <xf numFmtId="0" fontId="0" borderId="43" applyNumberFormat="1" applyFont="1" applyFill="0" applyBorder="1" applyAlignment="1" applyProtection="0">
      <alignment horizontal="center" vertical="bottom"/>
    </xf>
    <xf numFmtId="0" fontId="0" borderId="44" applyNumberFormat="1" applyFont="1" applyFill="0" applyBorder="1" applyAlignment="1" applyProtection="0">
      <alignment horizontal="center" vertical="bottom"/>
    </xf>
    <xf numFmtId="59" fontId="0" borderId="44" applyNumberFormat="1" applyFont="1" applyFill="0" applyBorder="1" applyAlignment="1" applyProtection="0">
      <alignment horizontal="center" vertical="bottom"/>
    </xf>
    <xf numFmtId="0" fontId="0" fillId="13" borderId="7" applyNumberFormat="0" applyFont="1" applyFill="1" applyBorder="1" applyAlignment="1" applyProtection="0">
      <alignment horizontal="center" vertical="bottom"/>
    </xf>
    <xf numFmtId="0" fontId="0" fillId="13" borderId="12" applyNumberFormat="0" applyFont="1" applyFill="1" applyBorder="1" applyAlignment="1" applyProtection="0">
      <alignment horizontal="center" vertical="bottom"/>
    </xf>
    <xf numFmtId="59" fontId="0" fillId="13" borderId="12" applyNumberFormat="1" applyFont="1" applyFill="1" applyBorder="1" applyAlignment="1" applyProtection="0">
      <alignment horizontal="center" vertical="bottom"/>
    </xf>
    <xf numFmtId="49" fontId="6" fillId="15" borderId="4" applyNumberFormat="1" applyFont="1" applyFill="1" applyBorder="1" applyAlignment="1" applyProtection="0">
      <alignment horizontal="left" vertical="bottom"/>
    </xf>
    <xf numFmtId="0" fontId="0" fillId="15" borderId="7" applyNumberFormat="0" applyFont="1" applyFill="1" applyBorder="1" applyAlignment="1" applyProtection="0">
      <alignment horizontal="center" vertical="bottom"/>
    </xf>
    <xf numFmtId="0" fontId="0" fillId="15" borderId="12" applyNumberFormat="0" applyFont="1" applyFill="1" applyBorder="1" applyAlignment="1" applyProtection="0">
      <alignment horizontal="center" vertical="bottom"/>
    </xf>
    <xf numFmtId="59" fontId="0" fillId="15" borderId="12" applyNumberFormat="1" applyFont="1" applyFill="1" applyBorder="1" applyAlignment="1" applyProtection="0">
      <alignment horizontal="center" vertical="bottom"/>
    </xf>
    <xf numFmtId="49" fontId="7" fillId="6" borderId="36" applyNumberFormat="1" applyFont="1" applyFill="1" applyBorder="1" applyAlignment="1" applyProtection="0">
      <alignment vertical="bottom"/>
    </xf>
    <xf numFmtId="49" fontId="6" fillId="16" borderId="4" applyNumberFormat="1" applyFont="1" applyFill="1" applyBorder="1" applyAlignment="1" applyProtection="0">
      <alignment horizontal="left" vertical="bottom"/>
    </xf>
    <xf numFmtId="0" fontId="9" fillId="16" borderId="7" applyNumberFormat="0" applyFont="1" applyFill="1" applyBorder="1" applyAlignment="1" applyProtection="0">
      <alignment horizontal="center" vertical="bottom"/>
    </xf>
    <xf numFmtId="0" fontId="9" fillId="16" borderId="12" applyNumberFormat="0" applyFont="1" applyFill="1" applyBorder="1" applyAlignment="1" applyProtection="0">
      <alignment horizontal="center" vertical="bottom"/>
    </xf>
    <xf numFmtId="59" fontId="9" fillId="16" borderId="12" applyNumberFormat="1" applyFont="1" applyFill="1" applyBorder="1" applyAlignment="1" applyProtection="0">
      <alignment horizontal="center" vertical="bottom"/>
    </xf>
    <xf numFmtId="59" fontId="7" borderId="12" applyNumberFormat="1" applyFont="1" applyFill="0" applyBorder="1" applyAlignment="1" applyProtection="0">
      <alignment horizontal="center" vertical="bottom"/>
    </xf>
    <xf numFmtId="59" fontId="0" fillId="5" borderId="12" applyNumberFormat="1" applyFont="1" applyFill="1" applyBorder="1" applyAlignment="1" applyProtection="0">
      <alignment horizontal="center" vertical="bottom" wrapText="1"/>
    </xf>
    <xf numFmtId="0" fontId="0" applyNumberFormat="1" applyFont="1" applyFill="0" applyBorder="0" applyAlignment="1" applyProtection="0">
      <alignment vertical="bottom"/>
    </xf>
    <xf numFmtId="49" fontId="0" fillId="17" borderId="45" applyNumberFormat="1" applyFont="1" applyFill="1" applyBorder="1" applyAlignment="1" applyProtection="0">
      <alignment vertical="bottom"/>
    </xf>
    <xf numFmtId="49" fontId="6" fillId="4" borderId="45" applyNumberFormat="1" applyFont="1" applyFill="1" applyBorder="1" applyAlignment="1" applyProtection="0">
      <alignment horizontal="center" vertical="bottom"/>
    </xf>
    <xf numFmtId="49" fontId="6" fillId="4" borderId="45" applyNumberFormat="1" applyFont="1" applyFill="1" applyBorder="1" applyAlignment="1" applyProtection="0">
      <alignment horizontal="left" vertical="bottom"/>
    </xf>
    <xf numFmtId="0" fontId="0" fillId="6" borderId="45" applyNumberFormat="0" applyFont="1" applyFill="1" applyBorder="1" applyAlignment="1" applyProtection="0">
      <alignment vertical="bottom"/>
    </xf>
    <xf numFmtId="0" fontId="0" borderId="45" applyNumberFormat="0" applyFont="1" applyFill="0" applyBorder="1" applyAlignment="1" applyProtection="0">
      <alignment horizontal="center" vertical="bottom"/>
    </xf>
    <xf numFmtId="0" fontId="0" borderId="45" applyNumberFormat="0" applyFont="1" applyFill="0" applyBorder="1" applyAlignment="1" applyProtection="0">
      <alignment horizontal="left" vertical="bottom"/>
    </xf>
    <xf numFmtId="49" fontId="0" fillId="7" borderId="45" applyNumberFormat="1" applyFont="1" applyFill="1" applyBorder="1" applyAlignment="1" applyProtection="0">
      <alignment vertical="bottom"/>
    </xf>
    <xf numFmtId="0" fontId="0" borderId="45" applyNumberFormat="1" applyFont="1" applyFill="0" applyBorder="1" applyAlignment="1" applyProtection="0">
      <alignment horizontal="center" vertical="bottom"/>
    </xf>
    <xf numFmtId="49" fontId="0" borderId="45" applyNumberFormat="1" applyFont="1" applyFill="0" applyBorder="1" applyAlignment="1" applyProtection="0">
      <alignment horizontal="left" vertical="bottom"/>
    </xf>
    <xf numFmtId="59" fontId="0" borderId="45" applyNumberFormat="1" applyFont="1" applyFill="0" applyBorder="1" applyAlignment="1" applyProtection="0">
      <alignment horizontal="center" vertical="bottom"/>
    </xf>
    <xf numFmtId="49" fontId="6" fillId="4" borderId="45" applyNumberFormat="1" applyFont="1" applyFill="1" applyBorder="1" applyAlignment="1" applyProtection="0">
      <alignment vertical="bottom"/>
    </xf>
    <xf numFmtId="0" fontId="6" fillId="4" borderId="45" applyNumberFormat="0" applyFont="1" applyFill="1" applyBorder="1" applyAlignment="1" applyProtection="0">
      <alignment horizontal="center" vertical="bottom"/>
    </xf>
    <xf numFmtId="0" fontId="6" fillId="4" borderId="45" applyNumberFormat="0" applyFont="1" applyFill="1" applyBorder="1" applyAlignment="1" applyProtection="0">
      <alignment horizontal="left" vertical="bottom"/>
    </xf>
    <xf numFmtId="0" fontId="6" fillId="4" borderId="45" applyNumberFormat="1" applyFont="1" applyFill="1" applyBorder="1" applyAlignment="1" applyProtection="0">
      <alignment horizontal="center" vertical="bottom"/>
    </xf>
    <xf numFmtId="59" fontId="6" fillId="4" borderId="45" applyNumberFormat="1" applyFont="1" applyFill="1" applyBorder="1" applyAlignment="1" applyProtection="0">
      <alignment horizontal="center" vertical="bottom"/>
    </xf>
    <xf numFmtId="49" fontId="0" fillId="6" borderId="45" applyNumberFormat="1" applyFont="1" applyFill="1" applyBorder="1" applyAlignment="1" applyProtection="0">
      <alignment vertical="bottom"/>
    </xf>
    <xf numFmtId="1" fontId="0" borderId="45" applyNumberFormat="1" applyFont="1" applyFill="0" applyBorder="1" applyAlignment="1" applyProtection="0">
      <alignment horizontal="center" vertical="bottom"/>
    </xf>
    <xf numFmtId="0" fontId="0" borderId="45" applyNumberFormat="0" applyFont="1" applyFill="0" applyBorder="1" applyAlignment="1" applyProtection="0">
      <alignment vertical="bottom"/>
    </xf>
    <xf numFmtId="49" fontId="0" borderId="45" applyNumberFormat="1" applyFont="1" applyFill="0" applyBorder="1" applyAlignment="1" applyProtection="0">
      <alignment vertical="bottom"/>
    </xf>
    <xf numFmtId="0" fontId="0" fillId="4" borderId="45" applyNumberFormat="0" applyFont="1" applyFill="1" applyBorder="1" applyAlignment="1" applyProtection="0">
      <alignment horizontal="center" vertical="bottom"/>
    </xf>
    <xf numFmtId="0" fontId="0" fillId="4" borderId="45" applyNumberFormat="0" applyFont="1" applyFill="1" applyBorder="1" applyAlignment="1" applyProtection="0">
      <alignment vertical="bottom"/>
    </xf>
    <xf numFmtId="1" fontId="6" fillId="4" borderId="45" applyNumberFormat="1" applyFont="1" applyFill="1" applyBorder="1" applyAlignment="1" applyProtection="0">
      <alignment horizontal="center" vertical="bottom"/>
    </xf>
    <xf numFmtId="0" fontId="9" fillId="4" borderId="45" applyNumberFormat="0" applyFont="1" applyFill="1" applyBorder="1" applyAlignment="1" applyProtection="0">
      <alignment horizontal="center" vertical="bottom"/>
    </xf>
    <xf numFmtId="0" fontId="9" fillId="4" borderId="45" applyNumberFormat="0" applyFont="1" applyFill="1" applyBorder="1" applyAlignment="1" applyProtection="0">
      <alignment vertical="bottom"/>
    </xf>
    <xf numFmtId="0" fontId="0" fillId="7" borderId="45" applyNumberFormat="0" applyFont="1" applyFill="1" applyBorder="1" applyAlignment="1" applyProtection="0">
      <alignment vertical="bottom"/>
    </xf>
    <xf numFmtId="49" fontId="0" fillId="5" borderId="45" applyNumberFormat="1" applyFont="1" applyFill="1" applyBorder="1" applyAlignment="1" applyProtection="0">
      <alignment horizontal="left" vertical="bottom"/>
    </xf>
    <xf numFmtId="0" fontId="0" fillId="5" borderId="45" applyNumberFormat="1" applyFont="1" applyFill="1" applyBorder="1" applyAlignment="1" applyProtection="0">
      <alignment horizontal="center" vertical="bottom"/>
    </xf>
    <xf numFmtId="0" fontId="0" fillId="5" borderId="45" applyNumberFormat="0" applyFont="1" applyFill="1" applyBorder="1" applyAlignment="1" applyProtection="0">
      <alignment horizontal="left" vertical="bottom"/>
    </xf>
    <xf numFmtId="0" fontId="0" fillId="5" borderId="45"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6" fillId="4" borderId="4" applyNumberFormat="1" applyFont="1" applyFill="1" applyBorder="1" applyAlignment="1" applyProtection="0">
      <alignment vertical="bottom"/>
    </xf>
    <xf numFmtId="49" fontId="6" fillId="4" borderId="4" applyNumberFormat="1" applyFont="1" applyFill="1" applyBorder="1" applyAlignment="1" applyProtection="0">
      <alignment horizontal="center" vertical="bottom"/>
    </xf>
    <xf numFmtId="49" fontId="7" fillId="7" borderId="4" applyNumberFormat="1" applyFont="1" applyFill="1" applyBorder="1" applyAlignment="1" applyProtection="0">
      <alignment vertical="bottom"/>
    </xf>
    <xf numFmtId="49" fontId="7" fillId="6" borderId="4" applyNumberFormat="1" applyFont="1" applyFill="1" applyBorder="1" applyAlignment="1" applyProtection="0">
      <alignment vertical="bottom"/>
    </xf>
    <xf numFmtId="49" fontId="7" fillId="7" borderId="46" applyNumberFormat="1" applyFont="1" applyFill="1" applyBorder="1" applyAlignment="1" applyProtection="0">
      <alignment vertical="bottom"/>
    </xf>
    <xf numFmtId="0" fontId="0" borderId="47" applyNumberFormat="1" applyFont="1" applyFill="0" applyBorder="1" applyAlignment="1" applyProtection="0">
      <alignment horizontal="center" vertical="bottom"/>
    </xf>
    <xf numFmtId="49" fontId="7" fillId="7" borderId="48" applyNumberFormat="1" applyFont="1" applyFill="1" applyBorder="1" applyAlignment="1" applyProtection="0">
      <alignment vertical="bottom"/>
    </xf>
    <xf numFmtId="49" fontId="0" fillId="7" borderId="48" applyNumberFormat="1" applyFont="1" applyFill="1" applyBorder="1" applyAlignment="1" applyProtection="0">
      <alignment vertical="bottom"/>
    </xf>
    <xf numFmtId="49" fontId="0" fillId="7" borderId="46" applyNumberFormat="1" applyFont="1" applyFill="1" applyBorder="1" applyAlignment="1" applyProtection="0">
      <alignment vertical="bottom"/>
    </xf>
    <xf numFmtId="49" fontId="0" fillId="7" borderId="49" applyNumberFormat="1" applyFont="1" applyFill="1" applyBorder="1" applyAlignment="1" applyProtection="0">
      <alignment vertical="bottom"/>
    </xf>
    <xf numFmtId="49" fontId="0" fillId="7" borderId="50" applyNumberFormat="1" applyFont="1" applyFill="1" applyBorder="1" applyAlignment="1" applyProtection="0">
      <alignment vertical="bottom"/>
    </xf>
    <xf numFmtId="49" fontId="7" fillId="7" borderId="45" applyNumberFormat="1" applyFont="1" applyFill="1" applyBorder="1" applyAlignment="1" applyProtection="0">
      <alignment vertical="bottom"/>
    </xf>
    <xf numFmtId="49" fontId="0" fillId="6" borderId="51" applyNumberFormat="1" applyFont="1" applyFill="1" applyBorder="1" applyAlignment="1" applyProtection="0">
      <alignment vertical="bottom"/>
    </xf>
    <xf numFmtId="0" fontId="0" borderId="20" applyNumberFormat="1" applyFont="1" applyFill="0" applyBorder="1" applyAlignment="1" applyProtection="0">
      <alignment horizontal="center" vertical="bottom"/>
    </xf>
    <xf numFmtId="49" fontId="7" fillId="7" borderId="52" applyNumberFormat="1" applyFont="1" applyFill="1" applyBorder="1" applyAlignment="1" applyProtection="0">
      <alignment vertical="bottom"/>
    </xf>
    <xf numFmtId="0" fontId="7" fillId="7" borderId="4" applyNumberFormat="0" applyFont="1" applyFill="1" applyBorder="1" applyAlignment="1" applyProtection="0">
      <alignment vertical="bottom"/>
    </xf>
    <xf numFmtId="0" fontId="0" applyNumberFormat="1" applyFont="1" applyFill="0" applyBorder="0" applyAlignment="1" applyProtection="0">
      <alignment vertical="bottom"/>
    </xf>
    <xf numFmtId="49" fontId="7" fillId="5" borderId="4" applyNumberFormat="1" applyFont="1" applyFill="1" applyBorder="1" applyAlignment="1" applyProtection="0">
      <alignment horizontal="center" vertical="bottom"/>
    </xf>
    <xf numFmtId="0" fontId="7" fillId="5" borderId="4" applyNumberFormat="0" applyFont="1" applyFill="1" applyBorder="1" applyAlignment="1" applyProtection="0">
      <alignment horizontal="center" vertical="bottom"/>
    </xf>
    <xf numFmtId="0" fontId="0" fillId="5" borderId="4" applyNumberFormat="0" applyFont="1" applyFill="1" applyBorder="1" applyAlignment="1" applyProtection="0">
      <alignment vertical="bottom"/>
    </xf>
    <xf numFmtId="49" fontId="10" fillId="5" borderId="4" applyNumberFormat="1" applyFont="1" applyFill="1" applyBorder="1" applyAlignment="1" applyProtection="0">
      <alignment horizontal="center" vertical="bottom"/>
    </xf>
    <xf numFmtId="0" fontId="10" fillId="5" borderId="4" applyNumberFormat="0" applyFont="1" applyFill="1" applyBorder="1" applyAlignment="1" applyProtection="0">
      <alignment horizontal="center" vertical="bottom"/>
    </xf>
    <xf numFmtId="0" fontId="0" borderId="53" applyNumberFormat="0" applyFont="1" applyFill="0" applyBorder="1" applyAlignment="1" applyProtection="0">
      <alignment vertical="bottom"/>
    </xf>
    <xf numFmtId="0" fontId="0" borderId="54" applyNumberFormat="0" applyFont="1" applyFill="0" applyBorder="1" applyAlignment="1" applyProtection="0">
      <alignment vertical="bottom"/>
    </xf>
    <xf numFmtId="0" fontId="0" borderId="55" applyNumberFormat="0" applyFont="1" applyFill="0" applyBorder="1" applyAlignment="1" applyProtection="0">
      <alignment vertical="bottom"/>
    </xf>
    <xf numFmtId="0" fontId="0" fillId="5" borderId="4" applyNumberFormat="1" applyFont="1" applyFill="1" applyBorder="1" applyAlignment="1" applyProtection="0">
      <alignment vertical="bottom"/>
    </xf>
    <xf numFmtId="49" fontId="0" fillId="18" borderId="4" applyNumberFormat="1" applyFont="1" applyFill="1" applyBorder="1" applyAlignment="1" applyProtection="0">
      <alignment vertical="bottom"/>
    </xf>
    <xf numFmtId="0" fontId="0" fillId="18" borderId="4" applyNumberFormat="1" applyFont="1" applyFill="1" applyBorder="1" applyAlignment="1" applyProtection="0">
      <alignment vertical="bottom"/>
    </xf>
    <xf numFmtId="0" fontId="0" borderId="56" applyNumberFormat="0" applyFont="1" applyFill="0" applyBorder="1" applyAlignment="1" applyProtection="0">
      <alignment vertical="bottom"/>
    </xf>
    <xf numFmtId="0" fontId="0" borderId="57" applyNumberFormat="0" applyFont="1" applyFill="0" applyBorder="1" applyAlignment="1" applyProtection="0">
      <alignment vertical="bottom"/>
    </xf>
    <xf numFmtId="0" fontId="0" borderId="58" applyNumberFormat="0" applyFont="1" applyFill="0" applyBorder="1" applyAlignment="1" applyProtection="0">
      <alignment vertical="bottom"/>
    </xf>
    <xf numFmtId="49" fontId="0" fillId="19" borderId="4" applyNumberFormat="1" applyFont="1" applyFill="1" applyBorder="1" applyAlignment="1" applyProtection="0">
      <alignment vertical="bottom"/>
    </xf>
    <xf numFmtId="0" fontId="0" fillId="19" borderId="4" applyNumberFormat="1" applyFont="1" applyFill="1" applyBorder="1" applyAlignment="1" applyProtection="0">
      <alignment vertical="bottom"/>
    </xf>
    <xf numFmtId="0" fontId="0" fillId="5" borderId="59" applyNumberFormat="1" applyFont="1" applyFill="1" applyBorder="1" applyAlignment="1" applyProtection="0">
      <alignment vertical="bottom"/>
    </xf>
    <xf numFmtId="49" fontId="0" fillId="18" borderId="60" applyNumberFormat="1" applyFont="1" applyFill="1" applyBorder="1" applyAlignment="1" applyProtection="0">
      <alignment vertical="bottom"/>
    </xf>
    <xf numFmtId="0" fontId="0" fillId="18" borderId="59" applyNumberFormat="1" applyFont="1" applyFill="1" applyBorder="1" applyAlignment="1" applyProtection="0">
      <alignment vertical="bottom"/>
    </xf>
    <xf numFmtId="0" fontId="0" fillId="5" borderId="60" applyNumberFormat="0" applyFont="1" applyFill="1" applyBorder="1" applyAlignment="1" applyProtection="0">
      <alignment vertical="bottom"/>
    </xf>
    <xf numFmtId="49" fontId="0" fillId="20" borderId="4" applyNumberFormat="1" applyFont="1" applyFill="1" applyBorder="1" applyAlignment="1" applyProtection="0">
      <alignment vertical="bottom"/>
    </xf>
    <xf numFmtId="0" fontId="0" fillId="20" borderId="4" applyNumberFormat="1" applyFont="1" applyFill="1" applyBorder="1" applyAlignment="1" applyProtection="0">
      <alignment vertical="bottom"/>
    </xf>
    <xf numFmtId="0" fontId="0" borderId="4" applyNumberFormat="1" applyFont="1" applyFill="0" applyBorder="1" applyAlignment="1" applyProtection="0">
      <alignment vertical="bottom"/>
    </xf>
    <xf numFmtId="0" fontId="0" fillId="5" borderId="61" applyNumberFormat="0" applyFont="1" applyFill="1" applyBorder="1" applyAlignment="1" applyProtection="0">
      <alignment vertical="bottom"/>
    </xf>
    <xf numFmtId="0" fontId="0" fillId="5" borderId="62" applyNumberFormat="0" applyFont="1" applyFill="1" applyBorder="1" applyAlignment="1" applyProtection="0">
      <alignment vertical="bottom"/>
    </xf>
    <xf numFmtId="0" fontId="0" fillId="5" borderId="63" applyNumberFormat="0" applyFont="1" applyFill="1" applyBorder="1" applyAlignment="1" applyProtection="0">
      <alignment vertical="bottom"/>
    </xf>
    <xf numFmtId="0" fontId="0" fillId="5" borderId="53" applyNumberFormat="0" applyFont="1" applyFill="1" applyBorder="1" applyAlignment="1" applyProtection="0">
      <alignment vertical="bottom"/>
    </xf>
    <xf numFmtId="0" fontId="0" fillId="5" borderId="54" applyNumberFormat="0" applyFont="1" applyFill="1" applyBorder="1" applyAlignment="1" applyProtection="0">
      <alignment vertical="bottom"/>
    </xf>
    <xf numFmtId="0" fontId="0" fillId="5" borderId="56" applyNumberFormat="0" applyFont="1" applyFill="1" applyBorder="1" applyAlignment="1" applyProtection="0">
      <alignment vertical="bottom"/>
    </xf>
    <xf numFmtId="0" fontId="0" fillId="5" borderId="57" applyNumberFormat="0" applyFont="1" applyFill="1" applyBorder="1" applyAlignment="1" applyProtection="0">
      <alignment vertical="bottom"/>
    </xf>
    <xf numFmtId="0" fontId="0" fillId="18" borderId="4" applyNumberFormat="1" applyFont="1" applyFill="1" applyBorder="1" applyAlignment="1" applyProtection="0">
      <alignment horizontal="center" vertical="bottom"/>
    </xf>
    <xf numFmtId="59" fontId="0" fillId="20" borderId="4" applyNumberFormat="1" applyFont="1" applyFill="1" applyBorder="1" applyAlignment="1" applyProtection="0">
      <alignment vertical="bottom"/>
    </xf>
    <xf numFmtId="0" fontId="0" fillId="5" borderId="64" applyNumberFormat="0" applyFont="1" applyFill="1" applyBorder="1" applyAlignment="1" applyProtection="0">
      <alignment vertical="bottom"/>
    </xf>
    <xf numFmtId="0" fontId="0" fillId="5" borderId="65" applyNumberFormat="0" applyFont="1" applyFill="1" applyBorder="1" applyAlignment="1" applyProtection="0">
      <alignment vertical="bottom"/>
    </xf>
    <xf numFmtId="59" fontId="0" fillId="18" borderId="4" applyNumberFormat="1" applyFont="1" applyFill="1" applyBorder="1" applyAlignment="1" applyProtection="0">
      <alignment vertical="bottom"/>
    </xf>
    <xf numFmtId="1" fontId="0" fillId="20" borderId="4" applyNumberFormat="1" applyFont="1" applyFill="1" applyBorder="1" applyAlignment="1" applyProtection="0">
      <alignment vertical="bottom"/>
    </xf>
    <xf numFmtId="0" fontId="0" fillId="5" borderId="58" applyNumberFormat="0" applyFont="1" applyFill="1" applyBorder="1" applyAlignment="1" applyProtection="0">
      <alignment vertical="bottom"/>
    </xf>
    <xf numFmtId="49" fontId="0" fillId="21" borderId="4" applyNumberFormat="1" applyFont="1" applyFill="1" applyBorder="1" applyAlignment="1" applyProtection="0">
      <alignment vertical="bottom"/>
    </xf>
    <xf numFmtId="0" fontId="0" fillId="21" borderId="4" applyNumberFormat="1" applyFont="1" applyFill="1" applyBorder="1" applyAlignment="1" applyProtection="0">
      <alignment horizontal="center" vertical="bottom"/>
    </xf>
    <xf numFmtId="59" fontId="0" fillId="21" borderId="4" applyNumberFormat="1" applyFont="1" applyFill="1" applyBorder="1" applyAlignment="1" applyProtection="0">
      <alignment vertical="bottom"/>
    </xf>
    <xf numFmtId="0" fontId="0" fillId="19" borderId="4" applyNumberFormat="1" applyFont="1" applyFill="1" applyBorder="1" applyAlignment="1" applyProtection="0">
      <alignment horizontal="center" vertical="bottom"/>
    </xf>
    <xf numFmtId="59" fontId="0" fillId="19" borderId="4" applyNumberFormat="1" applyFont="1" applyFill="1" applyBorder="1" applyAlignment="1" applyProtection="0">
      <alignment vertical="bottom"/>
    </xf>
    <xf numFmtId="0" fontId="0" fillId="18" borderId="58" applyNumberFormat="0" applyFont="1" applyFill="1" applyBorder="1" applyAlignment="1" applyProtection="0">
      <alignment vertical="bottom"/>
    </xf>
    <xf numFmtId="0" fontId="0" fillId="5" borderId="66" applyNumberFormat="0" applyFont="1" applyFill="1" applyBorder="1" applyAlignment="1" applyProtection="0">
      <alignment vertical="bottom"/>
    </xf>
    <xf numFmtId="0" fontId="0" applyNumberFormat="1" applyFont="1" applyFill="0" applyBorder="0" applyAlignment="1" applyProtection="0">
      <alignment vertical="bottom"/>
    </xf>
    <xf numFmtId="0" fontId="11" fillId="4" borderId="45" applyNumberFormat="1" applyFont="1" applyFill="1" applyBorder="1" applyAlignment="1" applyProtection="0">
      <alignment horizontal="center" vertical="bottom"/>
    </xf>
    <xf numFmtId="0" fontId="12" fillId="4" borderId="45" applyNumberFormat="1" applyFont="1" applyFill="1" applyBorder="1" applyAlignment="1" applyProtection="0">
      <alignment horizontal="center" vertical="bottom"/>
    </xf>
    <xf numFmtId="0" fontId="13" fillId="4" borderId="45" applyNumberFormat="1" applyFont="1" applyFill="1" applyBorder="1" applyAlignment="1" applyProtection="0">
      <alignment horizontal="center" vertical="bottom"/>
    </xf>
    <xf numFmtId="0" fontId="14" fillId="4" borderId="45" applyNumberFormat="1" applyFont="1" applyFill="1" applyBorder="1" applyAlignment="1" applyProtection="0">
      <alignment horizontal="center" vertical="bottom"/>
    </xf>
    <xf numFmtId="0" fontId="15" fillId="4" borderId="45"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16" fillId="5" borderId="4" applyNumberFormat="1" applyFont="1" applyFill="1" applyBorder="1" applyAlignment="1" applyProtection="0">
      <alignment horizontal="center" vertical="bottom"/>
    </xf>
    <xf numFmtId="0" fontId="17" fillId="5" borderId="4" applyNumberFormat="0" applyFont="1" applyFill="1" applyBorder="1" applyAlignment="1" applyProtection="0">
      <alignment vertical="bottom"/>
    </xf>
    <xf numFmtId="0" fontId="17" borderId="67" applyNumberFormat="0" applyFont="1" applyFill="0" applyBorder="1" applyAlignment="1" applyProtection="0">
      <alignment vertical="bottom"/>
    </xf>
    <xf numFmtId="0" fontId="7" borderId="4" applyNumberFormat="0" applyFont="1" applyFill="0" applyBorder="1" applyAlignment="1" applyProtection="0">
      <alignment horizontal="center" vertical="bottom"/>
    </xf>
    <xf numFmtId="49" fontId="0" fillId="22" borderId="4" applyNumberFormat="1" applyFont="1" applyFill="1" applyBorder="1" applyAlignment="1" applyProtection="0">
      <alignment vertical="bottom"/>
    </xf>
    <xf numFmtId="0" fontId="0" fillId="22" borderId="4" applyNumberFormat="1" applyFont="1" applyFill="1" applyBorder="1" applyAlignment="1" applyProtection="0">
      <alignment vertical="bottom"/>
    </xf>
    <xf numFmtId="0" fontId="0" borderId="68" applyNumberFormat="0" applyFont="1" applyFill="0" applyBorder="1" applyAlignment="1" applyProtection="0">
      <alignment vertical="bottom"/>
    </xf>
    <xf numFmtId="49" fontId="0" fillId="22" borderId="60" applyNumberFormat="1" applyFont="1" applyFill="1" applyBorder="1" applyAlignment="1" applyProtection="0">
      <alignment vertical="bottom"/>
    </xf>
    <xf numFmtId="0" fontId="0" fillId="22" borderId="59" applyNumberFormat="1" applyFont="1" applyFill="1" applyBorder="1" applyAlignment="1" applyProtection="0">
      <alignment vertical="bottom"/>
    </xf>
    <xf numFmtId="49" fontId="0" fillId="5" borderId="61" applyNumberFormat="1" applyFont="1" applyFill="1" applyBorder="1" applyAlignment="1" applyProtection="0">
      <alignment vertical="bottom"/>
    </xf>
    <xf numFmtId="0" fontId="0" fillId="5" borderId="63" applyNumberFormat="1" applyFont="1" applyFill="1" applyBorder="1" applyAlignment="1" applyProtection="0">
      <alignment vertical="bottom"/>
    </xf>
    <xf numFmtId="49" fontId="0" fillId="5" borderId="60" applyNumberFormat="1" applyFont="1" applyFill="1" applyBorder="1" applyAlignment="1" applyProtection="0">
      <alignment vertical="bottom"/>
    </xf>
    <xf numFmtId="49" fontId="0" fillId="5" borderId="53" applyNumberFormat="1" applyFont="1" applyFill="1" applyBorder="1" applyAlignment="1" applyProtection="0">
      <alignment vertical="bottom"/>
    </xf>
    <xf numFmtId="0" fontId="0" fillId="5" borderId="55" applyNumberFormat="1" applyFont="1" applyFill="1" applyBorder="1" applyAlignment="1" applyProtection="0">
      <alignment vertical="bottom"/>
    </xf>
    <xf numFmtId="49" fontId="0" fillId="22" borderId="64" applyNumberFormat="1" applyFont="1" applyFill="1" applyBorder="1" applyAlignment="1" applyProtection="0">
      <alignment vertical="bottom"/>
    </xf>
    <xf numFmtId="0" fontId="0" fillId="22" borderId="66" applyNumberFormat="1" applyFont="1" applyFill="1" applyBorder="1" applyAlignment="1" applyProtection="0">
      <alignment vertical="bottom"/>
    </xf>
    <xf numFmtId="49" fontId="0" fillId="22" borderId="61" applyNumberFormat="1" applyFont="1" applyFill="1" applyBorder="1" applyAlignment="1" applyProtection="0">
      <alignment vertical="bottom"/>
    </xf>
    <xf numFmtId="0" fontId="0" fillId="22" borderId="63" applyNumberFormat="1" applyFont="1" applyFill="1" applyBorder="1" applyAlignment="1" applyProtection="0">
      <alignment vertical="bottom"/>
    </xf>
    <xf numFmtId="49" fontId="0" fillId="5" borderId="56" applyNumberFormat="1" applyFont="1" applyFill="1" applyBorder="1" applyAlignment="1" applyProtection="0">
      <alignment vertical="bottom"/>
    </xf>
    <xf numFmtId="0" fontId="0" fillId="5" borderId="58" applyNumberFormat="1" applyFont="1" applyFill="1" applyBorder="1" applyAlignment="1" applyProtection="0">
      <alignment vertical="bottom"/>
    </xf>
    <xf numFmtId="0" fontId="0" borderId="65" applyNumberFormat="0" applyFont="1" applyFill="0" applyBorder="1" applyAlignment="1" applyProtection="0">
      <alignment vertical="bottom"/>
    </xf>
    <xf numFmtId="0" fontId="0" borderId="66" applyNumberFormat="0" applyFont="1" applyFill="0" applyBorder="1" applyAlignment="1" applyProtection="0">
      <alignment vertical="bottom"/>
    </xf>
    <xf numFmtId="0" fontId="0" applyNumberFormat="1" applyFont="1" applyFill="0" applyBorder="0" applyAlignment="1" applyProtection="0">
      <alignment vertical="bottom"/>
    </xf>
    <xf numFmtId="0" fontId="6" fillId="23" borderId="45" applyNumberFormat="1" applyFont="1" applyFill="1" applyBorder="1" applyAlignment="1" applyProtection="0">
      <alignment horizontal="center" vertical="bottom"/>
    </xf>
    <xf numFmtId="0" fontId="11" fillId="23" borderId="45" applyNumberFormat="1" applyFont="1" applyFill="1" applyBorder="1" applyAlignment="1" applyProtection="0">
      <alignment horizontal="center" vertical="bottom"/>
    </xf>
    <xf numFmtId="0" fontId="6" fillId="5" borderId="45" applyNumberFormat="0" applyFont="1" applyFill="1" applyBorder="1" applyAlignment="1" applyProtection="0">
      <alignment vertical="bottom"/>
    </xf>
    <xf numFmtId="0" fontId="6" fillId="5" borderId="45" applyNumberFormat="0" applyFont="1" applyFill="1" applyBorder="1" applyAlignment="1" applyProtection="0">
      <alignment horizontal="center" vertical="bottom"/>
    </xf>
    <xf numFmtId="0" fontId="6" fillId="5" borderId="45" applyNumberFormat="0" applyFont="1" applyFill="1" applyBorder="1" applyAlignment="1" applyProtection="0">
      <alignment horizontal="left" vertical="bottom"/>
    </xf>
    <xf numFmtId="0" fontId="11" fillId="5" borderId="45" applyNumberFormat="0" applyFont="1" applyFill="1" applyBorder="1" applyAlignment="1" applyProtection="0">
      <alignment horizontal="center" vertical="bottom"/>
    </xf>
    <xf numFmtId="0" fontId="12" fillId="5" borderId="45" applyNumberFormat="0" applyFont="1" applyFill="1" applyBorder="1" applyAlignment="1" applyProtection="0">
      <alignment horizontal="center" vertical="bottom"/>
    </xf>
    <xf numFmtId="59" fontId="6" fillId="5" borderId="45" applyNumberFormat="1" applyFont="1" applyFill="1" applyBorder="1" applyAlignment="1" applyProtection="0">
      <alignment horizontal="center" vertical="bottom"/>
    </xf>
    <xf numFmtId="0" fontId="13" fillId="5" borderId="45" applyNumberFormat="0" applyFont="1" applyFill="1" applyBorder="1" applyAlignment="1" applyProtection="0">
      <alignment horizontal="center" vertical="bottom"/>
    </xf>
    <xf numFmtId="0" fontId="14" fillId="5" borderId="45" applyNumberFormat="0" applyFont="1" applyFill="1" applyBorder="1" applyAlignment="1" applyProtection="0">
      <alignment horizontal="center" vertical="bottom"/>
    </xf>
    <xf numFmtId="0" fontId="6" fillId="7" borderId="45" applyNumberFormat="0" applyFont="1" applyFill="1" applyBorder="1" applyAlignment="1" applyProtection="0">
      <alignment vertical="bottom"/>
    </xf>
    <xf numFmtId="0" fontId="6" fillId="7" borderId="45" applyNumberFormat="0" applyFont="1" applyFill="1" applyBorder="1" applyAlignment="1" applyProtection="0">
      <alignment horizontal="center" vertical="bottom"/>
    </xf>
    <xf numFmtId="0" fontId="6" fillId="7" borderId="45" applyNumberFormat="0" applyFont="1" applyFill="1" applyBorder="1" applyAlignment="1" applyProtection="0">
      <alignment horizontal="left" vertical="bottom"/>
    </xf>
    <xf numFmtId="0" fontId="11" fillId="7" borderId="45" applyNumberFormat="0" applyFont="1" applyFill="1" applyBorder="1" applyAlignment="1" applyProtection="0">
      <alignment horizontal="center" vertical="bottom"/>
    </xf>
    <xf numFmtId="0" fontId="12" fillId="7" borderId="45" applyNumberFormat="0" applyFont="1" applyFill="1" applyBorder="1" applyAlignment="1" applyProtection="0">
      <alignment horizontal="center" vertical="bottom"/>
    </xf>
    <xf numFmtId="59" fontId="6" fillId="7" borderId="45" applyNumberFormat="1" applyFont="1" applyFill="1" applyBorder="1" applyAlignment="1" applyProtection="0">
      <alignment horizontal="center" vertical="bottom"/>
    </xf>
    <xf numFmtId="0" fontId="13" fillId="7" borderId="45" applyNumberFormat="0" applyFont="1" applyFill="1" applyBorder="1" applyAlignment="1" applyProtection="0">
      <alignment horizontal="center" vertical="bottom"/>
    </xf>
    <xf numFmtId="0" fontId="14" fillId="7" borderId="45"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18" fillId="5" borderId="4" applyNumberFormat="1" applyFont="1" applyFill="1" applyBorder="1" applyAlignment="1" applyProtection="0">
      <alignment horizontal="center" vertical="bottom"/>
    </xf>
    <xf numFmtId="49" fontId="18" borderId="4" applyNumberFormat="1" applyFont="1" applyFill="0" applyBorder="1" applyAlignment="1" applyProtection="0">
      <alignment horizontal="center" vertical="bottom"/>
    </xf>
    <xf numFmtId="49" fontId="0" fillId="24" borderId="4" applyNumberFormat="1" applyFont="1" applyFill="1" applyBorder="1" applyAlignment="1" applyProtection="0">
      <alignment vertical="bottom"/>
    </xf>
    <xf numFmtId="0" fontId="0" fillId="24" borderId="4" applyNumberFormat="1" applyFont="1" applyFill="1" applyBorder="1" applyAlignment="1" applyProtection="0">
      <alignment vertical="bottom"/>
    </xf>
    <xf numFmtId="49" fontId="0" borderId="61" applyNumberFormat="1" applyFont="1" applyFill="0" applyBorder="1" applyAlignment="1" applyProtection="0">
      <alignment vertical="bottom"/>
    </xf>
    <xf numFmtId="0" fontId="0" borderId="63" applyNumberFormat="1" applyFont="1" applyFill="0" applyBorder="1" applyAlignment="1" applyProtection="0">
      <alignment vertical="bottom"/>
    </xf>
    <xf numFmtId="0" fontId="0" borderId="4" applyNumberFormat="0" applyFont="1" applyFill="0" applyBorder="1" applyAlignment="1" applyProtection="0">
      <alignment vertical="bottom"/>
    </xf>
    <xf numFmtId="0" fontId="0" borderId="64" applyNumberFormat="0" applyFont="1" applyFill="0" applyBorder="1" applyAlignment="1" applyProtection="0">
      <alignment vertical="bottom"/>
    </xf>
    <xf numFmtId="0" fontId="0" borderId="61" applyNumberFormat="0" applyFont="1" applyFill="0" applyBorder="1" applyAlignment="1" applyProtection="0">
      <alignment vertical="bottom"/>
    </xf>
    <xf numFmtId="0" fontId="0" borderId="63" applyNumberFormat="0" applyFont="1" applyFill="0" applyBorder="1" applyAlignment="1" applyProtection="0">
      <alignment vertical="bottom"/>
    </xf>
    <xf numFmtId="0" fontId="0" fillId="5" borderId="55" applyNumberFormat="0" applyFont="1" applyFill="1" applyBorder="1" applyAlignment="1" applyProtection="0">
      <alignment vertical="bottom"/>
    </xf>
    <xf numFmtId="0" fontId="0" fillId="5" borderId="67" applyNumberFormat="1" applyFont="1" applyFill="1" applyBorder="1" applyAlignment="1" applyProtection="0">
      <alignment vertical="bottom"/>
    </xf>
    <xf numFmtId="0" fontId="0" fillId="5" borderId="68" applyNumberFormat="1" applyFont="1" applyFill="1" applyBorder="1" applyAlignment="1" applyProtection="0">
      <alignment vertical="bottom"/>
    </xf>
    <xf numFmtId="0" fontId="0" fillId="5" borderId="69" applyNumberFormat="1" applyFont="1" applyFill="1" applyBorder="1" applyAlignment="1" applyProtection="0">
      <alignment vertical="bottom"/>
    </xf>
    <xf numFmtId="0" fontId="0" applyNumberFormat="1" applyFont="1" applyFill="0" applyBorder="0" applyAlignment="1" applyProtection="0">
      <alignment vertical="bottom"/>
    </xf>
    <xf numFmtId="0" fontId="0" borderId="45" applyNumberFormat="1" applyFont="1" applyFill="0" applyBorder="1" applyAlignment="1" applyProtection="0">
      <alignment vertical="bottom"/>
    </xf>
    <xf numFmtId="0" fontId="6" fillId="4" borderId="45" applyNumberFormat="0" applyFont="1" applyFill="1" applyBorder="1" applyAlignment="1" applyProtection="0">
      <alignment vertical="bottom"/>
    </xf>
    <xf numFmtId="0" fontId="11" fillId="23" borderId="45" applyNumberFormat="0" applyFont="1" applyFill="1" applyBorder="1" applyAlignment="1" applyProtection="0">
      <alignment horizontal="center" vertical="bottom"/>
    </xf>
    <xf numFmtId="0" fontId="12" fillId="4" borderId="45" applyNumberFormat="0" applyFont="1" applyFill="1" applyBorder="1" applyAlignment="1" applyProtection="0">
      <alignment horizontal="center" vertical="bottom"/>
    </xf>
    <xf numFmtId="0" fontId="13" fillId="4" borderId="45" applyNumberFormat="0" applyFont="1" applyFill="1" applyBorder="1" applyAlignment="1" applyProtection="0">
      <alignment horizontal="center" vertical="bottom"/>
    </xf>
    <xf numFmtId="0" fontId="14" fillId="4" borderId="45" applyNumberFormat="0" applyFont="1" applyFill="1" applyBorder="1" applyAlignment="1" applyProtection="0">
      <alignment horizontal="center" vertical="bottom"/>
    </xf>
    <xf numFmtId="0" fontId="11" fillId="4" borderId="45"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19" fillId="5" borderId="4" applyNumberFormat="1" applyFont="1" applyFill="1" applyBorder="1" applyAlignment="1" applyProtection="0">
      <alignment horizontal="center" vertical="bottom"/>
    </xf>
    <xf numFmtId="49" fontId="19" borderId="4" applyNumberFormat="1" applyFont="1" applyFill="0" applyBorder="1" applyAlignment="1" applyProtection="0">
      <alignment horizontal="center" vertical="bottom"/>
    </xf>
    <xf numFmtId="49" fontId="0" fillId="25" borderId="4" applyNumberFormat="1" applyFont="1" applyFill="1" applyBorder="1" applyAlignment="1" applyProtection="0">
      <alignment vertical="bottom"/>
    </xf>
    <xf numFmtId="0" fontId="0" fillId="25" borderId="4" applyNumberFormat="1" applyFont="1" applyFill="1" applyBorder="1" applyAlignment="1" applyProtection="0">
      <alignment vertical="bottom"/>
    </xf>
    <xf numFmtId="0" fontId="0" fillId="5" borderId="68" applyNumberFormat="0" applyFont="1" applyFill="1" applyBorder="1" applyAlignment="1" applyProtection="0">
      <alignment vertical="bottom"/>
    </xf>
    <xf numFmtId="0" fontId="0" fillId="5" borderId="69" applyNumberFormat="0" applyFont="1" applyFill="1" applyBorder="1" applyAlignment="1" applyProtection="0">
      <alignment vertical="bottom"/>
    </xf>
    <xf numFmtId="0" fontId="0" applyNumberFormat="1" applyFont="1" applyFill="0" applyBorder="0" applyAlignment="1" applyProtection="0">
      <alignment vertical="bottom"/>
    </xf>
    <xf numFmtId="0" fontId="0" fillId="6" borderId="70" applyNumberFormat="0" applyFont="1" applyFill="1" applyBorder="1" applyAlignment="1" applyProtection="0">
      <alignment vertical="bottom"/>
    </xf>
    <xf numFmtId="0" fontId="0" borderId="71" applyNumberFormat="0" applyFont="1" applyFill="0" applyBorder="1" applyAlignment="1" applyProtection="0">
      <alignment vertical="bottom"/>
    </xf>
    <xf numFmtId="0" fontId="0" borderId="72" applyNumberFormat="0" applyFont="1" applyFill="0" applyBorder="1" applyAlignment="1" applyProtection="0">
      <alignment vertical="bottom"/>
    </xf>
    <xf numFmtId="0" fontId="0" fillId="6" borderId="73" applyNumberFormat="0" applyFont="1" applyFill="1" applyBorder="1" applyAlignment="1" applyProtection="0">
      <alignment vertical="bottom"/>
    </xf>
    <xf numFmtId="0" fontId="0" borderId="74" applyNumberFormat="0" applyFont="1" applyFill="0" applyBorder="1" applyAlignment="1" applyProtection="0">
      <alignment vertical="bottom"/>
    </xf>
    <xf numFmtId="0" fontId="0" borderId="75" applyNumberFormat="0" applyFont="1" applyFill="0" applyBorder="1" applyAlignment="1" applyProtection="0">
      <alignment vertical="bottom"/>
    </xf>
    <xf numFmtId="0" fontId="0" borderId="30"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fillId="6" borderId="76" applyNumberFormat="0" applyFont="1" applyFill="1" applyBorder="1" applyAlignment="1" applyProtection="0">
      <alignment vertical="bottom"/>
    </xf>
    <xf numFmtId="0" fontId="0" borderId="77" applyNumberFormat="0" applyFont="1" applyFill="0" applyBorder="1" applyAlignment="1" applyProtection="0">
      <alignment vertical="bottom"/>
    </xf>
    <xf numFmtId="0" fontId="0" borderId="78" applyNumberFormat="0" applyFont="1" applyFill="0" applyBorder="1" applyAlignment="1" applyProtection="0">
      <alignment vertical="bottom"/>
    </xf>
    <xf numFmtId="0" fontId="0" applyNumberFormat="1" applyFont="1" applyFill="0" applyBorder="0" applyAlignment="1" applyProtection="0">
      <alignment vertical="bottom"/>
    </xf>
    <xf numFmtId="49" fontId="20" fillId="5" borderId="4" applyNumberFormat="1" applyFont="1" applyFill="1" applyBorder="1" applyAlignment="1" applyProtection="0">
      <alignment horizontal="center" vertical="bottom"/>
    </xf>
    <xf numFmtId="49" fontId="20" borderId="4" applyNumberFormat="1" applyFont="1" applyFill="0" applyBorder="1" applyAlignment="1" applyProtection="0">
      <alignment horizontal="center" vertical="bottom"/>
    </xf>
    <xf numFmtId="49" fontId="0" fillId="26" borderId="4" applyNumberFormat="1" applyFont="1" applyFill="1" applyBorder="1" applyAlignment="1" applyProtection="0">
      <alignment vertical="bottom"/>
    </xf>
    <xf numFmtId="0" fontId="0" fillId="26" borderId="4" applyNumberFormat="1" applyFont="1" applyFill="1" applyBorder="1" applyAlignment="1" applyProtection="0">
      <alignment vertical="bottom"/>
    </xf>
    <xf numFmtId="0" fontId="0" fillId="5" borderId="62" applyNumberFormat="1" applyFont="1" applyFill="1" applyBorder="1" applyAlignment="1" applyProtection="0">
      <alignment vertical="bottom"/>
    </xf>
    <xf numFmtId="0" fontId="0" borderId="62" applyNumberFormat="1" applyFont="1" applyFill="0" applyBorder="1" applyAlignment="1" applyProtection="0">
      <alignment vertical="bottom"/>
    </xf>
    <xf numFmtId="0" fontId="0" borderId="62"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4" borderId="79" applyNumberFormat="1" applyFont="1" applyFill="1" applyBorder="1" applyAlignment="1" applyProtection="0">
      <alignment horizontal="center" vertical="bottom"/>
    </xf>
    <xf numFmtId="49" fontId="6" fillId="4" borderId="80" applyNumberFormat="1" applyFont="1" applyFill="1" applyBorder="1" applyAlignment="1" applyProtection="0">
      <alignment horizontal="center" vertical="bottom"/>
    </xf>
    <xf numFmtId="0" fontId="0" borderId="15" applyNumberFormat="1" applyFont="1" applyFill="0" applyBorder="1" applyAlignment="1" applyProtection="0">
      <alignment horizontal="center" vertical="bottom"/>
    </xf>
    <xf numFmtId="59" fontId="0" borderId="6" applyNumberFormat="1" applyFont="1" applyFill="0" applyBorder="1" applyAlignment="1" applyProtection="0">
      <alignment horizontal="center" vertical="bottom"/>
    </xf>
    <xf numFmtId="0" fontId="0" borderId="14" applyNumberFormat="1" applyFont="1" applyFill="0" applyBorder="1" applyAlignment="1" applyProtection="0">
      <alignment horizontal="center" vertical="bottom"/>
    </xf>
    <xf numFmtId="0" fontId="0" borderId="7" applyNumberFormat="1" applyFont="1" applyFill="0" applyBorder="1" applyAlignment="1" applyProtection="0">
      <alignment horizontal="center" vertical="bottom"/>
    </xf>
    <xf numFmtId="0" fontId="0" borderId="13" applyNumberFormat="1" applyFont="1" applyFill="0" applyBorder="1" applyAlignment="1" applyProtection="0">
      <alignment horizontal="center" vertical="bottom"/>
    </xf>
    <xf numFmtId="0" fontId="0" borderId="5" applyNumberFormat="1" applyFont="1" applyFill="0" applyBorder="1" applyAlignment="1" applyProtection="0">
      <alignment horizontal="center" vertical="bottom"/>
    </xf>
    <xf numFmtId="0" fontId="0" borderId="9" applyNumberFormat="0" applyFont="1" applyFill="0" applyBorder="1" applyAlignment="1" applyProtection="0">
      <alignment horizontal="center" vertical="bottom"/>
    </xf>
    <xf numFmtId="0" fontId="0" borderId="10" applyNumberFormat="0" applyFont="1" applyFill="0" applyBorder="1" applyAlignment="1" applyProtection="0">
      <alignment horizontal="center" vertical="bottom"/>
    </xf>
    <xf numFmtId="1" fontId="0" borderId="15" applyNumberFormat="1" applyFont="1" applyFill="0" applyBorder="1" applyAlignment="1" applyProtection="0">
      <alignment horizontal="center" vertical="bottom"/>
    </xf>
    <xf numFmtId="59" fontId="0" borderId="16" applyNumberFormat="1" applyFont="1" applyFill="0" applyBorder="1" applyAlignment="1" applyProtection="0">
      <alignment horizontal="center" vertical="bottom"/>
    </xf>
    <xf numFmtId="1" fontId="0" borderId="13" applyNumberFormat="1" applyFont="1" applyFill="0" applyBorder="1" applyAlignment="1" applyProtection="0">
      <alignment horizontal="center" vertical="bottom"/>
    </xf>
    <xf numFmtId="0" fontId="0" borderId="9" applyNumberFormat="1" applyFont="1" applyFill="0" applyBorder="1" applyAlignment="1" applyProtection="0">
      <alignment horizontal="center" vertical="bottom"/>
    </xf>
    <xf numFmtId="0" fontId="0" fillId="5" borderId="10" applyNumberFormat="1" applyFont="1" applyFill="1" applyBorder="1" applyAlignment="1" applyProtection="0">
      <alignment horizontal="center" vertical="bottom"/>
    </xf>
    <xf numFmtId="49" fontId="0" fillId="6" borderId="19" applyNumberFormat="1" applyFont="1" applyFill="1" applyBorder="1" applyAlignment="1" applyProtection="0">
      <alignment vertical="bottom"/>
    </xf>
    <xf numFmtId="0" fontId="0" fillId="5" borderId="17" applyNumberFormat="1" applyFont="1" applyFill="1" applyBorder="1" applyAlignment="1" applyProtection="0">
      <alignment horizontal="center" vertical="bottom"/>
    </xf>
    <xf numFmtId="0" fontId="0" borderId="17" applyNumberFormat="0" applyFont="1" applyFill="0" applyBorder="1" applyAlignment="1" applyProtection="0">
      <alignment horizontal="center" vertical="bottom"/>
    </xf>
    <xf numFmtId="0" fontId="0" borderId="5" applyNumberFormat="0" applyFont="1" applyFill="0" applyBorder="1" applyAlignment="1" applyProtection="0">
      <alignment horizontal="center" vertical="bottom"/>
    </xf>
    <xf numFmtId="0" fontId="0" borderId="6" applyNumberFormat="0" applyFont="1" applyFill="0"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5a5a5"/>
      <rgbColor rgb="ffdbdbdb"/>
      <rgbColor rgb="ffdddddd"/>
      <rgbColor rgb="fffff22c"/>
      <rgbColor rgb="ff3f3f3f"/>
      <rgbColor rgb="fffdf61c"/>
      <rgbColor rgb="ffa4d5e2"/>
      <rgbColor rgb="ffdff0f4"/>
      <rgbColor rgb="ffc0504d"/>
      <rgbColor rgb="fff79646"/>
      <rgbColor rgb="ffffc0e9"/>
      <rgbColor rgb="ff8064a2"/>
      <rgbColor rgb="ff4bacc6"/>
      <rgbColor rgb="ff7c9547"/>
      <rgbColor rgb="ff525252"/>
      <rgbColor rgb="ffbdc0bf"/>
      <rgbColor rgb="ff7f7f7f"/>
      <rgbColor rgb="ff003366"/>
      <rgbColor rgb="ffaaaaaa"/>
      <rgbColor rgb="ffb6edff"/>
      <rgbColor rgb="fffbcaa2"/>
      <rgbColor rgb="ffcdddac"/>
      <rgbColor rgb="ffbfb1d0"/>
      <rgbColor rgb="ffdfa7a6"/>
      <rgbColor rgb="ff3f6797"/>
      <rgbColor rgb="ff665081"/>
      <rgbColor rgb="ff817f17"/>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4</v>
      </c>
      <c r="D10" t="s" s="5">
        <v>5</v>
      </c>
    </row>
    <row r="11">
      <c r="B11" t="s" s="3">
        <v>42</v>
      </c>
      <c r="C11" s="3"/>
      <c r="D11" s="3"/>
    </row>
    <row r="12">
      <c r="B12" s="4"/>
      <c r="C12" t="s" s="4">
        <v>42</v>
      </c>
      <c r="D12" t="s" s="5">
        <v>43</v>
      </c>
    </row>
    <row r="13">
      <c r="B13" t="s" s="3">
        <v>49</v>
      </c>
      <c r="C13" s="3"/>
      <c r="D13" s="3"/>
    </row>
    <row r="14">
      <c r="B14" s="4"/>
      <c r="C14" t="s" s="4">
        <v>49</v>
      </c>
      <c r="D14" t="s" s="5">
        <v>50</v>
      </c>
    </row>
    <row r="15">
      <c r="B15" t="s" s="3">
        <v>55</v>
      </c>
      <c r="C15" s="3"/>
      <c r="D15" s="3"/>
    </row>
    <row r="16">
      <c r="B16" s="4"/>
      <c r="C16" t="s" s="4">
        <v>55</v>
      </c>
      <c r="D16" t="s" s="5">
        <v>56</v>
      </c>
    </row>
    <row r="17">
      <c r="B17" t="s" s="3">
        <v>58</v>
      </c>
      <c r="C17" s="3"/>
      <c r="D17" s="3"/>
    </row>
    <row r="18">
      <c r="B18" s="4"/>
      <c r="C18" t="s" s="4">
        <v>58</v>
      </c>
      <c r="D18" t="s" s="5">
        <v>59</v>
      </c>
    </row>
    <row r="19">
      <c r="B19" t="s" s="3">
        <v>66</v>
      </c>
      <c r="C19" s="3"/>
      <c r="D19" s="3"/>
    </row>
    <row r="20">
      <c r="B20" s="4"/>
      <c r="C20" t="s" s="4">
        <v>66</v>
      </c>
      <c r="D20" t="s" s="5">
        <v>67</v>
      </c>
    </row>
    <row r="21">
      <c r="B21" t="s" s="3">
        <v>72</v>
      </c>
      <c r="C21" s="3"/>
      <c r="D21" s="3"/>
    </row>
    <row r="22">
      <c r="B22" s="4"/>
      <c r="C22" t="s" s="4">
        <v>72</v>
      </c>
      <c r="D22" t="s" s="5">
        <v>73</v>
      </c>
    </row>
    <row r="23">
      <c r="B23" t="s" s="3">
        <v>81</v>
      </c>
      <c r="C23" s="3"/>
      <c r="D23" s="3"/>
    </row>
    <row r="24">
      <c r="B24" s="4"/>
      <c r="C24" t="s" s="4">
        <v>81</v>
      </c>
      <c r="D24" t="s" s="5">
        <v>82</v>
      </c>
    </row>
    <row r="25">
      <c r="B25" t="s" s="3">
        <v>93</v>
      </c>
      <c r="C25" s="3"/>
      <c r="D25" s="3"/>
    </row>
    <row r="26">
      <c r="B26" s="4"/>
      <c r="C26" t="s" s="4">
        <v>93</v>
      </c>
      <c r="D26" t="s" s="5">
        <v>94</v>
      </c>
    </row>
    <row r="27">
      <c r="B27" t="s" s="3">
        <v>102</v>
      </c>
      <c r="C27" s="3"/>
      <c r="D27" s="3"/>
    </row>
    <row r="28">
      <c r="B28" s="4"/>
      <c r="C28" t="s" s="4">
        <v>102</v>
      </c>
      <c r="D28" t="s" s="5">
        <v>103</v>
      </c>
    </row>
    <row r="29">
      <c r="B29" t="s" s="3">
        <v>119</v>
      </c>
      <c r="C29" s="3"/>
      <c r="D29" s="3"/>
    </row>
    <row r="30">
      <c r="B30" s="4"/>
      <c r="C30" t="s" s="4">
        <v>120</v>
      </c>
      <c r="D30" t="s" s="5">
        <v>121</v>
      </c>
    </row>
    <row r="31">
      <c r="B31" t="s" s="3">
        <v>155</v>
      </c>
      <c r="C31" s="3"/>
      <c r="D31" s="3"/>
    </row>
    <row r="32">
      <c r="B32" s="4"/>
      <c r="C32" t="s" s="4">
        <v>120</v>
      </c>
      <c r="D32" t="s" s="5">
        <v>156</v>
      </c>
    </row>
    <row r="33">
      <c r="B33" t="s" s="3">
        <v>184</v>
      </c>
      <c r="C33" s="3"/>
      <c r="D33" s="3"/>
    </row>
    <row r="34">
      <c r="B34" s="4"/>
      <c r="C34" t="s" s="4">
        <v>185</v>
      </c>
      <c r="D34" t="s" s="5">
        <v>186</v>
      </c>
    </row>
    <row r="35">
      <c r="B35" t="s" s="3">
        <v>218</v>
      </c>
      <c r="C35" s="3"/>
      <c r="D35" s="3"/>
    </row>
    <row r="36">
      <c r="B36" s="4"/>
      <c r="C36" t="s" s="4">
        <v>219</v>
      </c>
      <c r="D36" t="s" s="5">
        <v>220</v>
      </c>
    </row>
    <row r="37">
      <c r="B37" t="s" s="3">
        <v>253</v>
      </c>
      <c r="C37" s="3"/>
      <c r="D37" s="3"/>
    </row>
    <row r="38">
      <c r="B38" s="4"/>
      <c r="C38" t="s" s="4">
        <v>254</v>
      </c>
      <c r="D38" t="s" s="5">
        <v>255</v>
      </c>
    </row>
    <row r="39">
      <c r="B39" t="s" s="3">
        <v>277</v>
      </c>
      <c r="C39" s="3"/>
      <c r="D39" s="3"/>
    </row>
    <row r="40">
      <c r="B40" s="4"/>
      <c r="C40" t="s" s="4">
        <v>278</v>
      </c>
      <c r="D40" t="s" s="5">
        <v>277</v>
      </c>
    </row>
    <row r="41">
      <c r="B41" t="s" s="3">
        <v>282</v>
      </c>
      <c r="C41" s="3"/>
      <c r="D41" s="3"/>
    </row>
    <row r="42">
      <c r="B42" s="4"/>
      <c r="C42" t="s" s="4">
        <v>278</v>
      </c>
      <c r="D42" t="s" s="5">
        <v>282</v>
      </c>
    </row>
    <row r="43">
      <c r="B43" t="s" s="3">
        <v>301</v>
      </c>
      <c r="C43" s="3"/>
      <c r="D43" s="3"/>
    </row>
    <row r="44">
      <c r="B44" s="4"/>
      <c r="C44" t="s" s="4">
        <v>254</v>
      </c>
      <c r="D44" t="s" s="5">
        <v>302</v>
      </c>
    </row>
    <row r="45">
      <c r="B45" t="s" s="3">
        <v>303</v>
      </c>
      <c r="C45" s="3"/>
      <c r="D45" s="3"/>
    </row>
    <row r="46">
      <c r="B46" s="4"/>
      <c r="C46" t="s" s="4">
        <v>278</v>
      </c>
      <c r="D46" t="s" s="5">
        <v>303</v>
      </c>
    </row>
    <row r="47">
      <c r="B47" t="s" s="3">
        <v>315</v>
      </c>
      <c r="C47" s="3"/>
      <c r="D47" s="3"/>
    </row>
    <row r="48">
      <c r="B48" s="4"/>
      <c r="C48" t="s" s="4">
        <v>254</v>
      </c>
      <c r="D48" t="s" s="5">
        <v>316</v>
      </c>
    </row>
    <row r="49">
      <c r="B49" t="s" s="3">
        <v>317</v>
      </c>
      <c r="C49" s="3"/>
      <c r="D49" s="3"/>
    </row>
    <row r="50">
      <c r="B50" s="4"/>
      <c r="C50" t="s" s="4">
        <v>278</v>
      </c>
      <c r="D50" t="s" s="5">
        <v>317</v>
      </c>
    </row>
    <row r="51">
      <c r="B51" t="s" s="3">
        <v>330</v>
      </c>
      <c r="C51" s="3"/>
      <c r="D51" s="3"/>
    </row>
    <row r="52">
      <c r="B52" s="4"/>
      <c r="C52" t="s" s="4">
        <v>254</v>
      </c>
      <c r="D52" t="s" s="5">
        <v>331</v>
      </c>
    </row>
    <row r="53">
      <c r="B53" t="s" s="3">
        <v>332</v>
      </c>
      <c r="C53" s="3"/>
      <c r="D53" s="3"/>
    </row>
    <row r="54">
      <c r="B54" s="4"/>
      <c r="C54" t="s" s="4">
        <v>278</v>
      </c>
      <c r="D54" t="s" s="5">
        <v>332</v>
      </c>
    </row>
    <row r="55">
      <c r="B55" t="s" s="3">
        <v>343</v>
      </c>
      <c r="C55" s="3"/>
      <c r="D55" s="3"/>
    </row>
    <row r="56">
      <c r="B56" s="4"/>
      <c r="C56" t="s" s="4">
        <v>254</v>
      </c>
      <c r="D56" t="s" s="5">
        <v>344</v>
      </c>
    </row>
    <row r="57">
      <c r="B57" t="s" s="3">
        <v>345</v>
      </c>
      <c r="C57" s="3"/>
      <c r="D57" s="3"/>
    </row>
    <row r="58">
      <c r="B58" s="4"/>
      <c r="C58" t="s" s="4">
        <v>278</v>
      </c>
      <c r="D58" t="s" s="5">
        <v>345</v>
      </c>
    </row>
    <row r="59">
      <c r="B59" t="s" s="3">
        <v>254</v>
      </c>
      <c r="C59" s="3"/>
      <c r="D59" s="3"/>
    </row>
    <row r="60">
      <c r="B60" s="4"/>
      <c r="C60" t="s" s="4">
        <v>254</v>
      </c>
      <c r="D60" t="s" s="5">
        <v>355</v>
      </c>
    </row>
  </sheetData>
  <mergeCells count="1">
    <mergeCell ref="B3:D3"/>
  </mergeCells>
  <hyperlinks>
    <hyperlink ref="D10" location="'2007 - 2007'!R2C1" tooltip="" display="2007 - 2007"/>
    <hyperlink ref="D12" location="'2008 - 2008'!R2C1" tooltip="" display="2008 - 2008"/>
    <hyperlink ref="D14" location="'2009 - 2009'!R2C1" tooltip="" display="2009 - 2009"/>
    <hyperlink ref="D16" location="'2010 - 2010'!R2C1" tooltip="" display="2010 - 2010"/>
    <hyperlink ref="D18" location="'2011 - 2011'!R2C1" tooltip="" display="2011 - 2011"/>
    <hyperlink ref="D20" location="'2012 - 2012'!R2C1" tooltip="" display="2012 - 2012"/>
    <hyperlink ref="D22" location="'2013 - 2013'!R2C1" tooltip="" display="2013 - 2013"/>
    <hyperlink ref="D24" location="'2014 - 2014'!R2C1" tooltip="" display="2014 - 2014"/>
    <hyperlink ref="D26" location="'2015 - 2015'!R2C1" tooltip="" display="2015 - 2015"/>
    <hyperlink ref="D28" location="'2016 - 2016'!R2C1" tooltip="" display="2016 - 2016"/>
    <hyperlink ref="D30" location="'2017 - 2017 - Field of Dreamers'!R2C1" tooltip="" display="2017 - 2017 - Field of Dreamers"/>
    <hyperlink ref="D32" location="'2017 Field of Dreamers - 2017 -'!R2C1" tooltip="" display="2017 Field of Dreamers - 2017 -"/>
    <hyperlink ref="D34" location="'2018 Field of Dreamers - 2018 -'!R2C1" tooltip="" display="2018 Field of Dreamers - 2018 -"/>
    <hyperlink ref="D36" location="'2019 Field of Dreamers - 2019 -'!R2C1" tooltip="" display="2019 Field of Dreamers - 2019 -"/>
    <hyperlink ref="D38" location="'Baseball Card Page - All Season'!R2C1" tooltip="" display="Baseball Card Page - All Season"/>
    <hyperlink ref="D40" location="'Career Stats Totals'!R1C1" tooltip="" display="Career Stats Totals"/>
    <hyperlink ref="D42" location="'Single Season Leaders'!R1C1" tooltip="" display="Single Season Leaders"/>
    <hyperlink ref="D44" location="'Credit River - AllTime Roster -'!R2C1" tooltip="" display="Credit River - AllTime Roster -"/>
    <hyperlink ref="D46" location="'Credit River Leaders'!R1C1" tooltip="" display="Credit River Leaders"/>
    <hyperlink ref="D48" location="'Don River - AllTIme Roster - Al'!R2C1" tooltip="" display="Don River - AllTIme Roster - Al"/>
    <hyperlink ref="D50" location="'Don River Leaders'!R1C1" tooltip="" display="Don River Leaders"/>
    <hyperlink ref="D52" location="'Humber River - AllTIme Roster -'!R2C1" tooltip="" display="Humber River - AllTIme Roster -"/>
    <hyperlink ref="D54" location="'Humber River Leaders'!R1C1" tooltip="" display="Humber River Leaders"/>
    <hyperlink ref="D56" location="'Rouge River - AllTIme Roster - '!R2C1" tooltip="" display="Rouge River - AllTIme Roster - "/>
    <hyperlink ref="D58" location="'Rouge River Leaders'!R1C1" tooltip="" display="Rouge River Leaders"/>
    <hyperlink ref="D60" location="'All Seasons - All Seasons'!R2C1" tooltip="" display="All Seasons - All Seasons"/>
  </hyperlinks>
</worksheet>
</file>

<file path=xl/worksheets/sheet10.xml><?xml version="1.0" encoding="utf-8"?>
<worksheet xmlns:r="http://schemas.openxmlformats.org/officeDocument/2006/relationships" xmlns="http://schemas.openxmlformats.org/spreadsheetml/2006/main">
  <sheetPr>
    <pageSetUpPr fitToPage="1"/>
  </sheetPr>
  <dimension ref="A2:L25"/>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45" customWidth="1"/>
    <col min="2" max="2" width="12.6562" style="45" customWidth="1"/>
    <col min="3" max="3" width="6.99219" style="45" customWidth="1"/>
    <col min="4" max="4" width="5.85156" style="45" customWidth="1"/>
    <col min="5" max="5" width="6.78906" style="45" customWidth="1"/>
    <col min="6" max="6" width="6.05469" style="45" customWidth="1"/>
    <col min="7" max="7" width="5.20312" style="45" customWidth="1"/>
    <col min="8" max="8" width="7.125" style="45" customWidth="1"/>
    <col min="9" max="9" width="5.77344" style="45" customWidth="1"/>
    <col min="10" max="10" width="7.66406" style="45" customWidth="1"/>
    <col min="11" max="11" width="8.875" style="45" customWidth="1"/>
    <col min="12" max="12" width="8.09375" style="45" customWidth="1"/>
    <col min="13" max="256" width="16.3516" style="45" customWidth="1"/>
  </cols>
  <sheetData>
    <row r="1" ht="16" customHeight="1">
      <c r="A1" t="s" s="7">
        <v>93</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22</v>
      </c>
      <c r="B3" s="12">
        <v>58</v>
      </c>
      <c r="C3" s="12">
        <v>35</v>
      </c>
      <c r="D3" s="35">
        <f>C3/B3</f>
        <v>0.603448275862069</v>
      </c>
      <c r="E3" s="37">
        <v>11</v>
      </c>
      <c r="F3" s="12">
        <v>14</v>
      </c>
      <c r="G3" s="12">
        <v>3</v>
      </c>
      <c r="H3" s="12">
        <v>7</v>
      </c>
      <c r="I3" s="12">
        <v>26</v>
      </c>
      <c r="J3" s="12">
        <v>24</v>
      </c>
      <c r="K3" s="13">
        <f>(F3*1.33+G3*1.67+H3*2)/C3</f>
        <v>1.07514285714286</v>
      </c>
      <c r="L3" s="14">
        <f>K3+D3</f>
        <v>1.67859113300493</v>
      </c>
    </row>
    <row r="4" ht="15" customHeight="1">
      <c r="A4" t="s" s="30">
        <v>44</v>
      </c>
      <c r="B4" s="12">
        <v>58</v>
      </c>
      <c r="C4" s="12">
        <v>44</v>
      </c>
      <c r="D4" s="36">
        <f>C4/B4</f>
        <v>0.758620689655172</v>
      </c>
      <c r="E4" s="37">
        <v>14</v>
      </c>
      <c r="F4" s="12">
        <v>18</v>
      </c>
      <c r="G4" s="12">
        <v>0</v>
      </c>
      <c r="H4" s="12">
        <v>12</v>
      </c>
      <c r="I4" s="12">
        <v>43</v>
      </c>
      <c r="J4" s="12">
        <v>36</v>
      </c>
      <c r="K4" s="15">
        <f>(F4*1.33+G4*1.67+H4*2)/C4</f>
        <v>1.08954545454545</v>
      </c>
      <c r="L4" s="16">
        <f>K4+D4</f>
        <v>1.84816614420062</v>
      </c>
    </row>
    <row r="5" ht="15" customHeight="1">
      <c r="A5" t="s" s="30">
        <v>26</v>
      </c>
      <c r="B5" s="12">
        <v>44</v>
      </c>
      <c r="C5" s="12">
        <v>30</v>
      </c>
      <c r="D5" s="38">
        <f>C5/B5</f>
        <v>0.681818181818182</v>
      </c>
      <c r="E5" s="37">
        <v>15</v>
      </c>
      <c r="F5" s="12">
        <v>7</v>
      </c>
      <c r="G5" s="12">
        <v>2</v>
      </c>
      <c r="H5" s="12">
        <v>6</v>
      </c>
      <c r="I5" s="12">
        <v>29</v>
      </c>
      <c r="J5" s="12">
        <v>20</v>
      </c>
      <c r="K5" s="17">
        <f>(F5*1.33+G5*1.67+H5*2)/C5</f>
        <v>0.821666666666667</v>
      </c>
      <c r="L5" s="18">
        <f>K5+D5</f>
        <v>1.50348484848485</v>
      </c>
    </row>
    <row r="6" ht="15" customHeight="1">
      <c r="A6" t="s" s="30">
        <v>95</v>
      </c>
      <c r="B6" s="12">
        <v>48</v>
      </c>
      <c r="C6" s="12">
        <v>33</v>
      </c>
      <c r="D6" s="35">
        <f>C6/B6</f>
        <v>0.6875</v>
      </c>
      <c r="E6" s="37">
        <v>16</v>
      </c>
      <c r="F6" s="12">
        <v>6</v>
      </c>
      <c r="G6" s="12">
        <v>3</v>
      </c>
      <c r="H6" s="12">
        <v>8</v>
      </c>
      <c r="I6" s="12">
        <v>34</v>
      </c>
      <c r="J6" s="12">
        <v>30</v>
      </c>
      <c r="K6" s="13">
        <f>(F6*1.33+G6*1.67+H6*2)/C6</f>
        <v>0.878484848484848</v>
      </c>
      <c r="L6" s="14">
        <f>K6+D6</f>
        <v>1.56598484848485</v>
      </c>
    </row>
    <row r="7" ht="15" customHeight="1">
      <c r="A7" t="s" s="30">
        <v>79</v>
      </c>
      <c r="B7" s="12">
        <v>15</v>
      </c>
      <c r="C7" s="12">
        <v>9</v>
      </c>
      <c r="D7" s="36">
        <f>C7/B7</f>
        <v>0.6</v>
      </c>
      <c r="E7" s="37">
        <v>8</v>
      </c>
      <c r="F7" s="12">
        <v>1</v>
      </c>
      <c r="G7" s="12">
        <v>0</v>
      </c>
      <c r="H7" s="12">
        <v>0</v>
      </c>
      <c r="I7" s="12">
        <v>5</v>
      </c>
      <c r="J7" s="12">
        <v>5</v>
      </c>
      <c r="K7" s="15">
        <f>(F7*1.33+G7*1.67+H7*2)/C7</f>
        <v>0.147777777777778</v>
      </c>
      <c r="L7" s="16">
        <f>K7+D7</f>
        <v>0.747777777777778</v>
      </c>
    </row>
    <row r="8" ht="15" customHeight="1">
      <c r="A8" t="s" s="30">
        <v>84</v>
      </c>
      <c r="B8" s="12">
        <v>23</v>
      </c>
      <c r="C8" s="12">
        <v>11</v>
      </c>
      <c r="D8" s="36">
        <f>C8/B8</f>
        <v>0.478260869565217</v>
      </c>
      <c r="E8" s="37">
        <v>11</v>
      </c>
      <c r="F8" s="12">
        <v>0</v>
      </c>
      <c r="G8" s="12">
        <v>0</v>
      </c>
      <c r="H8" s="12">
        <v>0</v>
      </c>
      <c r="I8" s="12">
        <v>7</v>
      </c>
      <c r="J8" s="12">
        <v>8</v>
      </c>
      <c r="K8" s="15">
        <f>(F8*1.33+G8*1.67+H8*2)/C8</f>
        <v>0</v>
      </c>
      <c r="L8" s="16">
        <f>K8+D8</f>
        <v>0.478260869565217</v>
      </c>
    </row>
    <row r="9" ht="15" customHeight="1">
      <c r="A9" t="s" s="30">
        <v>61</v>
      </c>
      <c r="B9" s="46">
        <v>21</v>
      </c>
      <c r="C9" s="47">
        <v>12</v>
      </c>
      <c r="D9" s="36">
        <f>C9/B9</f>
        <v>0.571428571428571</v>
      </c>
      <c r="E9" s="37">
        <v>10</v>
      </c>
      <c r="F9" s="12">
        <v>2</v>
      </c>
      <c r="G9" s="12">
        <v>0</v>
      </c>
      <c r="H9" s="12">
        <v>0</v>
      </c>
      <c r="I9" s="12">
        <v>5</v>
      </c>
      <c r="J9" s="12">
        <v>6</v>
      </c>
      <c r="K9" s="15">
        <f>(F9*1.33+G9*1.67+H9*2)/C9</f>
        <v>0.221666666666667</v>
      </c>
      <c r="L9" s="16">
        <f>K9+D9</f>
        <v>0.793095238095238</v>
      </c>
    </row>
    <row r="10" ht="15" customHeight="1">
      <c r="A10" t="s" s="30">
        <v>85</v>
      </c>
      <c r="B10" s="12">
        <v>26</v>
      </c>
      <c r="C10" s="12">
        <v>19</v>
      </c>
      <c r="D10" s="36">
        <f>C10/B10</f>
        <v>0.7307692307692309</v>
      </c>
      <c r="E10" s="12">
        <v>12</v>
      </c>
      <c r="F10" s="12">
        <v>6</v>
      </c>
      <c r="G10" s="12">
        <v>1</v>
      </c>
      <c r="H10" s="12">
        <v>0</v>
      </c>
      <c r="I10" s="12">
        <v>10</v>
      </c>
      <c r="J10" s="12">
        <v>12</v>
      </c>
      <c r="K10" s="15">
        <f>(F10*1.33+G10*1.67+H10*2)/C10</f>
        <v>0.507894736842105</v>
      </c>
      <c r="L10" s="16">
        <f>K10+D10</f>
        <v>1.23866396761134</v>
      </c>
    </row>
    <row r="11" ht="15" customHeight="1">
      <c r="A11" t="s" s="30">
        <v>86</v>
      </c>
      <c r="B11" s="12">
        <v>31</v>
      </c>
      <c r="C11" s="12">
        <v>17</v>
      </c>
      <c r="D11" s="36">
        <f>C11/B11</f>
        <v>0.5483870967741939</v>
      </c>
      <c r="E11" s="37">
        <v>17</v>
      </c>
      <c r="F11" s="12">
        <v>0</v>
      </c>
      <c r="G11" s="12">
        <v>0</v>
      </c>
      <c r="H11" s="12">
        <v>0</v>
      </c>
      <c r="I11" s="12">
        <v>6</v>
      </c>
      <c r="J11" s="12">
        <v>3</v>
      </c>
      <c r="K11" s="15">
        <f>(F11*1.33+G11*1.67+H11*2)/C11</f>
        <v>0</v>
      </c>
      <c r="L11" s="16">
        <f>K11+D11</f>
        <v>0.5483870967741939</v>
      </c>
    </row>
    <row r="12" ht="15" customHeight="1">
      <c r="A12" t="s" s="30">
        <v>21</v>
      </c>
      <c r="B12" s="12">
        <v>4</v>
      </c>
      <c r="C12" s="12">
        <v>2</v>
      </c>
      <c r="D12" s="36">
        <f>C12/B12</f>
        <v>0.5</v>
      </c>
      <c r="E12" s="37">
        <v>1</v>
      </c>
      <c r="F12" s="12">
        <v>1</v>
      </c>
      <c r="G12" s="12">
        <v>0</v>
      </c>
      <c r="H12" s="12">
        <v>0</v>
      </c>
      <c r="I12" s="12">
        <v>1</v>
      </c>
      <c r="J12" s="12">
        <v>2</v>
      </c>
      <c r="K12" s="15">
        <f>(F12*1.33+G12*1.67+H12*2)/C12</f>
        <v>0.665</v>
      </c>
      <c r="L12" s="16">
        <f>K12+D12</f>
        <v>1.165</v>
      </c>
    </row>
    <row r="13" ht="15" customHeight="1">
      <c r="A13" t="s" s="30">
        <v>96</v>
      </c>
      <c r="B13" s="12">
        <v>20</v>
      </c>
      <c r="C13" s="12">
        <v>14</v>
      </c>
      <c r="D13" s="36">
        <f>C13/B13</f>
        <v>0.7</v>
      </c>
      <c r="E13" s="12">
        <v>12</v>
      </c>
      <c r="F13" s="12">
        <v>2</v>
      </c>
      <c r="G13" s="12">
        <v>0</v>
      </c>
      <c r="H13" s="12">
        <v>0</v>
      </c>
      <c r="I13" s="12">
        <v>7</v>
      </c>
      <c r="J13" s="12">
        <v>8</v>
      </c>
      <c r="K13" s="15">
        <f>(F13*1.33+G13*1.67+H13*2)/C13</f>
        <v>0.19</v>
      </c>
      <c r="L13" s="16">
        <f>K13+D13</f>
        <v>0.89</v>
      </c>
    </row>
    <row r="14" ht="15" customHeight="1">
      <c r="A14" t="s" s="30">
        <v>87</v>
      </c>
      <c r="B14" s="12">
        <v>55</v>
      </c>
      <c r="C14" s="12">
        <v>32</v>
      </c>
      <c r="D14" s="36">
        <f>C14/B14</f>
        <v>0.581818181818182</v>
      </c>
      <c r="E14" s="37">
        <v>22</v>
      </c>
      <c r="F14" s="12">
        <v>8</v>
      </c>
      <c r="G14" s="12">
        <v>2</v>
      </c>
      <c r="H14" s="12">
        <v>0</v>
      </c>
      <c r="I14" s="12">
        <v>15</v>
      </c>
      <c r="J14" s="12">
        <v>20</v>
      </c>
      <c r="K14" s="15">
        <f>(F14*1.33+G14*1.67+H14*2)/C14</f>
        <v>0.436875</v>
      </c>
      <c r="L14" s="16">
        <f>K14+D14</f>
        <v>1.01869318181818</v>
      </c>
    </row>
    <row r="15" ht="15" customHeight="1">
      <c r="A15" t="s" s="30">
        <v>97</v>
      </c>
      <c r="B15" s="12">
        <v>18</v>
      </c>
      <c r="C15" s="12">
        <v>11</v>
      </c>
      <c r="D15" s="36">
        <f>C15/B15</f>
        <v>0.611111111111111</v>
      </c>
      <c r="E15" s="12">
        <v>11</v>
      </c>
      <c r="F15" s="12">
        <v>0</v>
      </c>
      <c r="G15" s="12">
        <v>0</v>
      </c>
      <c r="H15" s="12">
        <v>0</v>
      </c>
      <c r="I15" s="12">
        <v>4</v>
      </c>
      <c r="J15" s="12">
        <v>5</v>
      </c>
      <c r="K15" s="15">
        <f>(F15*1.33+G15*1.67+H15*2)/C15</f>
        <v>0</v>
      </c>
      <c r="L15" s="16">
        <f>K15+D15</f>
        <v>0.611111111111111</v>
      </c>
    </row>
    <row r="16" ht="15" customHeight="1">
      <c r="A16" t="s" s="30">
        <v>78</v>
      </c>
      <c r="B16" s="46">
        <v>18</v>
      </c>
      <c r="C16" s="47">
        <v>10</v>
      </c>
      <c r="D16" s="36">
        <f>C16/B16</f>
        <v>0.555555555555556</v>
      </c>
      <c r="E16" s="48">
        <v>10</v>
      </c>
      <c r="F16" s="49">
        <v>0</v>
      </c>
      <c r="G16" s="49">
        <v>0</v>
      </c>
      <c r="H16" s="49">
        <v>0</v>
      </c>
      <c r="I16" s="49">
        <v>5</v>
      </c>
      <c r="J16" s="47">
        <v>3</v>
      </c>
      <c r="K16" s="15">
        <f>(F16*1.33+G16*1.67+H16*2)/C16</f>
        <v>0</v>
      </c>
      <c r="L16" s="16">
        <f>K16+D16</f>
        <v>0.555555555555556</v>
      </c>
    </row>
    <row r="17" ht="15" customHeight="1">
      <c r="A17" t="s" s="30">
        <v>70</v>
      </c>
      <c r="B17" s="46">
        <v>29</v>
      </c>
      <c r="C17" s="47">
        <v>19</v>
      </c>
      <c r="D17" s="36">
        <f>C17/B17</f>
        <v>0.655172413793103</v>
      </c>
      <c r="E17" s="37">
        <v>18</v>
      </c>
      <c r="F17" s="12">
        <v>1</v>
      </c>
      <c r="G17" s="12">
        <v>0</v>
      </c>
      <c r="H17" s="12">
        <v>0</v>
      </c>
      <c r="I17" s="12">
        <v>8</v>
      </c>
      <c r="J17" s="12">
        <v>8</v>
      </c>
      <c r="K17" s="15">
        <f>(F17*1.33+G17*1.67+H17*2)/C17</f>
        <v>0.07000000000000001</v>
      </c>
      <c r="L17" s="16">
        <f>K17+D17</f>
        <v>0.725172413793103</v>
      </c>
    </row>
    <row r="18" ht="15" customHeight="1">
      <c r="A18" t="s" s="30">
        <v>98</v>
      </c>
      <c r="B18" s="12">
        <v>28</v>
      </c>
      <c r="C18" s="12">
        <v>17</v>
      </c>
      <c r="D18" s="36">
        <f>C18/B18</f>
        <v>0.607142857142857</v>
      </c>
      <c r="E18" s="12">
        <v>8</v>
      </c>
      <c r="F18" s="12">
        <v>4</v>
      </c>
      <c r="G18" s="12">
        <v>2</v>
      </c>
      <c r="H18" s="12">
        <v>3</v>
      </c>
      <c r="I18" s="12">
        <v>11</v>
      </c>
      <c r="J18" s="12">
        <v>11</v>
      </c>
      <c r="K18" s="15">
        <f>(F18*1.33+G18*1.67+H18*2)/C18</f>
        <v>0.862352941176471</v>
      </c>
      <c r="L18" s="16">
        <f>K18+D18</f>
        <v>1.46949579831933</v>
      </c>
    </row>
    <row r="19" ht="15" customHeight="1">
      <c r="A19" t="s" s="30">
        <v>99</v>
      </c>
      <c r="B19" s="12">
        <v>11</v>
      </c>
      <c r="C19" s="12">
        <v>3</v>
      </c>
      <c r="D19" s="36">
        <f>C19/B19</f>
        <v>0.272727272727273</v>
      </c>
      <c r="E19" s="12">
        <v>3</v>
      </c>
      <c r="F19" s="12">
        <v>0</v>
      </c>
      <c r="G19" s="12">
        <v>0</v>
      </c>
      <c r="H19" s="12">
        <v>0</v>
      </c>
      <c r="I19" s="12">
        <v>2</v>
      </c>
      <c r="J19" s="12">
        <v>1</v>
      </c>
      <c r="K19" s="15">
        <f>(F19*1.33+G19*1.67+H19*2)/C19</f>
        <v>0</v>
      </c>
      <c r="L19" s="16">
        <f>K19+D19</f>
        <v>0.272727272727273</v>
      </c>
    </row>
    <row r="20" ht="15" customHeight="1">
      <c r="A20" t="s" s="30">
        <v>91</v>
      </c>
      <c r="B20" s="12">
        <v>18</v>
      </c>
      <c r="C20" s="12">
        <v>8</v>
      </c>
      <c r="D20" s="36">
        <f>C20/B20</f>
        <v>0.444444444444444</v>
      </c>
      <c r="E20" s="37">
        <v>6</v>
      </c>
      <c r="F20" s="12">
        <v>2</v>
      </c>
      <c r="G20" s="12">
        <v>0</v>
      </c>
      <c r="H20" s="12">
        <v>0</v>
      </c>
      <c r="I20" s="12">
        <v>7</v>
      </c>
      <c r="J20" s="12">
        <v>0</v>
      </c>
      <c r="K20" s="15">
        <f>(F20*1.33+G20*1.67+H20*2)/C20</f>
        <v>0.3325</v>
      </c>
      <c r="L20" s="16">
        <f>K20+D20</f>
        <v>0.776944444444444</v>
      </c>
    </row>
    <row r="21" ht="15" customHeight="1">
      <c r="A21" t="s" s="30">
        <v>92</v>
      </c>
      <c r="B21" s="12">
        <v>16</v>
      </c>
      <c r="C21" s="12">
        <v>9</v>
      </c>
      <c r="D21" s="36">
        <f>C21/B21</f>
        <v>0.5625</v>
      </c>
      <c r="E21" s="37">
        <v>8</v>
      </c>
      <c r="F21" s="12">
        <v>1</v>
      </c>
      <c r="G21" s="12">
        <v>0</v>
      </c>
      <c r="H21" s="12">
        <v>0</v>
      </c>
      <c r="I21" s="12">
        <v>6</v>
      </c>
      <c r="J21" s="12">
        <v>5</v>
      </c>
      <c r="K21" s="15">
        <f>(F21*1.33+G21*1.67+H21*2)/C21</f>
        <v>0.147777777777778</v>
      </c>
      <c r="L21" s="16">
        <f>K21+D21</f>
        <v>0.710277777777778</v>
      </c>
    </row>
    <row r="22" ht="15" customHeight="1">
      <c r="A22" t="s" s="30">
        <v>100</v>
      </c>
      <c r="B22" s="12">
        <v>23</v>
      </c>
      <c r="C22" s="12">
        <v>16</v>
      </c>
      <c r="D22" s="36">
        <f>C22/B22</f>
        <v>0.695652173913043</v>
      </c>
      <c r="E22" s="12">
        <v>16</v>
      </c>
      <c r="F22" s="12">
        <v>0</v>
      </c>
      <c r="G22" s="12">
        <v>0</v>
      </c>
      <c r="H22" s="12">
        <v>0</v>
      </c>
      <c r="I22" s="12">
        <v>12</v>
      </c>
      <c r="J22" s="12">
        <v>7</v>
      </c>
      <c r="K22" s="15">
        <f>(F22*1.33+G22*1.67+H22*2)/C22</f>
        <v>0</v>
      </c>
      <c r="L22" s="16">
        <f>K22+D22</f>
        <v>0.695652173913043</v>
      </c>
    </row>
    <row r="23" ht="15" customHeight="1">
      <c r="A23" t="s" s="30">
        <v>75</v>
      </c>
      <c r="B23" s="12">
        <v>8</v>
      </c>
      <c r="C23" s="12">
        <v>5</v>
      </c>
      <c r="D23" s="36">
        <f>C23/B23</f>
        <v>0.625</v>
      </c>
      <c r="E23" s="37">
        <v>3</v>
      </c>
      <c r="F23" s="12">
        <v>1</v>
      </c>
      <c r="G23" s="12">
        <v>0</v>
      </c>
      <c r="H23" s="12">
        <v>1</v>
      </c>
      <c r="I23" s="12">
        <v>2</v>
      </c>
      <c r="J23" s="12">
        <v>1</v>
      </c>
      <c r="K23" s="15">
        <f>(F23*1.33+G23*1.67+H23*2)/C23</f>
        <v>0.666</v>
      </c>
      <c r="L23" s="16">
        <f>K23+D23</f>
        <v>1.291</v>
      </c>
    </row>
    <row r="24" ht="15" customHeight="1">
      <c r="A24" t="s" s="30">
        <v>101</v>
      </c>
      <c r="B24" s="12">
        <v>5</v>
      </c>
      <c r="C24" s="12">
        <v>2</v>
      </c>
      <c r="D24" s="36">
        <f>C24/B24</f>
        <v>0.4</v>
      </c>
      <c r="E24" s="37">
        <v>2</v>
      </c>
      <c r="F24" s="12">
        <v>0</v>
      </c>
      <c r="G24" s="12">
        <v>0</v>
      </c>
      <c r="H24" s="12">
        <v>0</v>
      </c>
      <c r="I24" s="12">
        <v>1</v>
      </c>
      <c r="J24" s="12">
        <v>1</v>
      </c>
      <c r="K24" s="15">
        <f>(F24*1.33+G24*1.67+H24*2)/C24</f>
        <v>0</v>
      </c>
      <c r="L24" s="16">
        <f>K24+D24</f>
        <v>0.4</v>
      </c>
    </row>
    <row r="25" ht="15" customHeight="1">
      <c r="A25" t="s" s="30">
        <v>19</v>
      </c>
      <c r="B25" s="12">
        <v>29</v>
      </c>
      <c r="C25" s="12">
        <v>21</v>
      </c>
      <c r="D25" s="36">
        <f>C25/B25</f>
        <v>0.724137931034483</v>
      </c>
      <c r="E25" s="37">
        <v>11</v>
      </c>
      <c r="F25" s="12">
        <v>8</v>
      </c>
      <c r="G25" s="12">
        <v>1</v>
      </c>
      <c r="H25" s="12">
        <v>1</v>
      </c>
      <c r="I25" s="12">
        <v>18</v>
      </c>
      <c r="J25" s="12">
        <v>15</v>
      </c>
      <c r="K25" s="15">
        <f>(F25*1.33+G25*1.67+H25*2)/C25</f>
        <v>0.6814285714285711</v>
      </c>
      <c r="L25" s="16">
        <f>K25+D25</f>
        <v>1.40556650246305</v>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2:L40"/>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50" customWidth="1"/>
    <col min="2" max="2" width="12.6562" style="50" customWidth="1"/>
    <col min="3" max="3" width="6.99219" style="50" customWidth="1"/>
    <col min="4" max="4" width="5.85156" style="50" customWidth="1"/>
    <col min="5" max="5" width="6.78906" style="50" customWidth="1"/>
    <col min="6" max="6" width="6.05469" style="50" customWidth="1"/>
    <col min="7" max="7" width="5.20312" style="50" customWidth="1"/>
    <col min="8" max="8" width="7.125" style="50" customWidth="1"/>
    <col min="9" max="9" width="5.77344" style="50" customWidth="1"/>
    <col min="10" max="10" width="7.66406" style="50" customWidth="1"/>
    <col min="11" max="11" width="8.875" style="50" customWidth="1"/>
    <col min="12" max="12" width="8.09375" style="50" customWidth="1"/>
    <col min="13" max="256" width="16.3516" style="50" customWidth="1"/>
  </cols>
  <sheetData>
    <row r="1" ht="16" customHeight="1">
      <c r="A1" t="s" s="7">
        <v>102</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96</v>
      </c>
      <c r="B3" s="12">
        <v>60</v>
      </c>
      <c r="C3" s="12">
        <v>44</v>
      </c>
      <c r="D3" s="35">
        <f>C3/B3</f>
        <v>0.7333333333333329</v>
      </c>
      <c r="E3" s="37">
        <v>33</v>
      </c>
      <c r="F3" s="12">
        <v>9</v>
      </c>
      <c r="G3" s="12">
        <v>0</v>
      </c>
      <c r="H3" s="12">
        <v>2</v>
      </c>
      <c r="I3" s="12">
        <v>21</v>
      </c>
      <c r="J3" s="12">
        <v>28</v>
      </c>
      <c r="K3" s="13">
        <f>(F3*1.33+G3*1.67+H3*2)/C3</f>
        <v>0.362954545454545</v>
      </c>
      <c r="L3" s="14">
        <f>K3+D3</f>
        <v>1.09628787878788</v>
      </c>
    </row>
    <row r="4" ht="15" customHeight="1">
      <c r="A4" t="s" s="30">
        <v>98</v>
      </c>
      <c r="B4" s="12">
        <v>51</v>
      </c>
      <c r="C4" s="12">
        <v>42</v>
      </c>
      <c r="D4" s="36">
        <f>C4/B4</f>
        <v>0.823529411764706</v>
      </c>
      <c r="E4" s="12">
        <v>17</v>
      </c>
      <c r="F4" s="12">
        <v>7</v>
      </c>
      <c r="G4" s="12">
        <v>5</v>
      </c>
      <c r="H4" s="12">
        <v>13</v>
      </c>
      <c r="I4" s="12">
        <v>43</v>
      </c>
      <c r="J4" s="12">
        <v>31</v>
      </c>
      <c r="K4" s="15">
        <f>(F4*1.33+G4*1.67+H4*2)/C4</f>
        <v>1.03952380952381</v>
      </c>
      <c r="L4" s="16">
        <f>K4+D4</f>
        <v>1.86305322128852</v>
      </c>
    </row>
    <row r="5" ht="15" customHeight="1">
      <c r="A5" t="s" s="30">
        <v>22</v>
      </c>
      <c r="B5" s="12">
        <v>49</v>
      </c>
      <c r="C5" s="12">
        <v>36</v>
      </c>
      <c r="D5" s="38">
        <f>C5/B5</f>
        <v>0.73469387755102</v>
      </c>
      <c r="E5" s="12">
        <v>14</v>
      </c>
      <c r="F5" s="12">
        <v>14</v>
      </c>
      <c r="G5" s="12">
        <v>2</v>
      </c>
      <c r="H5" s="12">
        <v>6</v>
      </c>
      <c r="I5" s="12">
        <v>33</v>
      </c>
      <c r="J5" s="12">
        <v>24</v>
      </c>
      <c r="K5" s="17">
        <f>(F5*1.33+G5*1.67+H5*2)/C5</f>
        <v>0.943333333333333</v>
      </c>
      <c r="L5" s="18">
        <f>K5+D5</f>
        <v>1.67802721088435</v>
      </c>
    </row>
    <row r="6" ht="15" customHeight="1">
      <c r="A6" t="s" s="30">
        <v>95</v>
      </c>
      <c r="B6" s="12">
        <v>42</v>
      </c>
      <c r="C6" s="12">
        <v>30</v>
      </c>
      <c r="D6" s="35">
        <f>C6/B6</f>
        <v>0.714285714285714</v>
      </c>
      <c r="E6" s="37">
        <v>11</v>
      </c>
      <c r="F6" s="12">
        <v>8</v>
      </c>
      <c r="G6" s="12">
        <v>4</v>
      </c>
      <c r="H6" s="12">
        <v>6</v>
      </c>
      <c r="I6" s="12">
        <v>21</v>
      </c>
      <c r="J6" s="12">
        <v>22</v>
      </c>
      <c r="K6" s="13">
        <f>(F6*1.33+G6*1.67+H6*2)/C6</f>
        <v>0.9773333333333331</v>
      </c>
      <c r="L6" s="14">
        <f>K6+D6</f>
        <v>1.69161904761905</v>
      </c>
    </row>
    <row r="7" ht="15" customHeight="1">
      <c r="A7" t="s" s="30">
        <v>79</v>
      </c>
      <c r="B7" s="12">
        <v>42</v>
      </c>
      <c r="C7" s="12">
        <v>28</v>
      </c>
      <c r="D7" s="36">
        <f>C7/B7</f>
        <v>0.666666666666667</v>
      </c>
      <c r="E7" s="37">
        <v>24</v>
      </c>
      <c r="F7" s="12">
        <v>4</v>
      </c>
      <c r="G7" s="12">
        <v>0</v>
      </c>
      <c r="H7" s="12">
        <v>0</v>
      </c>
      <c r="I7" s="12">
        <v>6</v>
      </c>
      <c r="J7" s="12">
        <v>20</v>
      </c>
      <c r="K7" s="15">
        <f>(F7*1.33+G7*1.67+H7*2)/C7</f>
        <v>0.19</v>
      </c>
      <c r="L7" s="16">
        <f>K7+D7</f>
        <v>0.856666666666667</v>
      </c>
    </row>
    <row r="8" ht="15" customHeight="1">
      <c r="A8" t="s" s="30">
        <v>91</v>
      </c>
      <c r="B8" s="12">
        <v>39</v>
      </c>
      <c r="C8" s="12">
        <v>22</v>
      </c>
      <c r="D8" s="36">
        <f>C8/B8</f>
        <v>0.564102564102564</v>
      </c>
      <c r="E8" s="37">
        <v>21</v>
      </c>
      <c r="F8" s="12">
        <v>1</v>
      </c>
      <c r="G8" s="12">
        <v>0</v>
      </c>
      <c r="H8" s="12">
        <v>0</v>
      </c>
      <c r="I8" s="12">
        <v>8</v>
      </c>
      <c r="J8" s="12">
        <v>10</v>
      </c>
      <c r="K8" s="15">
        <f>(F8*1.33+G8*1.67+H8*2)/C8</f>
        <v>0.0604545454545455</v>
      </c>
      <c r="L8" s="16">
        <f>K8+D8</f>
        <v>0.62455710955711</v>
      </c>
    </row>
    <row r="9" ht="15" customHeight="1">
      <c r="A9" t="s" s="30">
        <v>99</v>
      </c>
      <c r="B9" s="12">
        <v>39</v>
      </c>
      <c r="C9" s="12">
        <v>18</v>
      </c>
      <c r="D9" s="36">
        <f>C9/B9</f>
        <v>0.461538461538462</v>
      </c>
      <c r="E9" s="12">
        <v>17</v>
      </c>
      <c r="F9" s="12">
        <v>1</v>
      </c>
      <c r="G9" s="12">
        <v>0</v>
      </c>
      <c r="H9" s="12">
        <v>0</v>
      </c>
      <c r="I9" s="12">
        <v>6</v>
      </c>
      <c r="J9" s="12">
        <v>10</v>
      </c>
      <c r="K9" s="15">
        <f>(F9*1.33+G9*1.67+H9*2)/C9</f>
        <v>0.07388888888888891</v>
      </c>
      <c r="L9" s="16">
        <f>K9+D9</f>
        <v>0.535427350427351</v>
      </c>
    </row>
    <row r="10" ht="15" customHeight="1">
      <c r="A10" t="s" s="30">
        <v>87</v>
      </c>
      <c r="B10" s="12">
        <v>38</v>
      </c>
      <c r="C10" s="12">
        <v>19</v>
      </c>
      <c r="D10" s="36">
        <f>C10/B10</f>
        <v>0.5</v>
      </c>
      <c r="E10" s="37">
        <v>16</v>
      </c>
      <c r="F10" s="12">
        <v>2</v>
      </c>
      <c r="G10" s="12">
        <v>0</v>
      </c>
      <c r="H10" s="12">
        <v>1</v>
      </c>
      <c r="I10" s="12">
        <v>13</v>
      </c>
      <c r="J10" s="12">
        <v>11</v>
      </c>
      <c r="K10" s="15">
        <f>(F10*1.33+G10*1.67+H10*2)/C10</f>
        <v>0.245263157894737</v>
      </c>
      <c r="L10" s="16">
        <f>K10+D10</f>
        <v>0.745263157894737</v>
      </c>
    </row>
    <row r="11" ht="15" customHeight="1">
      <c r="A11" t="s" s="30">
        <v>86</v>
      </c>
      <c r="B11" s="12">
        <v>34</v>
      </c>
      <c r="C11" s="12">
        <v>16</v>
      </c>
      <c r="D11" s="36">
        <f>C11/B11</f>
        <v>0.470588235294118</v>
      </c>
      <c r="E11" s="12">
        <v>14</v>
      </c>
      <c r="F11" s="12">
        <v>2</v>
      </c>
      <c r="G11" s="12">
        <v>0</v>
      </c>
      <c r="H11" s="12">
        <v>0</v>
      </c>
      <c r="I11" s="12">
        <v>7</v>
      </c>
      <c r="J11" s="12">
        <v>8</v>
      </c>
      <c r="K11" s="15">
        <f>(F11*1.33+G11*1.67+H11*2)/C11</f>
        <v>0.16625</v>
      </c>
      <c r="L11" s="16">
        <f>K11+D11</f>
        <v>0.636838235294118</v>
      </c>
    </row>
    <row r="12" ht="15" customHeight="1">
      <c r="A12" t="s" s="30">
        <v>70</v>
      </c>
      <c r="B12" s="12">
        <v>34</v>
      </c>
      <c r="C12" s="12">
        <v>16</v>
      </c>
      <c r="D12" s="36">
        <f>C12/B12</f>
        <v>0.470588235294118</v>
      </c>
      <c r="E12" s="37">
        <v>16</v>
      </c>
      <c r="F12" s="12">
        <v>0</v>
      </c>
      <c r="G12" s="12">
        <v>0</v>
      </c>
      <c r="H12" s="12">
        <v>0</v>
      </c>
      <c r="I12" s="12">
        <v>10</v>
      </c>
      <c r="J12" s="12">
        <v>8</v>
      </c>
      <c r="K12" s="15">
        <f>(F12*1.33+G12*1.67+H12*2)/C12</f>
        <v>0</v>
      </c>
      <c r="L12" s="16">
        <f>K12+D12</f>
        <v>0.470588235294118</v>
      </c>
    </row>
    <row r="13" ht="15" customHeight="1">
      <c r="A13" t="s" s="30">
        <v>97</v>
      </c>
      <c r="B13" s="12">
        <v>30</v>
      </c>
      <c r="C13" s="12">
        <v>18</v>
      </c>
      <c r="D13" s="36">
        <f>C13/B13</f>
        <v>0.6</v>
      </c>
      <c r="E13" s="12">
        <v>18</v>
      </c>
      <c r="F13" s="12">
        <v>0</v>
      </c>
      <c r="G13" s="12">
        <v>0</v>
      </c>
      <c r="H13" s="12">
        <v>0</v>
      </c>
      <c r="I13" s="12">
        <v>2</v>
      </c>
      <c r="J13" s="12">
        <v>12</v>
      </c>
      <c r="K13" s="15">
        <f>(F13*1.33+G13*1.67+H13*2)/C13</f>
        <v>0</v>
      </c>
      <c r="L13" s="16">
        <f>K13+D13</f>
        <v>0.6</v>
      </c>
    </row>
    <row r="14" ht="15" customHeight="1">
      <c r="A14" t="s" s="30">
        <v>92</v>
      </c>
      <c r="B14" s="12">
        <v>30</v>
      </c>
      <c r="C14" s="12">
        <v>10</v>
      </c>
      <c r="D14" s="36">
        <f>C14/B14</f>
        <v>0.333333333333333</v>
      </c>
      <c r="E14" s="37">
        <v>10</v>
      </c>
      <c r="F14" s="12">
        <v>0</v>
      </c>
      <c r="G14" s="12">
        <v>0</v>
      </c>
      <c r="H14" s="12">
        <v>0</v>
      </c>
      <c r="I14" s="12">
        <v>12</v>
      </c>
      <c r="J14" s="12">
        <v>3</v>
      </c>
      <c r="K14" s="15">
        <f>(F14*1.33+G14*1.67+H14*2)/C14</f>
        <v>0</v>
      </c>
      <c r="L14" s="16">
        <f>K14+D14</f>
        <v>0.333333333333333</v>
      </c>
    </row>
    <row r="15" ht="15" customHeight="1">
      <c r="A15" t="s" s="30">
        <v>26</v>
      </c>
      <c r="B15" s="12">
        <v>29</v>
      </c>
      <c r="C15" s="12">
        <v>19</v>
      </c>
      <c r="D15" s="36">
        <f>C15/B15</f>
        <v>0.655172413793103</v>
      </c>
      <c r="E15" s="37">
        <v>9</v>
      </c>
      <c r="F15" s="12">
        <v>5</v>
      </c>
      <c r="G15" s="12">
        <v>3</v>
      </c>
      <c r="H15" s="12">
        <v>2</v>
      </c>
      <c r="I15" s="12">
        <v>17</v>
      </c>
      <c r="J15" s="12">
        <v>11</v>
      </c>
      <c r="K15" s="15">
        <f>(F15*1.33+G15*1.67+H15*2)/C15</f>
        <v>0.8242105263157889</v>
      </c>
      <c r="L15" s="16">
        <f>K15+D15</f>
        <v>1.47938294010889</v>
      </c>
    </row>
    <row r="16" ht="15" customHeight="1">
      <c r="A16" t="s" s="30">
        <v>100</v>
      </c>
      <c r="B16" s="12">
        <v>28</v>
      </c>
      <c r="C16" s="12">
        <v>14</v>
      </c>
      <c r="D16" s="36">
        <f>C16/B16</f>
        <v>0.5</v>
      </c>
      <c r="E16" s="12">
        <v>14</v>
      </c>
      <c r="F16" s="12">
        <v>0</v>
      </c>
      <c r="G16" s="12">
        <v>0</v>
      </c>
      <c r="H16" s="12">
        <v>0</v>
      </c>
      <c r="I16" s="12">
        <v>8</v>
      </c>
      <c r="J16" s="12">
        <v>10</v>
      </c>
      <c r="K16" s="15">
        <f>(F16*1.33+G16*1.67+H16*2)/C16</f>
        <v>0</v>
      </c>
      <c r="L16" s="16">
        <f>K16+D16</f>
        <v>0.5</v>
      </c>
    </row>
    <row r="17" ht="15" customHeight="1">
      <c r="A17" t="s" s="30">
        <v>44</v>
      </c>
      <c r="B17" s="12">
        <v>24</v>
      </c>
      <c r="C17" s="12">
        <v>19</v>
      </c>
      <c r="D17" s="36">
        <f>C17/B17</f>
        <v>0.791666666666667</v>
      </c>
      <c r="E17" s="37">
        <v>7</v>
      </c>
      <c r="F17" s="12">
        <v>2</v>
      </c>
      <c r="G17" s="12">
        <v>5</v>
      </c>
      <c r="H17" s="12">
        <v>5</v>
      </c>
      <c r="I17" s="12">
        <v>19</v>
      </c>
      <c r="J17" s="12">
        <v>12</v>
      </c>
      <c r="K17" s="15">
        <f>(F17*1.33+G17*1.67+H17*2)/C17</f>
        <v>1.10578947368421</v>
      </c>
      <c r="L17" s="16">
        <f>K17+D17</f>
        <v>1.89745614035088</v>
      </c>
    </row>
    <row r="18" ht="15" customHeight="1">
      <c r="A18" t="s" s="30">
        <v>80</v>
      </c>
      <c r="B18" s="12">
        <v>16</v>
      </c>
      <c r="C18" s="12">
        <v>11</v>
      </c>
      <c r="D18" s="36">
        <f>C18/B18</f>
        <v>0.6875</v>
      </c>
      <c r="E18" s="37">
        <v>11</v>
      </c>
      <c r="F18" s="12">
        <v>0</v>
      </c>
      <c r="G18" s="12">
        <v>0</v>
      </c>
      <c r="H18" s="12">
        <v>0</v>
      </c>
      <c r="I18" s="12">
        <v>5</v>
      </c>
      <c r="J18" s="12">
        <v>5</v>
      </c>
      <c r="K18" s="15">
        <f>(F18*1.33+G18*1.67+H18*2)/C18</f>
        <v>0</v>
      </c>
      <c r="L18" s="16">
        <f>K18+D18</f>
        <v>0.6875</v>
      </c>
    </row>
    <row r="19" ht="15" customHeight="1">
      <c r="A19" t="s" s="30">
        <v>76</v>
      </c>
      <c r="B19" s="12">
        <v>15</v>
      </c>
      <c r="C19" s="12">
        <v>12</v>
      </c>
      <c r="D19" s="36">
        <f>C19/B19</f>
        <v>0.8</v>
      </c>
      <c r="E19" s="37">
        <v>12</v>
      </c>
      <c r="F19" s="12">
        <v>0</v>
      </c>
      <c r="G19" s="12">
        <v>0</v>
      </c>
      <c r="H19" s="12">
        <v>0</v>
      </c>
      <c r="I19" s="12">
        <v>4</v>
      </c>
      <c r="J19" s="12">
        <v>6</v>
      </c>
      <c r="K19" s="15">
        <f>(F19*1.33+G19*1.67+H19*2)/C19</f>
        <v>0</v>
      </c>
      <c r="L19" s="16">
        <f>K19+D19</f>
        <v>0.8</v>
      </c>
    </row>
    <row r="20" ht="15" customHeight="1">
      <c r="A20" t="s" s="30">
        <v>104</v>
      </c>
      <c r="B20" s="12">
        <v>13</v>
      </c>
      <c r="C20" s="12">
        <v>9</v>
      </c>
      <c r="D20" s="36">
        <f>C20/B20</f>
        <v>0.692307692307692</v>
      </c>
      <c r="E20" s="37">
        <v>3</v>
      </c>
      <c r="F20" s="12">
        <v>4</v>
      </c>
      <c r="G20" s="12">
        <v>1</v>
      </c>
      <c r="H20" s="12">
        <v>1</v>
      </c>
      <c r="I20" s="12">
        <v>8</v>
      </c>
      <c r="J20" s="12">
        <v>4</v>
      </c>
      <c r="K20" s="15">
        <f>(F20*1.33+G20*1.67+H20*2)/C20</f>
        <v>0.998888888888889</v>
      </c>
      <c r="L20" s="16">
        <f>K20+D20</f>
        <v>1.69119658119658</v>
      </c>
    </row>
    <row r="21" ht="15" customHeight="1">
      <c r="A21" t="s" s="30">
        <v>85</v>
      </c>
      <c r="B21" s="12">
        <v>10</v>
      </c>
      <c r="C21" s="12">
        <v>6</v>
      </c>
      <c r="D21" s="36">
        <f>C21/B21</f>
        <v>0.6</v>
      </c>
      <c r="E21" s="37">
        <v>3</v>
      </c>
      <c r="F21" s="12">
        <v>2</v>
      </c>
      <c r="G21" s="12">
        <v>0</v>
      </c>
      <c r="H21" s="12">
        <v>1</v>
      </c>
      <c r="I21" s="12">
        <v>8</v>
      </c>
      <c r="J21" s="12">
        <v>4</v>
      </c>
      <c r="K21" s="15">
        <f>(F21*1.33+G21*1.67+H21*2)/C21</f>
        <v>0.7766666666666669</v>
      </c>
      <c r="L21" s="16">
        <f>K21+D21</f>
        <v>1.37666666666667</v>
      </c>
    </row>
    <row r="22" ht="15" customHeight="1">
      <c r="A22" t="s" s="30">
        <v>105</v>
      </c>
      <c r="B22" s="12">
        <v>9</v>
      </c>
      <c r="C22" s="12">
        <v>5</v>
      </c>
      <c r="D22" s="36">
        <f>C22/B22</f>
        <v>0.555555555555556</v>
      </c>
      <c r="E22" s="37">
        <v>2</v>
      </c>
      <c r="F22" s="12">
        <v>0</v>
      </c>
      <c r="G22" s="12">
        <v>0</v>
      </c>
      <c r="H22" s="12">
        <v>3</v>
      </c>
      <c r="I22" s="12">
        <v>5</v>
      </c>
      <c r="J22" s="12">
        <v>6</v>
      </c>
      <c r="K22" s="15">
        <f>(F22*1.33+G22*1.67+H22*2)/C22</f>
        <v>1.2</v>
      </c>
      <c r="L22" s="16">
        <f>K22+D22</f>
        <v>1.75555555555556</v>
      </c>
    </row>
    <row r="23" ht="15" customHeight="1">
      <c r="A23" t="s" s="30">
        <v>106</v>
      </c>
      <c r="B23" s="12">
        <v>9</v>
      </c>
      <c r="C23" s="12">
        <v>6</v>
      </c>
      <c r="D23" s="36">
        <f>C23/B23</f>
        <v>0.666666666666667</v>
      </c>
      <c r="E23" s="37">
        <v>2</v>
      </c>
      <c r="F23" s="12">
        <v>3</v>
      </c>
      <c r="G23" s="12">
        <v>0</v>
      </c>
      <c r="H23" s="12">
        <v>1</v>
      </c>
      <c r="I23" s="12">
        <v>6</v>
      </c>
      <c r="J23" s="12">
        <v>4</v>
      </c>
      <c r="K23" s="15">
        <f>(F23*1.33+G23*1.67+H23*2)/C23</f>
        <v>0.998333333333333</v>
      </c>
      <c r="L23" s="16">
        <f>K23+D23</f>
        <v>1.665</v>
      </c>
    </row>
    <row r="24" ht="15" customHeight="1">
      <c r="A24" t="s" s="30">
        <v>107</v>
      </c>
      <c r="B24" s="12">
        <v>9</v>
      </c>
      <c r="C24" s="12">
        <v>6</v>
      </c>
      <c r="D24" s="36">
        <f>C24/B24</f>
        <v>0.666666666666667</v>
      </c>
      <c r="E24" s="37">
        <v>4</v>
      </c>
      <c r="F24" s="12">
        <v>2</v>
      </c>
      <c r="G24" s="12">
        <v>0</v>
      </c>
      <c r="H24" s="12">
        <v>0</v>
      </c>
      <c r="I24" s="12">
        <v>5</v>
      </c>
      <c r="J24" s="12">
        <v>5</v>
      </c>
      <c r="K24" s="15">
        <f>(F24*1.33+G24*1.67+H24*2)/C24</f>
        <v>0.443333333333333</v>
      </c>
      <c r="L24" s="16">
        <f>K24+D24</f>
        <v>1.11</v>
      </c>
    </row>
    <row r="25" ht="15" customHeight="1">
      <c r="A25" t="s" s="30">
        <v>54</v>
      </c>
      <c r="B25" s="12">
        <v>8</v>
      </c>
      <c r="C25" s="12">
        <v>3</v>
      </c>
      <c r="D25" s="36">
        <f>C25/B25</f>
        <v>0.375</v>
      </c>
      <c r="E25" s="37">
        <v>3</v>
      </c>
      <c r="F25" s="12">
        <v>0</v>
      </c>
      <c r="G25" s="12">
        <v>0</v>
      </c>
      <c r="H25" s="12">
        <v>0</v>
      </c>
      <c r="I25" s="12">
        <v>1</v>
      </c>
      <c r="J25" s="12">
        <v>1</v>
      </c>
      <c r="K25" s="15">
        <f>(F25*1.33+G25*1.67+H25*2)/C25</f>
        <v>0</v>
      </c>
      <c r="L25" s="16">
        <f>K25+D25</f>
        <v>0.375</v>
      </c>
    </row>
    <row r="26" ht="15" customHeight="1">
      <c r="A26" t="s" s="30">
        <v>108</v>
      </c>
      <c r="B26" s="12">
        <v>5</v>
      </c>
      <c r="C26" s="12">
        <v>3</v>
      </c>
      <c r="D26" s="36">
        <f>C26/B26</f>
        <v>0.6</v>
      </c>
      <c r="E26" s="37">
        <v>3</v>
      </c>
      <c r="F26" s="12">
        <v>0</v>
      </c>
      <c r="G26" s="12">
        <v>0</v>
      </c>
      <c r="H26" s="12">
        <v>0</v>
      </c>
      <c r="I26" s="12">
        <v>0</v>
      </c>
      <c r="J26" s="12">
        <v>1</v>
      </c>
      <c r="K26" s="15">
        <f>(F26*1.33+G26*1.67+H26*2)/C26</f>
        <v>0</v>
      </c>
      <c r="L26" s="16">
        <f>K26+D26</f>
        <v>0.6</v>
      </c>
    </row>
    <row r="27" ht="15" customHeight="1">
      <c r="A27" t="s" s="30">
        <v>109</v>
      </c>
      <c r="B27" s="12">
        <v>5</v>
      </c>
      <c r="C27" s="12">
        <v>2</v>
      </c>
      <c r="D27" s="36">
        <f>C27/B27</f>
        <v>0.4</v>
      </c>
      <c r="E27" s="12">
        <v>2</v>
      </c>
      <c r="F27" s="12">
        <v>0</v>
      </c>
      <c r="G27" s="12">
        <v>0</v>
      </c>
      <c r="H27" s="12">
        <v>0</v>
      </c>
      <c r="I27" s="12">
        <v>2</v>
      </c>
      <c r="J27" s="12">
        <v>0</v>
      </c>
      <c r="K27" s="15">
        <f>(F27*1.33+G27*1.67+H27*2)/C27</f>
        <v>0</v>
      </c>
      <c r="L27" s="16">
        <f>K27+D27</f>
        <v>0.4</v>
      </c>
    </row>
    <row r="28" ht="15" customHeight="1">
      <c r="A28" t="s" s="30">
        <v>101</v>
      </c>
      <c r="B28" s="12">
        <v>5</v>
      </c>
      <c r="C28" s="12">
        <v>2</v>
      </c>
      <c r="D28" s="36">
        <f>C28/B28</f>
        <v>0.4</v>
      </c>
      <c r="E28" s="37">
        <v>2</v>
      </c>
      <c r="F28" s="12">
        <v>0</v>
      </c>
      <c r="G28" s="12">
        <v>0</v>
      </c>
      <c r="H28" s="12">
        <v>0</v>
      </c>
      <c r="I28" s="12">
        <v>0</v>
      </c>
      <c r="J28" s="12">
        <v>0</v>
      </c>
      <c r="K28" s="15">
        <f>(F28*1.33+G28*1.67+H28*2)/C28</f>
        <v>0</v>
      </c>
      <c r="L28" s="16">
        <f>K28+D28</f>
        <v>0.4</v>
      </c>
    </row>
    <row r="29" ht="15" customHeight="1">
      <c r="A29" t="s" s="30">
        <v>110</v>
      </c>
      <c r="B29" s="12">
        <v>5</v>
      </c>
      <c r="C29" s="12">
        <v>0</v>
      </c>
      <c r="D29" s="36">
        <f>C29/B29</f>
        <v>0</v>
      </c>
      <c r="E29" s="37">
        <v>0</v>
      </c>
      <c r="F29" s="12">
        <v>0</v>
      </c>
      <c r="G29" s="12">
        <v>0</v>
      </c>
      <c r="H29" s="12">
        <v>0</v>
      </c>
      <c r="I29" s="12">
        <v>1</v>
      </c>
      <c r="J29" s="12">
        <v>0</v>
      </c>
      <c r="K29" s="32">
        <f>(F29*1.33+G29*1.67+H29*2)/C29</f>
      </c>
      <c r="L29" s="33">
        <f>K29+D29</f>
      </c>
    </row>
    <row r="30" ht="15" customHeight="1">
      <c r="A30" t="s" s="30">
        <v>111</v>
      </c>
      <c r="B30" s="12">
        <v>4</v>
      </c>
      <c r="C30" s="12">
        <v>4</v>
      </c>
      <c r="D30" s="36">
        <f>C30/B30</f>
        <v>1</v>
      </c>
      <c r="E30" s="37">
        <v>1</v>
      </c>
      <c r="F30" s="12">
        <v>3</v>
      </c>
      <c r="G30" s="12">
        <v>0</v>
      </c>
      <c r="H30" s="12">
        <v>0</v>
      </c>
      <c r="I30" s="12">
        <v>1</v>
      </c>
      <c r="J30" s="12">
        <v>2</v>
      </c>
      <c r="K30" s="15">
        <f>(F30*1.33+G30*1.67+H30*2)/C30</f>
        <v>0.9975000000000001</v>
      </c>
      <c r="L30" s="16">
        <f>K30+D30</f>
        <v>1.9975</v>
      </c>
    </row>
    <row r="31" ht="15" customHeight="1">
      <c r="A31" t="s" s="30">
        <v>112</v>
      </c>
      <c r="B31" s="12">
        <v>4</v>
      </c>
      <c r="C31" s="12">
        <v>3</v>
      </c>
      <c r="D31" s="36">
        <f>C31/B31</f>
        <v>0.75</v>
      </c>
      <c r="E31" s="37">
        <v>3</v>
      </c>
      <c r="F31" s="12">
        <v>0</v>
      </c>
      <c r="G31" s="12">
        <v>0</v>
      </c>
      <c r="H31" s="12">
        <v>0</v>
      </c>
      <c r="I31" s="12">
        <v>0</v>
      </c>
      <c r="J31" s="12">
        <v>2</v>
      </c>
      <c r="K31" s="15">
        <f>(F31*1.33+G31*1.67+H31*2)/C31</f>
        <v>0</v>
      </c>
      <c r="L31" s="16">
        <f>K31+D31</f>
        <v>0.75</v>
      </c>
    </row>
    <row r="32" ht="15" customHeight="1">
      <c r="A32" t="s" s="30">
        <v>113</v>
      </c>
      <c r="B32" s="12">
        <v>4</v>
      </c>
      <c r="C32" s="12">
        <v>2</v>
      </c>
      <c r="D32" s="36">
        <f>C32/B32</f>
        <v>0.5</v>
      </c>
      <c r="E32" s="37">
        <v>2</v>
      </c>
      <c r="F32" s="12">
        <v>0</v>
      </c>
      <c r="G32" s="12">
        <v>0</v>
      </c>
      <c r="H32" s="12">
        <v>0</v>
      </c>
      <c r="I32" s="12">
        <v>1</v>
      </c>
      <c r="J32" s="12">
        <v>2</v>
      </c>
      <c r="K32" s="15">
        <f>(F32*1.33+G32*1.67+H32*2)/C32</f>
        <v>0</v>
      </c>
      <c r="L32" s="16">
        <f>K32+D32</f>
        <v>0.5</v>
      </c>
    </row>
    <row r="33" ht="15" customHeight="1">
      <c r="A33" t="s" s="30">
        <v>114</v>
      </c>
      <c r="B33" s="12">
        <v>4</v>
      </c>
      <c r="C33" s="12">
        <v>2</v>
      </c>
      <c r="D33" s="36">
        <f>C33/B33</f>
        <v>0.5</v>
      </c>
      <c r="E33" s="37">
        <v>2</v>
      </c>
      <c r="F33" s="12">
        <v>0</v>
      </c>
      <c r="G33" s="12">
        <v>0</v>
      </c>
      <c r="H33" s="12">
        <v>0</v>
      </c>
      <c r="I33" s="12">
        <v>0</v>
      </c>
      <c r="J33" s="12">
        <v>2</v>
      </c>
      <c r="K33" s="15">
        <f>(F33*1.33+G33*1.67+H33*2)/C33</f>
        <v>0</v>
      </c>
      <c r="L33" s="16">
        <f>K33+D33</f>
        <v>0.5</v>
      </c>
    </row>
    <row r="34" ht="15" customHeight="1">
      <c r="A34" t="s" s="30">
        <v>115</v>
      </c>
      <c r="B34" s="12">
        <v>4</v>
      </c>
      <c r="C34" s="12">
        <v>2</v>
      </c>
      <c r="D34" s="36">
        <f>C34/B34</f>
        <v>0.5</v>
      </c>
      <c r="E34" s="37">
        <v>2</v>
      </c>
      <c r="F34" s="12">
        <v>0</v>
      </c>
      <c r="G34" s="12">
        <v>0</v>
      </c>
      <c r="H34" s="12">
        <v>0</v>
      </c>
      <c r="I34" s="12">
        <v>1</v>
      </c>
      <c r="J34" s="12">
        <v>1</v>
      </c>
      <c r="K34" s="15">
        <f>(F34*1.33+G34*1.67+H34*2)/C34</f>
        <v>0</v>
      </c>
      <c r="L34" s="16">
        <f>K34+D34</f>
        <v>0.5</v>
      </c>
    </row>
    <row r="35" ht="15" customHeight="1">
      <c r="A35" t="s" s="30">
        <v>46</v>
      </c>
      <c r="B35" s="12">
        <v>4</v>
      </c>
      <c r="C35" s="12">
        <v>1</v>
      </c>
      <c r="D35" s="36">
        <f>C35/B35</f>
        <v>0.25</v>
      </c>
      <c r="E35" s="37">
        <v>1</v>
      </c>
      <c r="F35" s="12">
        <v>0</v>
      </c>
      <c r="G35" s="12">
        <v>0</v>
      </c>
      <c r="H35" s="12">
        <v>0</v>
      </c>
      <c r="I35" s="12">
        <v>0</v>
      </c>
      <c r="J35" s="12">
        <v>0</v>
      </c>
      <c r="K35" s="15">
        <f>(F35*1.33+G35*1.67+H35*2)/C35</f>
        <v>0</v>
      </c>
      <c r="L35" s="16">
        <f>K35+D35</f>
        <v>0.25</v>
      </c>
    </row>
    <row r="36" ht="15" customHeight="1">
      <c r="A36" t="s" s="30">
        <v>116</v>
      </c>
      <c r="B36" s="12">
        <v>4</v>
      </c>
      <c r="C36" s="12">
        <v>0</v>
      </c>
      <c r="D36" s="36">
        <f>C36/B36</f>
        <v>0</v>
      </c>
      <c r="E36" s="37">
        <v>0</v>
      </c>
      <c r="F36" s="12">
        <v>0</v>
      </c>
      <c r="G36" s="12">
        <v>0</v>
      </c>
      <c r="H36" s="12">
        <v>0</v>
      </c>
      <c r="I36" s="12">
        <v>0</v>
      </c>
      <c r="J36" s="12">
        <v>0</v>
      </c>
      <c r="K36" s="32">
        <f>(F36*1.33+G36*1.67+H36*2)/C36</f>
      </c>
      <c r="L36" s="33">
        <f>K36+D36</f>
      </c>
    </row>
    <row r="37" ht="15" customHeight="1">
      <c r="A37" t="s" s="30">
        <v>19</v>
      </c>
      <c r="B37" s="12">
        <v>3</v>
      </c>
      <c r="C37" s="12">
        <v>2</v>
      </c>
      <c r="D37" s="36">
        <f>C37/B37</f>
        <v>0.666666666666667</v>
      </c>
      <c r="E37" s="37">
        <v>1</v>
      </c>
      <c r="F37" s="12">
        <v>0</v>
      </c>
      <c r="G37" s="12">
        <v>0</v>
      </c>
      <c r="H37" s="12">
        <v>1</v>
      </c>
      <c r="I37" s="12">
        <v>3</v>
      </c>
      <c r="J37" s="12">
        <v>2</v>
      </c>
      <c r="K37" s="15">
        <f>(F37*1.33+G37*1.67+H37*2)/C37</f>
        <v>1</v>
      </c>
      <c r="L37" s="16">
        <f>K37+D37</f>
        <v>1.66666666666667</v>
      </c>
    </row>
    <row r="38" ht="15" customHeight="1">
      <c r="A38" t="s" s="30">
        <v>117</v>
      </c>
      <c r="B38" s="12">
        <v>3</v>
      </c>
      <c r="C38" s="12">
        <v>2</v>
      </c>
      <c r="D38" s="36">
        <f>C38/B38</f>
        <v>0.666666666666667</v>
      </c>
      <c r="E38" s="37">
        <v>2</v>
      </c>
      <c r="F38" s="12">
        <v>0</v>
      </c>
      <c r="G38" s="12">
        <v>0</v>
      </c>
      <c r="H38" s="12">
        <v>0</v>
      </c>
      <c r="I38" s="12">
        <v>1</v>
      </c>
      <c r="J38" s="12">
        <v>2</v>
      </c>
      <c r="K38" s="15">
        <f>(F38*1.33+G38*1.67+H38*2)/C38</f>
        <v>0</v>
      </c>
      <c r="L38" s="16">
        <f>K38+D38</f>
        <v>0.666666666666667</v>
      </c>
    </row>
    <row r="39" ht="15" customHeight="1">
      <c r="A39" t="s" s="30">
        <v>84</v>
      </c>
      <c r="B39" s="12">
        <v>3</v>
      </c>
      <c r="C39" s="12">
        <v>1</v>
      </c>
      <c r="D39" s="36">
        <f>C39/B39</f>
        <v>0.333333333333333</v>
      </c>
      <c r="E39" s="37">
        <v>1</v>
      </c>
      <c r="F39" s="12">
        <v>0</v>
      </c>
      <c r="G39" s="12">
        <v>0</v>
      </c>
      <c r="H39" s="12">
        <v>0</v>
      </c>
      <c r="I39" s="12">
        <v>0</v>
      </c>
      <c r="J39" s="12">
        <v>0</v>
      </c>
      <c r="K39" s="15">
        <f>(F39*1.33+G39*1.67+H39*2)/C39</f>
        <v>0</v>
      </c>
      <c r="L39" s="16">
        <f>K39+D39</f>
        <v>0.333333333333333</v>
      </c>
    </row>
    <row r="40" ht="15" customHeight="1">
      <c r="A40" t="s" s="30">
        <v>118</v>
      </c>
      <c r="B40" s="12">
        <v>3</v>
      </c>
      <c r="C40" s="12">
        <v>0</v>
      </c>
      <c r="D40" s="36">
        <f>C40/B40</f>
        <v>0</v>
      </c>
      <c r="E40" s="37">
        <v>0</v>
      </c>
      <c r="F40" s="12">
        <v>0</v>
      </c>
      <c r="G40" s="12">
        <v>0</v>
      </c>
      <c r="H40" s="12">
        <v>0</v>
      </c>
      <c r="I40" s="12">
        <v>0</v>
      </c>
      <c r="J40" s="12">
        <v>0</v>
      </c>
      <c r="K40" s="32">
        <f>(F40*1.33+G40*1.67+H40*2)/C40</f>
      </c>
      <c r="L40" s="33">
        <f>K40+D40</f>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2:M62"/>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51" customWidth="1"/>
    <col min="2" max="3" width="12.6562" style="51" customWidth="1"/>
    <col min="4" max="4" width="6.99219" style="51" customWidth="1"/>
    <col min="5" max="5" width="5.85156" style="51" customWidth="1"/>
    <col min="6" max="6" width="6.78906" style="51" customWidth="1"/>
    <col min="7" max="7" width="6.05469" style="51" customWidth="1"/>
    <col min="8" max="8" width="5.20312" style="51" customWidth="1"/>
    <col min="9" max="9" width="7.125" style="51" customWidth="1"/>
    <col min="10" max="10" width="5.77344" style="51" customWidth="1"/>
    <col min="11" max="11" width="7.66406" style="51" customWidth="1"/>
    <col min="12" max="12" width="8.875" style="51" customWidth="1"/>
    <col min="13" max="13" width="8.09375" style="51" customWidth="1"/>
    <col min="14" max="256" width="16.3516" style="51" customWidth="1"/>
  </cols>
  <sheetData>
    <row r="1" ht="16" customHeight="1">
      <c r="A1" t="s" s="7">
        <v>120</v>
      </c>
      <c r="B1" s="7"/>
      <c r="C1" s="7"/>
      <c r="D1" s="7"/>
      <c r="E1" s="7"/>
      <c r="F1" s="7"/>
      <c r="G1" s="7"/>
      <c r="H1" s="7"/>
      <c r="I1" s="7"/>
      <c r="J1" s="7"/>
      <c r="K1" s="7"/>
      <c r="L1" s="7"/>
      <c r="M1" s="7"/>
    </row>
    <row r="2" ht="14.65" customHeight="1">
      <c r="A2" t="s" s="8">
        <v>6</v>
      </c>
      <c r="B2" t="s" s="9">
        <v>122</v>
      </c>
      <c r="C2" t="s" s="9">
        <v>7</v>
      </c>
      <c r="D2" t="s" s="9">
        <v>8</v>
      </c>
      <c r="E2" t="s" s="9">
        <v>9</v>
      </c>
      <c r="F2" t="s" s="9">
        <v>10</v>
      </c>
      <c r="G2" t="s" s="9">
        <v>11</v>
      </c>
      <c r="H2" t="s" s="9">
        <v>12</v>
      </c>
      <c r="I2" t="s" s="9">
        <v>13</v>
      </c>
      <c r="J2" t="s" s="9">
        <v>14</v>
      </c>
      <c r="K2" t="s" s="9">
        <v>15</v>
      </c>
      <c r="L2" t="s" s="9">
        <v>16</v>
      </c>
      <c r="M2" t="s" s="10">
        <v>17</v>
      </c>
    </row>
    <row r="3" ht="15" customHeight="1">
      <c r="A3" t="s" s="30">
        <v>22</v>
      </c>
      <c r="B3" s="12">
        <v>2017</v>
      </c>
      <c r="C3" s="12">
        <f>'2017 Field of Dreamers - 2017 -'!C12</f>
        <v>77</v>
      </c>
      <c r="D3" s="12">
        <f>'2017 Field of Dreamers - 2017 -'!D12</f>
        <v>58</v>
      </c>
      <c r="E3" s="12">
        <f>'2017 Field of Dreamers - 2017 -'!E12</f>
        <v>0.7532467532467531</v>
      </c>
      <c r="F3" s="12">
        <f>'2017 Field of Dreamers - 2017 -'!F12</f>
        <v>15</v>
      </c>
      <c r="G3" s="12">
        <f>'2017 Field of Dreamers - 2017 -'!G12</f>
        <v>24</v>
      </c>
      <c r="H3" s="12">
        <f>'2017 Field of Dreamers - 2017 -'!H12</f>
        <v>8</v>
      </c>
      <c r="I3" s="12">
        <f>'2017 Field of Dreamers - 2017 -'!I12</f>
        <v>11</v>
      </c>
      <c r="J3" s="12">
        <f>'2017 Field of Dreamers - 2017 -'!J12</f>
        <v>71</v>
      </c>
      <c r="K3" s="12">
        <f>'2017 Field of Dreamers - 2017 -'!K12</f>
        <v>42</v>
      </c>
      <c r="L3" s="12">
        <f>'2017 Field of Dreamers - 2017 -'!L12</f>
        <v>1.1608275862069</v>
      </c>
      <c r="M3" s="12">
        <f>'2017 Field of Dreamers - 2017 -'!M12</f>
        <v>1.91407433945365</v>
      </c>
    </row>
    <row r="4" ht="15" customHeight="1">
      <c r="A4" t="s" s="30">
        <v>123</v>
      </c>
      <c r="B4" s="12">
        <v>2017</v>
      </c>
      <c r="C4" s="12">
        <f>'2017 Field of Dreamers - 2017 -'!C23</f>
        <v>58</v>
      </c>
      <c r="D4" s="12">
        <f>'2017 Field of Dreamers - 2017 -'!D23</f>
        <v>50</v>
      </c>
      <c r="E4" s="12">
        <f>'2017 Field of Dreamers - 2017 -'!E23</f>
        <v>0.862068965517241</v>
      </c>
      <c r="F4" s="12">
        <f>'2017 Field of Dreamers - 2017 -'!F23</f>
        <v>25</v>
      </c>
      <c r="G4" s="12">
        <f>'2017 Field of Dreamers - 2017 -'!G23</f>
        <v>14</v>
      </c>
      <c r="H4" s="12">
        <f>'2017 Field of Dreamers - 2017 -'!H23</f>
        <v>6</v>
      </c>
      <c r="I4" s="12">
        <f>'2017 Field of Dreamers - 2017 -'!I23</f>
        <v>4</v>
      </c>
      <c r="J4" s="12">
        <f>'2017 Field of Dreamers - 2017 -'!J23</f>
        <v>34</v>
      </c>
      <c r="K4" s="12">
        <f>'2017 Field of Dreamers - 2017 -'!K23</f>
        <v>35</v>
      </c>
      <c r="L4" s="12">
        <f>'2017 Field of Dreamers - 2017 -'!L23</f>
        <v>0.73328</v>
      </c>
      <c r="M4" s="12">
        <f>'2017 Field of Dreamers - 2017 -'!M23</f>
        <v>1.59534896551724</v>
      </c>
    </row>
    <row r="5" ht="15" customHeight="1">
      <c r="A5" t="s" s="30">
        <v>26</v>
      </c>
      <c r="B5" s="12">
        <v>2017</v>
      </c>
      <c r="C5" s="12">
        <f>'2017 Field of Dreamers - 2017 -'!C54</f>
        <v>75</v>
      </c>
      <c r="D5" s="12">
        <f>'2017 Field of Dreamers - 2017 -'!D54</f>
        <v>54</v>
      </c>
      <c r="E5" s="12">
        <f>'2017 Field of Dreamers - 2017 -'!E54</f>
        <v>0.72</v>
      </c>
      <c r="F5" s="12">
        <f>'2017 Field of Dreamers - 2017 -'!F54</f>
        <v>22</v>
      </c>
      <c r="G5" s="12">
        <f>'2017 Field of Dreamers - 2017 -'!G54</f>
        <v>23</v>
      </c>
      <c r="H5" s="12">
        <f>'2017 Field of Dreamers - 2017 -'!H54</f>
        <v>3</v>
      </c>
      <c r="I5" s="12">
        <f>'2017 Field of Dreamers - 2017 -'!I54</f>
        <v>6</v>
      </c>
      <c r="J5" s="12">
        <f>'2017 Field of Dreamers - 2017 -'!J54</f>
        <v>46</v>
      </c>
      <c r="K5" s="12">
        <f>'2017 Field of Dreamers - 2017 -'!K54</f>
        <v>37</v>
      </c>
      <c r="L5" s="12">
        <f>'2017 Field of Dreamers - 2017 -'!L54</f>
        <v>0.882592592592593</v>
      </c>
      <c r="M5" s="12">
        <f>'2017 Field of Dreamers - 2017 -'!M54</f>
        <v>1.60259259259259</v>
      </c>
    </row>
    <row r="6" ht="15" customHeight="1">
      <c r="A6" t="s" s="30">
        <v>95</v>
      </c>
      <c r="B6" s="12">
        <v>2017</v>
      </c>
      <c r="C6" s="12">
        <f>'2017 Field of Dreamers - 2017 -'!C35</f>
        <v>60</v>
      </c>
      <c r="D6" s="12">
        <f>'2017 Field of Dreamers - 2017 -'!D35</f>
        <v>37</v>
      </c>
      <c r="E6" s="12">
        <f>'2017 Field of Dreamers - 2017 -'!E35</f>
        <v>0.616666666666667</v>
      </c>
      <c r="F6" s="12">
        <f>'2017 Field of Dreamers - 2017 -'!F35</f>
        <v>35</v>
      </c>
      <c r="G6" s="12">
        <f>'2017 Field of Dreamers - 2017 -'!G35</f>
        <v>2</v>
      </c>
      <c r="H6" s="12">
        <f>'2017 Field of Dreamers - 2017 -'!H35</f>
        <v>0</v>
      </c>
      <c r="I6" s="12">
        <f>'2017 Field of Dreamers - 2017 -'!I35</f>
        <v>0</v>
      </c>
      <c r="J6" s="12">
        <f>'2017 Field of Dreamers - 2017 -'!J35</f>
        <v>8</v>
      </c>
      <c r="K6" s="12">
        <f>'2017 Field of Dreamers - 2017 -'!K35</f>
        <v>20</v>
      </c>
      <c r="L6" s="12">
        <f>'2017 Field of Dreamers - 2017 -'!L35</f>
        <v>0.0720540540540541</v>
      </c>
      <c r="M6" s="12">
        <f>'2017 Field of Dreamers - 2017 -'!M35</f>
        <v>0.688720720720721</v>
      </c>
    </row>
    <row r="7" ht="15" customHeight="1">
      <c r="A7" t="s" s="30">
        <v>98</v>
      </c>
      <c r="B7" s="12">
        <v>2017</v>
      </c>
      <c r="C7" s="12">
        <f>'2017 Field of Dreamers - 2017 -'!C20</f>
        <v>80</v>
      </c>
      <c r="D7" s="12">
        <f>'2017 Field of Dreamers - 2017 -'!D20</f>
        <v>59</v>
      </c>
      <c r="E7" s="12">
        <f>'2017 Field of Dreamers - 2017 -'!E20</f>
        <v>0.7375</v>
      </c>
      <c r="F7" s="12">
        <f>'2017 Field of Dreamers - 2017 -'!F20</f>
        <v>18</v>
      </c>
      <c r="G7" s="12">
        <f>'2017 Field of Dreamers - 2017 -'!G20</f>
        <v>21</v>
      </c>
      <c r="H7" s="12">
        <f>'2017 Field of Dreamers - 2017 -'!H20</f>
        <v>7</v>
      </c>
      <c r="I7" s="12">
        <f>'2017 Field of Dreamers - 2017 -'!I20</f>
        <v>13</v>
      </c>
      <c r="J7" s="12">
        <f>'2017 Field of Dreamers - 2017 -'!J20</f>
        <v>63</v>
      </c>
      <c r="K7" s="12">
        <f>'2017 Field of Dreamers - 2017 -'!K20</f>
        <v>39</v>
      </c>
      <c r="L7" s="12">
        <f>'2017 Field of Dreamers - 2017 -'!L20</f>
        <v>1.11291525423729</v>
      </c>
      <c r="M7" s="12">
        <f>'2017 Field of Dreamers - 2017 -'!M20</f>
        <v>1.85041525423729</v>
      </c>
    </row>
    <row r="8" ht="15" customHeight="1">
      <c r="A8" t="s" s="30">
        <v>75</v>
      </c>
      <c r="B8" s="12">
        <v>2017</v>
      </c>
      <c r="C8" s="12">
        <f>'2017 Field of Dreamers - 2017 -'!C7</f>
        <v>67</v>
      </c>
      <c r="D8" s="12">
        <f>'2017 Field of Dreamers - 2017 -'!D7</f>
        <v>51</v>
      </c>
      <c r="E8" s="12">
        <f>'2017 Field of Dreamers - 2017 -'!E7</f>
        <v>0.761194029850746</v>
      </c>
      <c r="F8" s="12">
        <f>'2017 Field of Dreamers - 2017 -'!F7</f>
        <v>18</v>
      </c>
      <c r="G8" s="12">
        <f>'2017 Field of Dreamers - 2017 -'!G7</f>
        <v>23</v>
      </c>
      <c r="H8" s="12">
        <f>'2017 Field of Dreamers - 2017 -'!H7</f>
        <v>3</v>
      </c>
      <c r="I8" s="12">
        <f>'2017 Field of Dreamers - 2017 -'!I7</f>
        <v>7</v>
      </c>
      <c r="J8" s="12">
        <f>'2017 Field of Dreamers - 2017 -'!J7</f>
        <v>42</v>
      </c>
      <c r="K8" s="12">
        <f>'2017 Field of Dreamers - 2017 -'!K7</f>
        <v>34</v>
      </c>
      <c r="L8" s="12">
        <f>'2017 Field of Dreamers - 2017 -'!L7</f>
        <v>0.973725490196078</v>
      </c>
      <c r="M8" s="12">
        <f>'2017 Field of Dreamers - 2017 -'!M7</f>
        <v>1.73491952004682</v>
      </c>
    </row>
    <row r="9" ht="15" customHeight="1">
      <c r="A9" t="s" s="30">
        <v>44</v>
      </c>
      <c r="B9" s="12">
        <v>2017</v>
      </c>
      <c r="C9" s="12">
        <f>'2017 Field of Dreamers - 2017 -'!C42</f>
        <v>29</v>
      </c>
      <c r="D9" s="12">
        <f>'2017 Field of Dreamers - 2017 -'!D42</f>
        <v>8</v>
      </c>
      <c r="E9" s="12">
        <f>'2017 Field of Dreamers - 2017 -'!E42</f>
        <v>0.275862068965517</v>
      </c>
      <c r="F9" s="12">
        <f>'2017 Field of Dreamers - 2017 -'!F42</f>
        <v>8</v>
      </c>
      <c r="G9" s="12">
        <f>'2017 Field of Dreamers - 2017 -'!G42</f>
        <v>0</v>
      </c>
      <c r="H9" s="12">
        <f>'2017 Field of Dreamers - 2017 -'!H42</f>
        <v>0</v>
      </c>
      <c r="I9" s="12">
        <f>'2017 Field of Dreamers - 2017 -'!I42</f>
        <v>0</v>
      </c>
      <c r="J9" s="12">
        <f>'2017 Field of Dreamers - 2017 -'!J42</f>
        <v>5</v>
      </c>
      <c r="K9" s="12">
        <f>'2017 Field of Dreamers - 2017 -'!K42</f>
        <v>4</v>
      </c>
      <c r="L9" s="12">
        <f>'2017 Field of Dreamers - 2017 -'!L42</f>
        <v>0</v>
      </c>
      <c r="M9" s="12">
        <f>'2017 Field of Dreamers - 2017 -'!M42</f>
        <v>0.275862068965517</v>
      </c>
    </row>
    <row r="10" ht="15" customHeight="1">
      <c r="A10" t="s" s="30">
        <v>104</v>
      </c>
      <c r="B10" s="12">
        <v>2017</v>
      </c>
      <c r="C10" s="12">
        <f>'2017 Field of Dreamers - 2017 -'!C29</f>
        <v>69</v>
      </c>
      <c r="D10" s="12">
        <f>'2017 Field of Dreamers - 2017 -'!D29</f>
        <v>57</v>
      </c>
      <c r="E10" s="12">
        <f>'2017 Field of Dreamers - 2017 -'!E29</f>
        <v>0.826086956521739</v>
      </c>
      <c r="F10" s="12">
        <f>'2017 Field of Dreamers - 2017 -'!F29</f>
        <v>34</v>
      </c>
      <c r="G10" s="12">
        <f>'2017 Field of Dreamers - 2017 -'!G29</f>
        <v>13</v>
      </c>
      <c r="H10" s="12">
        <f>'2017 Field of Dreamers - 2017 -'!H29</f>
        <v>7</v>
      </c>
      <c r="I10" s="12">
        <f>'2017 Field of Dreamers - 2017 -'!I29</f>
        <v>3</v>
      </c>
      <c r="J10" s="12">
        <f>'2017 Field of Dreamers - 2017 -'!J29</f>
        <v>43</v>
      </c>
      <c r="K10" s="12">
        <f>'2017 Field of Dreamers - 2017 -'!K29</f>
        <v>40</v>
      </c>
      <c r="L10" s="12">
        <f>'2017 Field of Dreamers - 2017 -'!L29</f>
        <v>0.614</v>
      </c>
      <c r="M10" s="12">
        <f>'2017 Field of Dreamers - 2017 -'!M29</f>
        <v>1.44008695652174</v>
      </c>
    </row>
    <row r="11" ht="15" customHeight="1">
      <c r="A11" t="s" s="30">
        <v>106</v>
      </c>
      <c r="B11" s="12">
        <v>2017</v>
      </c>
      <c r="C11" s="12">
        <f>'2017 Field of Dreamers - 2017 -'!C40</f>
        <v>37</v>
      </c>
      <c r="D11" s="12">
        <f>'2017 Field of Dreamers - 2017 -'!D40</f>
        <v>23</v>
      </c>
      <c r="E11" s="12">
        <f>'2017 Field of Dreamers - 2017 -'!E40</f>
        <v>0.621621621621622</v>
      </c>
      <c r="F11" s="12">
        <f>'2017 Field of Dreamers - 2017 -'!F40</f>
        <v>23</v>
      </c>
      <c r="G11" s="12">
        <f>'2017 Field of Dreamers - 2017 -'!G40</f>
        <v>0</v>
      </c>
      <c r="H11" s="12">
        <f>'2017 Field of Dreamers - 2017 -'!H40</f>
        <v>0</v>
      </c>
      <c r="I11" s="12">
        <f>'2017 Field of Dreamers - 2017 -'!I40</f>
        <v>0</v>
      </c>
      <c r="J11" s="12">
        <f>'2017 Field of Dreamers - 2017 -'!J40</f>
        <v>9</v>
      </c>
      <c r="K11" s="12">
        <f>'2017 Field of Dreamers - 2017 -'!K40</f>
        <v>12</v>
      </c>
      <c r="L11" s="12">
        <f>'2017 Field of Dreamers - 2017 -'!L40</f>
        <v>0</v>
      </c>
      <c r="M11" s="12">
        <f>'2017 Field of Dreamers - 2017 -'!M40</f>
        <v>0.621621621621622</v>
      </c>
    </row>
    <row r="12" ht="15" customHeight="1">
      <c r="A12" t="s" s="30">
        <v>124</v>
      </c>
      <c r="B12" s="12">
        <v>2017</v>
      </c>
      <c r="C12" s="12">
        <f>'2017 Field of Dreamers - 2017 -'!C49</f>
        <v>85</v>
      </c>
      <c r="D12" s="12">
        <f>'2017 Field of Dreamers - 2017 -'!D49</f>
        <v>67</v>
      </c>
      <c r="E12" s="12">
        <f>'2017 Field of Dreamers - 2017 -'!E49</f>
        <v>0.788235294117647</v>
      </c>
      <c r="F12" s="12">
        <f>'2017 Field of Dreamers - 2017 -'!F49</f>
        <v>27</v>
      </c>
      <c r="G12" s="12">
        <f>'2017 Field of Dreamers - 2017 -'!G49</f>
        <v>21</v>
      </c>
      <c r="H12" s="12">
        <f>'2017 Field of Dreamers - 2017 -'!H49</f>
        <v>12</v>
      </c>
      <c r="I12" s="12">
        <f>'2017 Field of Dreamers - 2017 -'!I49</f>
        <v>7</v>
      </c>
      <c r="J12" s="12">
        <f>'2017 Field of Dreamers - 2017 -'!J49</f>
        <v>73</v>
      </c>
      <c r="K12" s="12">
        <f>'2017 Field of Dreamers - 2017 -'!K49</f>
        <v>42</v>
      </c>
      <c r="L12" s="12">
        <f>'2017 Field of Dreamers - 2017 -'!L49</f>
        <v>0.925328358208955</v>
      </c>
      <c r="M12" s="12">
        <f>'2017 Field of Dreamers - 2017 -'!M49</f>
        <v>1.7135636523266</v>
      </c>
    </row>
    <row r="13" ht="15" customHeight="1">
      <c r="A13" t="s" s="30">
        <v>125</v>
      </c>
      <c r="B13" s="12">
        <v>2017</v>
      </c>
      <c r="C13" s="12">
        <f>'2017 Field of Dreamers - 2017 -'!C47</f>
        <v>64</v>
      </c>
      <c r="D13" s="12">
        <f>'2017 Field of Dreamers - 2017 -'!D47</f>
        <v>44</v>
      </c>
      <c r="E13" s="12">
        <f>'2017 Field of Dreamers - 2017 -'!E47</f>
        <v>0.6875</v>
      </c>
      <c r="F13" s="12">
        <f>'2017 Field of Dreamers - 2017 -'!F47</f>
        <v>33</v>
      </c>
      <c r="G13" s="12">
        <f>'2017 Field of Dreamers - 2017 -'!G47</f>
        <v>10</v>
      </c>
      <c r="H13" s="12">
        <f>'2017 Field of Dreamers - 2017 -'!H47</f>
        <v>0</v>
      </c>
      <c r="I13" s="12">
        <f>'2017 Field of Dreamers - 2017 -'!I47</f>
        <v>1</v>
      </c>
      <c r="J13" s="12">
        <f>'2017 Field of Dreamers - 2017 -'!J47</f>
        <v>33</v>
      </c>
      <c r="K13" s="12">
        <f>'2017 Field of Dreamers - 2017 -'!K47</f>
        <v>26</v>
      </c>
      <c r="L13" s="12">
        <f>'2017 Field of Dreamers - 2017 -'!L47</f>
        <v>0.348409090909091</v>
      </c>
      <c r="M13" s="12">
        <f>'2017 Field of Dreamers - 2017 -'!M47</f>
        <v>1.03590909090909</v>
      </c>
    </row>
    <row r="14" ht="15" customHeight="1">
      <c r="A14" t="s" s="30">
        <v>85</v>
      </c>
      <c r="B14" s="12">
        <v>2017</v>
      </c>
      <c r="C14" s="12">
        <f>'2017 Field of Dreamers - 2017 -'!C45</f>
        <v>55</v>
      </c>
      <c r="D14" s="12">
        <f>'2017 Field of Dreamers - 2017 -'!D45</f>
        <v>39</v>
      </c>
      <c r="E14" s="12">
        <f>'2017 Field of Dreamers - 2017 -'!E45</f>
        <v>0.709090909090909</v>
      </c>
      <c r="F14" s="12">
        <f>'2017 Field of Dreamers - 2017 -'!F45</f>
        <v>22</v>
      </c>
      <c r="G14" s="12">
        <f>'2017 Field of Dreamers - 2017 -'!G45</f>
        <v>10</v>
      </c>
      <c r="H14" s="12">
        <f>'2017 Field of Dreamers - 2017 -'!H45</f>
        <v>5</v>
      </c>
      <c r="I14" s="12">
        <f>'2017 Field of Dreamers - 2017 -'!I45</f>
        <v>2</v>
      </c>
      <c r="J14" s="12">
        <f>'2017 Field of Dreamers - 2017 -'!J45</f>
        <v>18</v>
      </c>
      <c r="K14" s="12">
        <f>'2017 Field of Dreamers - 2017 -'!K45</f>
        <v>28</v>
      </c>
      <c r="L14" s="12">
        <f>'2017 Field of Dreamers - 2017 -'!L45</f>
        <v>0.658076923076923</v>
      </c>
      <c r="M14" s="12">
        <f>'2017 Field of Dreamers - 2017 -'!M45</f>
        <v>1.36716783216783</v>
      </c>
    </row>
    <row r="15" ht="15" customHeight="1">
      <c r="A15" t="s" s="30">
        <v>126</v>
      </c>
      <c r="B15" s="12">
        <v>2017</v>
      </c>
      <c r="C15" s="12">
        <f>'2017 Field of Dreamers - 2017 -'!C46</f>
        <v>57</v>
      </c>
      <c r="D15" s="12">
        <f>'2017 Field of Dreamers - 2017 -'!D46</f>
        <v>34</v>
      </c>
      <c r="E15" s="12">
        <f>'2017 Field of Dreamers - 2017 -'!E46</f>
        <v>0.596491228070175</v>
      </c>
      <c r="F15" s="12">
        <f>'2017 Field of Dreamers - 2017 -'!F46</f>
        <v>34</v>
      </c>
      <c r="G15" s="12">
        <f>'2017 Field of Dreamers - 2017 -'!G46</f>
        <v>0</v>
      </c>
      <c r="H15" s="12">
        <f>'2017 Field of Dreamers - 2017 -'!H46</f>
        <v>0</v>
      </c>
      <c r="I15" s="12">
        <f>'2017 Field of Dreamers - 2017 -'!I46</f>
        <v>0</v>
      </c>
      <c r="J15" s="12">
        <f>'2017 Field of Dreamers - 2017 -'!J46</f>
        <v>12</v>
      </c>
      <c r="K15" s="12">
        <f>'2017 Field of Dreamers - 2017 -'!K46</f>
        <v>27</v>
      </c>
      <c r="L15" s="12">
        <f>'2017 Field of Dreamers - 2017 -'!L46</f>
        <v>0</v>
      </c>
      <c r="M15" s="12">
        <f>'2017 Field of Dreamers - 2017 -'!M46</f>
        <v>0.596491228070175</v>
      </c>
    </row>
    <row r="16" ht="15" customHeight="1">
      <c r="A16" t="s" s="30">
        <v>101</v>
      </c>
      <c r="B16" s="12">
        <v>2017</v>
      </c>
      <c r="C16" s="12">
        <f>'2017 Field of Dreamers - 2017 -'!C5</f>
        <v>63</v>
      </c>
      <c r="D16" s="12">
        <f>'2017 Field of Dreamers - 2017 -'!D5</f>
        <v>40</v>
      </c>
      <c r="E16" s="12">
        <f>'2017 Field of Dreamers - 2017 -'!E5</f>
        <v>0.634920634920635</v>
      </c>
      <c r="F16" s="12">
        <f>'2017 Field of Dreamers - 2017 -'!F5</f>
        <v>38</v>
      </c>
      <c r="G16" s="12">
        <f>'2017 Field of Dreamers - 2017 -'!G5</f>
        <v>2</v>
      </c>
      <c r="H16" s="12">
        <f>'2017 Field of Dreamers - 2017 -'!H5</f>
        <v>0</v>
      </c>
      <c r="I16" s="12">
        <f>'2017 Field of Dreamers - 2017 -'!I5</f>
        <v>0</v>
      </c>
      <c r="J16" s="12">
        <f>'2017 Field of Dreamers - 2017 -'!J5</f>
        <v>10</v>
      </c>
      <c r="K16" s="12">
        <f>'2017 Field of Dreamers - 2017 -'!K5</f>
        <v>24</v>
      </c>
      <c r="L16" s="12">
        <f>'2017 Field of Dreamers - 2017 -'!L5</f>
        <v>0.06665</v>
      </c>
      <c r="M16" s="12">
        <f>'2017 Field of Dreamers - 2017 -'!M5</f>
        <v>0.701570634920635</v>
      </c>
    </row>
    <row r="17" ht="15" customHeight="1">
      <c r="A17" t="s" s="30">
        <v>127</v>
      </c>
      <c r="B17" s="12">
        <v>2017</v>
      </c>
      <c r="C17" s="12">
        <f>'2017 Field of Dreamers - 2017 -'!C15</f>
        <v>50</v>
      </c>
      <c r="D17" s="12">
        <f>'2017 Field of Dreamers - 2017 -'!D15</f>
        <v>42</v>
      </c>
      <c r="E17" s="12">
        <f>'2017 Field of Dreamers - 2017 -'!E15</f>
        <v>0.84</v>
      </c>
      <c r="F17" s="12">
        <f>'2017 Field of Dreamers - 2017 -'!F15</f>
        <v>13</v>
      </c>
      <c r="G17" s="12">
        <f>'2017 Field of Dreamers - 2017 -'!G15</f>
        <v>17</v>
      </c>
      <c r="H17" s="12">
        <f>'2017 Field of Dreamers - 2017 -'!H15</f>
        <v>4</v>
      </c>
      <c r="I17" s="12">
        <f>'2017 Field of Dreamers - 2017 -'!I15</f>
        <v>8</v>
      </c>
      <c r="J17" s="12">
        <f>'2017 Field of Dreamers - 2017 -'!J15</f>
        <v>38</v>
      </c>
      <c r="K17" s="12">
        <f>'2017 Field of Dreamers - 2017 -'!K15</f>
        <v>30</v>
      </c>
      <c r="L17" s="12">
        <f>'2017 Field of Dreamers - 2017 -'!L15</f>
        <v>1.0792619047619</v>
      </c>
      <c r="M17" s="12">
        <f>'2017 Field of Dreamers - 2017 -'!M15</f>
        <v>1.9192619047619</v>
      </c>
    </row>
    <row r="18" ht="15" customHeight="1">
      <c r="A18" t="s" s="30">
        <v>128</v>
      </c>
      <c r="B18" s="12">
        <v>2017</v>
      </c>
      <c r="C18" s="12">
        <f>'2017 Field of Dreamers - 2017 -'!C9</f>
        <v>64</v>
      </c>
      <c r="D18" s="12">
        <f>'2017 Field of Dreamers - 2017 -'!D9</f>
        <v>37</v>
      </c>
      <c r="E18" s="12">
        <f>'2017 Field of Dreamers - 2017 -'!E9</f>
        <v>0.578125</v>
      </c>
      <c r="F18" s="12">
        <f>'2017 Field of Dreamers - 2017 -'!F9</f>
        <v>36</v>
      </c>
      <c r="G18" s="12">
        <f>'2017 Field of Dreamers - 2017 -'!G9</f>
        <v>1</v>
      </c>
      <c r="H18" s="12">
        <f>'2017 Field of Dreamers - 2017 -'!H9</f>
        <v>0</v>
      </c>
      <c r="I18" s="12">
        <f>'2017 Field of Dreamers - 2017 -'!I9</f>
        <v>0</v>
      </c>
      <c r="J18" s="12">
        <f>'2017 Field of Dreamers - 2017 -'!J9</f>
        <v>18</v>
      </c>
      <c r="K18" s="12">
        <f>'2017 Field of Dreamers - 2017 -'!K9</f>
        <v>18</v>
      </c>
      <c r="L18" s="12">
        <f>'2017 Field of Dreamers - 2017 -'!L9</f>
        <v>0.036027027027027</v>
      </c>
      <c r="M18" s="12">
        <f>'2017 Field of Dreamers - 2017 -'!M9</f>
        <v>0.614152027027027</v>
      </c>
    </row>
    <row r="19" ht="15" customHeight="1">
      <c r="A19" t="s" s="30">
        <v>62</v>
      </c>
      <c r="B19" s="12">
        <v>2017</v>
      </c>
      <c r="C19" s="12">
        <f>'2017 Field of Dreamers - 2017 -'!C6</f>
        <v>75</v>
      </c>
      <c r="D19" s="12">
        <f>'2017 Field of Dreamers - 2017 -'!D6</f>
        <v>53</v>
      </c>
      <c r="E19" s="12">
        <f>'2017 Field of Dreamers - 2017 -'!E6</f>
        <v>0.706666666666667</v>
      </c>
      <c r="F19" s="12">
        <f>'2017 Field of Dreamers - 2017 -'!F6</f>
        <v>37</v>
      </c>
      <c r="G19" s="12">
        <f>'2017 Field of Dreamers - 2017 -'!G6</f>
        <v>11</v>
      </c>
      <c r="H19" s="12">
        <f>'2017 Field of Dreamers - 2017 -'!H6</f>
        <v>3</v>
      </c>
      <c r="I19" s="12">
        <f>'2017 Field of Dreamers - 2017 -'!I6</f>
        <v>2</v>
      </c>
      <c r="J19" s="12">
        <f>'2017 Field of Dreamers - 2017 -'!J6</f>
        <v>28</v>
      </c>
      <c r="K19" s="12">
        <f>'2017 Field of Dreamers - 2017 -'!K6</f>
        <v>39</v>
      </c>
      <c r="L19" s="12">
        <f>'2017 Field of Dreamers - 2017 -'!L6</f>
        <v>0.446490566037736</v>
      </c>
      <c r="M19" s="12">
        <f>'2017 Field of Dreamers - 2017 -'!M6</f>
        <v>1.1531572327044</v>
      </c>
    </row>
    <row r="20" ht="15" customHeight="1">
      <c r="A20" t="s" s="30">
        <v>76</v>
      </c>
      <c r="B20" s="12">
        <v>2017</v>
      </c>
      <c r="C20" s="12">
        <f>'2017 Field of Dreamers - 2017 -'!C24</f>
        <v>48</v>
      </c>
      <c r="D20" s="12">
        <f>'2017 Field of Dreamers - 2017 -'!D24</f>
        <v>32</v>
      </c>
      <c r="E20" s="12">
        <f>'2017 Field of Dreamers - 2017 -'!E24</f>
        <v>0.666666666666667</v>
      </c>
      <c r="F20" s="12">
        <f>'2017 Field of Dreamers - 2017 -'!F24</f>
        <v>30</v>
      </c>
      <c r="G20" s="12">
        <f>'2017 Field of Dreamers - 2017 -'!G24</f>
        <v>2</v>
      </c>
      <c r="H20" s="12">
        <f>'2017 Field of Dreamers - 2017 -'!H24</f>
        <v>0</v>
      </c>
      <c r="I20" s="12">
        <f>'2017 Field of Dreamers - 2017 -'!I24</f>
        <v>0</v>
      </c>
      <c r="J20" s="12">
        <f>'2017 Field of Dreamers - 2017 -'!J24</f>
        <v>14</v>
      </c>
      <c r="K20" s="12">
        <f>'2017 Field of Dreamers - 2017 -'!K24</f>
        <v>20</v>
      </c>
      <c r="L20" s="12">
        <f>'2017 Field of Dreamers - 2017 -'!L24</f>
        <v>0.0833125</v>
      </c>
      <c r="M20" s="12">
        <f>'2017 Field of Dreamers - 2017 -'!M24</f>
        <v>0.749979166666667</v>
      </c>
    </row>
    <row r="21" ht="15" customHeight="1">
      <c r="A21" t="s" s="30">
        <v>110</v>
      </c>
      <c r="B21" s="12">
        <v>2017</v>
      </c>
      <c r="C21" s="12">
        <f>'2017 Field of Dreamers - 2017 -'!C11</f>
        <v>43</v>
      </c>
      <c r="D21" s="12">
        <f>'2017 Field of Dreamers - 2017 -'!D11</f>
        <v>30</v>
      </c>
      <c r="E21" s="12">
        <f>'2017 Field of Dreamers - 2017 -'!E11</f>
        <v>0.697674418604651</v>
      </c>
      <c r="F21" s="12">
        <f>'2017 Field of Dreamers - 2017 -'!F11</f>
        <v>28</v>
      </c>
      <c r="G21" s="12">
        <f>'2017 Field of Dreamers - 2017 -'!G11</f>
        <v>2</v>
      </c>
      <c r="H21" s="12">
        <f>'2017 Field of Dreamers - 2017 -'!H11</f>
        <v>0</v>
      </c>
      <c r="I21" s="12">
        <f>'2017 Field of Dreamers - 2017 -'!I11</f>
        <v>0</v>
      </c>
      <c r="J21" s="12">
        <f>'2017 Field of Dreamers - 2017 -'!J11</f>
        <v>20</v>
      </c>
      <c r="K21" s="12">
        <f>'2017 Field of Dreamers - 2017 -'!K11</f>
        <v>21</v>
      </c>
      <c r="L21" s="12">
        <f>'2017 Field of Dreamers - 2017 -'!L11</f>
        <v>0.0888666666666667</v>
      </c>
      <c r="M21" s="12">
        <f>'2017 Field of Dreamers - 2017 -'!M11</f>
        <v>0.7865410852713181</v>
      </c>
    </row>
    <row r="22" ht="15" customHeight="1">
      <c r="A22" t="s" s="30">
        <v>129</v>
      </c>
      <c r="B22" s="12">
        <v>2017</v>
      </c>
      <c r="C22" s="12">
        <f>'2017 Field of Dreamers - 2017 -'!C10</f>
        <v>29</v>
      </c>
      <c r="D22" s="12">
        <f>'2017 Field of Dreamers - 2017 -'!D10</f>
        <v>24</v>
      </c>
      <c r="E22" s="12">
        <f>'2017 Field of Dreamers - 2017 -'!E10</f>
        <v>0.827586206896552</v>
      </c>
      <c r="F22" s="12">
        <f>'2017 Field of Dreamers - 2017 -'!F10</f>
        <v>14</v>
      </c>
      <c r="G22" s="12">
        <f>'2017 Field of Dreamers - 2017 -'!G10</f>
        <v>8</v>
      </c>
      <c r="H22" s="12">
        <f>'2017 Field of Dreamers - 2017 -'!H10</f>
        <v>1</v>
      </c>
      <c r="I22" s="12">
        <f>'2017 Field of Dreamers - 2017 -'!I10</f>
        <v>1</v>
      </c>
      <c r="J22" s="12">
        <f>'2017 Field of Dreamers - 2017 -'!J10</f>
        <v>14</v>
      </c>
      <c r="K22" s="12">
        <f>'2017 Field of Dreamers - 2017 -'!K10</f>
        <v>16</v>
      </c>
      <c r="L22" s="12">
        <f>'2017 Field of Dreamers - 2017 -'!L10</f>
        <v>0.597125</v>
      </c>
      <c r="M22" s="12">
        <f>'2017 Field of Dreamers - 2017 -'!M10</f>
        <v>1.42471120689655</v>
      </c>
    </row>
    <row r="23" ht="15" customHeight="1">
      <c r="A23" t="s" s="30">
        <v>130</v>
      </c>
      <c r="B23" s="12">
        <v>2017</v>
      </c>
      <c r="C23" s="12">
        <f>'2017 Field of Dreamers - 2017 -'!C48</f>
        <v>64</v>
      </c>
      <c r="D23" s="12">
        <f>'2017 Field of Dreamers - 2017 -'!D48</f>
        <v>38</v>
      </c>
      <c r="E23" s="12">
        <f>'2017 Field of Dreamers - 2017 -'!E48</f>
        <v>0.59375</v>
      </c>
      <c r="F23" s="12">
        <f>'2017 Field of Dreamers - 2017 -'!F48</f>
        <v>36</v>
      </c>
      <c r="G23" s="12">
        <f>'2017 Field of Dreamers - 2017 -'!G48</f>
        <v>2</v>
      </c>
      <c r="H23" s="12">
        <f>'2017 Field of Dreamers - 2017 -'!H48</f>
        <v>0</v>
      </c>
      <c r="I23" s="12">
        <f>'2017 Field of Dreamers - 2017 -'!I48</f>
        <v>0</v>
      </c>
      <c r="J23" s="12">
        <f>'2017 Field of Dreamers - 2017 -'!J48</f>
        <v>20</v>
      </c>
      <c r="K23" s="12">
        <f>'2017 Field of Dreamers - 2017 -'!K48</f>
        <v>19</v>
      </c>
      <c r="L23" s="12">
        <f>'2017 Field of Dreamers - 2017 -'!L48</f>
        <v>0.0701578947368421</v>
      </c>
      <c r="M23" s="12">
        <f>'2017 Field of Dreamers - 2017 -'!M48</f>
        <v>0.663907894736842</v>
      </c>
    </row>
    <row r="24" ht="15" customHeight="1">
      <c r="A24" t="s" s="30">
        <v>70</v>
      </c>
      <c r="B24" s="12">
        <v>2017</v>
      </c>
      <c r="C24" s="12">
        <f>'2017 Field of Dreamers - 2017 -'!C4</f>
        <v>42</v>
      </c>
      <c r="D24" s="12">
        <f>'2017 Field of Dreamers - 2017 -'!D4</f>
        <v>26</v>
      </c>
      <c r="E24" s="12">
        <f>'2017 Field of Dreamers - 2017 -'!E4</f>
        <v>0.619047619047619</v>
      </c>
      <c r="F24" s="12">
        <f>'2017 Field of Dreamers - 2017 -'!F4</f>
        <v>26</v>
      </c>
      <c r="G24" s="12">
        <f>'2017 Field of Dreamers - 2017 -'!G4</f>
        <v>0</v>
      </c>
      <c r="H24" s="12">
        <f>'2017 Field of Dreamers - 2017 -'!H4</f>
        <v>0</v>
      </c>
      <c r="I24" s="12">
        <f>'2017 Field of Dreamers - 2017 -'!I4</f>
        <v>0</v>
      </c>
      <c r="J24" s="12">
        <f>'2017 Field of Dreamers - 2017 -'!J4</f>
        <v>12</v>
      </c>
      <c r="K24" s="12">
        <f>'2017 Field of Dreamers - 2017 -'!K4</f>
        <v>20</v>
      </c>
      <c r="L24" s="12">
        <f>'2017 Field of Dreamers - 2017 -'!L4</f>
        <v>0</v>
      </c>
      <c r="M24" s="12">
        <f>'2017 Field of Dreamers - 2017 -'!M4</f>
        <v>0.619047619047619</v>
      </c>
    </row>
    <row r="25" ht="15" customHeight="1">
      <c r="A25" t="s" s="30">
        <v>131</v>
      </c>
      <c r="B25" s="12">
        <v>2017</v>
      </c>
      <c r="C25" s="12">
        <f>'2017 Field of Dreamers - 2017 -'!C56</f>
        <v>22</v>
      </c>
      <c r="D25" s="12">
        <f>'2017 Field of Dreamers - 2017 -'!D56</f>
        <v>12</v>
      </c>
      <c r="E25" s="12">
        <f>'2017 Field of Dreamers - 2017 -'!E56</f>
        <v>0.545454545454545</v>
      </c>
      <c r="F25" s="12">
        <f>'2017 Field of Dreamers - 2017 -'!F56</f>
        <v>12</v>
      </c>
      <c r="G25" s="12">
        <f>'2017 Field of Dreamers - 2017 -'!G56</f>
        <v>0</v>
      </c>
      <c r="H25" s="12">
        <f>'2017 Field of Dreamers - 2017 -'!H56</f>
        <v>0</v>
      </c>
      <c r="I25" s="12">
        <f>'2017 Field of Dreamers - 2017 -'!I56</f>
        <v>0</v>
      </c>
      <c r="J25" s="12">
        <f>'2017 Field of Dreamers - 2017 -'!J56</f>
        <v>5</v>
      </c>
      <c r="K25" s="12">
        <f>'2017 Field of Dreamers - 2017 -'!K56</f>
        <v>11</v>
      </c>
      <c r="L25" s="12">
        <f>'2017 Field of Dreamers - 2017 -'!L56</f>
        <v>0</v>
      </c>
      <c r="M25" s="12">
        <f>'2017 Field of Dreamers - 2017 -'!M56</f>
        <v>0.545454545454545</v>
      </c>
    </row>
    <row r="26" ht="15" customHeight="1">
      <c r="A26" t="s" s="30">
        <v>132</v>
      </c>
      <c r="B26" s="12">
        <v>2017</v>
      </c>
      <c r="C26" s="12">
        <f>'2017 Field of Dreamers - 2017 -'!C17</f>
        <v>43</v>
      </c>
      <c r="D26" s="12">
        <f>'2017 Field of Dreamers - 2017 -'!D17</f>
        <v>34</v>
      </c>
      <c r="E26" s="12">
        <f>'2017 Field of Dreamers - 2017 -'!E17</f>
        <v>0.7906976744186049</v>
      </c>
      <c r="F26" s="12">
        <f>'2017 Field of Dreamers - 2017 -'!F17</f>
        <v>16</v>
      </c>
      <c r="G26" s="12">
        <f>'2017 Field of Dreamers - 2017 -'!G17</f>
        <v>9</v>
      </c>
      <c r="H26" s="12">
        <f>'2017 Field of Dreamers - 2017 -'!H17</f>
        <v>3</v>
      </c>
      <c r="I26" s="12">
        <f>'2017 Field of Dreamers - 2017 -'!I17</f>
        <v>5</v>
      </c>
      <c r="J26" s="12">
        <f>'2017 Field of Dreamers - 2017 -'!J17</f>
        <v>30</v>
      </c>
      <c r="K26" s="12">
        <f>'2017 Field of Dreamers - 2017 -'!K17</f>
        <v>24</v>
      </c>
      <c r="L26" s="12">
        <f>'2017 Field of Dreamers - 2017 -'!L17</f>
        <v>0.794058823529412</v>
      </c>
      <c r="M26" s="12">
        <f>'2017 Field of Dreamers - 2017 -'!M17</f>
        <v>1.58475649794802</v>
      </c>
    </row>
    <row r="27" ht="15" customHeight="1">
      <c r="A27" t="s" s="30">
        <v>87</v>
      </c>
      <c r="B27" s="12">
        <v>2017</v>
      </c>
      <c r="C27" s="12">
        <f>'2017 Field of Dreamers - 2017 -'!C33</f>
        <v>64</v>
      </c>
      <c r="D27" s="12">
        <f>'2017 Field of Dreamers - 2017 -'!D33</f>
        <v>35</v>
      </c>
      <c r="E27" s="12">
        <f>'2017 Field of Dreamers - 2017 -'!E33</f>
        <v>0.546875</v>
      </c>
      <c r="F27" s="12">
        <f>'2017 Field of Dreamers - 2017 -'!F33</f>
        <v>34</v>
      </c>
      <c r="G27" s="12">
        <f>'2017 Field of Dreamers - 2017 -'!G33</f>
        <v>1</v>
      </c>
      <c r="H27" s="12">
        <f>'2017 Field of Dreamers - 2017 -'!H33</f>
        <v>0</v>
      </c>
      <c r="I27" s="12">
        <f>'2017 Field of Dreamers - 2017 -'!I33</f>
        <v>0</v>
      </c>
      <c r="J27" s="12">
        <f>'2017 Field of Dreamers - 2017 -'!J33</f>
        <v>7</v>
      </c>
      <c r="K27" s="12">
        <f>'2017 Field of Dreamers - 2017 -'!K33</f>
        <v>24</v>
      </c>
      <c r="L27" s="12">
        <f>'2017 Field of Dreamers - 2017 -'!L33</f>
        <v>0</v>
      </c>
      <c r="M27" s="12">
        <f>'2017 Field of Dreamers - 2017 -'!M33</f>
        <v>0.546875</v>
      </c>
    </row>
    <row r="28" ht="15" customHeight="1">
      <c r="A28" t="s" s="30">
        <v>97</v>
      </c>
      <c r="B28" s="12">
        <v>2017</v>
      </c>
      <c r="C28" s="12">
        <f>'2017 Field of Dreamers - 2017 -'!C51</f>
        <v>56</v>
      </c>
      <c r="D28" s="12">
        <f>'2017 Field of Dreamers - 2017 -'!D51</f>
        <v>48</v>
      </c>
      <c r="E28" s="12">
        <f>'2017 Field of Dreamers - 2017 -'!E51</f>
        <v>0.857142857142857</v>
      </c>
      <c r="F28" s="12">
        <f>'2017 Field of Dreamers - 2017 -'!F51</f>
        <v>46</v>
      </c>
      <c r="G28" s="12">
        <f>'2017 Field of Dreamers - 2017 -'!G51</f>
        <v>2</v>
      </c>
      <c r="H28" s="12">
        <f>'2017 Field of Dreamers - 2017 -'!H51</f>
        <v>0</v>
      </c>
      <c r="I28" s="12">
        <f>'2017 Field of Dreamers - 2017 -'!I51</f>
        <v>0</v>
      </c>
      <c r="J28" s="12">
        <f>'2017 Field of Dreamers - 2017 -'!J51</f>
        <v>15</v>
      </c>
      <c r="K28" s="12">
        <f>'2017 Field of Dreamers - 2017 -'!K51</f>
        <v>28</v>
      </c>
      <c r="L28" s="12">
        <f>'2017 Field of Dreamers - 2017 -'!L51</f>
        <v>0.0555416666666667</v>
      </c>
      <c r="M28" s="12">
        <f>'2017 Field of Dreamers - 2017 -'!M51</f>
        <v>0.912684523809524</v>
      </c>
    </row>
    <row r="29" ht="15" customHeight="1">
      <c r="A29" t="s" s="30">
        <v>99</v>
      </c>
      <c r="B29" s="12">
        <v>2017</v>
      </c>
      <c r="C29" s="12">
        <f>'2017 Field of Dreamers - 2017 -'!C19</f>
        <v>76</v>
      </c>
      <c r="D29" s="12">
        <f>'2017 Field of Dreamers - 2017 -'!D19</f>
        <v>39</v>
      </c>
      <c r="E29" s="12">
        <f>'2017 Field of Dreamers - 2017 -'!E19</f>
        <v>0.513157894736842</v>
      </c>
      <c r="F29" s="12">
        <f>'2017 Field of Dreamers - 2017 -'!F19</f>
        <v>37</v>
      </c>
      <c r="G29" s="12">
        <f>'2017 Field of Dreamers - 2017 -'!G19</f>
        <v>2</v>
      </c>
      <c r="H29" s="12">
        <f>'2017 Field of Dreamers - 2017 -'!H19</f>
        <v>0</v>
      </c>
      <c r="I29" s="12">
        <f>'2017 Field of Dreamers - 2017 -'!I19</f>
        <v>0</v>
      </c>
      <c r="J29" s="12">
        <f>'2017 Field of Dreamers - 2017 -'!J19</f>
        <v>16</v>
      </c>
      <c r="K29" s="12">
        <f>'2017 Field of Dreamers - 2017 -'!K19</f>
        <v>22</v>
      </c>
      <c r="L29" s="12">
        <f>'2017 Field of Dreamers - 2017 -'!L19</f>
        <v>0.06835897435897439</v>
      </c>
      <c r="M29" s="12">
        <f>'2017 Field of Dreamers - 2017 -'!M19</f>
        <v>0.581516869095816</v>
      </c>
    </row>
    <row r="30" ht="15" customHeight="1">
      <c r="A30" t="s" s="30">
        <v>133</v>
      </c>
      <c r="B30" s="12">
        <v>2017</v>
      </c>
      <c r="C30" s="12">
        <f>'2017 Field of Dreamers - 2017 -'!C36</f>
        <v>57</v>
      </c>
      <c r="D30" s="12">
        <f>'2017 Field of Dreamers - 2017 -'!D36</f>
        <v>34</v>
      </c>
      <c r="E30" s="12">
        <f>'2017 Field of Dreamers - 2017 -'!E36</f>
        <v>0.596491228070175</v>
      </c>
      <c r="F30" s="12">
        <f>'2017 Field of Dreamers - 2017 -'!F36</f>
        <v>26</v>
      </c>
      <c r="G30" s="12">
        <f>'2017 Field of Dreamers - 2017 -'!G36</f>
        <v>6</v>
      </c>
      <c r="H30" s="12">
        <f>'2017 Field of Dreamers - 2017 -'!H36</f>
        <v>2</v>
      </c>
      <c r="I30" s="12">
        <f>'2017 Field of Dreamers - 2017 -'!I36</f>
        <v>0</v>
      </c>
      <c r="J30" s="12">
        <f>'2017 Field of Dreamers - 2017 -'!J36</f>
        <v>11</v>
      </c>
      <c r="K30" s="12">
        <f>'2017 Field of Dreamers - 2017 -'!K36</f>
        <v>23</v>
      </c>
      <c r="L30" s="12">
        <f>'2017 Field of Dreamers - 2017 -'!L36</f>
        <v>0.333294117647059</v>
      </c>
      <c r="M30" s="12">
        <f>'2017 Field of Dreamers - 2017 -'!M36</f>
        <v>0.929785345717234</v>
      </c>
    </row>
    <row r="31" ht="15" customHeight="1">
      <c r="A31" t="s" s="30">
        <v>86</v>
      </c>
      <c r="B31" s="12">
        <v>2017</v>
      </c>
      <c r="C31" s="12">
        <f>'2017 Field of Dreamers - 2017 -'!C26</f>
        <v>47</v>
      </c>
      <c r="D31" s="12">
        <f>'2017 Field of Dreamers - 2017 -'!D26</f>
        <v>26</v>
      </c>
      <c r="E31" s="12">
        <f>'2017 Field of Dreamers - 2017 -'!E26</f>
        <v>0.553191489361702</v>
      </c>
      <c r="F31" s="12">
        <f>'2017 Field of Dreamers - 2017 -'!F26</f>
        <v>25</v>
      </c>
      <c r="G31" s="12">
        <f>'2017 Field of Dreamers - 2017 -'!G26</f>
        <v>1</v>
      </c>
      <c r="H31" s="12">
        <f>'2017 Field of Dreamers - 2017 -'!H26</f>
        <v>0</v>
      </c>
      <c r="I31" s="12">
        <f>'2017 Field of Dreamers - 2017 -'!I26</f>
        <v>0</v>
      </c>
      <c r="J31" s="12">
        <f>'2017 Field of Dreamers - 2017 -'!J26</f>
        <v>18</v>
      </c>
      <c r="K31" s="12">
        <f>'2017 Field of Dreamers - 2017 -'!K26</f>
        <v>15</v>
      </c>
      <c r="L31" s="12">
        <f>'2017 Field of Dreamers - 2017 -'!L26</f>
        <v>0.0512692307692308</v>
      </c>
      <c r="M31" s="12">
        <f>'2017 Field of Dreamers - 2017 -'!M26</f>
        <v>0.604460720130933</v>
      </c>
    </row>
    <row r="32" ht="15" customHeight="1">
      <c r="A32" t="s" s="30">
        <v>134</v>
      </c>
      <c r="B32" s="12">
        <v>2017</v>
      </c>
      <c r="C32" s="12">
        <f>'2017 Field of Dreamers - 2017 -'!C22</f>
        <v>71</v>
      </c>
      <c r="D32" s="12">
        <f>'2017 Field of Dreamers - 2017 -'!D22</f>
        <v>37</v>
      </c>
      <c r="E32" s="12">
        <f>'2017 Field of Dreamers - 2017 -'!E22</f>
        <v>0.52112676056338</v>
      </c>
      <c r="F32" s="12">
        <f>'2017 Field of Dreamers - 2017 -'!F22</f>
        <v>34</v>
      </c>
      <c r="G32" s="12">
        <f>'2017 Field of Dreamers - 2017 -'!G22</f>
        <v>2</v>
      </c>
      <c r="H32" s="12">
        <f>'2017 Field of Dreamers - 2017 -'!H22</f>
        <v>0</v>
      </c>
      <c r="I32" s="12">
        <f>'2017 Field of Dreamers - 2017 -'!I22</f>
        <v>1</v>
      </c>
      <c r="J32" s="12">
        <f>'2017 Field of Dreamers - 2017 -'!J22</f>
        <v>29</v>
      </c>
      <c r="K32" s="12">
        <f>'2017 Field of Dreamers - 2017 -'!K22</f>
        <v>15</v>
      </c>
      <c r="L32" s="12">
        <f>'2017 Field of Dreamers - 2017 -'!L22</f>
        <v>0.126108108108108</v>
      </c>
      <c r="M32" s="12">
        <f>'2017 Field of Dreamers - 2017 -'!M22</f>
        <v>0.6472348686714881</v>
      </c>
    </row>
    <row r="33" ht="15" customHeight="1">
      <c r="A33" t="s" s="30">
        <v>135</v>
      </c>
      <c r="B33" s="12">
        <v>2017</v>
      </c>
      <c r="C33" s="12">
        <f>'2017 Field of Dreamers - 2017 -'!C27</f>
        <v>73</v>
      </c>
      <c r="D33" s="12">
        <f>'2017 Field of Dreamers - 2017 -'!D27</f>
        <v>37</v>
      </c>
      <c r="E33" s="12">
        <f>'2017 Field of Dreamers - 2017 -'!E27</f>
        <v>0.506849315068493</v>
      </c>
      <c r="F33" s="12">
        <f>'2017 Field of Dreamers - 2017 -'!F27</f>
        <v>37</v>
      </c>
      <c r="G33" s="12">
        <f>'2017 Field of Dreamers - 2017 -'!G27</f>
        <v>0</v>
      </c>
      <c r="H33" s="12">
        <f>'2017 Field of Dreamers - 2017 -'!H27</f>
        <v>0</v>
      </c>
      <c r="I33" s="12">
        <f>'2017 Field of Dreamers - 2017 -'!I27</f>
        <v>0</v>
      </c>
      <c r="J33" s="12">
        <f>'2017 Field of Dreamers - 2017 -'!J27</f>
        <v>16</v>
      </c>
      <c r="K33" s="12">
        <f>'2017 Field of Dreamers - 2017 -'!K27</f>
        <v>20</v>
      </c>
      <c r="L33" s="12">
        <f>'2017 Field of Dreamers - 2017 -'!L27</f>
        <v>0</v>
      </c>
      <c r="M33" s="12">
        <f>'2017 Field of Dreamers - 2017 -'!M27</f>
        <v>0.506849315068493</v>
      </c>
    </row>
    <row r="34" ht="15" customHeight="1">
      <c r="A34" t="s" s="30">
        <v>100</v>
      </c>
      <c r="B34" s="12">
        <v>2017</v>
      </c>
      <c r="C34" s="12">
        <f>'2017 Field of Dreamers - 2017 -'!C34</f>
        <v>63</v>
      </c>
      <c r="D34" s="12">
        <f>'2017 Field of Dreamers - 2017 -'!D34</f>
        <v>34</v>
      </c>
      <c r="E34" s="12">
        <f>'2017 Field of Dreamers - 2017 -'!E34</f>
        <v>0.53968253968254</v>
      </c>
      <c r="F34" s="12">
        <f>'2017 Field of Dreamers - 2017 -'!F34</f>
        <v>32</v>
      </c>
      <c r="G34" s="12">
        <f>'2017 Field of Dreamers - 2017 -'!G34</f>
        <v>2</v>
      </c>
      <c r="H34" s="12">
        <f>'2017 Field of Dreamers - 2017 -'!H34</f>
        <v>0</v>
      </c>
      <c r="I34" s="12">
        <f>'2017 Field of Dreamers - 2017 -'!I34</f>
        <v>0</v>
      </c>
      <c r="J34" s="12">
        <f>'2017 Field of Dreamers - 2017 -'!J34</f>
        <v>18</v>
      </c>
      <c r="K34" s="12">
        <f>'2017 Field of Dreamers - 2017 -'!K34</f>
        <v>16</v>
      </c>
      <c r="L34" s="12">
        <f>'2017 Field of Dreamers - 2017 -'!L34</f>
        <v>0.0784117647058824</v>
      </c>
      <c r="M34" s="12">
        <f>'2017 Field of Dreamers - 2017 -'!M34</f>
        <v>0.6180943043884219</v>
      </c>
    </row>
    <row r="35" ht="15" customHeight="1">
      <c r="A35" t="s" s="30">
        <v>136</v>
      </c>
      <c r="B35" s="12">
        <v>2017</v>
      </c>
      <c r="C35" s="12">
        <f>'2017 Field of Dreamers - 2017 -'!C41</f>
        <v>35</v>
      </c>
      <c r="D35" s="12">
        <f>'2017 Field of Dreamers - 2017 -'!D41</f>
        <v>18</v>
      </c>
      <c r="E35" s="12">
        <f>'2017 Field of Dreamers - 2017 -'!E41</f>
        <v>0.514285714285714</v>
      </c>
      <c r="F35" s="12">
        <f>'2017 Field of Dreamers - 2017 -'!F41</f>
        <v>18</v>
      </c>
      <c r="G35" s="12">
        <f>'2017 Field of Dreamers - 2017 -'!G41</f>
        <v>0</v>
      </c>
      <c r="H35" s="12">
        <f>'2017 Field of Dreamers - 2017 -'!H41</f>
        <v>0</v>
      </c>
      <c r="I35" s="12">
        <f>'2017 Field of Dreamers - 2017 -'!I41</f>
        <v>0</v>
      </c>
      <c r="J35" s="12">
        <f>'2017 Field of Dreamers - 2017 -'!J41</f>
        <v>6</v>
      </c>
      <c r="K35" s="12">
        <f>'2017 Field of Dreamers - 2017 -'!K41</f>
        <v>9</v>
      </c>
      <c r="L35" s="12">
        <f>'2017 Field of Dreamers - 2017 -'!L41</f>
        <v>0</v>
      </c>
      <c r="M35" s="12">
        <f>'2017 Field of Dreamers - 2017 -'!M41</f>
        <v>0.514285714285714</v>
      </c>
    </row>
    <row r="36" ht="15" customHeight="1">
      <c r="A36" t="s" s="30">
        <v>137</v>
      </c>
      <c r="B36" s="12">
        <v>2017</v>
      </c>
      <c r="C36" s="12">
        <f>'2017 Field of Dreamers - 2017 -'!C28</f>
        <v>63</v>
      </c>
      <c r="D36" s="12">
        <f>'2017 Field of Dreamers - 2017 -'!D28</f>
        <v>40</v>
      </c>
      <c r="E36" s="12">
        <f>'2017 Field of Dreamers - 2017 -'!E28</f>
        <v>0.634920634920635</v>
      </c>
      <c r="F36" s="12">
        <f>'2017 Field of Dreamers - 2017 -'!F28</f>
        <v>39</v>
      </c>
      <c r="G36" s="12">
        <f>'2017 Field of Dreamers - 2017 -'!G28</f>
        <v>1</v>
      </c>
      <c r="H36" s="12">
        <f>'2017 Field of Dreamers - 2017 -'!H28</f>
        <v>0</v>
      </c>
      <c r="I36" s="12">
        <f>'2017 Field of Dreamers - 2017 -'!I28</f>
        <v>0</v>
      </c>
      <c r="J36" s="12">
        <f>'2017 Field of Dreamers - 2017 -'!J28</f>
        <v>17</v>
      </c>
      <c r="K36" s="12">
        <f>'2017 Field of Dreamers - 2017 -'!K28</f>
        <v>18</v>
      </c>
      <c r="L36" s="12">
        <f>'2017 Field of Dreamers - 2017 -'!L28</f>
        <v>0.033325</v>
      </c>
      <c r="M36" s="12">
        <f>'2017 Field of Dreamers - 2017 -'!M28</f>
        <v>0.668245634920635</v>
      </c>
    </row>
    <row r="37" ht="15" customHeight="1">
      <c r="A37" t="s" s="30">
        <v>138</v>
      </c>
      <c r="B37" s="12">
        <v>2017</v>
      </c>
      <c r="C37" s="12">
        <f>'2017 Field of Dreamers - 2017 -'!C8</f>
        <v>53</v>
      </c>
      <c r="D37" s="12">
        <f>'2017 Field of Dreamers - 2017 -'!D8</f>
        <v>26</v>
      </c>
      <c r="E37" s="12">
        <f>'2017 Field of Dreamers - 2017 -'!E8</f>
        <v>0.490566037735849</v>
      </c>
      <c r="F37" s="12">
        <f>'2017 Field of Dreamers - 2017 -'!F8</f>
        <v>25</v>
      </c>
      <c r="G37" s="12">
        <f>'2017 Field of Dreamers - 2017 -'!G8</f>
        <v>1</v>
      </c>
      <c r="H37" s="12">
        <f>'2017 Field of Dreamers - 2017 -'!H8</f>
        <v>0</v>
      </c>
      <c r="I37" s="12">
        <f>'2017 Field of Dreamers - 2017 -'!I8</f>
        <v>0</v>
      </c>
      <c r="J37" s="12">
        <f>'2017 Field of Dreamers - 2017 -'!J8</f>
        <v>12</v>
      </c>
      <c r="K37" s="12">
        <f>'2017 Field of Dreamers - 2017 -'!K8</f>
        <v>17</v>
      </c>
      <c r="L37" s="12">
        <f>'2017 Field of Dreamers - 2017 -'!L8</f>
        <v>0.0512692307692308</v>
      </c>
      <c r="M37" s="12">
        <f>'2017 Field of Dreamers - 2017 -'!M8</f>
        <v>0.54183526850508</v>
      </c>
    </row>
    <row r="38" ht="15" customHeight="1">
      <c r="A38" t="s" s="30">
        <v>139</v>
      </c>
      <c r="B38" s="12">
        <v>2017</v>
      </c>
      <c r="C38" s="12">
        <f>'2017 Field of Dreamers - 2017 -'!C50</f>
        <v>60</v>
      </c>
      <c r="D38" s="12">
        <f>'2017 Field of Dreamers - 2017 -'!D50</f>
        <v>29</v>
      </c>
      <c r="E38" s="12">
        <f>'2017 Field of Dreamers - 2017 -'!E50</f>
        <v>0.483333333333333</v>
      </c>
      <c r="F38" s="12">
        <f>'2017 Field of Dreamers - 2017 -'!F50</f>
        <v>28</v>
      </c>
      <c r="G38" s="12">
        <f>'2017 Field of Dreamers - 2017 -'!G50</f>
        <v>1</v>
      </c>
      <c r="H38" s="12">
        <f>'2017 Field of Dreamers - 2017 -'!H50</f>
        <v>0</v>
      </c>
      <c r="I38" s="12">
        <f>'2017 Field of Dreamers - 2017 -'!I50</f>
        <v>0</v>
      </c>
      <c r="J38" s="12">
        <f>'2017 Field of Dreamers - 2017 -'!J50</f>
        <v>19</v>
      </c>
      <c r="K38" s="12">
        <f>'2017 Field of Dreamers - 2017 -'!K50</f>
        <v>18</v>
      </c>
      <c r="L38" s="12">
        <f>'2017 Field of Dreamers - 2017 -'!L50</f>
        <v>0.0459655172413793</v>
      </c>
      <c r="M38" s="12">
        <f>'2017 Field of Dreamers - 2017 -'!M50</f>
        <v>0.529298850574712</v>
      </c>
    </row>
    <row r="39" ht="15" customHeight="1">
      <c r="A39" t="s" s="30">
        <v>91</v>
      </c>
      <c r="B39" s="12">
        <v>2017</v>
      </c>
      <c r="C39" s="12">
        <f>'2017 Field of Dreamers - 2017 -'!C14</f>
        <v>63</v>
      </c>
      <c r="D39" s="12">
        <f>'2017 Field of Dreamers - 2017 -'!D14</f>
        <v>37</v>
      </c>
      <c r="E39" s="12">
        <f>'2017 Field of Dreamers - 2017 -'!E14</f>
        <v>0.587301587301587</v>
      </c>
      <c r="F39" s="12">
        <f>'2017 Field of Dreamers - 2017 -'!F14</f>
        <v>34</v>
      </c>
      <c r="G39" s="12">
        <f>'2017 Field of Dreamers - 2017 -'!G14</f>
        <v>2</v>
      </c>
      <c r="H39" s="12">
        <f>'2017 Field of Dreamers - 2017 -'!H14</f>
        <v>1</v>
      </c>
      <c r="I39" s="12">
        <f>'2017 Field of Dreamers - 2017 -'!I14</f>
        <v>0</v>
      </c>
      <c r="J39" s="12">
        <f>'2017 Field of Dreamers - 2017 -'!J14</f>
        <v>21</v>
      </c>
      <c r="K39" s="12">
        <f>'2017 Field of Dreamers - 2017 -'!K14</f>
        <v>18</v>
      </c>
      <c r="L39" s="12">
        <f>'2017 Field of Dreamers - 2017 -'!L14</f>
        <v>0.117108108108108</v>
      </c>
      <c r="M39" s="12">
        <f>'2017 Field of Dreamers - 2017 -'!M14</f>
        <v>0.704409695409695</v>
      </c>
    </row>
    <row r="40" ht="15" customHeight="1">
      <c r="A40" t="s" s="30">
        <v>54</v>
      </c>
      <c r="B40" s="12">
        <v>2017</v>
      </c>
      <c r="C40" s="12">
        <f>'2017 Field of Dreamers - 2017 -'!C13</f>
        <v>47</v>
      </c>
      <c r="D40" s="12">
        <f>'2017 Field of Dreamers - 2017 -'!D13</f>
        <v>32</v>
      </c>
      <c r="E40" s="12">
        <f>'2017 Field of Dreamers - 2017 -'!E13</f>
        <v>0.680851063829787</v>
      </c>
      <c r="F40" s="12">
        <f>'2017 Field of Dreamers - 2017 -'!F13</f>
        <v>20</v>
      </c>
      <c r="G40" s="12">
        <f>'2017 Field of Dreamers - 2017 -'!G13</f>
        <v>7</v>
      </c>
      <c r="H40" s="12">
        <f>'2017 Field of Dreamers - 2017 -'!H13</f>
        <v>2</v>
      </c>
      <c r="I40" s="12">
        <f>'2017 Field of Dreamers - 2017 -'!I13</f>
        <v>3</v>
      </c>
      <c r="J40" s="12">
        <f>'2017 Field of Dreamers - 2017 -'!J13</f>
        <v>14</v>
      </c>
      <c r="K40" s="12">
        <f>'2017 Field of Dreamers - 2017 -'!K13</f>
        <v>18</v>
      </c>
      <c r="L40" s="12">
        <f>'2017 Field of Dreamers - 2017 -'!L13</f>
        <v>0.58328125</v>
      </c>
      <c r="M40" s="12">
        <f>'2017 Field of Dreamers - 2017 -'!M13</f>
        <v>1.26413231382979</v>
      </c>
    </row>
    <row r="41" ht="15" customHeight="1">
      <c r="A41" t="s" s="30">
        <v>96</v>
      </c>
      <c r="B41" s="12">
        <v>2017</v>
      </c>
      <c r="C41" s="12">
        <f>'2017 Field of Dreamers - 2017 -'!C52</f>
        <v>56</v>
      </c>
      <c r="D41" s="12">
        <f>'2017 Field of Dreamers - 2017 -'!D52</f>
        <v>35</v>
      </c>
      <c r="E41" s="12">
        <f>'2017 Field of Dreamers - 2017 -'!E52</f>
        <v>0.625</v>
      </c>
      <c r="F41" s="12">
        <f>'2017 Field of Dreamers - 2017 -'!F52</f>
        <v>29</v>
      </c>
      <c r="G41" s="12">
        <f>'2017 Field of Dreamers - 2017 -'!G52</f>
        <v>5</v>
      </c>
      <c r="H41" s="12">
        <f>'2017 Field of Dreamers - 2017 -'!H52</f>
        <v>1</v>
      </c>
      <c r="I41" s="12">
        <f>'2017 Field of Dreamers - 2017 -'!I52</f>
        <v>0</v>
      </c>
      <c r="J41" s="12">
        <f>'2017 Field of Dreamers - 2017 -'!J52</f>
        <v>9</v>
      </c>
      <c r="K41" s="12">
        <f>'2017 Field of Dreamers - 2017 -'!K52</f>
        <v>20</v>
      </c>
      <c r="L41" s="12">
        <f>'2017 Field of Dreamers - 2017 -'!L52</f>
        <v>0.238057142857143</v>
      </c>
      <c r="M41" s="12">
        <f>'2017 Field of Dreamers - 2017 -'!M52</f>
        <v>0.863057142857143</v>
      </c>
    </row>
    <row r="42" ht="15" customHeight="1">
      <c r="A42" t="s" s="30">
        <v>140</v>
      </c>
      <c r="B42" s="12">
        <v>2017</v>
      </c>
      <c r="C42" s="12">
        <f>'2017 Field of Dreamers - 2017 -'!C39</f>
        <v>43</v>
      </c>
      <c r="D42" s="12">
        <f>'2017 Field of Dreamers - 2017 -'!D39</f>
        <v>32</v>
      </c>
      <c r="E42" s="12">
        <f>'2017 Field of Dreamers - 2017 -'!E39</f>
        <v>0.744186046511628</v>
      </c>
      <c r="F42" s="12">
        <f>'2017 Field of Dreamers - 2017 -'!F39</f>
        <v>15</v>
      </c>
      <c r="G42" s="12">
        <f>'2017 Field of Dreamers - 2017 -'!G39</f>
        <v>8</v>
      </c>
      <c r="H42" s="12">
        <f>'2017 Field of Dreamers - 2017 -'!H39</f>
        <v>2</v>
      </c>
      <c r="I42" s="12">
        <f>'2017 Field of Dreamers - 2017 -'!I39</f>
        <v>7</v>
      </c>
      <c r="J42" s="12">
        <f>'2017 Field of Dreamers - 2017 -'!J39</f>
        <v>28</v>
      </c>
      <c r="K42" s="12">
        <f>'2017 Field of Dreamers - 2017 -'!K39</f>
        <v>21</v>
      </c>
      <c r="L42" s="12">
        <f>'2017 Field of Dreamers - 2017 -'!L39</f>
        <v>0.8749375</v>
      </c>
      <c r="M42" s="12">
        <f>'2017 Field of Dreamers - 2017 -'!M39</f>
        <v>1.61912354651163</v>
      </c>
    </row>
    <row r="43" ht="15" customHeight="1">
      <c r="A43" t="s" s="30">
        <v>113</v>
      </c>
      <c r="B43" s="12">
        <v>2017</v>
      </c>
      <c r="C43" s="12">
        <f>'2017 Field of Dreamers - 2017 -'!C25</f>
        <v>57</v>
      </c>
      <c r="D43" s="12">
        <f>'2017 Field of Dreamers - 2017 -'!D25</f>
        <v>43</v>
      </c>
      <c r="E43" s="12">
        <f>'2017 Field of Dreamers - 2017 -'!E25</f>
        <v>0.754385964912281</v>
      </c>
      <c r="F43" s="12">
        <f>'2017 Field of Dreamers - 2017 -'!F25</f>
        <v>31</v>
      </c>
      <c r="G43" s="12">
        <f>'2017 Field of Dreamers - 2017 -'!G25</f>
        <v>10</v>
      </c>
      <c r="H43" s="12">
        <f>'2017 Field of Dreamers - 2017 -'!H25</f>
        <v>1</v>
      </c>
      <c r="I43" s="12">
        <f>'2017 Field of Dreamers - 2017 -'!I25</f>
        <v>1</v>
      </c>
      <c r="J43" s="12">
        <f>'2017 Field of Dreamers - 2017 -'!J25</f>
        <v>18</v>
      </c>
      <c r="K43" s="12">
        <f>'2017 Field of Dreamers - 2017 -'!K25</f>
        <v>24</v>
      </c>
      <c r="L43" s="12">
        <f>'2017 Field of Dreamers - 2017 -'!L25</f>
        <v>0.395279069767442</v>
      </c>
      <c r="M43" s="52">
        <f>L43+E43</f>
        <v>1.14966503467972</v>
      </c>
    </row>
    <row r="44" ht="15" customHeight="1">
      <c r="A44" t="s" s="30">
        <v>141</v>
      </c>
      <c r="B44" s="12">
        <v>2017</v>
      </c>
      <c r="C44" s="12">
        <f>'2017 Field of Dreamers - 2017 -'!C38</f>
        <v>53</v>
      </c>
      <c r="D44" s="12">
        <f>'2017 Field of Dreamers - 2017 -'!D38</f>
        <v>28</v>
      </c>
      <c r="E44" s="12">
        <f>'2017 Field of Dreamers - 2017 -'!E38</f>
        <v>0.528301886792453</v>
      </c>
      <c r="F44" s="12">
        <f>'2017 Field of Dreamers - 2017 -'!F38</f>
        <v>24</v>
      </c>
      <c r="G44" s="12">
        <f>'2017 Field of Dreamers - 2017 -'!G38</f>
        <v>4</v>
      </c>
      <c r="H44" s="12">
        <f>'2017 Field of Dreamers - 2017 -'!H38</f>
        <v>0</v>
      </c>
      <c r="I44" s="12">
        <f>'2017 Field of Dreamers - 2017 -'!I38</f>
        <v>0</v>
      </c>
      <c r="J44" s="12">
        <f>'2017 Field of Dreamers - 2017 -'!J38</f>
        <v>12</v>
      </c>
      <c r="K44" s="12">
        <f>'2017 Field of Dreamers - 2017 -'!K38</f>
        <v>12</v>
      </c>
      <c r="L44" s="12">
        <f>'2017 Field of Dreamers - 2017 -'!L38</f>
        <v>0.190428571428571</v>
      </c>
      <c r="M44" s="12">
        <f>'2017 Field of Dreamers - 2017 -'!M38</f>
        <v>0.718730458221024</v>
      </c>
    </row>
    <row r="45" ht="15" customHeight="1">
      <c r="A45" t="s" s="30">
        <v>78</v>
      </c>
      <c r="B45" s="12">
        <v>2017</v>
      </c>
      <c r="C45" s="12">
        <f>'2017 Field of Dreamers - 2017 -'!C55</f>
        <v>46</v>
      </c>
      <c r="D45" s="12">
        <f>'2017 Field of Dreamers - 2017 -'!D55</f>
        <v>27</v>
      </c>
      <c r="E45" s="12">
        <f>'2017 Field of Dreamers - 2017 -'!E55</f>
        <v>0.58695652173913</v>
      </c>
      <c r="F45" s="12">
        <f>'2017 Field of Dreamers - 2017 -'!F55</f>
        <v>27</v>
      </c>
      <c r="G45" s="12">
        <f>'2017 Field of Dreamers - 2017 -'!G55</f>
        <v>0</v>
      </c>
      <c r="H45" s="12">
        <f>'2017 Field of Dreamers - 2017 -'!H55</f>
        <v>0</v>
      </c>
      <c r="I45" s="12">
        <f>'2017 Field of Dreamers - 2017 -'!I55</f>
        <v>0</v>
      </c>
      <c r="J45" s="12">
        <f>'2017 Field of Dreamers - 2017 -'!J55</f>
        <v>15</v>
      </c>
      <c r="K45" s="12">
        <f>'2017 Field of Dreamers - 2017 -'!K55</f>
        <v>6</v>
      </c>
      <c r="L45" s="52">
        <f>(G45*1.333+H45*1.667+I45*2)/D45</f>
        <v>0</v>
      </c>
      <c r="M45" s="52">
        <f>L45+E45</f>
        <v>0.58695652173913</v>
      </c>
    </row>
    <row r="46" ht="15" customHeight="1">
      <c r="A46" t="s" s="30">
        <v>79</v>
      </c>
      <c r="B46" s="12">
        <v>2017</v>
      </c>
      <c r="C46" s="12">
        <f>'2017 Field of Dreamers - 2017 -'!C31</f>
        <v>69</v>
      </c>
      <c r="D46" s="12">
        <f>'2017 Field of Dreamers - 2017 -'!D31</f>
        <v>49</v>
      </c>
      <c r="E46" s="12">
        <f>'2017 Field of Dreamers - 2017 -'!E31</f>
        <v>0.710144927536232</v>
      </c>
      <c r="F46" s="12">
        <f>'2017 Field of Dreamers - 2017 -'!F31</f>
        <v>38</v>
      </c>
      <c r="G46" s="12">
        <f>'2017 Field of Dreamers - 2017 -'!G31</f>
        <v>5</v>
      </c>
      <c r="H46" s="12">
        <f>'2017 Field of Dreamers - 2017 -'!H31</f>
        <v>3</v>
      </c>
      <c r="I46" s="12">
        <f>'2017 Field of Dreamers - 2017 -'!I31</f>
        <v>3</v>
      </c>
      <c r="J46" s="12">
        <f>'2017 Field of Dreamers - 2017 -'!J31</f>
        <v>38</v>
      </c>
      <c r="K46" s="12">
        <f>'2017 Field of Dreamers - 2017 -'!K31</f>
        <v>26</v>
      </c>
      <c r="L46" s="12">
        <f>'2017 Field of Dreamers - 2017 -'!L31</f>
        <v>0.360530612244898</v>
      </c>
      <c r="M46" s="12">
        <f>'2017 Field of Dreamers - 2017 -'!M31</f>
        <v>1.07067553978113</v>
      </c>
    </row>
    <row r="47" ht="15" customHeight="1">
      <c r="A47" t="s" s="30">
        <v>92</v>
      </c>
      <c r="B47" s="12">
        <v>2017</v>
      </c>
      <c r="C47" s="12">
        <f>'2017 Field of Dreamers - 2017 -'!C57</f>
        <v>30</v>
      </c>
      <c r="D47" s="12">
        <f>'2017 Field of Dreamers - 2017 -'!D57</f>
        <v>17</v>
      </c>
      <c r="E47" s="12">
        <f>'2017 Field of Dreamers - 2017 -'!E57</f>
        <v>0.566666666666667</v>
      </c>
      <c r="F47" s="12">
        <f>'2017 Field of Dreamers - 2017 -'!F57</f>
        <v>15</v>
      </c>
      <c r="G47" s="12">
        <f>'2017 Field of Dreamers - 2017 -'!G57</f>
        <v>2</v>
      </c>
      <c r="H47" s="12">
        <f>'2017 Field of Dreamers - 2017 -'!H57</f>
        <v>0</v>
      </c>
      <c r="I47" s="12">
        <f>'2017 Field of Dreamers - 2017 -'!I57</f>
        <v>0</v>
      </c>
      <c r="J47" s="12">
        <f>'2017 Field of Dreamers - 2017 -'!J57</f>
        <v>7</v>
      </c>
      <c r="K47" s="12">
        <f>'2017 Field of Dreamers - 2017 -'!K57</f>
        <v>7</v>
      </c>
      <c r="L47" s="12">
        <f>'2017 Field of Dreamers - 2017 -'!L57</f>
        <v>0</v>
      </c>
      <c r="M47" s="12">
        <f>'2017 Field of Dreamers - 2017 -'!M57</f>
        <v>0.566666666666667</v>
      </c>
    </row>
    <row r="48" ht="15" customHeight="1">
      <c r="A48" t="s" s="30">
        <v>142</v>
      </c>
      <c r="B48" s="12">
        <v>2017</v>
      </c>
      <c r="C48" s="12">
        <f>'2017 Field of Dreamers - 2017 -'!C21</f>
        <v>40</v>
      </c>
      <c r="D48" s="12">
        <f>'2017 Field of Dreamers - 2017 -'!D21</f>
        <v>27</v>
      </c>
      <c r="E48" s="12">
        <f>'2017 Field of Dreamers - 2017 -'!E21</f>
        <v>0.675</v>
      </c>
      <c r="F48" s="12">
        <f>'2017 Field of Dreamers - 2017 -'!F21</f>
        <v>27</v>
      </c>
      <c r="G48" s="12">
        <f>'2017 Field of Dreamers - 2017 -'!G21</f>
        <v>0</v>
      </c>
      <c r="H48" s="12">
        <f>'2017 Field of Dreamers - 2017 -'!H21</f>
        <v>0</v>
      </c>
      <c r="I48" s="12">
        <f>'2017 Field of Dreamers - 2017 -'!I21</f>
        <v>0</v>
      </c>
      <c r="J48" s="12">
        <f>'2017 Field of Dreamers - 2017 -'!J21</f>
        <v>8</v>
      </c>
      <c r="K48" s="12">
        <f>'2017 Field of Dreamers - 2017 -'!K21</f>
        <v>16</v>
      </c>
      <c r="L48" s="12">
        <f>'2017 Field of Dreamers - 2017 -'!L21</f>
        <v>0</v>
      </c>
      <c r="M48" s="12">
        <f>'2017 Field of Dreamers - 2017 -'!M21</f>
        <v>0.675</v>
      </c>
    </row>
    <row r="49" ht="15" customHeight="1">
      <c r="A49" t="s" s="30">
        <v>143</v>
      </c>
      <c r="B49" s="12">
        <v>2017</v>
      </c>
      <c r="C49" s="12">
        <f>'2017 Field of Dreamers - 2017 -'!C18</f>
        <v>22</v>
      </c>
      <c r="D49" s="12">
        <f>'2017 Field of Dreamers - 2017 -'!D18</f>
        <v>18</v>
      </c>
      <c r="E49" s="12">
        <f>'2017 Field of Dreamers - 2017 -'!E18</f>
        <v>0.818181818181818</v>
      </c>
      <c r="F49" s="12">
        <f>'2017 Field of Dreamers - 2017 -'!F18</f>
        <v>15</v>
      </c>
      <c r="G49" s="12">
        <f>'2017 Field of Dreamers - 2017 -'!G18</f>
        <v>2</v>
      </c>
      <c r="H49" s="12">
        <f>'2017 Field of Dreamers - 2017 -'!H18</f>
        <v>0</v>
      </c>
      <c r="I49" s="12">
        <f>'2017 Field of Dreamers - 2017 -'!I18</f>
        <v>1</v>
      </c>
      <c r="J49" s="12">
        <f>'2017 Field of Dreamers - 2017 -'!J18</f>
        <v>9</v>
      </c>
      <c r="K49" s="12">
        <f>'2017 Field of Dreamers - 2017 -'!K18</f>
        <v>8</v>
      </c>
      <c r="L49" s="12">
        <f>'2017 Field of Dreamers - 2017 -'!L18</f>
        <v>0.259222222222222</v>
      </c>
      <c r="M49" s="12">
        <f>'2017 Field of Dreamers - 2017 -'!M18</f>
        <v>1.07740404040404</v>
      </c>
    </row>
    <row r="50" ht="15" customHeight="1">
      <c r="A50" t="s" s="30">
        <v>71</v>
      </c>
      <c r="B50" s="12">
        <v>2017</v>
      </c>
      <c r="C50" s="12">
        <f>'2017 Field of Dreamers - 2017 -'!C63</f>
        <v>5</v>
      </c>
      <c r="D50" s="12">
        <f>'2017 Field of Dreamers - 2017 -'!D63</f>
        <v>4</v>
      </c>
      <c r="E50" s="12">
        <f>'2017 Field of Dreamers - 2017 -'!E63</f>
        <v>0.8</v>
      </c>
      <c r="F50" s="12">
        <f>'2017 Field of Dreamers - 2017 -'!F63</f>
        <v>3</v>
      </c>
      <c r="G50" s="12">
        <f>'2017 Field of Dreamers - 2017 -'!G63</f>
        <v>1</v>
      </c>
      <c r="H50" s="12">
        <f>'2017 Field of Dreamers - 2017 -'!H63</f>
        <v>0</v>
      </c>
      <c r="I50" s="12">
        <f>'2017 Field of Dreamers - 2017 -'!I63</f>
        <v>0</v>
      </c>
      <c r="J50" s="12">
        <f>'2017 Field of Dreamers - 2017 -'!J63</f>
        <v>4</v>
      </c>
      <c r="K50" s="12">
        <f>'2017 Field of Dreamers - 2017 -'!K63</f>
        <v>3</v>
      </c>
      <c r="L50" s="12">
        <f>'2017 Field of Dreamers - 2017 -'!L63</f>
        <v>0.33325</v>
      </c>
      <c r="M50" s="12">
        <f>'2017 Field of Dreamers - 2017 -'!M63</f>
        <v>1.13325</v>
      </c>
    </row>
    <row r="51" ht="15" customHeight="1">
      <c r="A51" t="s" s="30">
        <v>144</v>
      </c>
      <c r="B51" s="12">
        <v>2017</v>
      </c>
      <c r="C51" s="12">
        <f>'2017 Field of Dreamers - 2017 -'!C37</f>
        <v>53</v>
      </c>
      <c r="D51" s="12">
        <f>'2017 Field of Dreamers - 2017 -'!D37</f>
        <v>45</v>
      </c>
      <c r="E51" s="12">
        <f>'2017 Field of Dreamers - 2017 -'!E37</f>
        <v>0.8490566037735851</v>
      </c>
      <c r="F51" s="12">
        <f>'2017 Field of Dreamers - 2017 -'!F37</f>
        <v>21</v>
      </c>
      <c r="G51" s="12">
        <f>'2017 Field of Dreamers - 2017 -'!G37</f>
        <v>18</v>
      </c>
      <c r="H51" s="12">
        <f>'2017 Field of Dreamers - 2017 -'!H37</f>
        <v>4</v>
      </c>
      <c r="I51" s="12">
        <f>'2017 Field of Dreamers - 2017 -'!I37</f>
        <v>2</v>
      </c>
      <c r="J51" s="12">
        <f>'2017 Field of Dreamers - 2017 -'!J37</f>
        <v>30</v>
      </c>
      <c r="K51" s="12">
        <f>'2017 Field of Dreamers - 2017 -'!K37</f>
        <v>27</v>
      </c>
      <c r="L51" s="12">
        <f>'2017 Field of Dreamers - 2017 -'!L37</f>
        <v>0.770266666666667</v>
      </c>
      <c r="M51" s="12">
        <f>'2017 Field of Dreamers - 2017 -'!M37</f>
        <v>1.61932327044025</v>
      </c>
    </row>
    <row r="52" ht="15" customHeight="1">
      <c r="A52" t="s" s="30">
        <v>145</v>
      </c>
      <c r="B52" s="12">
        <v>2017</v>
      </c>
      <c r="C52" s="12">
        <f>'2017 Field of Dreamers - 2017 -'!C32</f>
        <v>66</v>
      </c>
      <c r="D52" s="12">
        <f>'2017 Field of Dreamers - 2017 -'!D32</f>
        <v>42</v>
      </c>
      <c r="E52" s="12">
        <f>'2017 Field of Dreamers - 2017 -'!E32</f>
        <v>0.636363636363636</v>
      </c>
      <c r="F52" s="12">
        <f>'2017 Field of Dreamers - 2017 -'!F32</f>
        <v>37</v>
      </c>
      <c r="G52" s="12">
        <f>'2017 Field of Dreamers - 2017 -'!G32</f>
        <v>4</v>
      </c>
      <c r="H52" s="12">
        <f>'2017 Field of Dreamers - 2017 -'!H32</f>
        <v>0</v>
      </c>
      <c r="I52" s="12">
        <f>'2017 Field of Dreamers - 2017 -'!I32</f>
        <v>1</v>
      </c>
      <c r="J52" s="12">
        <f>'2017 Field of Dreamers - 2017 -'!J32</f>
        <v>15</v>
      </c>
      <c r="K52" s="12">
        <f>'2017 Field of Dreamers - 2017 -'!K32</f>
        <v>20</v>
      </c>
      <c r="L52" s="12">
        <f>'2017 Field of Dreamers - 2017 -'!L32</f>
        <v>0.174571428571429</v>
      </c>
      <c r="M52" s="12">
        <f>'2017 Field of Dreamers - 2017 -'!M32</f>
        <v>0.810935064935065</v>
      </c>
    </row>
    <row r="53" ht="15" customHeight="1">
      <c r="A53" t="s" s="30">
        <v>108</v>
      </c>
      <c r="B53" s="12">
        <v>2017</v>
      </c>
      <c r="C53" s="53">
        <f>#REF!</f>
      </c>
      <c r="D53" s="53">
        <f>#REF!</f>
      </c>
      <c r="E53" s="53">
        <f>#REF!</f>
      </c>
      <c r="F53" s="53">
        <f>#REF!</f>
      </c>
      <c r="G53" s="53">
        <f>#REF!</f>
      </c>
      <c r="H53" s="53">
        <f>#REF!</f>
      </c>
      <c r="I53" s="53">
        <f>#REF!</f>
      </c>
      <c r="J53" s="53">
        <f>#REF!</f>
      </c>
      <c r="K53" s="53">
        <f>#REF!</f>
      </c>
      <c r="L53" s="53">
        <f>#REF!</f>
      </c>
      <c r="M53" s="53">
        <f>#REF!</f>
      </c>
    </row>
    <row r="54" ht="15" customHeight="1">
      <c r="A54" t="s" s="30">
        <v>146</v>
      </c>
      <c r="B54" s="12">
        <v>2017</v>
      </c>
      <c r="C54" s="12">
        <f>'2017 Field of Dreamers - 2017 -'!C62</f>
        <v>14</v>
      </c>
      <c r="D54" s="12">
        <f>'2017 Field of Dreamers - 2017 -'!D62</f>
        <v>9</v>
      </c>
      <c r="E54" s="12">
        <f>'2017 Field of Dreamers - 2017 -'!E62</f>
        <v>0.642857142857143</v>
      </c>
      <c r="F54" s="12">
        <f>'2017 Field of Dreamers - 2017 -'!F62</f>
        <v>8</v>
      </c>
      <c r="G54" s="12">
        <f>'2017 Field of Dreamers - 2017 -'!G62</f>
        <v>1</v>
      </c>
      <c r="H54" s="12">
        <f>'2017 Field of Dreamers - 2017 -'!H62</f>
        <v>0</v>
      </c>
      <c r="I54" s="12">
        <f>'2017 Field of Dreamers - 2017 -'!I62</f>
        <v>0</v>
      </c>
      <c r="J54" s="12">
        <f>'2017 Field of Dreamers - 2017 -'!J62</f>
        <v>3</v>
      </c>
      <c r="K54" s="12">
        <f>'2017 Field of Dreamers - 2017 -'!K62</f>
        <v>7</v>
      </c>
      <c r="L54" s="12">
        <f>'2017 Field of Dreamers - 2017 -'!L62</f>
        <v>0.148111111111111</v>
      </c>
      <c r="M54" s="12">
        <f>'2017 Field of Dreamers - 2017 -'!M62</f>
        <v>0.790968253968254</v>
      </c>
    </row>
    <row r="55" ht="15" customHeight="1">
      <c r="A55" t="s" s="30">
        <v>147</v>
      </c>
      <c r="B55" s="12">
        <v>2017</v>
      </c>
      <c r="C55" s="12">
        <f>'2017 Field of Dreamers - 2017 -'!C53</f>
        <v>41</v>
      </c>
      <c r="D55" s="12">
        <f>'2017 Field of Dreamers - 2017 -'!D53</f>
        <v>26</v>
      </c>
      <c r="E55" s="12">
        <f>'2017 Field of Dreamers - 2017 -'!E53</f>
        <v>0.634146341463415</v>
      </c>
      <c r="F55" s="12">
        <f>'2017 Field of Dreamers - 2017 -'!F53</f>
        <v>25</v>
      </c>
      <c r="G55" s="12">
        <f>'2017 Field of Dreamers - 2017 -'!G53</f>
        <v>1</v>
      </c>
      <c r="H55" s="12">
        <f>'2017 Field of Dreamers - 2017 -'!H53</f>
        <v>0</v>
      </c>
      <c r="I55" s="12">
        <f>'2017 Field of Dreamers - 2017 -'!I53</f>
        <v>0</v>
      </c>
      <c r="J55" s="12">
        <f>'2017 Field of Dreamers - 2017 -'!J53</f>
        <v>9</v>
      </c>
      <c r="K55" s="12">
        <f>'2017 Field of Dreamers - 2017 -'!K53</f>
        <v>13</v>
      </c>
      <c r="L55" s="12">
        <f>'2017 Field of Dreamers - 2017 -'!L53</f>
        <v>0</v>
      </c>
      <c r="M55" s="12">
        <f>'2017 Field of Dreamers - 2017 -'!M53</f>
        <v>0.634146341463415</v>
      </c>
    </row>
    <row r="56" ht="15" customHeight="1">
      <c r="A56" t="s" s="30">
        <v>148</v>
      </c>
      <c r="B56" s="12">
        <v>2017</v>
      </c>
      <c r="C56" s="12">
        <f>'2017 Field of Dreamers - 2017 -'!C59</f>
        <v>4</v>
      </c>
      <c r="D56" s="12">
        <f>'2017 Field of Dreamers - 2017 -'!D59</f>
        <v>3</v>
      </c>
      <c r="E56" s="12">
        <f>'2017 Field of Dreamers - 2017 -'!E59</f>
        <v>0.75</v>
      </c>
      <c r="F56" s="12">
        <f>'2017 Field of Dreamers - 2017 -'!F59</f>
        <v>2</v>
      </c>
      <c r="G56" s="12">
        <f>'2017 Field of Dreamers - 2017 -'!G59</f>
        <v>1</v>
      </c>
      <c r="H56" s="12">
        <f>'2017 Field of Dreamers - 2017 -'!H59</f>
        <v>0</v>
      </c>
      <c r="I56" s="12">
        <f>'2017 Field of Dreamers - 2017 -'!I59</f>
        <v>0</v>
      </c>
      <c r="J56" s="12">
        <f>'2017 Field of Dreamers - 2017 -'!J59</f>
        <v>0</v>
      </c>
      <c r="K56" s="12">
        <f>'2017 Field of Dreamers - 2017 -'!K59</f>
        <v>0</v>
      </c>
      <c r="L56" s="12">
        <f>'2017 Field of Dreamers - 2017 -'!L59</f>
        <v>0.444333333333333</v>
      </c>
      <c r="M56" s="12">
        <f>'2017 Field of Dreamers - 2017 -'!M59</f>
        <v>1.19433333333333</v>
      </c>
    </row>
    <row r="57" ht="15" customHeight="1">
      <c r="A57" t="s" s="30">
        <v>149</v>
      </c>
      <c r="B57" s="12">
        <v>2017</v>
      </c>
      <c r="C57" s="12">
        <f>'2017 Field of Dreamers - 2017 -'!C61</f>
        <v>4</v>
      </c>
      <c r="D57" s="12">
        <f>'2017 Field of Dreamers - 2017 -'!D61</f>
        <v>4</v>
      </c>
      <c r="E57" s="12">
        <f>'2017 Field of Dreamers - 2017 -'!E61</f>
        <v>1</v>
      </c>
      <c r="F57" s="12">
        <f>'2017 Field of Dreamers - 2017 -'!F61</f>
        <v>4</v>
      </c>
      <c r="G57" s="12">
        <f>'2017 Field of Dreamers - 2017 -'!G61</f>
        <v>0</v>
      </c>
      <c r="H57" s="12">
        <f>'2017 Field of Dreamers - 2017 -'!H61</f>
        <v>0</v>
      </c>
      <c r="I57" s="12">
        <f>'2017 Field of Dreamers - 2017 -'!I61</f>
        <v>0</v>
      </c>
      <c r="J57" s="12">
        <f>'2017 Field of Dreamers - 2017 -'!J61</f>
        <v>0</v>
      </c>
      <c r="K57" s="12">
        <f>'2017 Field of Dreamers - 2017 -'!K61</f>
        <v>0</v>
      </c>
      <c r="L57" s="12">
        <f>'2017 Field of Dreamers - 2017 -'!L61</f>
        <v>0</v>
      </c>
      <c r="M57" s="12">
        <f>'2017 Field of Dreamers - 2017 -'!M61</f>
        <v>1</v>
      </c>
    </row>
    <row r="58" ht="15" customHeight="1">
      <c r="A58" t="s" s="30">
        <v>150</v>
      </c>
      <c r="B58" s="12">
        <v>2017</v>
      </c>
      <c r="C58" s="12">
        <f>'2017 Field of Dreamers - 2017 -'!C60</f>
        <v>9</v>
      </c>
      <c r="D58" s="12">
        <f>'2017 Field of Dreamers - 2017 -'!D60</f>
        <v>0</v>
      </c>
      <c r="E58" s="12">
        <f>'2017 Field of Dreamers - 2017 -'!E60</f>
        <v>0</v>
      </c>
      <c r="F58" s="12">
        <f>'2017 Field of Dreamers - 2017 -'!F60</f>
        <v>0</v>
      </c>
      <c r="G58" s="12">
        <f>'2017 Field of Dreamers - 2017 -'!G60</f>
        <v>0</v>
      </c>
      <c r="H58" s="12">
        <f>'2017 Field of Dreamers - 2017 -'!H60</f>
        <v>0</v>
      </c>
      <c r="I58" s="12">
        <f>'2017 Field of Dreamers - 2017 -'!I60</f>
        <v>0</v>
      </c>
      <c r="J58" s="12">
        <f>'2017 Field of Dreamers - 2017 -'!J60</f>
        <v>2</v>
      </c>
      <c r="K58" s="12">
        <f>'2017 Field of Dreamers - 2017 -'!K60</f>
        <v>1</v>
      </c>
      <c r="L58" s="53">
        <f>'2017 Field of Dreamers - 2017 -'!L60</f>
      </c>
      <c r="M58" s="53">
        <f>'2017 Field of Dreamers - 2017 -'!M60</f>
      </c>
    </row>
    <row r="59" ht="15" customHeight="1">
      <c r="A59" t="s" s="30">
        <v>151</v>
      </c>
      <c r="B59" s="12">
        <v>2017</v>
      </c>
      <c r="C59" s="12">
        <f>'2017 Field of Dreamers - 2017 -'!C64</f>
        <v>4</v>
      </c>
      <c r="D59" s="12">
        <f>'2017 Field of Dreamers - 2017 -'!D64</f>
        <v>2</v>
      </c>
      <c r="E59" s="12">
        <f>'2017 Field of Dreamers - 2017 -'!E64</f>
        <v>0.5</v>
      </c>
      <c r="F59" s="12">
        <f>'2017 Field of Dreamers - 2017 -'!F64</f>
        <v>2</v>
      </c>
      <c r="G59" s="12">
        <f>'2017 Field of Dreamers - 2017 -'!G64</f>
        <v>0</v>
      </c>
      <c r="H59" s="12">
        <f>'2017 Field of Dreamers - 2017 -'!H64</f>
        <v>0</v>
      </c>
      <c r="I59" s="12">
        <f>'2017 Field of Dreamers - 2017 -'!I64</f>
        <v>0</v>
      </c>
      <c r="J59" s="12">
        <f>'2017 Field of Dreamers - 2017 -'!J64</f>
        <v>1</v>
      </c>
      <c r="K59" s="12">
        <f>'2017 Field of Dreamers - 2017 -'!K64</f>
        <v>1</v>
      </c>
      <c r="L59" s="12">
        <f>'2017 Field of Dreamers - 2017 -'!L64</f>
        <v>0</v>
      </c>
      <c r="M59" s="12">
        <f>'2017 Field of Dreamers - 2017 -'!M64</f>
        <v>0.5</v>
      </c>
    </row>
    <row r="60" ht="15" customHeight="1">
      <c r="A60" t="s" s="30">
        <v>152</v>
      </c>
      <c r="B60" s="12">
        <v>2017</v>
      </c>
      <c r="C60" s="12">
        <f>'2017 Field of Dreamers - 2017 -'!C65</f>
        <v>3</v>
      </c>
      <c r="D60" s="12">
        <f>'2017 Field of Dreamers - 2017 -'!D65</f>
        <v>2</v>
      </c>
      <c r="E60" s="12">
        <f>'2017 Field of Dreamers - 2017 -'!E65</f>
        <v>0.666666666666667</v>
      </c>
      <c r="F60" s="12">
        <f>'2017 Field of Dreamers - 2017 -'!F65</f>
        <v>2</v>
      </c>
      <c r="G60" s="12">
        <f>'2017 Field of Dreamers - 2017 -'!G65</f>
        <v>0</v>
      </c>
      <c r="H60" s="12">
        <f>'2017 Field of Dreamers - 2017 -'!H65</f>
        <v>0</v>
      </c>
      <c r="I60" s="12">
        <f>'2017 Field of Dreamers - 2017 -'!I65</f>
        <v>0</v>
      </c>
      <c r="J60" s="12">
        <f>'2017 Field of Dreamers - 2017 -'!J65</f>
        <v>1</v>
      </c>
      <c r="K60" s="12">
        <f>'2017 Field of Dreamers - 2017 -'!K65</f>
        <v>1</v>
      </c>
      <c r="L60" s="12">
        <f>'2017 Field of Dreamers - 2017 -'!L65</f>
        <v>0</v>
      </c>
      <c r="M60" s="12">
        <f>'2017 Field of Dreamers - 2017 -'!M65</f>
        <v>0.666666666666667</v>
      </c>
    </row>
    <row r="61" ht="15" customHeight="1">
      <c r="A61" t="s" s="30">
        <v>153</v>
      </c>
      <c r="B61" s="12">
        <v>2017</v>
      </c>
      <c r="C61" s="12">
        <f>'2017 Field of Dreamers - 2017 -'!C66</f>
        <v>3</v>
      </c>
      <c r="D61" s="12">
        <f>'2017 Field of Dreamers - 2017 -'!D66</f>
        <v>3</v>
      </c>
      <c r="E61" s="12">
        <f>'2017 Field of Dreamers - 2017 -'!E66</f>
        <v>1</v>
      </c>
      <c r="F61" s="12">
        <f>'2017 Field of Dreamers - 2017 -'!F66</f>
        <v>3</v>
      </c>
      <c r="G61" s="12">
        <f>'2017 Field of Dreamers - 2017 -'!G66</f>
        <v>0</v>
      </c>
      <c r="H61" s="12">
        <f>'2017 Field of Dreamers - 2017 -'!H66</f>
        <v>0</v>
      </c>
      <c r="I61" s="12">
        <f>'2017 Field of Dreamers - 2017 -'!I66</f>
        <v>0</v>
      </c>
      <c r="J61" s="12">
        <f>'2017 Field of Dreamers - 2017 -'!J66</f>
        <v>1</v>
      </c>
      <c r="K61" s="12">
        <f>'2017 Field of Dreamers - 2017 -'!K66</f>
        <v>1</v>
      </c>
      <c r="L61" s="12">
        <f>'2017 Field of Dreamers - 2017 -'!L66</f>
        <v>0</v>
      </c>
      <c r="M61" s="12">
        <f>'2017 Field of Dreamers - 2017 -'!M66</f>
        <v>1</v>
      </c>
    </row>
    <row r="62" ht="15" customHeight="1">
      <c r="A62" t="s" s="30">
        <v>154</v>
      </c>
      <c r="B62" s="12">
        <v>2017</v>
      </c>
      <c r="C62" s="12">
        <f>'2017 Field of Dreamers - 2017 -'!C67</f>
        <v>3</v>
      </c>
      <c r="D62" s="12">
        <f>'2017 Field of Dreamers - 2017 -'!D67</f>
        <v>2</v>
      </c>
      <c r="E62" s="12">
        <f>'2017 Field of Dreamers - 2017 -'!E67</f>
        <v>0.666666666666667</v>
      </c>
      <c r="F62" s="12">
        <f>'2017 Field of Dreamers - 2017 -'!F67</f>
        <v>2</v>
      </c>
      <c r="G62" s="12">
        <f>'2017 Field of Dreamers - 2017 -'!G67</f>
        <v>0</v>
      </c>
      <c r="H62" s="12">
        <f>'2017 Field of Dreamers - 2017 -'!H67</f>
        <v>0</v>
      </c>
      <c r="I62" s="12">
        <f>'2017 Field of Dreamers - 2017 -'!I67</f>
        <v>0</v>
      </c>
      <c r="J62" s="12">
        <f>'2017 Field of Dreamers - 2017 -'!J67</f>
        <v>0</v>
      </c>
      <c r="K62" s="12">
        <f>'2017 Field of Dreamers - 2017 -'!K67</f>
        <v>1</v>
      </c>
      <c r="L62" s="12">
        <f>'2017 Field of Dreamers - 2017 -'!L67</f>
        <v>0</v>
      </c>
      <c r="M62" s="12">
        <f>'2017 Field of Dreamers - 2017 -'!M67</f>
        <v>0.666666666666667</v>
      </c>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2:M93"/>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31.8281" style="54" customWidth="1"/>
    <col min="2" max="3" width="12.6562" style="54" customWidth="1"/>
    <col min="4" max="4" width="6.99219" style="54" customWidth="1"/>
    <col min="5" max="5" width="5.85156" style="54" customWidth="1"/>
    <col min="6" max="6" width="6.78906" style="54" customWidth="1"/>
    <col min="7" max="7" width="6.05469" style="54" customWidth="1"/>
    <col min="8" max="8" width="5.20312" style="54" customWidth="1"/>
    <col min="9" max="9" width="7.125" style="54" customWidth="1"/>
    <col min="10" max="10" width="5.77344" style="54" customWidth="1"/>
    <col min="11" max="11" width="7.66406" style="54" customWidth="1"/>
    <col min="12" max="12" width="8.875" style="54" customWidth="1"/>
    <col min="13" max="13" width="8.09375" style="54" customWidth="1"/>
    <col min="14" max="256" width="16.3516" style="54" customWidth="1"/>
  </cols>
  <sheetData>
    <row r="1" ht="16" customHeight="1">
      <c r="A1" t="s" s="7">
        <v>120</v>
      </c>
      <c r="B1" s="7"/>
      <c r="C1" s="7"/>
      <c r="D1" s="7"/>
      <c r="E1" s="7"/>
      <c r="F1" s="7"/>
      <c r="G1" s="7"/>
      <c r="H1" s="7"/>
      <c r="I1" s="7"/>
      <c r="J1" s="7"/>
      <c r="K1" s="7"/>
      <c r="L1" s="7"/>
      <c r="M1" s="7"/>
    </row>
    <row r="2" ht="14.65" customHeight="1">
      <c r="A2" t="s" s="8">
        <v>6</v>
      </c>
      <c r="B2" t="s" s="9">
        <v>122</v>
      </c>
      <c r="C2" t="s" s="9">
        <v>7</v>
      </c>
      <c r="D2" t="s" s="9">
        <v>8</v>
      </c>
      <c r="E2" t="s" s="9">
        <v>9</v>
      </c>
      <c r="F2" t="s" s="9">
        <v>10</v>
      </c>
      <c r="G2" t="s" s="9">
        <v>11</v>
      </c>
      <c r="H2" t="s" s="9">
        <v>12</v>
      </c>
      <c r="I2" t="s" s="9">
        <v>13</v>
      </c>
      <c r="J2" t="s" s="9">
        <v>14</v>
      </c>
      <c r="K2" t="s" s="9">
        <v>15</v>
      </c>
      <c r="L2" t="s" s="9">
        <v>16</v>
      </c>
      <c r="M2" t="s" s="10">
        <v>17</v>
      </c>
    </row>
    <row r="3" ht="15" customHeight="1">
      <c r="A3" t="s" s="55">
        <v>157</v>
      </c>
      <c r="B3" s="56"/>
      <c r="C3" s="57"/>
      <c r="D3" s="57"/>
      <c r="E3" s="57"/>
      <c r="F3" s="57"/>
      <c r="G3" s="57"/>
      <c r="H3" s="57"/>
      <c r="I3" s="57"/>
      <c r="J3" s="57"/>
      <c r="K3" s="57"/>
      <c r="L3" s="57"/>
      <c r="M3" s="57"/>
    </row>
    <row r="4" ht="15" customHeight="1">
      <c r="A4" t="s" s="30">
        <v>70</v>
      </c>
      <c r="B4" s="12">
        <v>2017</v>
      </c>
      <c r="C4" s="12">
        <v>42</v>
      </c>
      <c r="D4" s="12">
        <v>26</v>
      </c>
      <c r="E4" s="52">
        <f>D4/C4</f>
        <v>0.619047619047619</v>
      </c>
      <c r="F4" s="37">
        <v>26</v>
      </c>
      <c r="G4" s="12">
        <v>0</v>
      </c>
      <c r="H4" s="12">
        <v>0</v>
      </c>
      <c r="I4" s="12">
        <v>0</v>
      </c>
      <c r="J4" s="12">
        <v>12</v>
      </c>
      <c r="K4" s="12">
        <v>20</v>
      </c>
      <c r="L4" s="52">
        <f>(G4*1.333+H4*1.667+I4*2)/D4</f>
        <v>0</v>
      </c>
      <c r="M4" s="52">
        <f>L4+E4</f>
        <v>0.619047619047619</v>
      </c>
    </row>
    <row r="5" ht="15" customHeight="1">
      <c r="A5" t="s" s="30">
        <v>101</v>
      </c>
      <c r="B5" s="12">
        <v>2017</v>
      </c>
      <c r="C5" s="12">
        <v>63</v>
      </c>
      <c r="D5" s="12">
        <v>40</v>
      </c>
      <c r="E5" s="52">
        <f>D5/C5</f>
        <v>0.634920634920635</v>
      </c>
      <c r="F5" s="12">
        <v>38</v>
      </c>
      <c r="G5" s="12">
        <v>2</v>
      </c>
      <c r="H5" s="12">
        <v>0</v>
      </c>
      <c r="I5" s="12">
        <v>0</v>
      </c>
      <c r="J5" s="12">
        <v>10</v>
      </c>
      <c r="K5" s="12">
        <v>24</v>
      </c>
      <c r="L5" s="52">
        <f>(G5*1.333+H5*1.667+I5*2)/D5</f>
        <v>0.06665</v>
      </c>
      <c r="M5" s="52">
        <f>L5+E5</f>
        <v>0.701570634920635</v>
      </c>
    </row>
    <row r="6" ht="15" customHeight="1">
      <c r="A6" t="s" s="30">
        <v>62</v>
      </c>
      <c r="B6" s="12">
        <v>2017</v>
      </c>
      <c r="C6" s="12">
        <v>75</v>
      </c>
      <c r="D6" s="12">
        <v>53</v>
      </c>
      <c r="E6" s="52">
        <f>D6/C6</f>
        <v>0.706666666666667</v>
      </c>
      <c r="F6" s="12">
        <v>37</v>
      </c>
      <c r="G6" s="12">
        <v>11</v>
      </c>
      <c r="H6" s="12">
        <v>3</v>
      </c>
      <c r="I6" s="12">
        <v>2</v>
      </c>
      <c r="J6" s="12">
        <v>28</v>
      </c>
      <c r="K6" s="12">
        <v>39</v>
      </c>
      <c r="L6" s="52">
        <f>(G6*1.333+H6*1.667+I6*2)/D6</f>
        <v>0.446490566037736</v>
      </c>
      <c r="M6" s="52">
        <f>L6+E6</f>
        <v>1.1531572327044</v>
      </c>
    </row>
    <row r="7" ht="15" customHeight="1">
      <c r="A7" t="s" s="30">
        <v>75</v>
      </c>
      <c r="B7" s="12">
        <v>2017</v>
      </c>
      <c r="C7" s="12">
        <v>67</v>
      </c>
      <c r="D7" s="12">
        <v>51</v>
      </c>
      <c r="E7" s="52">
        <f>D7/C7</f>
        <v>0.761194029850746</v>
      </c>
      <c r="F7" s="37">
        <v>18</v>
      </c>
      <c r="G7" s="12">
        <v>23</v>
      </c>
      <c r="H7" s="12">
        <v>3</v>
      </c>
      <c r="I7" s="12">
        <v>7</v>
      </c>
      <c r="J7" s="12">
        <v>42</v>
      </c>
      <c r="K7" s="12">
        <v>34</v>
      </c>
      <c r="L7" s="52">
        <f>(G7*1.333+H7*1.667+I7*2)/D7</f>
        <v>0.973725490196078</v>
      </c>
      <c r="M7" s="52">
        <f>L7+E7</f>
        <v>1.73491952004682</v>
      </c>
    </row>
    <row r="8" ht="15" customHeight="1">
      <c r="A8" t="s" s="30">
        <v>138</v>
      </c>
      <c r="B8" s="12">
        <v>2017</v>
      </c>
      <c r="C8" s="12">
        <v>53</v>
      </c>
      <c r="D8" s="12">
        <v>26</v>
      </c>
      <c r="E8" s="52">
        <f>D8/C8</f>
        <v>0.490566037735849</v>
      </c>
      <c r="F8" s="37">
        <v>25</v>
      </c>
      <c r="G8" s="12">
        <v>1</v>
      </c>
      <c r="H8" s="12">
        <v>0</v>
      </c>
      <c r="I8" s="12">
        <v>0</v>
      </c>
      <c r="J8" s="12">
        <v>12</v>
      </c>
      <c r="K8" s="12">
        <v>17</v>
      </c>
      <c r="L8" s="52">
        <f>(G8*1.333+H8*1.667+I8*2)/D8</f>
        <v>0.0512692307692308</v>
      </c>
      <c r="M8" s="52">
        <f>L8+E8</f>
        <v>0.54183526850508</v>
      </c>
    </row>
    <row r="9" ht="15" customHeight="1">
      <c r="A9" t="s" s="30">
        <v>128</v>
      </c>
      <c r="B9" s="12">
        <v>2017</v>
      </c>
      <c r="C9" s="12">
        <v>64</v>
      </c>
      <c r="D9" s="12">
        <v>37</v>
      </c>
      <c r="E9" s="52">
        <f>D9/C9</f>
        <v>0.578125</v>
      </c>
      <c r="F9" s="37">
        <v>36</v>
      </c>
      <c r="G9" s="12">
        <v>1</v>
      </c>
      <c r="H9" s="12">
        <v>0</v>
      </c>
      <c r="I9" s="12">
        <v>0</v>
      </c>
      <c r="J9" s="12">
        <v>18</v>
      </c>
      <c r="K9" s="12">
        <v>18</v>
      </c>
      <c r="L9" s="52">
        <f>(G9*1.333+H9*1.667+I9*2)/D9</f>
        <v>0.036027027027027</v>
      </c>
      <c r="M9" s="52">
        <f>L9+E9</f>
        <v>0.614152027027027</v>
      </c>
    </row>
    <row r="10" ht="15" customHeight="1">
      <c r="A10" t="s" s="30">
        <v>129</v>
      </c>
      <c r="B10" s="12">
        <v>2017</v>
      </c>
      <c r="C10" s="12">
        <v>29</v>
      </c>
      <c r="D10" s="12">
        <v>24</v>
      </c>
      <c r="E10" s="52">
        <f>D10/C10</f>
        <v>0.827586206896552</v>
      </c>
      <c r="F10" s="12">
        <v>14</v>
      </c>
      <c r="G10" s="12">
        <v>8</v>
      </c>
      <c r="H10" s="12">
        <v>1</v>
      </c>
      <c r="I10" s="12">
        <v>1</v>
      </c>
      <c r="J10" s="12">
        <v>14</v>
      </c>
      <c r="K10" s="12">
        <v>16</v>
      </c>
      <c r="L10" s="52">
        <f>(G10*1.333+H10*1.667+I10*2)/D10</f>
        <v>0.597125</v>
      </c>
      <c r="M10" s="52">
        <f>L10+E10</f>
        <v>1.42471120689655</v>
      </c>
    </row>
    <row r="11" ht="15" customHeight="1">
      <c r="A11" t="s" s="30">
        <v>110</v>
      </c>
      <c r="B11" s="12">
        <v>2017</v>
      </c>
      <c r="C11" s="12">
        <v>43</v>
      </c>
      <c r="D11" s="12">
        <v>30</v>
      </c>
      <c r="E11" s="52">
        <f>D11/C11</f>
        <v>0.697674418604651</v>
      </c>
      <c r="F11" s="37">
        <v>28</v>
      </c>
      <c r="G11" s="12">
        <v>2</v>
      </c>
      <c r="H11" s="12">
        <v>0</v>
      </c>
      <c r="I11" s="12">
        <v>0</v>
      </c>
      <c r="J11" s="12">
        <v>20</v>
      </c>
      <c r="K11" s="12">
        <v>21</v>
      </c>
      <c r="L11" s="52">
        <f>(G11*1.333+H11*1.667+I11*2)/D11</f>
        <v>0.0888666666666667</v>
      </c>
      <c r="M11" s="52">
        <f>L11+E11</f>
        <v>0.7865410852713181</v>
      </c>
    </row>
    <row r="12" ht="15" customHeight="1">
      <c r="A12" t="s" s="30">
        <v>22</v>
      </c>
      <c r="B12" s="12">
        <v>2017</v>
      </c>
      <c r="C12" s="12">
        <v>77</v>
      </c>
      <c r="D12" s="12">
        <v>58</v>
      </c>
      <c r="E12" s="52">
        <f>D12/C12</f>
        <v>0.7532467532467531</v>
      </c>
      <c r="F12" s="12">
        <v>15</v>
      </c>
      <c r="G12" s="12">
        <v>24</v>
      </c>
      <c r="H12" s="12">
        <v>8</v>
      </c>
      <c r="I12" s="12">
        <v>11</v>
      </c>
      <c r="J12" s="12">
        <v>71</v>
      </c>
      <c r="K12" s="12">
        <v>42</v>
      </c>
      <c r="L12" s="52">
        <f>(G12*1.333+H12*1.667+I12*2)/D12</f>
        <v>1.1608275862069</v>
      </c>
      <c r="M12" s="52">
        <f>L12+E12</f>
        <v>1.91407433945365</v>
      </c>
    </row>
    <row r="13" ht="15" customHeight="1">
      <c r="A13" t="s" s="30">
        <v>54</v>
      </c>
      <c r="B13" s="12">
        <v>2017</v>
      </c>
      <c r="C13" s="12">
        <v>47</v>
      </c>
      <c r="D13" s="12">
        <v>32</v>
      </c>
      <c r="E13" s="52">
        <f>D13/C13</f>
        <v>0.680851063829787</v>
      </c>
      <c r="F13" s="37">
        <v>20</v>
      </c>
      <c r="G13" s="12">
        <v>7</v>
      </c>
      <c r="H13" s="12">
        <v>2</v>
      </c>
      <c r="I13" s="12">
        <v>3</v>
      </c>
      <c r="J13" s="12">
        <v>14</v>
      </c>
      <c r="K13" s="12">
        <v>18</v>
      </c>
      <c r="L13" s="52">
        <f>(G13*1.333+H13*1.667+I13*2)/D13</f>
        <v>0.58328125</v>
      </c>
      <c r="M13" s="52">
        <f>L13+E13</f>
        <v>1.26413231382979</v>
      </c>
    </row>
    <row r="14" ht="15" customHeight="1">
      <c r="A14" t="s" s="30">
        <v>91</v>
      </c>
      <c r="B14" s="12">
        <v>2017</v>
      </c>
      <c r="C14" s="12">
        <v>63</v>
      </c>
      <c r="D14" s="12">
        <v>37</v>
      </c>
      <c r="E14" s="52">
        <f>D14/C14</f>
        <v>0.587301587301587</v>
      </c>
      <c r="F14" s="12">
        <v>34</v>
      </c>
      <c r="G14" s="12">
        <v>2</v>
      </c>
      <c r="H14" s="12">
        <v>1</v>
      </c>
      <c r="I14" s="12">
        <v>0</v>
      </c>
      <c r="J14" s="12">
        <v>21</v>
      </c>
      <c r="K14" s="12">
        <v>18</v>
      </c>
      <c r="L14" s="52">
        <f>(G14*1.333+H14*1.667+I14*2)/D14</f>
        <v>0.117108108108108</v>
      </c>
      <c r="M14" s="52">
        <f>L14+E14</f>
        <v>0.704409695409695</v>
      </c>
    </row>
    <row r="15" ht="15" customHeight="1">
      <c r="A15" t="s" s="30">
        <v>127</v>
      </c>
      <c r="B15" s="12">
        <v>2017</v>
      </c>
      <c r="C15" s="12">
        <v>50</v>
      </c>
      <c r="D15" s="12">
        <v>42</v>
      </c>
      <c r="E15" s="52">
        <f>D15/C15</f>
        <v>0.84</v>
      </c>
      <c r="F15" s="12">
        <v>13</v>
      </c>
      <c r="G15" s="12">
        <v>17</v>
      </c>
      <c r="H15" s="12">
        <v>4</v>
      </c>
      <c r="I15" s="12">
        <v>8</v>
      </c>
      <c r="J15" s="12">
        <v>38</v>
      </c>
      <c r="K15" s="12">
        <v>30</v>
      </c>
      <c r="L15" s="52">
        <f>(G15*1.333+H15*1.667+I15*2)/D15</f>
        <v>1.0792619047619</v>
      </c>
      <c r="M15" s="52">
        <f>L15+E15</f>
        <v>1.9192619047619</v>
      </c>
    </row>
    <row r="16" ht="15" customHeight="1">
      <c r="A16" t="s" s="58">
        <v>158</v>
      </c>
      <c r="B16" s="59"/>
      <c r="C16" s="59"/>
      <c r="D16" s="59"/>
      <c r="E16" s="59"/>
      <c r="F16" s="59"/>
      <c r="G16" s="59"/>
      <c r="H16" s="59"/>
      <c r="I16" s="59"/>
      <c r="J16" s="59"/>
      <c r="K16" s="59"/>
      <c r="L16" s="59"/>
      <c r="M16" s="59"/>
    </row>
    <row r="17" ht="15" customHeight="1">
      <c r="A17" t="s" s="30">
        <v>132</v>
      </c>
      <c r="B17" s="12">
        <v>2017</v>
      </c>
      <c r="C17" s="12">
        <v>43</v>
      </c>
      <c r="D17" s="12">
        <v>34</v>
      </c>
      <c r="E17" s="52">
        <f>D17/C17</f>
        <v>0.7906976744186049</v>
      </c>
      <c r="F17" s="37">
        <v>16</v>
      </c>
      <c r="G17" s="12">
        <v>9</v>
      </c>
      <c r="H17" s="12">
        <v>3</v>
      </c>
      <c r="I17" s="12">
        <v>5</v>
      </c>
      <c r="J17" s="12">
        <v>30</v>
      </c>
      <c r="K17" s="12">
        <v>24</v>
      </c>
      <c r="L17" s="52">
        <f>(G17*1.333+H17*1.667+I17*2)/D17</f>
        <v>0.794058823529412</v>
      </c>
      <c r="M17" s="52">
        <f>L17+E17</f>
        <v>1.58475649794802</v>
      </c>
    </row>
    <row r="18" ht="15" customHeight="1">
      <c r="A18" t="s" s="30">
        <v>143</v>
      </c>
      <c r="B18" s="12">
        <v>2017</v>
      </c>
      <c r="C18" s="12">
        <v>22</v>
      </c>
      <c r="D18" s="12">
        <v>18</v>
      </c>
      <c r="E18" s="52">
        <f>D18/C18</f>
        <v>0.818181818181818</v>
      </c>
      <c r="F18" s="12">
        <v>15</v>
      </c>
      <c r="G18" s="12">
        <v>2</v>
      </c>
      <c r="H18" s="12">
        <v>0</v>
      </c>
      <c r="I18" s="12">
        <v>1</v>
      </c>
      <c r="J18" s="12">
        <v>9</v>
      </c>
      <c r="K18" s="12">
        <v>8</v>
      </c>
      <c r="L18" s="52">
        <f>(G18*1.333+H18*1.667+I18*2)/D18</f>
        <v>0.259222222222222</v>
      </c>
      <c r="M18" s="52">
        <f>L18+E18</f>
        <v>1.07740404040404</v>
      </c>
    </row>
    <row r="19" ht="15" customHeight="1">
      <c r="A19" t="s" s="30">
        <v>99</v>
      </c>
      <c r="B19" s="12">
        <v>2017</v>
      </c>
      <c r="C19" s="12">
        <v>76</v>
      </c>
      <c r="D19" s="12">
        <v>39</v>
      </c>
      <c r="E19" s="52">
        <f>D19/C19</f>
        <v>0.513157894736842</v>
      </c>
      <c r="F19" s="37">
        <v>37</v>
      </c>
      <c r="G19" s="12">
        <v>2</v>
      </c>
      <c r="H19" s="12">
        <v>0</v>
      </c>
      <c r="I19" s="12">
        <v>0</v>
      </c>
      <c r="J19" s="12">
        <v>16</v>
      </c>
      <c r="K19" s="12">
        <v>22</v>
      </c>
      <c r="L19" s="52">
        <f>(G19*1.333+H19*1.667+I19*2)/D19</f>
        <v>0.06835897435897439</v>
      </c>
      <c r="M19" s="52">
        <f>L19+E19</f>
        <v>0.581516869095816</v>
      </c>
    </row>
    <row r="20" ht="15" customHeight="1">
      <c r="A20" t="s" s="30">
        <v>98</v>
      </c>
      <c r="B20" s="12">
        <v>2017</v>
      </c>
      <c r="C20" s="12">
        <v>80</v>
      </c>
      <c r="D20" s="12">
        <v>59</v>
      </c>
      <c r="E20" s="52">
        <f>D20/C20</f>
        <v>0.7375</v>
      </c>
      <c r="F20" s="37">
        <v>18</v>
      </c>
      <c r="G20" s="12">
        <v>21</v>
      </c>
      <c r="H20" s="12">
        <v>7</v>
      </c>
      <c r="I20" s="12">
        <v>13</v>
      </c>
      <c r="J20" s="12">
        <v>63</v>
      </c>
      <c r="K20" s="12">
        <v>39</v>
      </c>
      <c r="L20" s="52">
        <f>(G20*1.333+H20*1.667+I20*2)/D20</f>
        <v>1.11291525423729</v>
      </c>
      <c r="M20" s="52">
        <f>L20+E20</f>
        <v>1.85041525423729</v>
      </c>
    </row>
    <row r="21" ht="15" customHeight="1">
      <c r="A21" t="s" s="30">
        <v>142</v>
      </c>
      <c r="B21" s="12">
        <v>2017</v>
      </c>
      <c r="C21" s="12">
        <v>40</v>
      </c>
      <c r="D21" s="12">
        <v>27</v>
      </c>
      <c r="E21" s="52">
        <f>D21/C21</f>
        <v>0.675</v>
      </c>
      <c r="F21" s="37">
        <v>27</v>
      </c>
      <c r="G21" s="12">
        <v>0</v>
      </c>
      <c r="H21" s="12">
        <v>0</v>
      </c>
      <c r="I21" s="12">
        <v>0</v>
      </c>
      <c r="J21" s="12">
        <v>8</v>
      </c>
      <c r="K21" s="12">
        <v>16</v>
      </c>
      <c r="L21" s="52">
        <f>(G21*1.333+H21*1.667+I21*2)/D21</f>
        <v>0</v>
      </c>
      <c r="M21" s="52">
        <f>L21+E21</f>
        <v>0.675</v>
      </c>
    </row>
    <row r="22" ht="15" customHeight="1">
      <c r="A22" t="s" s="30">
        <v>134</v>
      </c>
      <c r="B22" s="12">
        <v>2017</v>
      </c>
      <c r="C22" s="12">
        <v>71</v>
      </c>
      <c r="D22" s="12">
        <v>37</v>
      </c>
      <c r="E22" s="52">
        <f>D22/C22</f>
        <v>0.52112676056338</v>
      </c>
      <c r="F22" s="37">
        <v>34</v>
      </c>
      <c r="G22" s="12">
        <v>2</v>
      </c>
      <c r="H22" s="12">
        <v>0</v>
      </c>
      <c r="I22" s="12">
        <v>1</v>
      </c>
      <c r="J22" s="12">
        <v>29</v>
      </c>
      <c r="K22" s="12">
        <v>15</v>
      </c>
      <c r="L22" s="52">
        <f>(G22*1.333+H22*1.667+I22*2)/D22</f>
        <v>0.126108108108108</v>
      </c>
      <c r="M22" s="52">
        <f>L22+E22</f>
        <v>0.6472348686714881</v>
      </c>
    </row>
    <row r="23" ht="15" customHeight="1">
      <c r="A23" t="s" s="30">
        <v>123</v>
      </c>
      <c r="B23" s="12">
        <v>2017</v>
      </c>
      <c r="C23" s="12">
        <v>58</v>
      </c>
      <c r="D23" s="12">
        <v>50</v>
      </c>
      <c r="E23" s="52">
        <f>D23/C23</f>
        <v>0.862068965517241</v>
      </c>
      <c r="F23" s="37">
        <v>25</v>
      </c>
      <c r="G23" s="12">
        <v>14</v>
      </c>
      <c r="H23" s="12">
        <v>6</v>
      </c>
      <c r="I23" s="12">
        <v>4</v>
      </c>
      <c r="J23" s="12">
        <v>34</v>
      </c>
      <c r="K23" s="12">
        <v>35</v>
      </c>
      <c r="L23" s="52">
        <f>(G23*1.333+H23*1.667+I23*2)/D23</f>
        <v>0.73328</v>
      </c>
      <c r="M23" s="52">
        <f>L23+E23</f>
        <v>1.59534896551724</v>
      </c>
    </row>
    <row r="24" ht="15" customHeight="1">
      <c r="A24" t="s" s="30">
        <v>76</v>
      </c>
      <c r="B24" s="12">
        <v>2017</v>
      </c>
      <c r="C24" s="12">
        <v>48</v>
      </c>
      <c r="D24" s="12">
        <v>32</v>
      </c>
      <c r="E24" s="52">
        <f>D24/C24</f>
        <v>0.666666666666667</v>
      </c>
      <c r="F24" s="37">
        <v>30</v>
      </c>
      <c r="G24" s="12">
        <v>2</v>
      </c>
      <c r="H24" s="12">
        <v>0</v>
      </c>
      <c r="I24" s="12">
        <v>0</v>
      </c>
      <c r="J24" s="12">
        <v>14</v>
      </c>
      <c r="K24" s="12">
        <v>20</v>
      </c>
      <c r="L24" s="52">
        <f>(G24*1.333+H24*1.667+I24*2)/D24</f>
        <v>0.0833125</v>
      </c>
      <c r="M24" s="52">
        <f>L24+E24</f>
        <v>0.749979166666667</v>
      </c>
    </row>
    <row r="25" ht="15" customHeight="1">
      <c r="A25" t="s" s="30">
        <v>113</v>
      </c>
      <c r="B25" s="12">
        <v>2017</v>
      </c>
      <c r="C25" s="12">
        <v>57</v>
      </c>
      <c r="D25" s="12">
        <v>43</v>
      </c>
      <c r="E25" s="52">
        <f>D25/C25</f>
        <v>0.754385964912281</v>
      </c>
      <c r="F25" s="37">
        <v>31</v>
      </c>
      <c r="G25" s="12">
        <v>10</v>
      </c>
      <c r="H25" s="12">
        <v>1</v>
      </c>
      <c r="I25" s="12">
        <v>1</v>
      </c>
      <c r="J25" s="12">
        <v>18</v>
      </c>
      <c r="K25" s="12">
        <v>24</v>
      </c>
      <c r="L25" s="52">
        <f>(G25*1.333+H25*1.667+I25*2)/D25</f>
        <v>0.395279069767442</v>
      </c>
      <c r="M25" s="52">
        <f>L25+E25</f>
        <v>1.14966503467972</v>
      </c>
    </row>
    <row r="26" ht="15" customHeight="1">
      <c r="A26" t="s" s="30">
        <v>86</v>
      </c>
      <c r="B26" s="12">
        <v>2017</v>
      </c>
      <c r="C26" s="12">
        <v>47</v>
      </c>
      <c r="D26" s="12">
        <v>26</v>
      </c>
      <c r="E26" s="52">
        <f>D26/C26</f>
        <v>0.553191489361702</v>
      </c>
      <c r="F26" s="37">
        <v>25</v>
      </c>
      <c r="G26" s="12">
        <v>1</v>
      </c>
      <c r="H26" s="12">
        <v>0</v>
      </c>
      <c r="I26" s="12">
        <v>0</v>
      </c>
      <c r="J26" s="12">
        <v>18</v>
      </c>
      <c r="K26" s="12">
        <v>15</v>
      </c>
      <c r="L26" s="52">
        <f>(G26*1.333+H26*1.667+I26*2)/D26</f>
        <v>0.0512692307692308</v>
      </c>
      <c r="M26" s="52">
        <f>L26+E26</f>
        <v>0.604460720130933</v>
      </c>
    </row>
    <row r="27" ht="15" customHeight="1">
      <c r="A27" t="s" s="30">
        <v>135</v>
      </c>
      <c r="B27" s="12">
        <v>2017</v>
      </c>
      <c r="C27" s="12">
        <v>73</v>
      </c>
      <c r="D27" s="12">
        <v>37</v>
      </c>
      <c r="E27" s="52">
        <f>D27/C27</f>
        <v>0.506849315068493</v>
      </c>
      <c r="F27" s="37">
        <v>37</v>
      </c>
      <c r="G27" s="12">
        <v>0</v>
      </c>
      <c r="H27" s="12">
        <v>0</v>
      </c>
      <c r="I27" s="12">
        <v>0</v>
      </c>
      <c r="J27" s="12">
        <v>16</v>
      </c>
      <c r="K27" s="12">
        <v>20</v>
      </c>
      <c r="L27" s="52">
        <f>(G27*1.333+H27*1.667+I27*2)/D27</f>
        <v>0</v>
      </c>
      <c r="M27" s="52">
        <f>L27+E27</f>
        <v>0.506849315068493</v>
      </c>
    </row>
    <row r="28" ht="15" customHeight="1">
      <c r="A28" t="s" s="30">
        <v>137</v>
      </c>
      <c r="B28" s="12">
        <v>2017</v>
      </c>
      <c r="C28" s="12">
        <v>63</v>
      </c>
      <c r="D28" s="12">
        <v>40</v>
      </c>
      <c r="E28" s="52">
        <f>D28/C28</f>
        <v>0.634920634920635</v>
      </c>
      <c r="F28" s="37">
        <v>39</v>
      </c>
      <c r="G28" s="12">
        <v>1</v>
      </c>
      <c r="H28" s="12">
        <v>0</v>
      </c>
      <c r="I28" s="12">
        <v>0</v>
      </c>
      <c r="J28" s="12">
        <v>17</v>
      </c>
      <c r="K28" s="12">
        <v>18</v>
      </c>
      <c r="L28" s="52">
        <f>(G28*1.333+H28*1.667+I28*2)/D28</f>
        <v>0.033325</v>
      </c>
      <c r="M28" s="52">
        <f>L28+E28</f>
        <v>0.668245634920635</v>
      </c>
    </row>
    <row r="29" ht="15" customHeight="1">
      <c r="A29" t="s" s="60">
        <v>104</v>
      </c>
      <c r="B29" s="61">
        <v>2017</v>
      </c>
      <c r="C29" s="61">
        <v>69</v>
      </c>
      <c r="D29" s="61">
        <v>57</v>
      </c>
      <c r="E29" s="62">
        <f>D29/C29</f>
        <v>0.826086956521739</v>
      </c>
      <c r="F29" s="63">
        <v>34</v>
      </c>
      <c r="G29" s="61">
        <v>13</v>
      </c>
      <c r="H29" s="61">
        <v>7</v>
      </c>
      <c r="I29" s="61">
        <v>3</v>
      </c>
      <c r="J29" s="61">
        <v>43</v>
      </c>
      <c r="K29" s="61">
        <v>40</v>
      </c>
      <c r="L29" s="62">
        <f>(G29*1.333+H29*1.667+I29*2)/D29</f>
        <v>0.614</v>
      </c>
      <c r="M29" s="62">
        <f>L29+E29</f>
        <v>1.44008695652174</v>
      </c>
    </row>
    <row r="30" ht="15" customHeight="1">
      <c r="A30" t="s" s="64">
        <v>159</v>
      </c>
      <c r="B30" s="65"/>
      <c r="C30" s="66"/>
      <c r="D30" s="66"/>
      <c r="E30" s="66"/>
      <c r="F30" s="66"/>
      <c r="G30" s="66"/>
      <c r="H30" s="66"/>
      <c r="I30" s="66"/>
      <c r="J30" s="66"/>
      <c r="K30" s="66"/>
      <c r="L30" s="66"/>
      <c r="M30" s="67"/>
    </row>
    <row r="31" ht="15" customHeight="1">
      <c r="A31" t="s" s="68">
        <v>106</v>
      </c>
      <c r="B31" s="69">
        <v>2017</v>
      </c>
      <c r="C31" s="69">
        <v>69</v>
      </c>
      <c r="D31" s="69">
        <v>49</v>
      </c>
      <c r="E31" s="70">
        <f>D31/C31</f>
        <v>0.710144927536232</v>
      </c>
      <c r="F31" s="69">
        <v>38</v>
      </c>
      <c r="G31" s="69">
        <v>5</v>
      </c>
      <c r="H31" s="69">
        <v>3</v>
      </c>
      <c r="I31" s="69">
        <v>3</v>
      </c>
      <c r="J31" s="69">
        <v>38</v>
      </c>
      <c r="K31" s="69">
        <v>26</v>
      </c>
      <c r="L31" s="70">
        <f>(G31*1.333+H31*1.667+I31*2)/D31</f>
        <v>0.360530612244898</v>
      </c>
      <c r="M31" s="70">
        <f>L31+E31</f>
        <v>1.07067553978113</v>
      </c>
    </row>
    <row r="32" ht="15" customHeight="1">
      <c r="A32" t="s" s="30">
        <v>79</v>
      </c>
      <c r="B32" s="12">
        <v>2017</v>
      </c>
      <c r="C32" s="12">
        <v>66</v>
      </c>
      <c r="D32" s="12">
        <v>42</v>
      </c>
      <c r="E32" s="52">
        <f>D32/C32</f>
        <v>0.636363636363636</v>
      </c>
      <c r="F32" s="12">
        <v>37</v>
      </c>
      <c r="G32" s="12">
        <v>4</v>
      </c>
      <c r="H32" s="12">
        <v>0</v>
      </c>
      <c r="I32" s="12">
        <v>1</v>
      </c>
      <c r="J32" s="12">
        <v>15</v>
      </c>
      <c r="K32" s="12">
        <v>20</v>
      </c>
      <c r="L32" s="52">
        <f>(G32*1.333+H32*1.667+I32*2)/D32</f>
        <v>0.174571428571429</v>
      </c>
      <c r="M32" s="52">
        <f>L32+E32</f>
        <v>0.810935064935065</v>
      </c>
    </row>
    <row r="33" ht="15" customHeight="1">
      <c r="A33" t="s" s="30">
        <v>140</v>
      </c>
      <c r="B33" s="12">
        <v>2017</v>
      </c>
      <c r="C33" s="12">
        <v>64</v>
      </c>
      <c r="D33" s="12">
        <v>35</v>
      </c>
      <c r="E33" s="52">
        <f>D33/C33</f>
        <v>0.546875</v>
      </c>
      <c r="F33" s="12">
        <v>34</v>
      </c>
      <c r="G33" s="12">
        <v>1</v>
      </c>
      <c r="H33" s="12">
        <v>0</v>
      </c>
      <c r="I33" s="12">
        <v>0</v>
      </c>
      <c r="J33" s="12">
        <v>7</v>
      </c>
      <c r="K33" s="12">
        <v>24</v>
      </c>
      <c r="L33" s="52">
        <v>0</v>
      </c>
      <c r="M33" s="52">
        <f>L33+E33</f>
        <v>0.546875</v>
      </c>
    </row>
    <row r="34" ht="15" customHeight="1">
      <c r="A34" t="s" s="30">
        <v>136</v>
      </c>
      <c r="B34" s="12">
        <v>2017</v>
      </c>
      <c r="C34" s="12">
        <v>63</v>
      </c>
      <c r="D34" s="12">
        <v>34</v>
      </c>
      <c r="E34" s="52">
        <f>D34/C34</f>
        <v>0.53968253968254</v>
      </c>
      <c r="F34" s="12">
        <v>32</v>
      </c>
      <c r="G34" s="12">
        <v>2</v>
      </c>
      <c r="H34" s="12">
        <v>0</v>
      </c>
      <c r="I34" s="12">
        <v>0</v>
      </c>
      <c r="J34" s="12">
        <v>18</v>
      </c>
      <c r="K34" s="12">
        <v>16</v>
      </c>
      <c r="L34" s="52">
        <f>(G34*1.333+H34*1.667+I34*2)/D34</f>
        <v>0.0784117647058824</v>
      </c>
      <c r="M34" s="52">
        <f>L34+E34</f>
        <v>0.6180943043884219</v>
      </c>
    </row>
    <row r="35" ht="15" customHeight="1">
      <c r="A35" t="s" s="30">
        <v>141</v>
      </c>
      <c r="B35" s="12">
        <v>2017</v>
      </c>
      <c r="C35" s="12">
        <v>60</v>
      </c>
      <c r="D35" s="12">
        <v>37</v>
      </c>
      <c r="E35" s="52">
        <f>D35/C35</f>
        <v>0.616666666666667</v>
      </c>
      <c r="F35" s="12">
        <v>35</v>
      </c>
      <c r="G35" s="12">
        <v>2</v>
      </c>
      <c r="H35" s="12">
        <v>0</v>
      </c>
      <c r="I35" s="12">
        <v>0</v>
      </c>
      <c r="J35" s="12">
        <v>8</v>
      </c>
      <c r="K35" s="12">
        <v>20</v>
      </c>
      <c r="L35" s="52">
        <f>(G35*1.333+H35*1.667+I35*2)/D35</f>
        <v>0.0720540540540541</v>
      </c>
      <c r="M35" s="52">
        <f>L35+E35</f>
        <v>0.688720720720721</v>
      </c>
    </row>
    <row r="36" ht="15" customHeight="1">
      <c r="A36" t="s" s="30">
        <v>87</v>
      </c>
      <c r="B36" s="12">
        <v>2017</v>
      </c>
      <c r="C36" s="12">
        <v>57</v>
      </c>
      <c r="D36" s="12">
        <v>34</v>
      </c>
      <c r="E36" s="52">
        <f>D36/C36</f>
        <v>0.596491228070175</v>
      </c>
      <c r="F36" s="12">
        <v>26</v>
      </c>
      <c r="G36" s="12">
        <v>6</v>
      </c>
      <c r="H36" s="12">
        <v>2</v>
      </c>
      <c r="I36" s="12">
        <v>0</v>
      </c>
      <c r="J36" s="12">
        <v>11</v>
      </c>
      <c r="K36" s="12">
        <v>23</v>
      </c>
      <c r="L36" s="52">
        <f>(G36*1.333+H36*1.667+I36*2)/D36</f>
        <v>0.333294117647059</v>
      </c>
      <c r="M36" s="52">
        <f>L36+E36</f>
        <v>0.929785345717234</v>
      </c>
    </row>
    <row r="37" ht="15" customHeight="1">
      <c r="A37" t="s" s="30">
        <v>95</v>
      </c>
      <c r="B37" s="12">
        <v>2017</v>
      </c>
      <c r="C37" s="12">
        <v>53</v>
      </c>
      <c r="D37" s="12">
        <v>45</v>
      </c>
      <c r="E37" s="52">
        <f>D37/C37</f>
        <v>0.8490566037735851</v>
      </c>
      <c r="F37" s="12">
        <v>21</v>
      </c>
      <c r="G37" s="12">
        <v>18</v>
      </c>
      <c r="H37" s="12">
        <v>4</v>
      </c>
      <c r="I37" s="12">
        <v>2</v>
      </c>
      <c r="J37" s="12">
        <v>30</v>
      </c>
      <c r="K37" s="12">
        <v>27</v>
      </c>
      <c r="L37" s="52">
        <f>(G37*1.333+H37*1.667+I37*2)/D37</f>
        <v>0.770266666666667</v>
      </c>
      <c r="M37" s="52">
        <f>L37+E37</f>
        <v>1.61932327044025</v>
      </c>
    </row>
    <row r="38" ht="15" customHeight="1">
      <c r="A38" t="s" s="30">
        <v>100</v>
      </c>
      <c r="B38" s="12">
        <v>2017</v>
      </c>
      <c r="C38" s="12">
        <v>53</v>
      </c>
      <c r="D38" s="12">
        <v>28</v>
      </c>
      <c r="E38" s="52">
        <f>D38/C38</f>
        <v>0.528301886792453</v>
      </c>
      <c r="F38" s="12">
        <v>24</v>
      </c>
      <c r="G38" s="12">
        <v>4</v>
      </c>
      <c r="H38" s="12">
        <v>0</v>
      </c>
      <c r="I38" s="12">
        <v>0</v>
      </c>
      <c r="J38" s="12">
        <v>12</v>
      </c>
      <c r="K38" s="12">
        <v>12</v>
      </c>
      <c r="L38" s="52">
        <f>(G38*1.333+H38*1.667+I38*2)/D38</f>
        <v>0.190428571428571</v>
      </c>
      <c r="M38" s="52">
        <f>L38+E38</f>
        <v>0.718730458221024</v>
      </c>
    </row>
    <row r="39" ht="15" customHeight="1">
      <c r="A39" t="s" s="30">
        <v>44</v>
      </c>
      <c r="B39" s="12">
        <v>2017</v>
      </c>
      <c r="C39" s="12">
        <v>43</v>
      </c>
      <c r="D39" s="12">
        <v>32</v>
      </c>
      <c r="E39" s="52">
        <f>D39/C39</f>
        <v>0.744186046511628</v>
      </c>
      <c r="F39" s="12">
        <v>15</v>
      </c>
      <c r="G39" s="12">
        <v>8</v>
      </c>
      <c r="H39" s="12">
        <v>2</v>
      </c>
      <c r="I39" s="12">
        <v>7</v>
      </c>
      <c r="J39" s="12">
        <v>28</v>
      </c>
      <c r="K39" s="12">
        <v>21</v>
      </c>
      <c r="L39" s="52">
        <f>(G39*1.333+H39*1.667+I39*2)/D39</f>
        <v>0.8749375</v>
      </c>
      <c r="M39" s="52">
        <f>L39+E39</f>
        <v>1.61912354651163</v>
      </c>
    </row>
    <row r="40" ht="15" customHeight="1">
      <c r="A40" t="s" s="30">
        <v>133</v>
      </c>
      <c r="B40" s="12">
        <v>2017</v>
      </c>
      <c r="C40" s="12">
        <v>37</v>
      </c>
      <c r="D40" s="12">
        <v>23</v>
      </c>
      <c r="E40" s="52">
        <f>D40/C40</f>
        <v>0.621621621621622</v>
      </c>
      <c r="F40" s="12">
        <v>23</v>
      </c>
      <c r="G40" s="12">
        <v>0</v>
      </c>
      <c r="H40" s="12">
        <v>0</v>
      </c>
      <c r="I40" s="12">
        <v>0</v>
      </c>
      <c r="J40" s="12">
        <v>9</v>
      </c>
      <c r="K40" s="12">
        <v>12</v>
      </c>
      <c r="L40" s="52">
        <f>(G40*1.333+H40*1.667+I40*2)/D40</f>
        <v>0</v>
      </c>
      <c r="M40" s="52">
        <f>L40+E40</f>
        <v>0.621621621621622</v>
      </c>
    </row>
    <row r="41" ht="15" customHeight="1">
      <c r="A41" t="s" s="30">
        <v>144</v>
      </c>
      <c r="B41" s="12">
        <v>2017</v>
      </c>
      <c r="C41" s="12">
        <v>35</v>
      </c>
      <c r="D41" s="12">
        <v>18</v>
      </c>
      <c r="E41" s="52">
        <f>D41/C41</f>
        <v>0.514285714285714</v>
      </c>
      <c r="F41" s="12">
        <v>18</v>
      </c>
      <c r="G41" s="12">
        <v>0</v>
      </c>
      <c r="H41" s="12">
        <v>0</v>
      </c>
      <c r="I41" s="12">
        <v>0</v>
      </c>
      <c r="J41" s="12">
        <v>6</v>
      </c>
      <c r="K41" s="12">
        <v>9</v>
      </c>
      <c r="L41" s="52">
        <f>(G41*1.333+H41*1.667+I41*2)/D41</f>
        <v>0</v>
      </c>
      <c r="M41" s="52">
        <f>L41+E41</f>
        <v>0.514285714285714</v>
      </c>
    </row>
    <row r="42" ht="15" customHeight="1">
      <c r="A42" t="s" s="30">
        <v>145</v>
      </c>
      <c r="B42" s="12">
        <v>2017</v>
      </c>
      <c r="C42" s="12">
        <v>29</v>
      </c>
      <c r="D42" s="12">
        <v>8</v>
      </c>
      <c r="E42" s="52">
        <f>D42/C42</f>
        <v>0.275862068965517</v>
      </c>
      <c r="F42" s="12">
        <v>8</v>
      </c>
      <c r="G42" s="12">
        <v>0</v>
      </c>
      <c r="H42" s="12">
        <v>0</v>
      </c>
      <c r="I42" s="12">
        <v>0</v>
      </c>
      <c r="J42" s="12">
        <v>5</v>
      </c>
      <c r="K42" s="12">
        <v>4</v>
      </c>
      <c r="L42" s="52">
        <v>0</v>
      </c>
      <c r="M42" s="52">
        <f>L42+E42</f>
        <v>0.275862068965517</v>
      </c>
    </row>
    <row r="43" ht="15" customHeight="1">
      <c r="A43" t="s" s="30">
        <v>160</v>
      </c>
      <c r="B43" s="12">
        <v>2017</v>
      </c>
      <c r="C43" s="12">
        <v>12</v>
      </c>
      <c r="D43" s="12">
        <v>8</v>
      </c>
      <c r="E43" s="52">
        <f>D43/C43</f>
        <v>0.666666666666667</v>
      </c>
      <c r="F43" s="12">
        <v>8</v>
      </c>
      <c r="G43" s="12">
        <v>0</v>
      </c>
      <c r="H43" s="12">
        <v>0</v>
      </c>
      <c r="I43" s="12">
        <v>0</v>
      </c>
      <c r="J43" s="12">
        <v>3</v>
      </c>
      <c r="K43" s="12">
        <v>1</v>
      </c>
      <c r="L43" s="52">
        <v>0</v>
      </c>
      <c r="M43" s="52">
        <f>L43+E43</f>
        <v>0.666666666666667</v>
      </c>
    </row>
    <row r="44" ht="15" customHeight="1">
      <c r="A44" t="s" s="71">
        <v>161</v>
      </c>
      <c r="B44" s="72"/>
      <c r="C44" s="73"/>
      <c r="D44" s="73"/>
      <c r="E44" s="73"/>
      <c r="F44" s="73"/>
      <c r="G44" s="73"/>
      <c r="H44" s="73"/>
      <c r="I44" s="73"/>
      <c r="J44" s="73"/>
      <c r="K44" s="73"/>
      <c r="L44" s="73"/>
      <c r="M44" s="73"/>
    </row>
    <row r="45" ht="15" customHeight="1">
      <c r="A45" t="s" s="30">
        <v>85</v>
      </c>
      <c r="B45" s="12">
        <v>2017</v>
      </c>
      <c r="C45" s="12">
        <v>55</v>
      </c>
      <c r="D45" s="12">
        <v>39</v>
      </c>
      <c r="E45" s="52">
        <f>D45/C45</f>
        <v>0.709090909090909</v>
      </c>
      <c r="F45" s="12">
        <v>22</v>
      </c>
      <c r="G45" s="12">
        <v>10</v>
      </c>
      <c r="H45" s="12">
        <v>5</v>
      </c>
      <c r="I45" s="12">
        <v>2</v>
      </c>
      <c r="J45" s="12">
        <v>18</v>
      </c>
      <c r="K45" s="12">
        <v>28</v>
      </c>
      <c r="L45" s="52">
        <f>(G45*1.333+H45*1.667+I45*2)/D45</f>
        <v>0.658076923076923</v>
      </c>
      <c r="M45" s="52">
        <f>L45+E45</f>
        <v>1.36716783216783</v>
      </c>
    </row>
    <row r="46" ht="15" customHeight="1">
      <c r="A46" t="s" s="30">
        <v>126</v>
      </c>
      <c r="B46" s="12">
        <v>2017</v>
      </c>
      <c r="C46" s="12">
        <v>57</v>
      </c>
      <c r="D46" s="12">
        <v>34</v>
      </c>
      <c r="E46" s="52">
        <f>D46/C46</f>
        <v>0.596491228070175</v>
      </c>
      <c r="F46" s="12">
        <v>34</v>
      </c>
      <c r="G46" s="12">
        <v>0</v>
      </c>
      <c r="H46" s="12">
        <v>0</v>
      </c>
      <c r="I46" s="12">
        <v>0</v>
      </c>
      <c r="J46" s="12">
        <v>12</v>
      </c>
      <c r="K46" s="12">
        <v>27</v>
      </c>
      <c r="L46" s="52">
        <v>0</v>
      </c>
      <c r="M46" s="52">
        <f>L46+E46</f>
        <v>0.596491228070175</v>
      </c>
    </row>
    <row r="47" ht="15" customHeight="1">
      <c r="A47" t="s" s="30">
        <v>125</v>
      </c>
      <c r="B47" s="12">
        <v>2017</v>
      </c>
      <c r="C47" s="12">
        <v>64</v>
      </c>
      <c r="D47" s="12">
        <v>44</v>
      </c>
      <c r="E47" s="52">
        <f>D47/C47</f>
        <v>0.6875</v>
      </c>
      <c r="F47" s="12">
        <v>33</v>
      </c>
      <c r="G47" s="12">
        <v>10</v>
      </c>
      <c r="H47" s="12">
        <v>0</v>
      </c>
      <c r="I47" s="12">
        <v>1</v>
      </c>
      <c r="J47" s="12">
        <v>33</v>
      </c>
      <c r="K47" s="12">
        <v>26</v>
      </c>
      <c r="L47" s="52">
        <f>(G47*1.333+H47*1.667+I47*2)/D47</f>
        <v>0.348409090909091</v>
      </c>
      <c r="M47" s="52">
        <f>L47+E47</f>
        <v>1.03590909090909</v>
      </c>
    </row>
    <row r="48" ht="15" customHeight="1">
      <c r="A48" t="s" s="30">
        <v>130</v>
      </c>
      <c r="B48" s="12">
        <v>2017</v>
      </c>
      <c r="C48" s="12">
        <v>64</v>
      </c>
      <c r="D48" s="12">
        <v>38</v>
      </c>
      <c r="E48" s="52">
        <f>D48/C48</f>
        <v>0.59375</v>
      </c>
      <c r="F48" s="12">
        <v>36</v>
      </c>
      <c r="G48" s="12">
        <v>2</v>
      </c>
      <c r="H48" s="12">
        <v>0</v>
      </c>
      <c r="I48" s="12">
        <v>0</v>
      </c>
      <c r="J48" s="12">
        <v>20</v>
      </c>
      <c r="K48" s="12">
        <v>19</v>
      </c>
      <c r="L48" s="52">
        <f>(G48*1.333+H48*1.667+I48*2)/D48</f>
        <v>0.0701578947368421</v>
      </c>
      <c r="M48" s="52">
        <f>L48+E48</f>
        <v>0.663907894736842</v>
      </c>
    </row>
    <row r="49" ht="15" customHeight="1">
      <c r="A49" t="s" s="30">
        <v>124</v>
      </c>
      <c r="B49" s="12">
        <v>2017</v>
      </c>
      <c r="C49" s="12">
        <v>85</v>
      </c>
      <c r="D49" s="12">
        <v>67</v>
      </c>
      <c r="E49" s="52">
        <f>D49/C49</f>
        <v>0.788235294117647</v>
      </c>
      <c r="F49" s="12">
        <v>27</v>
      </c>
      <c r="G49" s="12">
        <v>21</v>
      </c>
      <c r="H49" s="12">
        <v>12</v>
      </c>
      <c r="I49" s="12">
        <v>7</v>
      </c>
      <c r="J49" s="12">
        <v>73</v>
      </c>
      <c r="K49" s="12">
        <v>42</v>
      </c>
      <c r="L49" s="52">
        <f>(G49*1.333+H49*1.667+I49*2)/D49</f>
        <v>0.925328358208955</v>
      </c>
      <c r="M49" s="52">
        <f>L49+E49</f>
        <v>1.7135636523266</v>
      </c>
    </row>
    <row r="50" ht="15" customHeight="1">
      <c r="A50" t="s" s="30">
        <v>139</v>
      </c>
      <c r="B50" s="12">
        <v>2017</v>
      </c>
      <c r="C50" s="12">
        <v>60</v>
      </c>
      <c r="D50" s="12">
        <v>29</v>
      </c>
      <c r="E50" s="52">
        <f>D50/C50</f>
        <v>0.483333333333333</v>
      </c>
      <c r="F50" s="12">
        <v>28</v>
      </c>
      <c r="G50" s="12">
        <v>1</v>
      </c>
      <c r="H50" s="12">
        <v>0</v>
      </c>
      <c r="I50" s="12">
        <v>0</v>
      </c>
      <c r="J50" s="12">
        <v>19</v>
      </c>
      <c r="K50" s="12">
        <v>18</v>
      </c>
      <c r="L50" s="52">
        <f>(G50*1.333+H50*1.667+I50*2)/D50</f>
        <v>0.0459655172413793</v>
      </c>
      <c r="M50" s="52">
        <f>L50+E50</f>
        <v>0.529298850574712</v>
      </c>
    </row>
    <row r="51" ht="15" customHeight="1">
      <c r="A51" t="s" s="30">
        <v>97</v>
      </c>
      <c r="B51" s="12">
        <v>2017</v>
      </c>
      <c r="C51" s="12">
        <v>56</v>
      </c>
      <c r="D51" s="12">
        <v>48</v>
      </c>
      <c r="E51" s="52">
        <f>D51/C51</f>
        <v>0.857142857142857</v>
      </c>
      <c r="F51" s="12">
        <v>46</v>
      </c>
      <c r="G51" s="12">
        <v>2</v>
      </c>
      <c r="H51" s="12">
        <v>0</v>
      </c>
      <c r="I51" s="12">
        <v>0</v>
      </c>
      <c r="J51" s="12">
        <v>15</v>
      </c>
      <c r="K51" s="12">
        <v>28</v>
      </c>
      <c r="L51" s="52">
        <f>(G51*1.333+H51*1.667+I51*2)/D51</f>
        <v>0.0555416666666667</v>
      </c>
      <c r="M51" s="52">
        <f>L51+E51</f>
        <v>0.912684523809524</v>
      </c>
    </row>
    <row r="52" ht="15" customHeight="1">
      <c r="A52" t="s" s="30">
        <v>96</v>
      </c>
      <c r="B52" s="12">
        <v>2017</v>
      </c>
      <c r="C52" s="12">
        <v>56</v>
      </c>
      <c r="D52" s="12">
        <v>35</v>
      </c>
      <c r="E52" s="52">
        <f>D52/C52</f>
        <v>0.625</v>
      </c>
      <c r="F52" s="12">
        <v>29</v>
      </c>
      <c r="G52" s="12">
        <v>5</v>
      </c>
      <c r="H52" s="12">
        <v>1</v>
      </c>
      <c r="I52" s="12">
        <v>0</v>
      </c>
      <c r="J52" s="12">
        <v>9</v>
      </c>
      <c r="K52" s="12">
        <v>20</v>
      </c>
      <c r="L52" s="52">
        <f>(G52*1.333+H52*1.667+I52*2)/D52</f>
        <v>0.238057142857143</v>
      </c>
      <c r="M52" s="52">
        <f>L52+E52</f>
        <v>0.863057142857143</v>
      </c>
    </row>
    <row r="53" ht="15" customHeight="1">
      <c r="A53" t="s" s="30">
        <v>147</v>
      </c>
      <c r="B53" s="12">
        <v>2017</v>
      </c>
      <c r="C53" s="12">
        <v>41</v>
      </c>
      <c r="D53" s="12">
        <v>26</v>
      </c>
      <c r="E53" s="52">
        <f>D53/C53</f>
        <v>0.634146341463415</v>
      </c>
      <c r="F53" s="12">
        <v>25</v>
      </c>
      <c r="G53" s="12">
        <v>1</v>
      </c>
      <c r="H53" s="12">
        <v>0</v>
      </c>
      <c r="I53" s="12">
        <v>0</v>
      </c>
      <c r="J53" s="12">
        <v>9</v>
      </c>
      <c r="K53" s="12">
        <v>13</v>
      </c>
      <c r="L53" s="52">
        <v>0</v>
      </c>
      <c r="M53" s="52">
        <f>L53+E53</f>
        <v>0.634146341463415</v>
      </c>
    </row>
    <row r="54" ht="15" customHeight="1">
      <c r="A54" t="s" s="30">
        <v>26</v>
      </c>
      <c r="B54" s="12">
        <v>2017</v>
      </c>
      <c r="C54" s="12">
        <v>75</v>
      </c>
      <c r="D54" s="12">
        <v>54</v>
      </c>
      <c r="E54" s="52">
        <f>D54/C54</f>
        <v>0.72</v>
      </c>
      <c r="F54" s="12">
        <v>22</v>
      </c>
      <c r="G54" s="12">
        <v>23</v>
      </c>
      <c r="H54" s="12">
        <v>3</v>
      </c>
      <c r="I54" s="12">
        <v>6</v>
      </c>
      <c r="J54" s="12">
        <v>46</v>
      </c>
      <c r="K54" s="12">
        <v>37</v>
      </c>
      <c r="L54" s="52">
        <f>(G54*1.333+H54*1.667+I54*2)/D54</f>
        <v>0.882592592592593</v>
      </c>
      <c r="M54" s="52">
        <f>L54+E54</f>
        <v>1.60259259259259</v>
      </c>
    </row>
    <row r="55" ht="15" customHeight="1">
      <c r="A55" t="s" s="30">
        <v>78</v>
      </c>
      <c r="B55" s="12">
        <v>2017</v>
      </c>
      <c r="C55" s="12">
        <v>46</v>
      </c>
      <c r="D55" s="12">
        <v>27</v>
      </c>
      <c r="E55" s="52">
        <f>D55/C55</f>
        <v>0.58695652173913</v>
      </c>
      <c r="F55" s="12">
        <v>27</v>
      </c>
      <c r="G55" s="12">
        <v>0</v>
      </c>
      <c r="H55" s="12">
        <v>0</v>
      </c>
      <c r="I55" s="12">
        <v>0</v>
      </c>
      <c r="J55" s="12">
        <v>15</v>
      </c>
      <c r="K55" s="12">
        <v>6</v>
      </c>
      <c r="L55" s="52">
        <f>(G55*1.333+H55*1.667+I55*2)/D55</f>
        <v>0</v>
      </c>
      <c r="M55" s="52">
        <f>L55+E55</f>
        <v>0.58695652173913</v>
      </c>
    </row>
    <row r="56" ht="15" customHeight="1">
      <c r="A56" t="s" s="30">
        <v>131</v>
      </c>
      <c r="B56" s="12">
        <v>2017</v>
      </c>
      <c r="C56" s="12">
        <v>22</v>
      </c>
      <c r="D56" s="12">
        <v>12</v>
      </c>
      <c r="E56" s="52">
        <f>D56/C56</f>
        <v>0.545454545454545</v>
      </c>
      <c r="F56" s="12">
        <v>12</v>
      </c>
      <c r="G56" s="12">
        <v>0</v>
      </c>
      <c r="H56" s="12">
        <v>0</v>
      </c>
      <c r="I56" s="12">
        <v>0</v>
      </c>
      <c r="J56" s="12">
        <v>5</v>
      </c>
      <c r="K56" s="12">
        <v>11</v>
      </c>
      <c r="L56" s="52">
        <f>(G56*1.333+H56*1.667+I56*2)/D56</f>
        <v>0</v>
      </c>
      <c r="M56" s="52">
        <f>L56+E56</f>
        <v>0.545454545454545</v>
      </c>
    </row>
    <row r="57" ht="15" customHeight="1">
      <c r="A57" t="s" s="30">
        <v>92</v>
      </c>
      <c r="B57" s="12">
        <v>2017</v>
      </c>
      <c r="C57" s="12">
        <v>30</v>
      </c>
      <c r="D57" s="12">
        <v>17</v>
      </c>
      <c r="E57" s="52">
        <f>D57/C57</f>
        <v>0.566666666666667</v>
      </c>
      <c r="F57" s="12">
        <v>15</v>
      </c>
      <c r="G57" s="12">
        <v>2</v>
      </c>
      <c r="H57" s="12">
        <v>0</v>
      </c>
      <c r="I57" s="12">
        <v>0</v>
      </c>
      <c r="J57" s="12">
        <v>7</v>
      </c>
      <c r="K57" s="12">
        <v>7</v>
      </c>
      <c r="L57" s="52">
        <v>0</v>
      </c>
      <c r="M57" s="52">
        <f>L57+E57</f>
        <v>0.566666666666667</v>
      </c>
    </row>
    <row r="58" ht="15" customHeight="1">
      <c r="A58" t="s" s="74">
        <v>162</v>
      </c>
      <c r="B58" s="75"/>
      <c r="C58" s="76"/>
      <c r="D58" s="77"/>
      <c r="E58" s="77"/>
      <c r="F58" s="77"/>
      <c r="G58" s="77"/>
      <c r="H58" s="77"/>
      <c r="I58" s="77"/>
      <c r="J58" s="77"/>
      <c r="K58" s="77"/>
      <c r="L58" s="77"/>
      <c r="M58" s="77"/>
    </row>
    <row r="59" ht="15" customHeight="1">
      <c r="A59" t="s" s="30">
        <v>148</v>
      </c>
      <c r="B59" s="12">
        <v>2017</v>
      </c>
      <c r="C59" s="12">
        <v>4</v>
      </c>
      <c r="D59" s="12">
        <v>3</v>
      </c>
      <c r="E59" s="52">
        <f>D59/C59</f>
        <v>0.75</v>
      </c>
      <c r="F59" s="12">
        <v>2</v>
      </c>
      <c r="G59" s="12">
        <v>1</v>
      </c>
      <c r="H59" s="12">
        <v>0</v>
      </c>
      <c r="I59" s="12">
        <v>0</v>
      </c>
      <c r="J59" s="12">
        <v>0</v>
      </c>
      <c r="K59" s="12">
        <v>0</v>
      </c>
      <c r="L59" s="52">
        <f>(G59*1.333+H59*1.667+I59*2)/D59</f>
        <v>0.444333333333333</v>
      </c>
      <c r="M59" s="52">
        <f>L59+E59</f>
        <v>1.19433333333333</v>
      </c>
    </row>
    <row r="60" ht="15" customHeight="1">
      <c r="A60" t="s" s="30">
        <v>150</v>
      </c>
      <c r="B60" s="12">
        <v>2017</v>
      </c>
      <c r="C60" s="12">
        <v>9</v>
      </c>
      <c r="D60" s="12">
        <v>0</v>
      </c>
      <c r="E60" s="52">
        <f>D60/C60</f>
        <v>0</v>
      </c>
      <c r="F60" s="12">
        <v>0</v>
      </c>
      <c r="G60" s="12">
        <v>0</v>
      </c>
      <c r="H60" s="12">
        <v>0</v>
      </c>
      <c r="I60" s="12">
        <v>0</v>
      </c>
      <c r="J60" s="12">
        <v>2</v>
      </c>
      <c r="K60" s="12">
        <v>1</v>
      </c>
      <c r="L60" s="53">
        <f>(G60*1.333+H60*1.667+I60*2)/D60</f>
      </c>
      <c r="M60" s="53">
        <f>L60+E60</f>
      </c>
    </row>
    <row r="61" ht="15" customHeight="1">
      <c r="A61" t="s" s="30">
        <v>149</v>
      </c>
      <c r="B61" s="12">
        <v>2017</v>
      </c>
      <c r="C61" s="12">
        <v>4</v>
      </c>
      <c r="D61" s="12">
        <v>4</v>
      </c>
      <c r="E61" s="52">
        <f>D61/C61</f>
        <v>1</v>
      </c>
      <c r="F61" s="12">
        <v>4</v>
      </c>
      <c r="G61" s="12">
        <v>0</v>
      </c>
      <c r="H61" s="12">
        <v>0</v>
      </c>
      <c r="I61" s="12">
        <v>0</v>
      </c>
      <c r="J61" s="12">
        <v>0</v>
      </c>
      <c r="K61" s="12">
        <v>0</v>
      </c>
      <c r="L61" s="52">
        <f>(G61*1.333+H61*1.667+I61*2)/D61</f>
        <v>0</v>
      </c>
      <c r="M61" s="52">
        <f>L61+E61</f>
        <v>1</v>
      </c>
    </row>
    <row r="62" ht="15" customHeight="1">
      <c r="A62" t="s" s="30">
        <v>146</v>
      </c>
      <c r="B62" s="12">
        <v>2017</v>
      </c>
      <c r="C62" s="12">
        <v>14</v>
      </c>
      <c r="D62" s="12">
        <v>9</v>
      </c>
      <c r="E62" s="52">
        <f>D62/C62</f>
        <v>0.642857142857143</v>
      </c>
      <c r="F62" s="12">
        <v>8</v>
      </c>
      <c r="G62" s="12">
        <v>1</v>
      </c>
      <c r="H62" s="12">
        <v>0</v>
      </c>
      <c r="I62" s="12">
        <v>0</v>
      </c>
      <c r="J62" s="12">
        <v>3</v>
      </c>
      <c r="K62" s="12">
        <v>7</v>
      </c>
      <c r="L62" s="52">
        <f>(G62*1.333+H62*1.667+I62*2)/D62</f>
        <v>0.148111111111111</v>
      </c>
      <c r="M62" s="52">
        <f>L62+E62</f>
        <v>0.790968253968254</v>
      </c>
    </row>
    <row r="63" ht="15" customHeight="1">
      <c r="A63" t="s" s="30">
        <v>71</v>
      </c>
      <c r="B63" s="12">
        <v>2017</v>
      </c>
      <c r="C63" s="12">
        <v>5</v>
      </c>
      <c r="D63" s="12">
        <v>4</v>
      </c>
      <c r="E63" s="52">
        <f>D63/C63</f>
        <v>0.8</v>
      </c>
      <c r="F63" s="12">
        <v>3</v>
      </c>
      <c r="G63" s="12">
        <v>1</v>
      </c>
      <c r="H63" s="12">
        <v>0</v>
      </c>
      <c r="I63" s="12">
        <v>0</v>
      </c>
      <c r="J63" s="12">
        <v>4</v>
      </c>
      <c r="K63" s="12">
        <v>3</v>
      </c>
      <c r="L63" s="52">
        <f>(G63*1.333+H63*1.667+I63*2)/D63</f>
        <v>0.33325</v>
      </c>
      <c r="M63" s="52">
        <f>L63+E63</f>
        <v>1.13325</v>
      </c>
    </row>
    <row r="64" ht="15" customHeight="1">
      <c r="A64" t="s" s="30">
        <v>151</v>
      </c>
      <c r="B64" s="12">
        <v>2017</v>
      </c>
      <c r="C64" s="12">
        <v>4</v>
      </c>
      <c r="D64" s="12">
        <v>2</v>
      </c>
      <c r="E64" s="52">
        <f>D64/C64</f>
        <v>0.5</v>
      </c>
      <c r="F64" s="12">
        <v>2</v>
      </c>
      <c r="G64" s="12">
        <v>0</v>
      </c>
      <c r="H64" s="12">
        <v>0</v>
      </c>
      <c r="I64" s="12">
        <v>0</v>
      </c>
      <c r="J64" s="12">
        <v>1</v>
      </c>
      <c r="K64" s="12">
        <v>1</v>
      </c>
      <c r="L64" s="52">
        <f>(G64*1.333+H64*1.667+I64*2)/D64</f>
        <v>0</v>
      </c>
      <c r="M64" s="52">
        <f>L64+E64</f>
        <v>0.5</v>
      </c>
    </row>
    <row r="65" ht="15" customHeight="1">
      <c r="A65" t="s" s="30">
        <v>152</v>
      </c>
      <c r="B65" s="12">
        <v>2017</v>
      </c>
      <c r="C65" s="12">
        <v>3</v>
      </c>
      <c r="D65" s="12">
        <v>2</v>
      </c>
      <c r="E65" s="52">
        <f>D65/C65</f>
        <v>0.666666666666667</v>
      </c>
      <c r="F65" s="12">
        <v>2</v>
      </c>
      <c r="G65" s="12">
        <v>0</v>
      </c>
      <c r="H65" s="12">
        <v>0</v>
      </c>
      <c r="I65" s="12">
        <v>0</v>
      </c>
      <c r="J65" s="12">
        <v>1</v>
      </c>
      <c r="K65" s="12">
        <v>1</v>
      </c>
      <c r="L65" s="52">
        <f>(G65*1.333+H65*1.667+I65*2)/D65</f>
        <v>0</v>
      </c>
      <c r="M65" s="52">
        <f>L65+E65</f>
        <v>0.666666666666667</v>
      </c>
    </row>
    <row r="66" ht="15" customHeight="1">
      <c r="A66" t="s" s="30">
        <v>153</v>
      </c>
      <c r="B66" s="12">
        <v>2017</v>
      </c>
      <c r="C66" s="12">
        <v>3</v>
      </c>
      <c r="D66" s="12">
        <v>3</v>
      </c>
      <c r="E66" s="52">
        <f>D66/C66</f>
        <v>1</v>
      </c>
      <c r="F66" s="12">
        <v>3</v>
      </c>
      <c r="G66" s="12">
        <v>0</v>
      </c>
      <c r="H66" s="12">
        <v>0</v>
      </c>
      <c r="I66" s="12">
        <v>0</v>
      </c>
      <c r="J66" s="12">
        <v>1</v>
      </c>
      <c r="K66" s="12">
        <v>1</v>
      </c>
      <c r="L66" s="52">
        <f>(G66*1.333+H66*1.667+I66*2)/D66</f>
        <v>0</v>
      </c>
      <c r="M66" s="52">
        <f>L66+E66</f>
        <v>1</v>
      </c>
    </row>
    <row r="67" ht="15" customHeight="1">
      <c r="A67" t="s" s="30">
        <v>154</v>
      </c>
      <c r="B67" s="12">
        <v>2017</v>
      </c>
      <c r="C67" s="12">
        <v>3</v>
      </c>
      <c r="D67" s="12">
        <v>2</v>
      </c>
      <c r="E67" s="52">
        <f>D67/C67</f>
        <v>0.666666666666667</v>
      </c>
      <c r="F67" s="12">
        <v>2</v>
      </c>
      <c r="G67" s="12">
        <v>0</v>
      </c>
      <c r="H67" s="12">
        <v>0</v>
      </c>
      <c r="I67" s="12">
        <v>0</v>
      </c>
      <c r="J67" s="12">
        <v>0</v>
      </c>
      <c r="K67" s="12">
        <v>1</v>
      </c>
      <c r="L67" s="52">
        <f>(G67*1.333+H67*1.667+I67*2)/D67</f>
        <v>0</v>
      </c>
      <c r="M67" s="52">
        <f>L67+E67</f>
        <v>0.666666666666667</v>
      </c>
    </row>
    <row r="68" ht="15" customHeight="1">
      <c r="A68" t="s" s="30">
        <v>163</v>
      </c>
      <c r="B68" s="12">
        <v>2017</v>
      </c>
      <c r="C68" s="12">
        <v>5</v>
      </c>
      <c r="D68" s="12">
        <v>2</v>
      </c>
      <c r="E68" s="52">
        <f>D68/C68</f>
        <v>0.4</v>
      </c>
      <c r="F68" s="12">
        <v>2</v>
      </c>
      <c r="G68" s="12">
        <v>0</v>
      </c>
      <c r="H68" s="12">
        <v>0</v>
      </c>
      <c r="I68" s="12">
        <v>0</v>
      </c>
      <c r="J68" s="12">
        <v>1</v>
      </c>
      <c r="K68" s="12">
        <v>1</v>
      </c>
      <c r="L68" s="52">
        <f>(G68*1.333+H68*1.667+I68*2)/D68</f>
        <v>0</v>
      </c>
      <c r="M68" s="52">
        <f>L68+E68</f>
        <v>0.4</v>
      </c>
    </row>
    <row r="69" ht="15" customHeight="1">
      <c r="A69" t="s" s="30">
        <v>164</v>
      </c>
      <c r="B69" s="12">
        <v>2017</v>
      </c>
      <c r="C69" s="12">
        <v>8</v>
      </c>
      <c r="D69" s="12">
        <v>3</v>
      </c>
      <c r="E69" s="52">
        <f>D69/C69</f>
        <v>0.375</v>
      </c>
      <c r="F69" s="12">
        <v>3</v>
      </c>
      <c r="G69" s="12">
        <v>0</v>
      </c>
      <c r="H69" s="12">
        <v>0</v>
      </c>
      <c r="I69" s="12">
        <v>0</v>
      </c>
      <c r="J69" s="12">
        <v>2</v>
      </c>
      <c r="K69" s="12">
        <v>2</v>
      </c>
      <c r="L69" s="52">
        <f>(G69*1.333+H69*1.667+I69*2)/D69</f>
        <v>0</v>
      </c>
      <c r="M69" s="52">
        <f>L69+E69</f>
        <v>0.375</v>
      </c>
    </row>
    <row r="70" ht="15" customHeight="1">
      <c r="A70" t="s" s="30">
        <v>108</v>
      </c>
      <c r="B70" s="12">
        <v>2017</v>
      </c>
      <c r="C70" s="12">
        <v>21</v>
      </c>
      <c r="D70" s="12">
        <v>10</v>
      </c>
      <c r="E70" s="52">
        <f>D70/C70</f>
        <v>0.476190476190476</v>
      </c>
      <c r="F70" s="12">
        <v>9</v>
      </c>
      <c r="G70" s="12">
        <v>1</v>
      </c>
      <c r="H70" s="12">
        <v>0</v>
      </c>
      <c r="I70" s="12">
        <v>0</v>
      </c>
      <c r="J70" s="12">
        <v>2</v>
      </c>
      <c r="K70" s="12">
        <v>5</v>
      </c>
      <c r="L70" s="52">
        <f>(G70*1.333+H70*1.667+I70*2)/D70</f>
        <v>0.1333</v>
      </c>
      <c r="M70" s="52">
        <f>L70+E70</f>
        <v>0.609490476190476</v>
      </c>
    </row>
    <row r="71" ht="15" customHeight="1">
      <c r="A71" t="s" s="30">
        <v>165</v>
      </c>
      <c r="B71" s="12">
        <v>2017</v>
      </c>
      <c r="C71" s="12">
        <v>7</v>
      </c>
      <c r="D71" s="12">
        <v>4</v>
      </c>
      <c r="E71" s="52">
        <f>D71/C71</f>
        <v>0.571428571428571</v>
      </c>
      <c r="F71" s="12">
        <v>4</v>
      </c>
      <c r="G71" s="12">
        <v>0</v>
      </c>
      <c r="H71" s="12">
        <v>0</v>
      </c>
      <c r="I71" s="12">
        <v>0</v>
      </c>
      <c r="J71" s="12">
        <v>2</v>
      </c>
      <c r="K71" s="12">
        <v>0</v>
      </c>
      <c r="L71" s="52">
        <f>(G71*1.333+H71*1.667+I71*2)/D71</f>
        <v>0</v>
      </c>
      <c r="M71" s="52">
        <f>L71+E71</f>
        <v>0.571428571428571</v>
      </c>
    </row>
    <row r="72" ht="15" customHeight="1">
      <c r="A72" t="s" s="30">
        <v>166</v>
      </c>
      <c r="B72" s="12">
        <v>2017</v>
      </c>
      <c r="C72" s="12">
        <v>3</v>
      </c>
      <c r="D72" s="12">
        <v>2</v>
      </c>
      <c r="E72" s="52">
        <f>D72/C72</f>
        <v>0.666666666666667</v>
      </c>
      <c r="F72" s="12">
        <v>2</v>
      </c>
      <c r="G72" s="12">
        <v>0</v>
      </c>
      <c r="H72" s="12">
        <v>0</v>
      </c>
      <c r="I72" s="12">
        <v>0</v>
      </c>
      <c r="J72" s="12">
        <v>1</v>
      </c>
      <c r="K72" s="12">
        <v>0</v>
      </c>
      <c r="L72" s="52">
        <f>(G72*1.333+H72*1.667+I72*2)/D72</f>
        <v>0</v>
      </c>
      <c r="M72" s="52">
        <f>L72+E72</f>
        <v>0.666666666666667</v>
      </c>
    </row>
    <row r="73" ht="15" customHeight="1">
      <c r="A73" t="s" s="30">
        <v>167</v>
      </c>
      <c r="B73" s="12">
        <v>2017</v>
      </c>
      <c r="C73" s="12">
        <v>5</v>
      </c>
      <c r="D73" s="12">
        <v>4</v>
      </c>
      <c r="E73" s="52">
        <f>D73/C73</f>
        <v>0.8</v>
      </c>
      <c r="F73" s="12">
        <v>4</v>
      </c>
      <c r="G73" s="12">
        <v>0</v>
      </c>
      <c r="H73" s="12">
        <v>0</v>
      </c>
      <c r="I73" s="12">
        <v>0</v>
      </c>
      <c r="J73" s="12">
        <v>4</v>
      </c>
      <c r="K73" s="12">
        <v>1</v>
      </c>
      <c r="L73" s="52">
        <f>(G73*1.333+H73*1.667+I73*2)/D73</f>
        <v>0</v>
      </c>
      <c r="M73" s="52">
        <f>L73+E73</f>
        <v>0.8</v>
      </c>
    </row>
    <row r="74" ht="15" customHeight="1">
      <c r="A74" t="s" s="30">
        <v>168</v>
      </c>
      <c r="B74" s="12">
        <v>2017</v>
      </c>
      <c r="C74" s="12">
        <v>4</v>
      </c>
      <c r="D74" s="12">
        <v>4</v>
      </c>
      <c r="E74" s="52">
        <f>D74/C74</f>
        <v>1</v>
      </c>
      <c r="F74" s="12">
        <v>1</v>
      </c>
      <c r="G74" s="12">
        <v>1</v>
      </c>
      <c r="H74" s="12">
        <v>2</v>
      </c>
      <c r="I74" s="12">
        <v>0</v>
      </c>
      <c r="J74" s="12">
        <v>5</v>
      </c>
      <c r="K74" s="12">
        <v>2</v>
      </c>
      <c r="L74" s="52">
        <f>(G74*1.333+H74*1.667+I74*2)/D74</f>
        <v>1.16675</v>
      </c>
      <c r="M74" s="52">
        <f>L74+E74</f>
        <v>2.16675</v>
      </c>
    </row>
    <row r="75" ht="14.65" customHeight="1">
      <c r="A75" s="78"/>
      <c r="B75" s="79"/>
      <c r="C75" s="80"/>
      <c r="D75" s="80"/>
      <c r="E75" s="80"/>
      <c r="F75" s="80"/>
      <c r="G75" s="80"/>
      <c r="H75" s="80"/>
      <c r="I75" s="80"/>
      <c r="J75" s="80"/>
      <c r="K75" s="80"/>
      <c r="L75" s="80"/>
      <c r="M75" s="80"/>
    </row>
    <row r="76" ht="14.35" customHeight="1">
      <c r="A76" t="s" s="81">
        <v>169</v>
      </c>
      <c r="B76" s="82"/>
      <c r="C76" s="83"/>
      <c r="D76" s="83"/>
      <c r="E76" s="83"/>
      <c r="F76" s="83"/>
      <c r="G76" s="83"/>
      <c r="H76" s="83"/>
      <c r="I76" s="83"/>
      <c r="J76" s="83"/>
      <c r="K76" s="83"/>
      <c r="L76" s="83"/>
      <c r="M76" s="83"/>
    </row>
    <row r="77" ht="14.35" customHeight="1">
      <c r="A77" t="s" s="81">
        <v>170</v>
      </c>
      <c r="B77" s="82"/>
      <c r="C77" s="83"/>
      <c r="D77" s="83"/>
      <c r="E77" s="83"/>
      <c r="F77" s="83"/>
      <c r="G77" s="83"/>
      <c r="H77" s="83"/>
      <c r="I77" s="83"/>
      <c r="J77" s="83"/>
      <c r="K77" s="83"/>
      <c r="L77" s="83"/>
      <c r="M77" s="83"/>
    </row>
    <row r="78" ht="14.35" customHeight="1">
      <c r="A78" s="84"/>
      <c r="B78" s="82"/>
      <c r="C78" s="83"/>
      <c r="D78" s="83"/>
      <c r="E78" s="83"/>
      <c r="F78" s="83"/>
      <c r="G78" s="83"/>
      <c r="H78" s="83"/>
      <c r="I78" s="83"/>
      <c r="J78" s="83"/>
      <c r="K78" s="83"/>
      <c r="L78" s="83"/>
      <c r="M78" s="83"/>
    </row>
    <row r="79" ht="14.35" customHeight="1">
      <c r="A79" s="84"/>
      <c r="B79" s="82"/>
      <c r="C79" s="83"/>
      <c r="D79" s="83"/>
      <c r="E79" s="83"/>
      <c r="F79" s="83"/>
      <c r="G79" s="83"/>
      <c r="H79" s="83"/>
      <c r="I79" s="83"/>
      <c r="J79" s="83"/>
      <c r="K79" s="83"/>
      <c r="L79" s="83"/>
      <c r="M79" s="83"/>
    </row>
    <row r="80" ht="14.35" customHeight="1">
      <c r="A80" s="84"/>
      <c r="B80" s="82"/>
      <c r="C80" s="83"/>
      <c r="D80" s="83"/>
      <c r="E80" s="83"/>
      <c r="F80" s="83"/>
      <c r="G80" s="83"/>
      <c r="H80" s="83"/>
      <c r="I80" s="83"/>
      <c r="J80" s="83"/>
      <c r="K80" s="83"/>
      <c r="L80" s="83"/>
      <c r="M80" s="83"/>
    </row>
    <row r="81" ht="14.35" customHeight="1">
      <c r="A81" t="s" s="85">
        <v>171</v>
      </c>
      <c r="B81" s="86"/>
      <c r="C81" s="87"/>
      <c r="D81" s="87"/>
      <c r="E81" s="87"/>
      <c r="F81" s="87"/>
      <c r="G81" s="87"/>
      <c r="H81" s="87"/>
      <c r="I81" s="87"/>
      <c r="J81" s="87"/>
      <c r="K81" s="87"/>
      <c r="L81" s="87"/>
      <c r="M81" s="87"/>
    </row>
    <row r="82" ht="14.35" customHeight="1">
      <c r="A82" t="s" s="81">
        <v>172</v>
      </c>
      <c r="B82" s="82"/>
      <c r="C82" s="83"/>
      <c r="D82" s="83"/>
      <c r="E82" s="83"/>
      <c r="F82" s="83"/>
      <c r="G82" s="83"/>
      <c r="H82" s="83"/>
      <c r="I82" s="83"/>
      <c r="J82" s="83"/>
      <c r="K82" s="83"/>
      <c r="L82" s="83"/>
      <c r="M82" s="83"/>
    </row>
    <row r="83" ht="14.35" customHeight="1">
      <c r="A83" t="s" s="81">
        <v>173</v>
      </c>
      <c r="B83" s="82"/>
      <c r="C83" s="83"/>
      <c r="D83" s="83"/>
      <c r="E83" s="83"/>
      <c r="F83" s="83"/>
      <c r="G83" s="83"/>
      <c r="H83" s="83"/>
      <c r="I83" s="83"/>
      <c r="J83" s="83"/>
      <c r="K83" s="83"/>
      <c r="L83" s="83"/>
      <c r="M83" s="83"/>
    </row>
    <row r="84" ht="14.35" customHeight="1">
      <c r="A84" t="s" s="81">
        <v>174</v>
      </c>
      <c r="B84" s="82"/>
      <c r="C84" s="83"/>
      <c r="D84" s="83"/>
      <c r="E84" s="83"/>
      <c r="F84" s="83"/>
      <c r="G84" s="83"/>
      <c r="H84" s="83"/>
      <c r="I84" s="83"/>
      <c r="J84" s="83"/>
      <c r="K84" s="83"/>
      <c r="L84" s="83"/>
      <c r="M84" s="83"/>
    </row>
    <row r="85" ht="14.35" customHeight="1">
      <c r="A85" t="s" s="81">
        <v>175</v>
      </c>
      <c r="B85" s="82"/>
      <c r="C85" s="83"/>
      <c r="D85" s="83"/>
      <c r="E85" s="83"/>
      <c r="F85" s="83"/>
      <c r="G85" s="83"/>
      <c r="H85" s="83"/>
      <c r="I85" s="83"/>
      <c r="J85" s="83"/>
      <c r="K85" s="83"/>
      <c r="L85" s="83"/>
      <c r="M85" s="83"/>
    </row>
    <row r="86" ht="14.35" customHeight="1">
      <c r="A86" t="s" s="81">
        <v>176</v>
      </c>
      <c r="B86" s="82"/>
      <c r="C86" s="83"/>
      <c r="D86" s="83"/>
      <c r="E86" s="83"/>
      <c r="F86" s="83"/>
      <c r="G86" s="83"/>
      <c r="H86" s="83"/>
      <c r="I86" s="83"/>
      <c r="J86" s="83"/>
      <c r="K86" s="83"/>
      <c r="L86" s="83"/>
      <c r="M86" s="83"/>
    </row>
    <row r="87" ht="14.35" customHeight="1">
      <c r="A87" t="s" s="81">
        <v>177</v>
      </c>
      <c r="B87" s="82"/>
      <c r="C87" s="83"/>
      <c r="D87" s="83"/>
      <c r="E87" s="83"/>
      <c r="F87" s="83"/>
      <c r="G87" s="83"/>
      <c r="H87" s="83"/>
      <c r="I87" s="83"/>
      <c r="J87" s="83"/>
      <c r="K87" s="83"/>
      <c r="L87" s="83"/>
      <c r="M87" s="83"/>
    </row>
    <row r="88" ht="14.35" customHeight="1">
      <c r="A88" t="s" s="81">
        <v>178</v>
      </c>
      <c r="B88" s="82"/>
      <c r="C88" s="83"/>
      <c r="D88" s="83"/>
      <c r="E88" s="83"/>
      <c r="F88" s="83"/>
      <c r="G88" s="83"/>
      <c r="H88" s="83"/>
      <c r="I88" s="83"/>
      <c r="J88" s="83"/>
      <c r="K88" s="83"/>
      <c r="L88" s="83"/>
      <c r="M88" s="83"/>
    </row>
    <row r="89" ht="14.35" customHeight="1">
      <c r="A89" t="s" s="81">
        <v>179</v>
      </c>
      <c r="B89" s="82"/>
      <c r="C89" s="83"/>
      <c r="D89" s="83"/>
      <c r="E89" s="83"/>
      <c r="F89" s="83"/>
      <c r="G89" s="83"/>
      <c r="H89" s="83"/>
      <c r="I89" s="83"/>
      <c r="J89" s="83"/>
      <c r="K89" s="83"/>
      <c r="L89" s="83"/>
      <c r="M89" s="83"/>
    </row>
    <row r="90" ht="14.35" customHeight="1">
      <c r="A90" t="s" s="81">
        <v>180</v>
      </c>
      <c r="B90" s="82"/>
      <c r="C90" s="83"/>
      <c r="D90" s="83"/>
      <c r="E90" s="83"/>
      <c r="F90" s="83"/>
      <c r="G90" s="83"/>
      <c r="H90" s="83"/>
      <c r="I90" s="83"/>
      <c r="J90" s="83"/>
      <c r="K90" s="83"/>
      <c r="L90" s="83"/>
      <c r="M90" s="83"/>
    </row>
    <row r="91" ht="14.35" customHeight="1">
      <c r="A91" t="s" s="81">
        <v>181</v>
      </c>
      <c r="B91" s="82"/>
      <c r="C91" s="83"/>
      <c r="D91" s="83"/>
      <c r="E91" s="83"/>
      <c r="F91" s="83"/>
      <c r="G91" s="83"/>
      <c r="H91" s="83"/>
      <c r="I91" s="83"/>
      <c r="J91" s="83"/>
      <c r="K91" s="83"/>
      <c r="L91" s="83"/>
      <c r="M91" s="83"/>
    </row>
    <row r="92" ht="110.35" customHeight="1">
      <c r="A92" t="s" s="88">
        <v>182</v>
      </c>
      <c r="B92" s="82"/>
      <c r="C92" s="83"/>
      <c r="D92" s="89"/>
      <c r="E92" s="89"/>
      <c r="F92" s="89"/>
      <c r="G92" s="89"/>
      <c r="H92" s="89"/>
      <c r="I92" s="89"/>
      <c r="J92" s="89"/>
      <c r="K92" s="89"/>
      <c r="L92" s="89"/>
      <c r="M92" s="89"/>
    </row>
    <row r="93" ht="122.35" customHeight="1">
      <c r="A93" t="s" s="88">
        <v>183</v>
      </c>
      <c r="B93" s="82"/>
      <c r="C93" s="83"/>
      <c r="D93" s="89"/>
      <c r="E93" s="89"/>
      <c r="F93" s="89"/>
      <c r="G93" s="89"/>
      <c r="H93" s="89"/>
      <c r="I93" s="89"/>
      <c r="J93" s="89"/>
      <c r="K93" s="89"/>
      <c r="L93" s="89"/>
      <c r="M93" s="89"/>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4.xml><?xml version="1.0" encoding="utf-8"?>
<worksheet xmlns:r="http://schemas.openxmlformats.org/officeDocument/2006/relationships" xmlns="http://schemas.openxmlformats.org/spreadsheetml/2006/main">
  <sheetPr>
    <pageSetUpPr fitToPage="1"/>
  </sheetPr>
  <dimension ref="A2:M94"/>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29.5312" style="90" customWidth="1"/>
    <col min="2" max="3" width="12.6562" style="90" customWidth="1"/>
    <col min="4" max="4" width="6.99219" style="90" customWidth="1"/>
    <col min="5" max="5" width="5.85156" style="90" customWidth="1"/>
    <col min="6" max="6" width="6.78906" style="90" customWidth="1"/>
    <col min="7" max="7" width="6.05469" style="90" customWidth="1"/>
    <col min="8" max="8" width="5.20312" style="90" customWidth="1"/>
    <col min="9" max="9" width="7.125" style="90" customWidth="1"/>
    <col min="10" max="10" width="5.77344" style="90" customWidth="1"/>
    <col min="11" max="11" width="7.66406" style="90" customWidth="1"/>
    <col min="12" max="12" width="8.875" style="90" customWidth="1"/>
    <col min="13" max="13" width="8.09375" style="90" customWidth="1"/>
    <col min="14" max="256" width="16.3516" style="90" customWidth="1"/>
  </cols>
  <sheetData>
    <row r="1" ht="16" customHeight="1">
      <c r="A1" t="s" s="7">
        <v>185</v>
      </c>
      <c r="B1" s="7"/>
      <c r="C1" s="7"/>
      <c r="D1" s="7"/>
      <c r="E1" s="7"/>
      <c r="F1" s="7"/>
      <c r="G1" s="7"/>
      <c r="H1" s="7"/>
      <c r="I1" s="7"/>
      <c r="J1" s="7"/>
      <c r="K1" s="7"/>
      <c r="L1" s="7"/>
      <c r="M1" s="7"/>
    </row>
    <row r="2" ht="14.65" customHeight="1">
      <c r="A2" t="s" s="8">
        <v>6</v>
      </c>
      <c r="B2" t="s" s="9">
        <v>122</v>
      </c>
      <c r="C2" t="s" s="9">
        <v>7</v>
      </c>
      <c r="D2" t="s" s="9">
        <v>8</v>
      </c>
      <c r="E2" t="s" s="9">
        <v>9</v>
      </c>
      <c r="F2" t="s" s="9">
        <v>10</v>
      </c>
      <c r="G2" t="s" s="9">
        <v>11</v>
      </c>
      <c r="H2" t="s" s="9">
        <v>12</v>
      </c>
      <c r="I2" t="s" s="9">
        <v>13</v>
      </c>
      <c r="J2" t="s" s="9">
        <v>14</v>
      </c>
      <c r="K2" t="s" s="9">
        <v>15</v>
      </c>
      <c r="L2" t="s" s="9">
        <v>16</v>
      </c>
      <c r="M2" t="s" s="10">
        <v>17</v>
      </c>
    </row>
    <row r="3" ht="15" customHeight="1">
      <c r="A3" t="s" s="55">
        <v>187</v>
      </c>
      <c r="B3" s="56"/>
      <c r="C3" s="57"/>
      <c r="D3" s="57"/>
      <c r="E3" s="57"/>
      <c r="F3" s="57"/>
      <c r="G3" s="57"/>
      <c r="H3" s="57"/>
      <c r="I3" s="57"/>
      <c r="J3" s="57"/>
      <c r="K3" s="57"/>
      <c r="L3" s="57"/>
      <c r="M3" s="57"/>
    </row>
    <row r="4" ht="15" customHeight="1">
      <c r="A4" t="s" s="30">
        <v>160</v>
      </c>
      <c r="B4" s="12">
        <v>2018</v>
      </c>
      <c r="C4" s="12">
        <v>22</v>
      </c>
      <c r="D4" s="12">
        <v>13</v>
      </c>
      <c r="E4" s="52">
        <f>D4/C4</f>
        <v>0.5909090909090911</v>
      </c>
      <c r="F4" s="37">
        <v>12</v>
      </c>
      <c r="G4" s="12">
        <v>1</v>
      </c>
      <c r="H4" s="12">
        <v>0</v>
      </c>
      <c r="I4" s="12">
        <v>0</v>
      </c>
      <c r="J4" s="12">
        <v>4</v>
      </c>
      <c r="K4" s="12">
        <v>12</v>
      </c>
      <c r="L4" s="52">
        <f>(G4*1.333+H4*1.667+I4*2)/D4</f>
        <v>0.102538461538462</v>
      </c>
      <c r="M4" s="52">
        <f>L4+E4</f>
        <v>0.693447552447553</v>
      </c>
    </row>
    <row r="5" ht="15" customHeight="1">
      <c r="A5" t="s" s="30">
        <v>147</v>
      </c>
      <c r="B5" s="12">
        <v>2018</v>
      </c>
      <c r="C5" s="12">
        <v>20</v>
      </c>
      <c r="D5" s="12">
        <v>13</v>
      </c>
      <c r="E5" s="52">
        <f>D5/C5</f>
        <v>0.65</v>
      </c>
      <c r="F5" s="12">
        <v>13</v>
      </c>
      <c r="G5" s="12">
        <v>0</v>
      </c>
      <c r="H5" s="12">
        <v>0</v>
      </c>
      <c r="I5" s="12">
        <v>0</v>
      </c>
      <c r="J5" s="12">
        <v>2</v>
      </c>
      <c r="K5" s="12">
        <v>9</v>
      </c>
      <c r="L5" s="52">
        <f>(G5*1.333+H5*1.667+I5*2)/D5</f>
        <v>0</v>
      </c>
      <c r="M5" s="52">
        <f>L5+E5</f>
        <v>0.65</v>
      </c>
    </row>
    <row r="6" ht="15" customHeight="1">
      <c r="A6" t="s" s="30">
        <v>126</v>
      </c>
      <c r="B6" s="12">
        <v>2018</v>
      </c>
      <c r="C6" s="12">
        <v>25</v>
      </c>
      <c r="D6" s="12">
        <v>8</v>
      </c>
      <c r="E6" s="52">
        <f>D6/C6</f>
        <v>0.32</v>
      </c>
      <c r="F6" s="12">
        <v>8</v>
      </c>
      <c r="G6" s="12">
        <v>0</v>
      </c>
      <c r="H6" s="12">
        <v>0</v>
      </c>
      <c r="I6" s="12">
        <v>0</v>
      </c>
      <c r="J6" s="12">
        <v>1</v>
      </c>
      <c r="K6" s="12">
        <v>2</v>
      </c>
      <c r="L6" s="52">
        <f>(G6*1.333+H6*1.667+I6*2)/D6</f>
        <v>0</v>
      </c>
      <c r="M6" s="52">
        <f>L6+E6</f>
        <v>0.32</v>
      </c>
    </row>
    <row r="7" ht="15" customHeight="1">
      <c r="A7" t="s" s="30">
        <v>130</v>
      </c>
      <c r="B7" s="12">
        <v>2018</v>
      </c>
      <c r="C7" s="12">
        <v>34</v>
      </c>
      <c r="D7" s="12">
        <v>20</v>
      </c>
      <c r="E7" s="52">
        <f>D7/C7</f>
        <v>0.588235294117647</v>
      </c>
      <c r="F7" s="37">
        <v>20</v>
      </c>
      <c r="G7" s="12">
        <v>0</v>
      </c>
      <c r="H7" s="12">
        <v>0</v>
      </c>
      <c r="I7" s="12">
        <v>0</v>
      </c>
      <c r="J7" s="12">
        <v>8</v>
      </c>
      <c r="K7" s="12">
        <v>5</v>
      </c>
      <c r="L7" s="52">
        <f>(G7*1.333+H7*1.667+I7*2)/D7</f>
        <v>0</v>
      </c>
      <c r="M7" s="52">
        <f>L7+E7</f>
        <v>0.588235294117647</v>
      </c>
    </row>
    <row r="8" ht="15" customHeight="1">
      <c r="A8" t="s" s="30">
        <v>188</v>
      </c>
      <c r="B8" s="12">
        <v>2018</v>
      </c>
      <c r="C8" s="12">
        <v>14</v>
      </c>
      <c r="D8" s="12">
        <v>9</v>
      </c>
      <c r="E8" s="52">
        <f>D8/C8</f>
        <v>0.642857142857143</v>
      </c>
      <c r="F8" s="37">
        <v>9</v>
      </c>
      <c r="G8" s="12">
        <v>0</v>
      </c>
      <c r="H8" s="12">
        <v>0</v>
      </c>
      <c r="I8" s="12">
        <v>0</v>
      </c>
      <c r="J8" s="12">
        <v>4</v>
      </c>
      <c r="K8" s="12">
        <v>3</v>
      </c>
      <c r="L8" s="52">
        <f>(G8*1.333+H8*1.667+I8*2)/D8</f>
        <v>0</v>
      </c>
      <c r="M8" s="52">
        <f>L8+E8</f>
        <v>0.642857142857143</v>
      </c>
    </row>
    <row r="9" ht="15" customHeight="1">
      <c r="A9" t="s" s="30">
        <v>140</v>
      </c>
      <c r="B9" s="12">
        <v>2018</v>
      </c>
      <c r="C9" s="12">
        <v>45</v>
      </c>
      <c r="D9" s="12">
        <v>34</v>
      </c>
      <c r="E9" s="52">
        <f>D9/C9</f>
        <v>0.755555555555556</v>
      </c>
      <c r="F9" s="37">
        <v>33</v>
      </c>
      <c r="G9" s="12">
        <v>0</v>
      </c>
      <c r="H9" s="12">
        <v>0</v>
      </c>
      <c r="I9" s="12">
        <v>1</v>
      </c>
      <c r="J9" s="12">
        <v>18</v>
      </c>
      <c r="K9" s="12">
        <v>20</v>
      </c>
      <c r="L9" s="52">
        <f>(G9*1.333+H9*1.667+I9*2)/D9</f>
        <v>0.0588235294117647</v>
      </c>
      <c r="M9" s="52">
        <f>L9+E9</f>
        <v>0.814379084967321</v>
      </c>
    </row>
    <row r="10" ht="15" customHeight="1">
      <c r="A10" t="s" s="30">
        <v>26</v>
      </c>
      <c r="B10" s="12">
        <v>2018</v>
      </c>
      <c r="C10" s="12">
        <v>48</v>
      </c>
      <c r="D10" s="12">
        <v>35</v>
      </c>
      <c r="E10" s="52">
        <f>D10/C10</f>
        <v>0.729166666666667</v>
      </c>
      <c r="F10" s="12">
        <v>23</v>
      </c>
      <c r="G10" s="12">
        <v>9</v>
      </c>
      <c r="H10" s="12">
        <v>2</v>
      </c>
      <c r="I10" s="12">
        <v>1</v>
      </c>
      <c r="J10" s="12">
        <v>29</v>
      </c>
      <c r="K10" s="12">
        <v>31</v>
      </c>
      <c r="L10" s="52">
        <f>(G10*1.333+H10*1.667+I10*2)/D10</f>
        <v>0.495171428571429</v>
      </c>
      <c r="M10" s="52">
        <f>L10+E10</f>
        <v>1.2243380952381</v>
      </c>
    </row>
    <row r="11" ht="15" customHeight="1">
      <c r="A11" t="s" s="30">
        <v>54</v>
      </c>
      <c r="B11" s="12">
        <v>2018</v>
      </c>
      <c r="C11" s="12">
        <v>30</v>
      </c>
      <c r="D11" s="12">
        <v>23</v>
      </c>
      <c r="E11" s="52">
        <f>D11/C11</f>
        <v>0.7666666666666671</v>
      </c>
      <c r="F11" s="37">
        <v>16</v>
      </c>
      <c r="G11" s="12">
        <v>4</v>
      </c>
      <c r="H11" s="12">
        <v>2</v>
      </c>
      <c r="I11" s="12">
        <v>1</v>
      </c>
      <c r="J11" s="12">
        <v>15</v>
      </c>
      <c r="K11" s="12">
        <v>12</v>
      </c>
      <c r="L11" s="52">
        <f>(G11*1.333+H11*1.667+I11*2)/D11</f>
        <v>0.463739130434783</v>
      </c>
      <c r="M11" s="52">
        <f>L11+E11</f>
        <v>1.23040579710145</v>
      </c>
    </row>
    <row r="12" ht="15" customHeight="1">
      <c r="A12" t="s" s="30">
        <v>91</v>
      </c>
      <c r="B12" s="12">
        <v>2018</v>
      </c>
      <c r="C12" s="12">
        <v>57</v>
      </c>
      <c r="D12" s="12">
        <v>29</v>
      </c>
      <c r="E12" s="52">
        <f>D12/C12</f>
        <v>0.508771929824561</v>
      </c>
      <c r="F12" s="12">
        <v>29</v>
      </c>
      <c r="G12" s="12">
        <v>0</v>
      </c>
      <c r="H12" s="12">
        <v>0</v>
      </c>
      <c r="I12" s="12">
        <v>0</v>
      </c>
      <c r="J12" s="12">
        <v>17</v>
      </c>
      <c r="K12" s="12">
        <v>8</v>
      </c>
      <c r="L12" s="52">
        <f>(G12*1.333+H12*1.667+I12*2)/D12</f>
        <v>0</v>
      </c>
      <c r="M12" s="52">
        <f>L12+E12</f>
        <v>0.508771929824561</v>
      </c>
    </row>
    <row r="13" ht="15" customHeight="1">
      <c r="A13" t="s" s="30">
        <v>97</v>
      </c>
      <c r="B13" s="12">
        <v>2018</v>
      </c>
      <c r="C13" s="12">
        <v>64</v>
      </c>
      <c r="D13" s="12">
        <v>45</v>
      </c>
      <c r="E13" s="52">
        <f>D13/C13</f>
        <v>0.703125</v>
      </c>
      <c r="F13" s="37">
        <v>44</v>
      </c>
      <c r="G13" s="12">
        <v>0</v>
      </c>
      <c r="H13" s="12">
        <v>1</v>
      </c>
      <c r="I13" s="12">
        <v>0</v>
      </c>
      <c r="J13" s="12">
        <v>20</v>
      </c>
      <c r="K13" s="12">
        <v>28</v>
      </c>
      <c r="L13" s="52">
        <f>(G13*1.333+H13*1.667+I13*2)/D13</f>
        <v>0.0370444444444444</v>
      </c>
      <c r="M13" s="52">
        <f>L13+E13</f>
        <v>0.740169444444444</v>
      </c>
    </row>
    <row r="14" ht="15" customHeight="1">
      <c r="A14" t="s" s="30">
        <v>96</v>
      </c>
      <c r="B14" s="12">
        <v>2018</v>
      </c>
      <c r="C14" s="12">
        <v>61</v>
      </c>
      <c r="D14" s="12">
        <v>46</v>
      </c>
      <c r="E14" s="52">
        <f>D14/C14</f>
        <v>0.754098360655738</v>
      </c>
      <c r="F14" s="12">
        <v>40</v>
      </c>
      <c r="G14" s="12">
        <v>4</v>
      </c>
      <c r="H14" s="12">
        <v>2</v>
      </c>
      <c r="I14" s="12">
        <v>0</v>
      </c>
      <c r="J14" s="12">
        <v>19</v>
      </c>
      <c r="K14" s="12">
        <v>21</v>
      </c>
      <c r="L14" s="52">
        <f>(G14*1.333+H14*1.667+I14*2)/D14</f>
        <v>0.188391304347826</v>
      </c>
      <c r="M14" s="52">
        <f>L14+E14</f>
        <v>0.942489665003564</v>
      </c>
    </row>
    <row r="15" ht="15" customHeight="1">
      <c r="A15" t="s" s="30">
        <v>79</v>
      </c>
      <c r="B15" s="12">
        <v>2018</v>
      </c>
      <c r="C15" s="12">
        <v>60</v>
      </c>
      <c r="D15" s="12">
        <v>37</v>
      </c>
      <c r="E15" s="52">
        <f>D15/C15</f>
        <v>0.616666666666667</v>
      </c>
      <c r="F15" s="12">
        <v>31</v>
      </c>
      <c r="G15" s="12">
        <v>5</v>
      </c>
      <c r="H15" s="12">
        <v>0</v>
      </c>
      <c r="I15" s="12">
        <v>1</v>
      </c>
      <c r="J15" s="12">
        <v>15</v>
      </c>
      <c r="K15" s="12">
        <v>20</v>
      </c>
      <c r="L15" s="52">
        <f>(G15*1.333+H15*1.667+I15*2)/D15</f>
        <v>0.234189189189189</v>
      </c>
      <c r="M15" s="52">
        <f>L15+E15</f>
        <v>0.850855855855856</v>
      </c>
    </row>
    <row r="16" ht="15" customHeight="1">
      <c r="A16" t="s" s="30">
        <v>95</v>
      </c>
      <c r="B16" s="12">
        <v>2018</v>
      </c>
      <c r="C16" s="12">
        <v>63</v>
      </c>
      <c r="D16" s="12">
        <v>47</v>
      </c>
      <c r="E16" s="52">
        <f>D16/C16</f>
        <v>0.746031746031746</v>
      </c>
      <c r="F16" s="12">
        <v>24</v>
      </c>
      <c r="G16" s="12">
        <v>13</v>
      </c>
      <c r="H16" s="12">
        <v>6</v>
      </c>
      <c r="I16" s="12">
        <v>4</v>
      </c>
      <c r="J16" s="12">
        <v>43</v>
      </c>
      <c r="K16" s="12">
        <v>33</v>
      </c>
      <c r="L16" s="52">
        <f>(G16*1.333+H16*1.667+I16*2)/D16</f>
        <v>0.751723404255319</v>
      </c>
      <c r="M16" s="52">
        <f>L16+E16</f>
        <v>1.49775515028707</v>
      </c>
    </row>
    <row r="17" ht="15" customHeight="1">
      <c r="A17" t="s" s="91">
        <v>189</v>
      </c>
      <c r="B17" s="92"/>
      <c r="C17" s="92"/>
      <c r="D17" s="92"/>
      <c r="E17" s="92"/>
      <c r="F17" s="92"/>
      <c r="G17" s="92"/>
      <c r="H17" s="92"/>
      <c r="I17" s="92"/>
      <c r="J17" s="92"/>
      <c r="K17" s="92"/>
      <c r="L17" s="92"/>
      <c r="M17" s="92"/>
    </row>
    <row r="18" ht="15" customHeight="1">
      <c r="A18" t="s" s="30">
        <v>190</v>
      </c>
      <c r="B18" s="12">
        <v>2018</v>
      </c>
      <c r="C18" s="12">
        <v>36</v>
      </c>
      <c r="D18" s="12">
        <v>15</v>
      </c>
      <c r="E18" s="52">
        <f>D18/C18</f>
        <v>0.416666666666667</v>
      </c>
      <c r="F18" s="37">
        <v>15</v>
      </c>
      <c r="G18" s="12">
        <v>0</v>
      </c>
      <c r="H18" s="12">
        <v>0</v>
      </c>
      <c r="I18" s="12">
        <v>0</v>
      </c>
      <c r="J18" s="12">
        <v>6</v>
      </c>
      <c r="K18" s="12">
        <v>9</v>
      </c>
      <c r="L18" s="52">
        <f>(G18*1.333+H18*1.667+I18*2)/D18</f>
        <v>0</v>
      </c>
      <c r="M18" s="52">
        <f>L18+E18</f>
        <v>0.416666666666667</v>
      </c>
    </row>
    <row r="19" ht="15" customHeight="1">
      <c r="A19" t="s" s="30">
        <v>191</v>
      </c>
      <c r="B19" s="12">
        <v>2018</v>
      </c>
      <c r="C19" s="12">
        <v>30</v>
      </c>
      <c r="D19" s="12">
        <v>13</v>
      </c>
      <c r="E19" s="52">
        <f>D19/C19</f>
        <v>0.433333333333333</v>
      </c>
      <c r="F19" s="12">
        <v>12</v>
      </c>
      <c r="G19" s="12">
        <v>1</v>
      </c>
      <c r="H19" s="12">
        <v>0</v>
      </c>
      <c r="I19" s="12">
        <v>0</v>
      </c>
      <c r="J19" s="12">
        <v>4</v>
      </c>
      <c r="K19" s="12">
        <v>6</v>
      </c>
      <c r="L19" s="52">
        <f>(G19*1.333+H19*1.667+I19*2)/D19</f>
        <v>0.102538461538462</v>
      </c>
      <c r="M19" s="52">
        <f>L19+E19</f>
        <v>0.535871794871795</v>
      </c>
    </row>
    <row r="20" ht="15" customHeight="1">
      <c r="A20" t="s" s="30">
        <v>138</v>
      </c>
      <c r="B20" s="12">
        <v>2018</v>
      </c>
      <c r="C20" s="12">
        <v>26</v>
      </c>
      <c r="D20" s="12">
        <v>15</v>
      </c>
      <c r="E20" s="52">
        <f>D20/C20</f>
        <v>0.576923076923077</v>
      </c>
      <c r="F20" s="37">
        <v>15</v>
      </c>
      <c r="G20" s="12">
        <v>0</v>
      </c>
      <c r="H20" s="12">
        <v>0</v>
      </c>
      <c r="I20" s="12">
        <v>0</v>
      </c>
      <c r="J20" s="12">
        <v>10</v>
      </c>
      <c r="K20" s="12">
        <v>9</v>
      </c>
      <c r="L20" s="52">
        <f>(G20*1.333+H20*1.667+I20*2)/D20</f>
        <v>0</v>
      </c>
      <c r="M20" s="52">
        <f>L20+E20</f>
        <v>0.576923076923077</v>
      </c>
    </row>
    <row r="21" ht="15" customHeight="1">
      <c r="A21" t="s" s="30">
        <v>70</v>
      </c>
      <c r="B21" s="12">
        <v>2018</v>
      </c>
      <c r="C21" s="12">
        <v>46</v>
      </c>
      <c r="D21" s="12">
        <v>34</v>
      </c>
      <c r="E21" s="52">
        <f>D21/C21</f>
        <v>0.739130434782609</v>
      </c>
      <c r="F21" s="37">
        <v>34</v>
      </c>
      <c r="G21" s="12">
        <v>0</v>
      </c>
      <c r="H21" s="12">
        <v>0</v>
      </c>
      <c r="I21" s="12">
        <v>0</v>
      </c>
      <c r="J21" s="12">
        <v>19</v>
      </c>
      <c r="K21" s="12">
        <v>15</v>
      </c>
      <c r="L21" s="52">
        <f>(G21*1.333+H21*1.667+I21*2)/D21</f>
        <v>0</v>
      </c>
      <c r="M21" s="52">
        <f>L21+E21</f>
        <v>0.739130434782609</v>
      </c>
    </row>
    <row r="22" ht="15" customHeight="1">
      <c r="A22" t="s" s="30">
        <v>78</v>
      </c>
      <c r="B22" s="12">
        <v>2018</v>
      </c>
      <c r="C22" s="12">
        <v>21</v>
      </c>
      <c r="D22" s="12">
        <v>10</v>
      </c>
      <c r="E22" s="52">
        <f>D22/C22</f>
        <v>0.476190476190476</v>
      </c>
      <c r="F22" s="37">
        <v>9</v>
      </c>
      <c r="G22" s="12">
        <v>1</v>
      </c>
      <c r="H22" s="12">
        <v>0</v>
      </c>
      <c r="I22" s="12">
        <v>0</v>
      </c>
      <c r="J22" s="12">
        <v>6</v>
      </c>
      <c r="K22" s="12">
        <v>8</v>
      </c>
      <c r="L22" s="52">
        <f>(G22*1.333+H22*1.667+I22*2)/D22</f>
        <v>0.1333</v>
      </c>
      <c r="M22" s="52">
        <f>L22+E22</f>
        <v>0.609490476190476</v>
      </c>
    </row>
    <row r="23" ht="15" customHeight="1">
      <c r="A23" t="s" s="30">
        <v>99</v>
      </c>
      <c r="B23" s="12">
        <v>2018</v>
      </c>
      <c r="C23" s="12">
        <v>41</v>
      </c>
      <c r="D23" s="12">
        <v>26</v>
      </c>
      <c r="E23" s="52">
        <f>D23/C23</f>
        <v>0.634146341463415</v>
      </c>
      <c r="F23" s="37">
        <v>26</v>
      </c>
      <c r="G23" s="12">
        <v>0</v>
      </c>
      <c r="H23" s="12">
        <v>0</v>
      </c>
      <c r="I23" s="12">
        <v>0</v>
      </c>
      <c r="J23" s="12">
        <v>13</v>
      </c>
      <c r="K23" s="12">
        <v>7</v>
      </c>
      <c r="L23" s="52">
        <f>(G23*1.333+H23*1.667+I23*2)/D23</f>
        <v>0</v>
      </c>
      <c r="M23" s="52">
        <f>L23+E23</f>
        <v>0.634146341463415</v>
      </c>
    </row>
    <row r="24" ht="15" customHeight="1">
      <c r="A24" t="s" s="30">
        <v>149</v>
      </c>
      <c r="B24" s="12">
        <v>2018</v>
      </c>
      <c r="C24" s="12">
        <v>4</v>
      </c>
      <c r="D24" s="12">
        <v>1</v>
      </c>
      <c r="E24" s="52">
        <f>D24/C24</f>
        <v>0.25</v>
      </c>
      <c r="F24" s="37">
        <v>1</v>
      </c>
      <c r="G24" s="12">
        <v>0</v>
      </c>
      <c r="H24" s="12">
        <v>0</v>
      </c>
      <c r="I24" s="12">
        <v>0</v>
      </c>
      <c r="J24" s="12">
        <v>0</v>
      </c>
      <c r="K24" s="12">
        <v>0</v>
      </c>
      <c r="L24" s="52">
        <f>(G24*1.333+H24*1.667+I24*2)/D24</f>
        <v>0</v>
      </c>
      <c r="M24" s="52">
        <f>L24+E24</f>
        <v>0.25</v>
      </c>
    </row>
    <row r="25" ht="15" customHeight="1">
      <c r="A25" t="s" s="30">
        <v>145</v>
      </c>
      <c r="B25" s="12">
        <v>2018</v>
      </c>
      <c r="C25" s="12">
        <v>47</v>
      </c>
      <c r="D25" s="12">
        <v>31</v>
      </c>
      <c r="E25" s="52">
        <f>D25/C25</f>
        <v>0.659574468085106</v>
      </c>
      <c r="F25" s="37">
        <v>30</v>
      </c>
      <c r="G25" s="12">
        <v>1</v>
      </c>
      <c r="H25" s="12">
        <v>0</v>
      </c>
      <c r="I25" s="12">
        <v>0</v>
      </c>
      <c r="J25" s="12">
        <v>6</v>
      </c>
      <c r="K25" s="12">
        <v>18</v>
      </c>
      <c r="L25" s="52">
        <f>(G25*1.333+H25*1.667+I25*2)/D25</f>
        <v>0.043</v>
      </c>
      <c r="M25" s="52">
        <f>L25+E25</f>
        <v>0.702574468085106</v>
      </c>
    </row>
    <row r="26" ht="15" customHeight="1">
      <c r="A26" t="s" s="30">
        <v>123</v>
      </c>
      <c r="B26" s="12">
        <v>2018</v>
      </c>
      <c r="C26" s="12">
        <v>54</v>
      </c>
      <c r="D26" s="12">
        <v>40</v>
      </c>
      <c r="E26" s="52">
        <f>D26/C26</f>
        <v>0.740740740740741</v>
      </c>
      <c r="F26" s="37">
        <v>25</v>
      </c>
      <c r="G26" s="12">
        <v>9</v>
      </c>
      <c r="H26" s="12">
        <v>3</v>
      </c>
      <c r="I26" s="12">
        <v>3</v>
      </c>
      <c r="J26" s="12">
        <v>25</v>
      </c>
      <c r="K26" s="12">
        <v>20</v>
      </c>
      <c r="L26" s="52">
        <f>(G26*1.333+H26*1.667+I26*2)/D26</f>
        <v>0.57495</v>
      </c>
      <c r="M26" s="52">
        <f>L26+E26</f>
        <v>1.31569074074074</v>
      </c>
    </row>
    <row r="27" ht="15" customHeight="1">
      <c r="A27" t="s" s="30">
        <v>132</v>
      </c>
      <c r="B27" s="12">
        <v>2018</v>
      </c>
      <c r="C27" s="12">
        <v>30</v>
      </c>
      <c r="D27" s="12">
        <v>22</v>
      </c>
      <c r="E27" s="52">
        <f>D27/C27</f>
        <v>0.7333333333333329</v>
      </c>
      <c r="F27" s="37">
        <v>15</v>
      </c>
      <c r="G27" s="12">
        <v>4</v>
      </c>
      <c r="H27" s="12">
        <v>2</v>
      </c>
      <c r="I27" s="12">
        <v>1</v>
      </c>
      <c r="J27" s="12">
        <v>16</v>
      </c>
      <c r="K27" s="12">
        <v>8</v>
      </c>
      <c r="L27" s="52">
        <f>(G27*1.333+H27*1.667+I27*2)/D27</f>
        <v>0.484818181818182</v>
      </c>
      <c r="M27" s="52">
        <f>L27+E27</f>
        <v>1.21815151515152</v>
      </c>
    </row>
    <row r="28" ht="15" customHeight="1">
      <c r="A28" t="s" s="30">
        <v>86</v>
      </c>
      <c r="B28" s="12">
        <v>2018</v>
      </c>
      <c r="C28" s="12">
        <v>38</v>
      </c>
      <c r="D28" s="12">
        <v>19</v>
      </c>
      <c r="E28" s="52">
        <f>D28/C28</f>
        <v>0.5</v>
      </c>
      <c r="F28" s="37">
        <v>19</v>
      </c>
      <c r="G28" s="12">
        <v>0</v>
      </c>
      <c r="H28" s="12">
        <v>0</v>
      </c>
      <c r="I28" s="12">
        <v>0</v>
      </c>
      <c r="J28" s="12">
        <v>3</v>
      </c>
      <c r="K28" s="12">
        <v>14</v>
      </c>
      <c r="L28" s="52">
        <f>(G28*1.333+H28*1.667+I28*2)/D28</f>
        <v>0</v>
      </c>
      <c r="M28" s="52">
        <f>L28+E28</f>
        <v>0.5</v>
      </c>
    </row>
    <row r="29" ht="15" customHeight="1">
      <c r="A29" t="s" s="30">
        <v>85</v>
      </c>
      <c r="B29" s="12">
        <v>2018</v>
      </c>
      <c r="C29" s="12">
        <v>53</v>
      </c>
      <c r="D29" s="12">
        <v>38</v>
      </c>
      <c r="E29" s="52">
        <f>D29/C29</f>
        <v>0.716981132075472</v>
      </c>
      <c r="F29" s="37">
        <v>22</v>
      </c>
      <c r="G29" s="12">
        <v>10</v>
      </c>
      <c r="H29" s="12">
        <v>3</v>
      </c>
      <c r="I29" s="12">
        <v>3</v>
      </c>
      <c r="J29" s="12">
        <v>22</v>
      </c>
      <c r="K29" s="12">
        <v>25</v>
      </c>
      <c r="L29" s="52">
        <f>(G29*1.333+H29*1.667+I29*2)/D29</f>
        <v>0.640289473684211</v>
      </c>
      <c r="M29" s="52">
        <f>L29+E29</f>
        <v>1.35727060575968</v>
      </c>
    </row>
    <row r="30" ht="15" customHeight="1">
      <c r="A30" t="s" s="30">
        <v>22</v>
      </c>
      <c r="B30" s="12">
        <v>2018</v>
      </c>
      <c r="C30" s="12">
        <v>59</v>
      </c>
      <c r="D30" s="12">
        <v>42</v>
      </c>
      <c r="E30" s="52">
        <f>D30/C30</f>
        <v>0.711864406779661</v>
      </c>
      <c r="F30" s="37">
        <v>15</v>
      </c>
      <c r="G30" s="12">
        <v>15</v>
      </c>
      <c r="H30" s="12">
        <v>4</v>
      </c>
      <c r="I30" s="12">
        <v>8</v>
      </c>
      <c r="J30" s="12">
        <v>38</v>
      </c>
      <c r="K30" s="12">
        <v>32</v>
      </c>
      <c r="L30" s="52">
        <f>(G30*1.333+H30*1.667+I30*2)/D30</f>
        <v>1.01578571428571</v>
      </c>
      <c r="M30" s="52">
        <f>L30+E30</f>
        <v>1.72765012106537</v>
      </c>
    </row>
    <row r="31" ht="15" customHeight="1">
      <c r="A31" t="s" s="30">
        <v>68</v>
      </c>
      <c r="B31" s="12">
        <v>2018</v>
      </c>
      <c r="C31" s="12">
        <v>68</v>
      </c>
      <c r="D31" s="12">
        <v>45</v>
      </c>
      <c r="E31" s="52">
        <f>D31/C31</f>
        <v>0.661764705882353</v>
      </c>
      <c r="F31" s="12">
        <v>33</v>
      </c>
      <c r="G31" s="12">
        <v>9</v>
      </c>
      <c r="H31" s="12">
        <v>2</v>
      </c>
      <c r="I31" s="12">
        <v>1</v>
      </c>
      <c r="J31" s="12">
        <v>29</v>
      </c>
      <c r="K31" s="12">
        <v>23</v>
      </c>
      <c r="L31" s="52">
        <f>(G31*1.333+H31*1.667+I31*2)/D31</f>
        <v>0.385133333333333</v>
      </c>
      <c r="M31" s="52">
        <f>L31+E31</f>
        <v>1.04689803921569</v>
      </c>
    </row>
    <row r="32" ht="15" customHeight="1">
      <c r="A32" t="s" s="30">
        <v>192</v>
      </c>
      <c r="B32" s="12">
        <v>2018</v>
      </c>
      <c r="C32" s="12">
        <v>30</v>
      </c>
      <c r="D32" s="12">
        <v>21</v>
      </c>
      <c r="E32" s="52">
        <f>D32/C32</f>
        <v>0.7</v>
      </c>
      <c r="F32" s="12">
        <v>12</v>
      </c>
      <c r="G32" s="12">
        <v>7</v>
      </c>
      <c r="H32" s="12">
        <v>2</v>
      </c>
      <c r="I32" s="12">
        <v>0</v>
      </c>
      <c r="J32" s="12">
        <v>19</v>
      </c>
      <c r="K32" s="12">
        <v>10</v>
      </c>
      <c r="L32" s="52">
        <f>(G32*1.333+H32*1.667+I32*2)/D32</f>
        <v>0.603095238095238</v>
      </c>
      <c r="M32" s="52">
        <f>L32+E32</f>
        <v>1.30309523809524</v>
      </c>
    </row>
    <row r="33" ht="15" customHeight="1">
      <c r="A33" t="s" s="93">
        <v>193</v>
      </c>
      <c r="B33" s="94"/>
      <c r="C33" s="95"/>
      <c r="D33" s="95"/>
      <c r="E33" s="95"/>
      <c r="F33" s="95"/>
      <c r="G33" s="95"/>
      <c r="H33" s="95"/>
      <c r="I33" s="95"/>
      <c r="J33" s="95"/>
      <c r="K33" s="95"/>
      <c r="L33" s="95"/>
      <c r="M33" s="96"/>
    </row>
    <row r="34" ht="15" customHeight="1">
      <c r="A34" t="s" s="68">
        <v>194</v>
      </c>
      <c r="B34" s="69">
        <v>2018</v>
      </c>
      <c r="C34" s="69">
        <v>22</v>
      </c>
      <c r="D34" s="69">
        <v>17</v>
      </c>
      <c r="E34" s="70">
        <f>D34/C34</f>
        <v>0.772727272727273</v>
      </c>
      <c r="F34" s="69">
        <v>17</v>
      </c>
      <c r="G34" s="69">
        <v>0</v>
      </c>
      <c r="H34" s="69">
        <v>0</v>
      </c>
      <c r="I34" s="69">
        <v>0</v>
      </c>
      <c r="J34" s="69">
        <v>4</v>
      </c>
      <c r="K34" s="69">
        <v>14</v>
      </c>
      <c r="L34" s="70">
        <f>(G34*1.333+H34*1.667+I34*2)/D34</f>
        <v>0</v>
      </c>
      <c r="M34" s="70">
        <f>L34+E34</f>
        <v>0.772727272727273</v>
      </c>
    </row>
    <row r="35" ht="15" customHeight="1">
      <c r="A35" t="s" s="30">
        <v>195</v>
      </c>
      <c r="B35" s="12">
        <v>2018</v>
      </c>
      <c r="C35" s="12">
        <v>37</v>
      </c>
      <c r="D35" s="12">
        <v>24</v>
      </c>
      <c r="E35" s="52">
        <f>D35/C35</f>
        <v>0.648648648648649</v>
      </c>
      <c r="F35" s="12">
        <v>22</v>
      </c>
      <c r="G35" s="12">
        <v>2</v>
      </c>
      <c r="H35" s="12">
        <v>0</v>
      </c>
      <c r="I35" s="12">
        <v>0</v>
      </c>
      <c r="J35" s="12">
        <v>17</v>
      </c>
      <c r="K35" s="12">
        <v>15</v>
      </c>
      <c r="L35" s="52">
        <f>(G35*1.333+H35*1.667+I35*2)/D35</f>
        <v>0.111083333333333</v>
      </c>
      <c r="M35" s="52">
        <f>L35+E35</f>
        <v>0.759731981981982</v>
      </c>
    </row>
    <row r="36" ht="15" customHeight="1">
      <c r="A36" t="s" s="30">
        <v>196</v>
      </c>
      <c r="B36" s="12">
        <v>2018</v>
      </c>
      <c r="C36" s="12">
        <v>42</v>
      </c>
      <c r="D36" s="12">
        <v>23</v>
      </c>
      <c r="E36" s="52">
        <f>D36/C36</f>
        <v>0.547619047619048</v>
      </c>
      <c r="F36" s="12">
        <v>21</v>
      </c>
      <c r="G36" s="12">
        <v>2</v>
      </c>
      <c r="H36" s="12">
        <v>0</v>
      </c>
      <c r="I36" s="12">
        <v>0</v>
      </c>
      <c r="J36" s="12">
        <v>12</v>
      </c>
      <c r="K36" s="12">
        <v>13</v>
      </c>
      <c r="L36" s="52">
        <f>(G36*1.333+H36*1.667+I36*2)/D36</f>
        <v>0.115913043478261</v>
      </c>
      <c r="M36" s="52">
        <f>L36+E36</f>
        <v>0.663532091097309</v>
      </c>
    </row>
    <row r="37" ht="15" customHeight="1">
      <c r="A37" t="s" s="30">
        <v>134</v>
      </c>
      <c r="B37" s="12">
        <v>2018</v>
      </c>
      <c r="C37" s="12">
        <v>65</v>
      </c>
      <c r="D37" s="12">
        <v>44</v>
      </c>
      <c r="E37" s="52">
        <f>D37/C37</f>
        <v>0.676923076923077</v>
      </c>
      <c r="F37" s="12">
        <v>38</v>
      </c>
      <c r="G37" s="12">
        <v>5</v>
      </c>
      <c r="H37" s="12">
        <v>1</v>
      </c>
      <c r="I37" s="12">
        <v>0</v>
      </c>
      <c r="J37" s="12">
        <v>24</v>
      </c>
      <c r="K37" s="12">
        <v>19</v>
      </c>
      <c r="L37" s="52">
        <f>(G37*1.333+H37*1.667+I37*2)/D37</f>
        <v>0.189363636363636</v>
      </c>
      <c r="M37" s="52">
        <f>L37+E37</f>
        <v>0.866286713286713</v>
      </c>
    </row>
    <row r="38" ht="15" customHeight="1">
      <c r="A38" t="s" s="30">
        <v>62</v>
      </c>
      <c r="B38" s="12">
        <v>2018</v>
      </c>
      <c r="C38" s="12">
        <v>57</v>
      </c>
      <c r="D38" s="12">
        <v>42</v>
      </c>
      <c r="E38" s="52">
        <f>D38/C38</f>
        <v>0.736842105263158</v>
      </c>
      <c r="F38" s="12">
        <v>36</v>
      </c>
      <c r="G38" s="12">
        <v>4</v>
      </c>
      <c r="H38" s="12">
        <v>1</v>
      </c>
      <c r="I38" s="12">
        <v>1</v>
      </c>
      <c r="J38" s="12">
        <v>22</v>
      </c>
      <c r="K38" s="12">
        <v>24</v>
      </c>
      <c r="L38" s="52">
        <f>(G38*1.333+H38*1.667+I38*2)/D38</f>
        <v>0.214261904761905</v>
      </c>
      <c r="M38" s="52">
        <f>L38+E38</f>
        <v>0.951104010025063</v>
      </c>
    </row>
    <row r="39" ht="15" customHeight="1">
      <c r="A39" t="s" s="30">
        <v>197</v>
      </c>
      <c r="B39" s="12">
        <v>2018</v>
      </c>
      <c r="C39" s="12">
        <v>46</v>
      </c>
      <c r="D39" s="12">
        <v>22</v>
      </c>
      <c r="E39" s="52">
        <f>D39/C39</f>
        <v>0.478260869565217</v>
      </c>
      <c r="F39" s="12">
        <v>22</v>
      </c>
      <c r="G39" s="12">
        <v>0</v>
      </c>
      <c r="H39" s="12">
        <v>0</v>
      </c>
      <c r="I39" s="12">
        <v>0</v>
      </c>
      <c r="J39" s="12">
        <v>8</v>
      </c>
      <c r="K39" s="12">
        <v>11</v>
      </c>
      <c r="L39" s="52">
        <f>(G39*1.333+H39*1.667+I39*2)/D39</f>
        <v>0</v>
      </c>
      <c r="M39" s="52">
        <f>L39+E39</f>
        <v>0.478260869565217</v>
      </c>
    </row>
    <row r="40" ht="15" customHeight="1">
      <c r="A40" t="s" s="30">
        <v>106</v>
      </c>
      <c r="B40" s="12">
        <v>2018</v>
      </c>
      <c r="C40" s="12">
        <v>44</v>
      </c>
      <c r="D40" s="12">
        <v>31</v>
      </c>
      <c r="E40" s="52">
        <f>D40/C40</f>
        <v>0.704545454545455</v>
      </c>
      <c r="F40" s="12">
        <v>26</v>
      </c>
      <c r="G40" s="12">
        <v>4</v>
      </c>
      <c r="H40" s="12">
        <v>0</v>
      </c>
      <c r="I40" s="12">
        <v>1</v>
      </c>
      <c r="J40" s="12">
        <v>17</v>
      </c>
      <c r="K40" s="12">
        <v>20</v>
      </c>
      <c r="L40" s="52">
        <f>(G40*1.333+H40*1.667+I40*2)/D40</f>
        <v>0.236516129032258</v>
      </c>
      <c r="M40" s="52">
        <f>L40+E40</f>
        <v>0.941061583577713</v>
      </c>
    </row>
    <row r="41" ht="15" customHeight="1">
      <c r="A41" t="s" s="30">
        <v>100</v>
      </c>
      <c r="B41" s="12">
        <v>2018</v>
      </c>
      <c r="C41" s="12">
        <v>50</v>
      </c>
      <c r="D41" s="12">
        <v>33</v>
      </c>
      <c r="E41" s="52">
        <f>D41/C41</f>
        <v>0.66</v>
      </c>
      <c r="F41" s="12">
        <v>33</v>
      </c>
      <c r="G41" s="12">
        <v>0</v>
      </c>
      <c r="H41" s="12">
        <v>0</v>
      </c>
      <c r="I41" s="12">
        <v>0</v>
      </c>
      <c r="J41" s="12">
        <v>11</v>
      </c>
      <c r="K41" s="12">
        <v>12</v>
      </c>
      <c r="L41" s="52">
        <f>(G41*1.333+H41*1.667+I41*2)/D41</f>
        <v>0</v>
      </c>
      <c r="M41" s="52">
        <f>L41+E41</f>
        <v>0.66</v>
      </c>
    </row>
    <row r="42" ht="15" customHeight="1">
      <c r="A42" t="s" s="30">
        <v>87</v>
      </c>
      <c r="B42" s="12">
        <v>2018</v>
      </c>
      <c r="C42" s="12">
        <v>39</v>
      </c>
      <c r="D42" s="12">
        <v>28</v>
      </c>
      <c r="E42" s="52">
        <f>D42/C42</f>
        <v>0.717948717948718</v>
      </c>
      <c r="F42" s="12">
        <v>24</v>
      </c>
      <c r="G42" s="12">
        <v>1</v>
      </c>
      <c r="H42" s="12">
        <v>1</v>
      </c>
      <c r="I42" s="12">
        <v>2</v>
      </c>
      <c r="J42" s="12">
        <v>13</v>
      </c>
      <c r="K42" s="12">
        <v>16</v>
      </c>
      <c r="L42" s="52">
        <f>(G42*1.333+H42*1.667+I42*2)/D42</f>
        <v>0.25</v>
      </c>
      <c r="M42" s="52">
        <f>L42+E42</f>
        <v>0.967948717948718</v>
      </c>
    </row>
    <row r="43" ht="15" customHeight="1">
      <c r="A43" t="s" s="30">
        <v>143</v>
      </c>
      <c r="B43" s="12">
        <v>2018</v>
      </c>
      <c r="C43" s="12">
        <v>21</v>
      </c>
      <c r="D43" s="12">
        <v>15</v>
      </c>
      <c r="E43" s="52">
        <f>D43/C43</f>
        <v>0.714285714285714</v>
      </c>
      <c r="F43" s="12">
        <v>10</v>
      </c>
      <c r="G43" s="12">
        <v>5</v>
      </c>
      <c r="H43" s="12">
        <v>0</v>
      </c>
      <c r="I43" s="12">
        <v>0</v>
      </c>
      <c r="J43" s="12">
        <v>9</v>
      </c>
      <c r="K43" s="12">
        <v>9</v>
      </c>
      <c r="L43" s="52">
        <f>(G43*1.333+H43*1.667+I43*2)/D43</f>
        <v>0.444333333333333</v>
      </c>
      <c r="M43" s="52">
        <f>L43+E43</f>
        <v>1.15861904761905</v>
      </c>
    </row>
    <row r="44" ht="15" customHeight="1">
      <c r="A44" t="s" s="30">
        <v>44</v>
      </c>
      <c r="B44" s="12">
        <v>2018</v>
      </c>
      <c r="C44" s="12">
        <v>50</v>
      </c>
      <c r="D44" s="12">
        <v>35</v>
      </c>
      <c r="E44" s="52">
        <f>D44/C44</f>
        <v>0.7</v>
      </c>
      <c r="F44" s="12">
        <v>16</v>
      </c>
      <c r="G44" s="12">
        <v>7</v>
      </c>
      <c r="H44" s="12">
        <v>4</v>
      </c>
      <c r="I44" s="12">
        <v>8</v>
      </c>
      <c r="J44" s="12">
        <v>41</v>
      </c>
      <c r="K44" s="12">
        <v>28</v>
      </c>
      <c r="L44" s="52">
        <f>(G44*1.333+H44*1.667+I44*2)/D44</f>
        <v>0.914257142857143</v>
      </c>
      <c r="M44" s="52">
        <f>L44+E44</f>
        <v>1.61425714285714</v>
      </c>
    </row>
    <row r="45" ht="15" customHeight="1">
      <c r="A45" t="s" s="30">
        <v>124</v>
      </c>
      <c r="B45" s="12">
        <v>2018</v>
      </c>
      <c r="C45" s="12">
        <v>56</v>
      </c>
      <c r="D45" s="12">
        <v>44</v>
      </c>
      <c r="E45" s="52">
        <f>D45/C45</f>
        <v>0.785714285714286</v>
      </c>
      <c r="F45" s="12">
        <v>29</v>
      </c>
      <c r="G45" s="12">
        <v>11</v>
      </c>
      <c r="H45" s="12">
        <v>3</v>
      </c>
      <c r="I45" s="12">
        <v>0</v>
      </c>
      <c r="J45" s="12">
        <v>20</v>
      </c>
      <c r="K45" s="12">
        <v>21</v>
      </c>
      <c r="L45" s="52">
        <f>(G45*1.333+H45*1.667+I45*2)/D45</f>
        <v>0.446909090909091</v>
      </c>
      <c r="M45" s="52">
        <f>L45+E45</f>
        <v>1.23262337662338</v>
      </c>
    </row>
    <row r="46" ht="15" customHeight="1">
      <c r="A46" t="s" s="30">
        <v>98</v>
      </c>
      <c r="B46" s="12">
        <v>2018</v>
      </c>
      <c r="C46" s="12">
        <v>40</v>
      </c>
      <c r="D46" s="12">
        <v>23</v>
      </c>
      <c r="E46" s="52">
        <f>D46/C46</f>
        <v>0.575</v>
      </c>
      <c r="F46" s="12">
        <v>14</v>
      </c>
      <c r="G46" s="12">
        <v>8</v>
      </c>
      <c r="H46" s="12">
        <v>1</v>
      </c>
      <c r="I46" s="12">
        <v>0</v>
      </c>
      <c r="J46" s="12">
        <v>16</v>
      </c>
      <c r="K46" s="12">
        <v>18</v>
      </c>
      <c r="L46" s="52">
        <f>(G46*1.333+H46*1.667+I46*2)/D46</f>
        <v>0.536130434782609</v>
      </c>
      <c r="M46" s="52">
        <f>L46+E46</f>
        <v>1.11113043478261</v>
      </c>
    </row>
    <row r="47" ht="15" customHeight="1">
      <c r="A47" t="s" s="97">
        <v>198</v>
      </c>
      <c r="B47" s="98"/>
      <c r="C47" s="99"/>
      <c r="D47" s="99"/>
      <c r="E47" s="99"/>
      <c r="F47" s="99"/>
      <c r="G47" s="99"/>
      <c r="H47" s="99"/>
      <c r="I47" s="99"/>
      <c r="J47" s="99"/>
      <c r="K47" s="99"/>
      <c r="L47" s="99"/>
      <c r="M47" s="99"/>
    </row>
    <row r="48" ht="15" customHeight="1">
      <c r="A48" t="s" s="30">
        <v>199</v>
      </c>
      <c r="B48" s="12">
        <v>2018</v>
      </c>
      <c r="C48" s="12">
        <v>39</v>
      </c>
      <c r="D48" s="12">
        <v>18</v>
      </c>
      <c r="E48" s="52">
        <f>D48/C48</f>
        <v>0.461538461538462</v>
      </c>
      <c r="F48" s="12">
        <v>18</v>
      </c>
      <c r="G48" s="12">
        <v>0</v>
      </c>
      <c r="H48" s="12">
        <v>0</v>
      </c>
      <c r="I48" s="12">
        <v>0</v>
      </c>
      <c r="J48" s="12">
        <v>7</v>
      </c>
      <c r="K48" s="12">
        <v>9</v>
      </c>
      <c r="L48" s="52">
        <f>(G48*1.333+H48*1.667+I48*2)/D48</f>
        <v>0</v>
      </c>
      <c r="M48" s="52">
        <f>L48+E48</f>
        <v>0.461538461538462</v>
      </c>
    </row>
    <row r="49" ht="15" customHeight="1">
      <c r="A49" t="s" s="30">
        <v>200</v>
      </c>
      <c r="B49" s="12">
        <v>2018</v>
      </c>
      <c r="C49" s="12">
        <v>12</v>
      </c>
      <c r="D49" s="12">
        <v>8</v>
      </c>
      <c r="E49" s="52">
        <f>D49/C49</f>
        <v>0.666666666666667</v>
      </c>
      <c r="F49" s="12">
        <v>8</v>
      </c>
      <c r="G49" s="12">
        <v>0</v>
      </c>
      <c r="H49" s="12">
        <v>0</v>
      </c>
      <c r="I49" s="12">
        <v>0</v>
      </c>
      <c r="J49" s="12">
        <v>1</v>
      </c>
      <c r="K49" s="12">
        <v>5</v>
      </c>
      <c r="L49" s="52">
        <f>(G49*1.333+H49*1.667+I49*2)/D49</f>
        <v>0</v>
      </c>
      <c r="M49" s="52">
        <f>L49+E49</f>
        <v>0.666666666666667</v>
      </c>
    </row>
    <row r="50" ht="15" customHeight="1">
      <c r="A50" t="s" s="30">
        <v>142</v>
      </c>
      <c r="B50" s="12">
        <v>2018</v>
      </c>
      <c r="C50" s="12">
        <v>33</v>
      </c>
      <c r="D50" s="12">
        <v>22</v>
      </c>
      <c r="E50" s="52">
        <f>D50/C50</f>
        <v>0.666666666666667</v>
      </c>
      <c r="F50" s="12">
        <v>21</v>
      </c>
      <c r="G50" s="12">
        <v>1</v>
      </c>
      <c r="H50" s="12">
        <v>0</v>
      </c>
      <c r="I50" s="12">
        <v>0</v>
      </c>
      <c r="J50" s="12">
        <v>8</v>
      </c>
      <c r="K50" s="12">
        <v>8</v>
      </c>
      <c r="L50" s="52">
        <f>(G50*1.333+H50*1.667+I50*2)/D50</f>
        <v>0.0605909090909091</v>
      </c>
      <c r="M50" s="52">
        <f>L50+E50</f>
        <v>0.727257575757576</v>
      </c>
    </row>
    <row r="51" ht="15" customHeight="1">
      <c r="A51" t="s" s="30">
        <v>137</v>
      </c>
      <c r="B51" s="12">
        <v>2018</v>
      </c>
      <c r="C51" s="12">
        <v>30</v>
      </c>
      <c r="D51" s="12">
        <v>18</v>
      </c>
      <c r="E51" s="52">
        <f>D51/C51</f>
        <v>0.6</v>
      </c>
      <c r="F51" s="12">
        <v>17</v>
      </c>
      <c r="G51" s="12">
        <v>1</v>
      </c>
      <c r="H51" s="12">
        <v>0</v>
      </c>
      <c r="I51" s="12">
        <v>0</v>
      </c>
      <c r="J51" s="12">
        <v>7</v>
      </c>
      <c r="K51" s="12">
        <v>6</v>
      </c>
      <c r="L51" s="52">
        <f>(G51*1.333+H51*1.667+I51*2)/D51</f>
        <v>0.0740555555555556</v>
      </c>
      <c r="M51" s="52">
        <f>L51+E51</f>
        <v>0.674055555555556</v>
      </c>
    </row>
    <row r="52" ht="15" customHeight="1">
      <c r="A52" t="s" s="30">
        <v>101</v>
      </c>
      <c r="B52" s="12">
        <v>2018</v>
      </c>
      <c r="C52" s="12">
        <v>29</v>
      </c>
      <c r="D52" s="12">
        <v>18</v>
      </c>
      <c r="E52" s="52">
        <f>D52/C52</f>
        <v>0.620689655172414</v>
      </c>
      <c r="F52" s="12">
        <v>18</v>
      </c>
      <c r="G52" s="12">
        <v>0</v>
      </c>
      <c r="H52" s="12">
        <v>0</v>
      </c>
      <c r="I52" s="12">
        <v>0</v>
      </c>
      <c r="J52" s="12">
        <v>8</v>
      </c>
      <c r="K52" s="12">
        <v>8</v>
      </c>
      <c r="L52" s="52">
        <f>(G52*1.333+H52*1.667+I52*2)/D52</f>
        <v>0</v>
      </c>
      <c r="M52" s="52">
        <f>L52+E52</f>
        <v>0.620689655172414</v>
      </c>
    </row>
    <row r="53" ht="15" customHeight="1">
      <c r="A53" t="s" s="30">
        <v>128</v>
      </c>
      <c r="B53" s="12">
        <v>2018</v>
      </c>
      <c r="C53" s="12">
        <v>47</v>
      </c>
      <c r="D53" s="12">
        <v>29</v>
      </c>
      <c r="E53" s="52">
        <f>D53/C53</f>
        <v>0.617021276595745</v>
      </c>
      <c r="F53" s="12">
        <v>28</v>
      </c>
      <c r="G53" s="12">
        <v>1</v>
      </c>
      <c r="H53" s="12">
        <v>0</v>
      </c>
      <c r="I53" s="12">
        <v>0</v>
      </c>
      <c r="J53" s="12">
        <v>15</v>
      </c>
      <c r="K53" s="12">
        <v>14</v>
      </c>
      <c r="L53" s="52">
        <f>(G53*1.333+H53*1.667+I53*2)/D53</f>
        <v>0.0459655172413793</v>
      </c>
      <c r="M53" s="52">
        <f>L53+E53</f>
        <v>0.662986793837124</v>
      </c>
    </row>
    <row r="54" ht="15" customHeight="1">
      <c r="A54" t="s" s="30">
        <v>110</v>
      </c>
      <c r="B54" s="12">
        <v>2018</v>
      </c>
      <c r="C54" s="12">
        <v>32</v>
      </c>
      <c r="D54" s="12">
        <v>17</v>
      </c>
      <c r="E54" s="52">
        <f>D54/C54</f>
        <v>0.53125</v>
      </c>
      <c r="F54" s="12">
        <v>17</v>
      </c>
      <c r="G54" s="12">
        <v>0</v>
      </c>
      <c r="H54" s="12">
        <v>0</v>
      </c>
      <c r="I54" s="12">
        <v>0</v>
      </c>
      <c r="J54" s="12">
        <v>7</v>
      </c>
      <c r="K54" s="12">
        <v>4</v>
      </c>
      <c r="L54" s="52">
        <f>(G54*1.333+H54*1.667+I54*2)/D54</f>
        <v>0</v>
      </c>
      <c r="M54" s="52">
        <f>L54+E54</f>
        <v>0.53125</v>
      </c>
    </row>
    <row r="55" ht="15" customHeight="1">
      <c r="A55" t="s" s="30">
        <v>104</v>
      </c>
      <c r="B55" s="12">
        <v>2018</v>
      </c>
      <c r="C55" s="12">
        <v>47</v>
      </c>
      <c r="D55" s="12">
        <v>26</v>
      </c>
      <c r="E55" s="52">
        <f>D55/C55</f>
        <v>0.553191489361702</v>
      </c>
      <c r="F55" s="12">
        <v>19</v>
      </c>
      <c r="G55" s="12">
        <v>5</v>
      </c>
      <c r="H55" s="12">
        <v>2</v>
      </c>
      <c r="I55" s="12">
        <v>1</v>
      </c>
      <c r="J55" s="12">
        <v>24</v>
      </c>
      <c r="K55" s="12">
        <v>19</v>
      </c>
      <c r="L55" s="52">
        <f>(G55*1.333+H55*1.667+I55*2)/D55</f>
        <v>0.4615</v>
      </c>
      <c r="M55" s="52">
        <f>L55+E55</f>
        <v>1.0146914893617</v>
      </c>
    </row>
    <row r="56" ht="15" customHeight="1">
      <c r="A56" t="s" s="30">
        <v>201</v>
      </c>
      <c r="B56" s="12">
        <v>2018</v>
      </c>
      <c r="C56" s="12">
        <v>48</v>
      </c>
      <c r="D56" s="12">
        <v>33</v>
      </c>
      <c r="E56" s="52">
        <f>D56/C56</f>
        <v>0.6875</v>
      </c>
      <c r="F56" s="12">
        <v>19</v>
      </c>
      <c r="G56" s="12">
        <v>8</v>
      </c>
      <c r="H56" s="12">
        <v>4</v>
      </c>
      <c r="I56" s="12">
        <v>2</v>
      </c>
      <c r="J56" s="12">
        <v>18</v>
      </c>
      <c r="K56" s="12">
        <v>16</v>
      </c>
      <c r="L56" s="52">
        <f>(G56*1.333+H56*1.667+I56*2)/D56</f>
        <v>0.646424242424242</v>
      </c>
      <c r="M56" s="52">
        <f>L56+E56</f>
        <v>1.33392424242424</v>
      </c>
    </row>
    <row r="57" ht="15" customHeight="1">
      <c r="A57" t="s" s="30">
        <v>202</v>
      </c>
      <c r="B57" s="12">
        <v>2018</v>
      </c>
      <c r="C57" s="12">
        <v>50</v>
      </c>
      <c r="D57" s="12">
        <v>33</v>
      </c>
      <c r="E57" s="52">
        <f>D57/C57</f>
        <v>0.66</v>
      </c>
      <c r="F57" s="12">
        <v>22</v>
      </c>
      <c r="G57" s="12">
        <v>9</v>
      </c>
      <c r="H57" s="12">
        <v>0</v>
      </c>
      <c r="I57" s="12">
        <v>2</v>
      </c>
      <c r="J57" s="12">
        <v>11</v>
      </c>
      <c r="K57" s="12">
        <v>18</v>
      </c>
      <c r="L57" s="52">
        <f>(G57*1.333+H57*1.667+I57*2)/D57</f>
        <v>0.484757575757576</v>
      </c>
      <c r="M57" s="52">
        <f>L57+E57</f>
        <v>1.14475757575758</v>
      </c>
    </row>
    <row r="58" ht="15" customHeight="1">
      <c r="A58" t="s" s="30">
        <v>75</v>
      </c>
      <c r="B58" s="12">
        <v>2018</v>
      </c>
      <c r="C58" s="12">
        <v>35</v>
      </c>
      <c r="D58" s="12">
        <v>28</v>
      </c>
      <c r="E58" s="52">
        <f>D58/C58</f>
        <v>0.8</v>
      </c>
      <c r="F58" s="12">
        <v>15</v>
      </c>
      <c r="G58" s="12">
        <v>6</v>
      </c>
      <c r="H58" s="12">
        <v>5</v>
      </c>
      <c r="I58" s="12">
        <v>2</v>
      </c>
      <c r="J58" s="12">
        <v>19</v>
      </c>
      <c r="K58" s="12">
        <v>16</v>
      </c>
      <c r="L58" s="52">
        <f>(G58*1.333+H58*1.667+I58*2)/D58</f>
        <v>0.726178571428571</v>
      </c>
      <c r="M58" s="52">
        <f>L58+E58</f>
        <v>1.52617857142857</v>
      </c>
    </row>
    <row r="59" ht="15" customHeight="1">
      <c r="A59" t="s" s="30">
        <v>127</v>
      </c>
      <c r="B59" s="12">
        <v>2018</v>
      </c>
      <c r="C59" s="12">
        <v>41</v>
      </c>
      <c r="D59" s="12">
        <v>33</v>
      </c>
      <c r="E59" s="52">
        <f>D59/C59</f>
        <v>0.804878048780488</v>
      </c>
      <c r="F59" s="12">
        <v>11</v>
      </c>
      <c r="G59" s="12">
        <v>18</v>
      </c>
      <c r="H59" s="12">
        <v>1</v>
      </c>
      <c r="I59" s="12">
        <v>3</v>
      </c>
      <c r="J59" s="12">
        <v>24</v>
      </c>
      <c r="K59" s="12">
        <v>16</v>
      </c>
      <c r="L59" s="52">
        <f>(G59*1.333+H59*1.667+I59*2)/D59</f>
        <v>0.959424242424242</v>
      </c>
      <c r="M59" s="52">
        <f>L59+E59</f>
        <v>1.76430229120473</v>
      </c>
    </row>
    <row r="60" ht="15" customHeight="1">
      <c r="A60" t="s" s="30">
        <v>141</v>
      </c>
      <c r="B60" s="12">
        <v>2018</v>
      </c>
      <c r="C60" s="12">
        <v>38</v>
      </c>
      <c r="D60" s="12">
        <v>27</v>
      </c>
      <c r="E60" s="52">
        <f>D60/C60</f>
        <v>0.710526315789474</v>
      </c>
      <c r="F60" s="12">
        <v>26</v>
      </c>
      <c r="G60" s="12">
        <v>1</v>
      </c>
      <c r="H60" s="12">
        <v>0</v>
      </c>
      <c r="I60" s="12">
        <v>0</v>
      </c>
      <c r="J60" s="12">
        <v>12</v>
      </c>
      <c r="K60" s="12">
        <v>13</v>
      </c>
      <c r="L60" s="52">
        <v>0</v>
      </c>
      <c r="M60" s="52">
        <f>L60+E60</f>
        <v>0.710526315789474</v>
      </c>
    </row>
    <row r="61" ht="15" customHeight="1">
      <c r="A61" t="s" s="30">
        <v>203</v>
      </c>
      <c r="B61" s="12">
        <v>2018</v>
      </c>
      <c r="C61" s="12">
        <v>19</v>
      </c>
      <c r="D61" s="12">
        <v>12</v>
      </c>
      <c r="E61" s="52">
        <f>D61/C61</f>
        <v>0.631578947368421</v>
      </c>
      <c r="F61" s="12">
        <v>12</v>
      </c>
      <c r="G61" s="12">
        <v>0</v>
      </c>
      <c r="H61" s="12">
        <v>0</v>
      </c>
      <c r="I61" s="12">
        <v>0</v>
      </c>
      <c r="J61" s="12">
        <v>2</v>
      </c>
      <c r="K61" s="12">
        <v>7</v>
      </c>
      <c r="L61" s="52">
        <f>(G61*1.333+H61*1.667+I61*2)/D61</f>
        <v>0</v>
      </c>
      <c r="M61" s="52">
        <f>L61+E61</f>
        <v>0.631578947368421</v>
      </c>
    </row>
    <row r="62" ht="15" customHeight="1">
      <c r="A62" t="s" s="74">
        <v>162</v>
      </c>
      <c r="B62" s="75"/>
      <c r="C62" s="76"/>
      <c r="D62" s="77"/>
      <c r="E62" s="77"/>
      <c r="F62" s="77"/>
      <c r="G62" s="77"/>
      <c r="H62" s="77"/>
      <c r="I62" s="77"/>
      <c r="J62" s="77"/>
      <c r="K62" s="77"/>
      <c r="L62" s="77"/>
      <c r="M62" s="77"/>
    </row>
    <row r="63" ht="15" customHeight="1">
      <c r="A63" t="s" s="30">
        <v>204</v>
      </c>
      <c r="B63" s="12">
        <v>2018</v>
      </c>
      <c r="C63" s="12">
        <v>4</v>
      </c>
      <c r="D63" s="12">
        <v>2</v>
      </c>
      <c r="E63" s="52">
        <f>D63/C63</f>
        <v>0.5</v>
      </c>
      <c r="F63" s="12">
        <v>1</v>
      </c>
      <c r="G63" s="12">
        <v>1</v>
      </c>
      <c r="H63" s="12">
        <v>0</v>
      </c>
      <c r="I63" s="12">
        <v>0</v>
      </c>
      <c r="J63" s="12">
        <v>0</v>
      </c>
      <c r="K63" s="12">
        <v>2</v>
      </c>
      <c r="L63" s="52">
        <f>(G63*1.333+H63*1.667+I63*2)/D63</f>
        <v>0.6665</v>
      </c>
      <c r="M63" s="52">
        <f>L63+E63</f>
        <v>1.1665</v>
      </c>
    </row>
    <row r="64" ht="15" customHeight="1">
      <c r="A64" t="s" s="30">
        <v>205</v>
      </c>
      <c r="B64" s="12">
        <v>2018</v>
      </c>
      <c r="C64" s="12">
        <v>8</v>
      </c>
      <c r="D64" s="12">
        <v>3</v>
      </c>
      <c r="E64" s="52">
        <f>D64/C64</f>
        <v>0.375</v>
      </c>
      <c r="F64" s="12">
        <v>3</v>
      </c>
      <c r="G64" s="12">
        <v>0</v>
      </c>
      <c r="H64" s="12">
        <v>0</v>
      </c>
      <c r="I64" s="12">
        <v>0</v>
      </c>
      <c r="J64" s="12">
        <v>2</v>
      </c>
      <c r="K64" s="12">
        <v>3</v>
      </c>
      <c r="L64" s="52">
        <f>(G64*1.333+H64*1.667+I64*2)/D64</f>
        <v>0</v>
      </c>
      <c r="M64" s="52">
        <f>L64+E64</f>
        <v>0.375</v>
      </c>
    </row>
    <row r="65" ht="15" customHeight="1">
      <c r="A65" t="s" s="30">
        <v>206</v>
      </c>
      <c r="B65" s="12">
        <v>2018</v>
      </c>
      <c r="C65" s="12">
        <v>4</v>
      </c>
      <c r="D65" s="12">
        <v>3</v>
      </c>
      <c r="E65" s="52">
        <f>D65/C65</f>
        <v>0.75</v>
      </c>
      <c r="F65" s="12">
        <v>1</v>
      </c>
      <c r="G65" s="12">
        <v>2</v>
      </c>
      <c r="H65" s="12">
        <v>0</v>
      </c>
      <c r="I65" s="12">
        <v>0</v>
      </c>
      <c r="J65" s="12">
        <v>1</v>
      </c>
      <c r="K65" s="12">
        <v>3</v>
      </c>
      <c r="L65" s="52">
        <f>(G65*1.333+H65*1.667+I65*2)/D65</f>
        <v>0.888666666666667</v>
      </c>
      <c r="M65" s="52">
        <f>L65+E65</f>
        <v>1.63866666666667</v>
      </c>
    </row>
    <row r="66" ht="15" customHeight="1">
      <c r="A66" t="s" s="30">
        <v>207</v>
      </c>
      <c r="B66" s="12">
        <v>2018</v>
      </c>
      <c r="C66" s="12">
        <v>3</v>
      </c>
      <c r="D66" s="12">
        <v>2</v>
      </c>
      <c r="E66" s="52">
        <f>D66/C66</f>
        <v>0.666666666666667</v>
      </c>
      <c r="F66" s="12">
        <v>1</v>
      </c>
      <c r="G66" s="12">
        <v>1</v>
      </c>
      <c r="H66" s="12">
        <v>0</v>
      </c>
      <c r="I66" s="12">
        <v>0</v>
      </c>
      <c r="J66" s="12">
        <v>1</v>
      </c>
      <c r="K66" s="12">
        <v>0</v>
      </c>
      <c r="L66" s="52">
        <f>(G66*1.333+H66*1.667+I66*2)/D66</f>
        <v>0.6665</v>
      </c>
      <c r="M66" s="52">
        <f>L66+E66</f>
        <v>1.33316666666667</v>
      </c>
    </row>
    <row r="67" ht="15" customHeight="1">
      <c r="A67" t="s" s="30">
        <v>208</v>
      </c>
      <c r="B67" s="12">
        <v>2018</v>
      </c>
      <c r="C67" s="12">
        <v>3</v>
      </c>
      <c r="D67" s="12">
        <v>2</v>
      </c>
      <c r="E67" s="52">
        <f>D67/C67</f>
        <v>0.666666666666667</v>
      </c>
      <c r="F67" s="12">
        <v>2</v>
      </c>
      <c r="G67" s="12">
        <v>0</v>
      </c>
      <c r="H67" s="12">
        <v>0</v>
      </c>
      <c r="I67" s="12">
        <v>0</v>
      </c>
      <c r="J67" s="12">
        <v>1</v>
      </c>
      <c r="K67" s="12">
        <v>2</v>
      </c>
      <c r="L67" s="52">
        <f>(G67*1.333+H67*1.667+I67*2)/D67</f>
        <v>0</v>
      </c>
      <c r="M67" s="52">
        <f>L67+E67</f>
        <v>0.666666666666667</v>
      </c>
    </row>
    <row r="68" ht="15" customHeight="1">
      <c r="A68" t="s" s="30">
        <v>209</v>
      </c>
      <c r="B68" s="12">
        <v>2018</v>
      </c>
      <c r="C68" s="12">
        <v>21</v>
      </c>
      <c r="D68" s="12">
        <v>11</v>
      </c>
      <c r="E68" s="52">
        <f>D68/C68</f>
        <v>0.5238095238095239</v>
      </c>
      <c r="F68" s="12">
        <v>11</v>
      </c>
      <c r="G68" s="12">
        <v>0</v>
      </c>
      <c r="H68" s="12">
        <v>0</v>
      </c>
      <c r="I68" s="12">
        <v>0</v>
      </c>
      <c r="J68" s="12">
        <v>5</v>
      </c>
      <c r="K68" s="12">
        <v>5</v>
      </c>
      <c r="L68" s="52">
        <f>(G68*1.333+H68*1.667+I68*2)/D68</f>
        <v>0</v>
      </c>
      <c r="M68" s="52">
        <f>L68+E68</f>
        <v>0.5238095238095239</v>
      </c>
    </row>
    <row r="69" ht="15" customHeight="1">
      <c r="A69" t="s" s="30">
        <v>210</v>
      </c>
      <c r="B69" s="12">
        <v>2018</v>
      </c>
      <c r="C69" s="12">
        <v>29</v>
      </c>
      <c r="D69" s="12">
        <v>15</v>
      </c>
      <c r="E69" s="52">
        <f>D69/C69</f>
        <v>0.517241379310345</v>
      </c>
      <c r="F69" s="12">
        <v>15</v>
      </c>
      <c r="G69" s="12">
        <v>0</v>
      </c>
      <c r="H69" s="12">
        <v>0</v>
      </c>
      <c r="I69" s="12">
        <v>0</v>
      </c>
      <c r="J69" s="12">
        <v>6</v>
      </c>
      <c r="K69" s="12">
        <v>9</v>
      </c>
      <c r="L69" s="52">
        <f>(G69*1.333+H69*1.667+I69*2)/D69</f>
        <v>0</v>
      </c>
      <c r="M69" s="52">
        <f>L69+E69</f>
        <v>0.517241379310345</v>
      </c>
    </row>
    <row r="70" ht="15" customHeight="1">
      <c r="A70" t="s" s="30">
        <v>163</v>
      </c>
      <c r="B70" s="12">
        <v>2018</v>
      </c>
      <c r="C70" s="12">
        <v>6</v>
      </c>
      <c r="D70" s="12">
        <v>4</v>
      </c>
      <c r="E70" s="52">
        <f>D70/C70</f>
        <v>0.666666666666667</v>
      </c>
      <c r="F70" s="12">
        <v>3</v>
      </c>
      <c r="G70" s="12">
        <v>0</v>
      </c>
      <c r="H70" s="12">
        <v>1</v>
      </c>
      <c r="I70" s="12">
        <v>0</v>
      </c>
      <c r="J70" s="12">
        <v>2</v>
      </c>
      <c r="K70" s="12">
        <v>2</v>
      </c>
      <c r="L70" s="52">
        <f>(G70*1.333+H70*1.667+I70*2)/D70</f>
        <v>0.41675</v>
      </c>
      <c r="M70" s="52">
        <f>L70+E70</f>
        <v>1.08341666666667</v>
      </c>
    </row>
    <row r="71" ht="15" customHeight="1">
      <c r="A71" t="s" s="30">
        <v>211</v>
      </c>
      <c r="B71" s="12">
        <v>2018</v>
      </c>
      <c r="C71" s="12">
        <v>7</v>
      </c>
      <c r="D71" s="12">
        <v>6</v>
      </c>
      <c r="E71" s="52">
        <f>D71/C71</f>
        <v>0.857142857142857</v>
      </c>
      <c r="F71" s="12">
        <v>4</v>
      </c>
      <c r="G71" s="12">
        <v>2</v>
      </c>
      <c r="H71" s="12">
        <v>0</v>
      </c>
      <c r="I71" s="12">
        <v>0</v>
      </c>
      <c r="J71" s="12">
        <v>2</v>
      </c>
      <c r="K71" s="12">
        <v>3</v>
      </c>
      <c r="L71" s="52">
        <f>(G71*1.333+H71*1.667+I71*2)/D71</f>
        <v>0.444333333333333</v>
      </c>
      <c r="M71" s="52">
        <f>L71+E71</f>
        <v>1.30147619047619</v>
      </c>
    </row>
    <row r="72" ht="15" customHeight="1">
      <c r="A72" t="s" s="30">
        <v>212</v>
      </c>
      <c r="B72" s="12">
        <v>2018</v>
      </c>
      <c r="C72" s="12">
        <v>3</v>
      </c>
      <c r="D72" s="12">
        <v>2</v>
      </c>
      <c r="E72" s="52">
        <f>D72/C72</f>
        <v>0.666666666666667</v>
      </c>
      <c r="F72" s="12">
        <v>2</v>
      </c>
      <c r="G72" s="12">
        <v>0</v>
      </c>
      <c r="H72" s="12">
        <v>0</v>
      </c>
      <c r="I72" s="12">
        <v>0</v>
      </c>
      <c r="J72" s="12">
        <v>1</v>
      </c>
      <c r="K72" s="12">
        <v>1</v>
      </c>
      <c r="L72" s="52">
        <f>(G72*1.333+H72*1.667+I72*2)/D72</f>
        <v>0</v>
      </c>
      <c r="M72" s="52">
        <f>L72+E72</f>
        <v>0.666666666666667</v>
      </c>
    </row>
    <row r="73" ht="15" customHeight="1">
      <c r="A73" t="s" s="30">
        <v>213</v>
      </c>
      <c r="B73" s="12">
        <v>2018</v>
      </c>
      <c r="C73" s="12">
        <v>19</v>
      </c>
      <c r="D73" s="12">
        <v>9</v>
      </c>
      <c r="E73" s="52">
        <f>D73/C73</f>
        <v>0.473684210526316</v>
      </c>
      <c r="F73" s="12">
        <v>9</v>
      </c>
      <c r="G73" s="12">
        <v>0</v>
      </c>
      <c r="H73" s="12">
        <v>0</v>
      </c>
      <c r="I73" s="12">
        <v>0</v>
      </c>
      <c r="J73" s="12">
        <v>4</v>
      </c>
      <c r="K73" s="12">
        <v>3</v>
      </c>
      <c r="L73" s="52">
        <f>(G73*1.333+H73*1.667+I73*2)/D73</f>
        <v>0</v>
      </c>
      <c r="M73" s="52">
        <f>L73+E73</f>
        <v>0.473684210526316</v>
      </c>
    </row>
    <row r="74" ht="15" customHeight="1">
      <c r="A74" t="s" s="30">
        <v>214</v>
      </c>
      <c r="B74" s="12">
        <v>2018</v>
      </c>
      <c r="C74" s="12">
        <v>5</v>
      </c>
      <c r="D74" s="12">
        <v>5</v>
      </c>
      <c r="E74" s="52">
        <f>D74/C74</f>
        <v>1</v>
      </c>
      <c r="F74" s="12">
        <v>4</v>
      </c>
      <c r="G74" s="12">
        <v>0</v>
      </c>
      <c r="H74" s="12">
        <v>1</v>
      </c>
      <c r="I74" s="12">
        <v>0</v>
      </c>
      <c r="J74" s="12">
        <v>3</v>
      </c>
      <c r="K74" s="12">
        <v>3</v>
      </c>
      <c r="L74" s="52">
        <f>(G74*1.333+H74*1.667+I74*2)/D74</f>
        <v>0.3334</v>
      </c>
      <c r="M74" s="52">
        <f>L74+E74</f>
        <v>1.3334</v>
      </c>
    </row>
    <row r="75" ht="15" customHeight="1">
      <c r="A75" t="s" s="30">
        <v>215</v>
      </c>
      <c r="B75" s="12">
        <v>2018</v>
      </c>
      <c r="C75" s="12">
        <v>3</v>
      </c>
      <c r="D75" s="12">
        <v>1</v>
      </c>
      <c r="E75" s="52">
        <f>D75/C75</f>
        <v>0.333333333333333</v>
      </c>
      <c r="F75" s="12">
        <v>0</v>
      </c>
      <c r="G75" s="12">
        <v>1</v>
      </c>
      <c r="H75" s="12">
        <v>0</v>
      </c>
      <c r="I75" s="12">
        <v>0</v>
      </c>
      <c r="J75" s="12">
        <v>2</v>
      </c>
      <c r="K75" s="12">
        <v>0</v>
      </c>
      <c r="L75" s="52">
        <f>(G75*1.333+H75*1.667+I75*2)/D75</f>
        <v>1.333</v>
      </c>
      <c r="M75" s="52">
        <f>L75+E75</f>
        <v>1.66633333333333</v>
      </c>
    </row>
    <row r="76" ht="15" customHeight="1">
      <c r="A76" t="s" s="30">
        <v>216</v>
      </c>
      <c r="B76" s="12">
        <v>2018</v>
      </c>
      <c r="C76" s="12">
        <v>9</v>
      </c>
      <c r="D76" s="12">
        <v>6</v>
      </c>
      <c r="E76" s="52">
        <f>D76/C76</f>
        <v>0.666666666666667</v>
      </c>
      <c r="F76" s="12">
        <v>6</v>
      </c>
      <c r="G76" s="12">
        <v>0</v>
      </c>
      <c r="H76" s="12">
        <v>0</v>
      </c>
      <c r="I76" s="12">
        <v>0</v>
      </c>
      <c r="J76" s="12">
        <v>1</v>
      </c>
      <c r="K76" s="12">
        <v>2</v>
      </c>
      <c r="L76" s="52">
        <f>(G76*1.333+H76*1.667+I76*2)/D76</f>
        <v>0</v>
      </c>
      <c r="M76" s="52">
        <f>L76+E76</f>
        <v>0.666666666666667</v>
      </c>
    </row>
    <row r="77" ht="15" customHeight="1">
      <c r="A77" t="s" s="30">
        <v>164</v>
      </c>
      <c r="B77" s="12">
        <v>2018</v>
      </c>
      <c r="C77" s="12">
        <v>11</v>
      </c>
      <c r="D77" s="12">
        <v>2</v>
      </c>
      <c r="E77" s="52">
        <f>D77/C77</f>
        <v>0.181818181818182</v>
      </c>
      <c r="F77" s="12">
        <v>2</v>
      </c>
      <c r="G77" s="12">
        <v>0</v>
      </c>
      <c r="H77" s="12">
        <v>0</v>
      </c>
      <c r="I77" s="12">
        <v>0</v>
      </c>
      <c r="J77" s="12">
        <v>1</v>
      </c>
      <c r="K77" s="12">
        <v>0</v>
      </c>
      <c r="L77" s="52">
        <f>(G77*1.333+H77*1.667+I77*2)/D77</f>
        <v>0</v>
      </c>
      <c r="M77" s="52">
        <f>L77+E77</f>
        <v>0.181818181818182</v>
      </c>
    </row>
    <row r="78" ht="15" customHeight="1">
      <c r="A78" t="s" s="30">
        <v>71</v>
      </c>
      <c r="B78" s="12">
        <v>2018</v>
      </c>
      <c r="C78" s="12">
        <v>8</v>
      </c>
      <c r="D78" s="12">
        <v>6</v>
      </c>
      <c r="E78" s="52">
        <f>D78/C78</f>
        <v>0.75</v>
      </c>
      <c r="F78" s="12">
        <v>4</v>
      </c>
      <c r="G78" s="12">
        <v>1</v>
      </c>
      <c r="H78" s="12">
        <v>0</v>
      </c>
      <c r="I78" s="12">
        <v>1</v>
      </c>
      <c r="J78" s="12">
        <v>3</v>
      </c>
      <c r="K78" s="12">
        <v>3</v>
      </c>
      <c r="L78" s="52">
        <f>(G78*1.333+H78*1.667+I78*2)/D78</f>
        <v>0.5555</v>
      </c>
      <c r="M78" s="52">
        <f>L78+E78</f>
        <v>1.3055</v>
      </c>
    </row>
    <row r="79" ht="15" customHeight="1">
      <c r="A79" t="s" s="30">
        <v>105</v>
      </c>
      <c r="B79" s="12">
        <v>2018</v>
      </c>
      <c r="C79" s="12">
        <f>4</f>
        <v>4</v>
      </c>
      <c r="D79" s="12">
        <v>3</v>
      </c>
      <c r="E79" s="52">
        <f>D79/C79</f>
        <v>0.75</v>
      </c>
      <c r="F79" s="12">
        <v>1</v>
      </c>
      <c r="G79" s="12">
        <v>1</v>
      </c>
      <c r="H79" s="12">
        <v>1</v>
      </c>
      <c r="I79" s="12">
        <v>0</v>
      </c>
      <c r="J79" s="12">
        <v>0</v>
      </c>
      <c r="K79" s="12">
        <v>3</v>
      </c>
      <c r="L79" s="52">
        <f>(G79*1.333+H79*1.667+I79*2)/D79</f>
        <v>1</v>
      </c>
      <c r="M79" s="52">
        <f>L79+E79</f>
        <v>1.75</v>
      </c>
    </row>
    <row r="80" ht="15" customHeight="1">
      <c r="A80" t="s" s="30">
        <v>217</v>
      </c>
      <c r="B80" s="12">
        <v>2018</v>
      </c>
      <c r="C80" s="12">
        <v>8</v>
      </c>
      <c r="D80" s="12">
        <v>6</v>
      </c>
      <c r="E80" s="52">
        <f>D80/C80</f>
        <v>0.75</v>
      </c>
      <c r="F80" s="12">
        <v>6</v>
      </c>
      <c r="G80" s="12">
        <v>0</v>
      </c>
      <c r="H80" s="12">
        <v>0</v>
      </c>
      <c r="I80" s="12">
        <v>0</v>
      </c>
      <c r="J80" s="12">
        <v>3</v>
      </c>
      <c r="K80" s="12">
        <v>3</v>
      </c>
      <c r="L80" s="52">
        <f>(G80*1.333+H80*1.667+I80*2)/D80</f>
        <v>0</v>
      </c>
      <c r="M80" s="52">
        <f>L80+E80</f>
        <v>0.75</v>
      </c>
    </row>
    <row r="81" ht="14.65" customHeight="1">
      <c r="A81" s="78"/>
      <c r="B81" s="79"/>
      <c r="C81" s="80"/>
      <c r="D81" s="80"/>
      <c r="E81" s="80"/>
      <c r="F81" s="80"/>
      <c r="G81" s="80"/>
      <c r="H81" s="80"/>
      <c r="I81" s="80"/>
      <c r="J81" s="80"/>
      <c r="K81" s="80"/>
      <c r="L81" s="80"/>
      <c r="M81" s="80"/>
    </row>
    <row r="82" ht="14.35" customHeight="1">
      <c r="A82" t="s" s="85">
        <v>171</v>
      </c>
      <c r="B82" s="86"/>
      <c r="C82" s="87"/>
      <c r="D82" s="87"/>
      <c r="E82" s="87"/>
      <c r="F82" s="87"/>
      <c r="G82" s="87"/>
      <c r="H82" s="87"/>
      <c r="I82" s="87"/>
      <c r="J82" s="87"/>
      <c r="K82" s="87"/>
      <c r="L82" s="87"/>
      <c r="M82" s="87"/>
    </row>
    <row r="83" ht="14.35" customHeight="1">
      <c r="A83" t="s" s="81">
        <v>172</v>
      </c>
      <c r="B83" s="82"/>
      <c r="C83" s="83"/>
      <c r="D83" s="83"/>
      <c r="E83" s="83"/>
      <c r="F83" s="83"/>
      <c r="G83" s="83"/>
      <c r="H83" s="83"/>
      <c r="I83" s="83"/>
      <c r="J83" s="83"/>
      <c r="K83" s="83"/>
      <c r="L83" s="83"/>
      <c r="M83" s="83"/>
    </row>
    <row r="84" ht="14.35" customHeight="1">
      <c r="A84" t="s" s="81">
        <v>173</v>
      </c>
      <c r="B84" s="82"/>
      <c r="C84" s="83"/>
      <c r="D84" s="83"/>
      <c r="E84" s="83"/>
      <c r="F84" s="83"/>
      <c r="G84" s="83"/>
      <c r="H84" s="83"/>
      <c r="I84" s="83"/>
      <c r="J84" s="83"/>
      <c r="K84" s="83"/>
      <c r="L84" s="83"/>
      <c r="M84" s="83"/>
    </row>
    <row r="85" ht="14.35" customHeight="1">
      <c r="A85" t="s" s="81">
        <v>174</v>
      </c>
      <c r="B85" s="82"/>
      <c r="C85" s="83"/>
      <c r="D85" s="83"/>
      <c r="E85" s="83"/>
      <c r="F85" s="83"/>
      <c r="G85" s="83"/>
      <c r="H85" s="83"/>
      <c r="I85" s="83"/>
      <c r="J85" s="83"/>
      <c r="K85" s="83"/>
      <c r="L85" s="83"/>
      <c r="M85" s="83"/>
    </row>
    <row r="86" ht="14.35" customHeight="1">
      <c r="A86" t="s" s="81">
        <v>175</v>
      </c>
      <c r="B86" s="82"/>
      <c r="C86" s="83"/>
      <c r="D86" s="83"/>
      <c r="E86" s="83"/>
      <c r="F86" s="83"/>
      <c r="G86" s="83"/>
      <c r="H86" s="83"/>
      <c r="I86" s="83"/>
      <c r="J86" s="83"/>
      <c r="K86" s="83"/>
      <c r="L86" s="83"/>
      <c r="M86" s="83"/>
    </row>
    <row r="87" ht="14.35" customHeight="1">
      <c r="A87" t="s" s="81">
        <v>176</v>
      </c>
      <c r="B87" s="82"/>
      <c r="C87" s="83"/>
      <c r="D87" s="83"/>
      <c r="E87" s="83"/>
      <c r="F87" s="83"/>
      <c r="G87" s="83"/>
      <c r="H87" s="83"/>
      <c r="I87" s="83"/>
      <c r="J87" s="83"/>
      <c r="K87" s="83"/>
      <c r="L87" s="83"/>
      <c r="M87" s="83"/>
    </row>
    <row r="88" ht="14.35" customHeight="1">
      <c r="A88" t="s" s="81">
        <v>177</v>
      </c>
      <c r="B88" s="82"/>
      <c r="C88" s="83"/>
      <c r="D88" s="83"/>
      <c r="E88" s="83"/>
      <c r="F88" s="83"/>
      <c r="G88" s="83"/>
      <c r="H88" s="83"/>
      <c r="I88" s="83"/>
      <c r="J88" s="83"/>
      <c r="K88" s="83"/>
      <c r="L88" s="83"/>
      <c r="M88" s="83"/>
    </row>
    <row r="89" ht="14.35" customHeight="1">
      <c r="A89" t="s" s="81">
        <v>178</v>
      </c>
      <c r="B89" s="82"/>
      <c r="C89" s="83"/>
      <c r="D89" s="83"/>
      <c r="E89" s="83"/>
      <c r="F89" s="83"/>
      <c r="G89" s="83"/>
      <c r="H89" s="83"/>
      <c r="I89" s="83"/>
      <c r="J89" s="83"/>
      <c r="K89" s="83"/>
      <c r="L89" s="83"/>
      <c r="M89" s="83"/>
    </row>
    <row r="90" ht="14.35" customHeight="1">
      <c r="A90" t="s" s="81">
        <v>179</v>
      </c>
      <c r="B90" s="82"/>
      <c r="C90" s="83"/>
      <c r="D90" s="83"/>
      <c r="E90" s="83"/>
      <c r="F90" s="83"/>
      <c r="G90" s="83"/>
      <c r="H90" s="83"/>
      <c r="I90" s="83"/>
      <c r="J90" s="83"/>
      <c r="K90" s="83"/>
      <c r="L90" s="83"/>
      <c r="M90" s="83"/>
    </row>
    <row r="91" ht="14.35" customHeight="1">
      <c r="A91" t="s" s="81">
        <v>180</v>
      </c>
      <c r="B91" s="82"/>
      <c r="C91" s="83"/>
      <c r="D91" s="83"/>
      <c r="E91" s="83"/>
      <c r="F91" s="83"/>
      <c r="G91" s="83"/>
      <c r="H91" s="83"/>
      <c r="I91" s="83"/>
      <c r="J91" s="83"/>
      <c r="K91" s="83"/>
      <c r="L91" s="83"/>
      <c r="M91" s="83"/>
    </row>
    <row r="92" ht="14.35" customHeight="1">
      <c r="A92" t="s" s="81">
        <v>181</v>
      </c>
      <c r="B92" s="82"/>
      <c r="C92" s="83"/>
      <c r="D92" s="83"/>
      <c r="E92" s="83"/>
      <c r="F92" s="83"/>
      <c r="G92" s="83"/>
      <c r="H92" s="83"/>
      <c r="I92" s="83"/>
      <c r="J92" s="83"/>
      <c r="K92" s="83"/>
      <c r="L92" s="83"/>
      <c r="M92" s="83"/>
    </row>
    <row r="93" ht="122.35" customHeight="1">
      <c r="A93" t="s" s="88">
        <v>182</v>
      </c>
      <c r="B93" s="82"/>
      <c r="C93" s="83"/>
      <c r="D93" s="89"/>
      <c r="E93" s="89"/>
      <c r="F93" s="89"/>
      <c r="G93" s="89"/>
      <c r="H93" s="89"/>
      <c r="I93" s="89"/>
      <c r="J93" s="89"/>
      <c r="K93" s="89"/>
      <c r="L93" s="89"/>
      <c r="M93" s="89"/>
    </row>
    <row r="94" ht="134.35" customHeight="1">
      <c r="A94" t="s" s="88">
        <v>183</v>
      </c>
      <c r="B94" s="82"/>
      <c r="C94" s="83"/>
      <c r="D94" s="89"/>
      <c r="E94" s="89"/>
      <c r="F94" s="89"/>
      <c r="G94" s="89"/>
      <c r="H94" s="89"/>
      <c r="I94" s="89"/>
      <c r="J94" s="89"/>
      <c r="K94" s="89"/>
      <c r="L94" s="89"/>
      <c r="M94" s="89"/>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5.xml><?xml version="1.0" encoding="utf-8"?>
<worksheet xmlns:r="http://schemas.openxmlformats.org/officeDocument/2006/relationships" xmlns="http://schemas.openxmlformats.org/spreadsheetml/2006/main">
  <sheetPr>
    <pageSetUpPr fitToPage="1"/>
  </sheetPr>
  <dimension ref="A2:N107"/>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29.5312" style="100" customWidth="1"/>
    <col min="2" max="2" width="12.6562" style="100" customWidth="1"/>
    <col min="3" max="3" width="5.73438" style="100" customWidth="1"/>
    <col min="4" max="4" width="6.99219" style="100" customWidth="1"/>
    <col min="5" max="5" width="8.5" style="100" customWidth="1"/>
    <col min="6" max="6" width="6.78906" style="100" customWidth="1"/>
    <col min="7" max="7" width="6.05469" style="100" customWidth="1"/>
    <col min="8" max="8" width="5.20312" style="100" customWidth="1"/>
    <col min="9" max="9" width="7.125" style="100" customWidth="1"/>
    <col min="10" max="10" width="5.77344" style="100" customWidth="1"/>
    <col min="11" max="11" width="7.66406" style="100" customWidth="1"/>
    <col min="12" max="12" width="8.875" style="100" customWidth="1"/>
    <col min="13" max="14" width="8.09375" style="100" customWidth="1"/>
    <col min="15" max="256" width="16.3516" style="100" customWidth="1"/>
  </cols>
  <sheetData>
    <row r="1" ht="16" customHeight="1">
      <c r="A1" t="s" s="7">
        <v>219</v>
      </c>
      <c r="B1" s="7"/>
      <c r="C1" s="7"/>
      <c r="D1" s="7"/>
      <c r="E1" s="7"/>
      <c r="F1" s="7"/>
      <c r="G1" s="7"/>
      <c r="H1" s="7"/>
      <c r="I1" s="7"/>
      <c r="J1" s="7"/>
      <c r="K1" s="7"/>
      <c r="L1" s="7"/>
      <c r="M1" s="7"/>
      <c r="N1" s="7"/>
    </row>
    <row r="2" ht="14.65" customHeight="1">
      <c r="A2" t="s" s="8">
        <v>6</v>
      </c>
      <c r="B2" t="s" s="9">
        <v>122</v>
      </c>
      <c r="C2" t="s" s="9">
        <v>7</v>
      </c>
      <c r="D2" t="s" s="9">
        <v>8</v>
      </c>
      <c r="E2" t="s" s="9">
        <v>9</v>
      </c>
      <c r="F2" t="s" s="9">
        <v>10</v>
      </c>
      <c r="G2" t="s" s="9">
        <v>11</v>
      </c>
      <c r="H2" t="s" s="9">
        <v>12</v>
      </c>
      <c r="I2" t="s" s="9">
        <v>13</v>
      </c>
      <c r="J2" t="s" s="9">
        <v>14</v>
      </c>
      <c r="K2" t="s" s="9">
        <v>15</v>
      </c>
      <c r="L2" t="s" s="9">
        <v>16</v>
      </c>
      <c r="M2" t="s" s="10">
        <v>17</v>
      </c>
      <c r="N2" s="101"/>
    </row>
    <row r="3" ht="14.65" customHeight="1">
      <c r="A3" t="s" s="102">
        <v>221</v>
      </c>
      <c r="B3" s="103"/>
      <c r="C3" s="104"/>
      <c r="D3" s="104"/>
      <c r="E3" s="105"/>
      <c r="F3" s="104"/>
      <c r="G3" s="104"/>
      <c r="H3" s="104"/>
      <c r="I3" s="104"/>
      <c r="J3" s="104"/>
      <c r="K3" s="104"/>
      <c r="L3" s="105"/>
      <c r="M3" s="105"/>
      <c r="N3" s="105"/>
    </row>
    <row r="4" ht="14.35" customHeight="1">
      <c r="A4" t="s" s="81">
        <v>140</v>
      </c>
      <c r="B4" s="106">
        <v>2019</v>
      </c>
      <c r="C4" s="107">
        <v>32</v>
      </c>
      <c r="D4" s="107">
        <v>24</v>
      </c>
      <c r="E4" s="108">
        <f>D4/C4</f>
        <v>0.75</v>
      </c>
      <c r="F4" s="107">
        <v>22</v>
      </c>
      <c r="G4" s="107">
        <v>2</v>
      </c>
      <c r="H4" s="107">
        <v>0</v>
      </c>
      <c r="I4" s="107">
        <v>0</v>
      </c>
      <c r="J4" s="107">
        <v>12</v>
      </c>
      <c r="K4" s="107">
        <v>13</v>
      </c>
      <c r="L4" s="108">
        <f>(G4*1.333+H4*1.667+I4*2)/D4</f>
        <v>0.111083333333333</v>
      </c>
      <c r="M4" s="108">
        <f>E4+L4</f>
        <v>0.861083333333333</v>
      </c>
      <c r="N4" s="108"/>
    </row>
    <row r="5" ht="14.35" customHeight="1">
      <c r="A5" t="s" s="81">
        <v>147</v>
      </c>
      <c r="B5" s="106">
        <v>2019</v>
      </c>
      <c r="C5" s="107">
        <v>14</v>
      </c>
      <c r="D5" s="107">
        <v>10</v>
      </c>
      <c r="E5" s="108">
        <f>D5/C5</f>
        <v>0.714285714285714</v>
      </c>
      <c r="F5" s="107">
        <v>10</v>
      </c>
      <c r="G5" s="107">
        <v>0</v>
      </c>
      <c r="H5" s="107">
        <v>0</v>
      </c>
      <c r="I5" s="107">
        <v>0</v>
      </c>
      <c r="J5" s="107">
        <v>4</v>
      </c>
      <c r="K5" s="107">
        <v>5</v>
      </c>
      <c r="L5" s="108">
        <f>(G5*1.333+H5*1.667+I5*2)/D5</f>
        <v>0</v>
      </c>
      <c r="M5" s="108">
        <f>E5+L5</f>
        <v>0.714285714285714</v>
      </c>
      <c r="N5" s="108"/>
    </row>
    <row r="6" ht="14.35" customHeight="1">
      <c r="A6" t="s" s="81">
        <v>76</v>
      </c>
      <c r="B6" s="106">
        <v>2019</v>
      </c>
      <c r="C6" s="107">
        <v>10</v>
      </c>
      <c r="D6" s="107">
        <v>6</v>
      </c>
      <c r="E6" s="108">
        <f>D6/C6</f>
        <v>0.6</v>
      </c>
      <c r="F6" s="107">
        <v>6</v>
      </c>
      <c r="G6" s="107">
        <v>0</v>
      </c>
      <c r="H6" s="107">
        <v>0</v>
      </c>
      <c r="I6" s="107">
        <v>0</v>
      </c>
      <c r="J6" s="107">
        <v>3</v>
      </c>
      <c r="K6" s="107">
        <v>4</v>
      </c>
      <c r="L6" s="108">
        <f>(G6*1.333+H6*1.667+I6*2)/D6</f>
        <v>0</v>
      </c>
      <c r="M6" s="108">
        <f>E6+L6</f>
        <v>0.6</v>
      </c>
      <c r="N6" s="108"/>
    </row>
    <row r="7" ht="14.35" customHeight="1">
      <c r="A7" t="s" s="81">
        <v>194</v>
      </c>
      <c r="B7" s="106">
        <v>2019</v>
      </c>
      <c r="C7" s="107">
        <v>24</v>
      </c>
      <c r="D7" s="107">
        <v>18</v>
      </c>
      <c r="E7" s="108">
        <f>D7/C7</f>
        <v>0.75</v>
      </c>
      <c r="F7" s="107">
        <v>18</v>
      </c>
      <c r="G7" s="107">
        <v>0</v>
      </c>
      <c r="H7" s="107">
        <v>0</v>
      </c>
      <c r="I7" s="107">
        <v>0</v>
      </c>
      <c r="J7" s="107">
        <v>5</v>
      </c>
      <c r="K7" s="107">
        <v>12</v>
      </c>
      <c r="L7" s="108">
        <f>(G7*1.333+H7*1.667+I7*2)/D7</f>
        <v>0</v>
      </c>
      <c r="M7" s="108">
        <f>E7+L7</f>
        <v>0.75</v>
      </c>
      <c r="N7" s="108"/>
    </row>
    <row r="8" ht="14.35" customHeight="1">
      <c r="A8" t="s" s="81">
        <v>141</v>
      </c>
      <c r="B8" s="106">
        <v>2019</v>
      </c>
      <c r="C8" s="107">
        <v>13</v>
      </c>
      <c r="D8" s="107">
        <v>6</v>
      </c>
      <c r="E8" s="108">
        <f>D8/C8</f>
        <v>0.461538461538462</v>
      </c>
      <c r="F8" s="107">
        <v>6</v>
      </c>
      <c r="G8" s="107">
        <v>0</v>
      </c>
      <c r="H8" s="107">
        <v>0</v>
      </c>
      <c r="I8" s="107">
        <v>0</v>
      </c>
      <c r="J8" s="107">
        <v>3</v>
      </c>
      <c r="K8" s="107">
        <v>2</v>
      </c>
      <c r="L8" s="108">
        <f>(G8*1.333+H8*1.667+I8*2)/D8</f>
        <v>0</v>
      </c>
      <c r="M8" s="108">
        <f>E8+L8</f>
        <v>0.461538461538462</v>
      </c>
      <c r="N8" s="108"/>
    </row>
    <row r="9" ht="14.35" customHeight="1">
      <c r="A9" t="s" s="81">
        <v>222</v>
      </c>
      <c r="B9" s="106">
        <v>2019</v>
      </c>
      <c r="C9" s="107">
        <v>27</v>
      </c>
      <c r="D9" s="107">
        <v>22</v>
      </c>
      <c r="E9" s="108">
        <f>D9/C9</f>
        <v>0.814814814814815</v>
      </c>
      <c r="F9" s="107">
        <v>15</v>
      </c>
      <c r="G9" s="107">
        <v>5</v>
      </c>
      <c r="H9" s="107">
        <v>2</v>
      </c>
      <c r="I9" s="107">
        <v>0</v>
      </c>
      <c r="J9" s="107">
        <v>15</v>
      </c>
      <c r="K9" s="107">
        <v>13</v>
      </c>
      <c r="L9" s="108">
        <f>(G9*1.333+H9*1.667+I9*2)/D9</f>
        <v>0.4545</v>
      </c>
      <c r="M9" s="108">
        <f>E9+L9</f>
        <v>1.26931481481482</v>
      </c>
      <c r="N9" s="108"/>
    </row>
    <row r="10" ht="14.35" customHeight="1">
      <c r="A10" t="s" s="81">
        <v>223</v>
      </c>
      <c r="B10" s="106">
        <v>2019</v>
      </c>
      <c r="C10" s="107">
        <v>22</v>
      </c>
      <c r="D10" s="107">
        <v>15</v>
      </c>
      <c r="E10" s="108">
        <f>D10/C10</f>
        <v>0.681818181818182</v>
      </c>
      <c r="F10" s="107">
        <v>13</v>
      </c>
      <c r="G10" s="107">
        <v>2</v>
      </c>
      <c r="H10" s="107">
        <v>0</v>
      </c>
      <c r="I10" s="107">
        <v>0</v>
      </c>
      <c r="J10" s="107">
        <v>7</v>
      </c>
      <c r="K10" s="107">
        <v>7</v>
      </c>
      <c r="L10" s="108">
        <f>(G10*1.333+H10*1.667+I10*2)/D10</f>
        <v>0.177733333333333</v>
      </c>
      <c r="M10" s="108">
        <f>E10+L10</f>
        <v>0.859551515151515</v>
      </c>
      <c r="N10" s="108"/>
    </row>
    <row r="11" ht="14.35" customHeight="1">
      <c r="A11" t="s" s="81">
        <v>224</v>
      </c>
      <c r="B11" s="106">
        <v>2019</v>
      </c>
      <c r="C11" s="107">
        <v>13</v>
      </c>
      <c r="D11" s="107">
        <v>8</v>
      </c>
      <c r="E11" s="108">
        <f>D11/C11</f>
        <v>0.615384615384615</v>
      </c>
      <c r="F11" s="107">
        <v>8</v>
      </c>
      <c r="G11" s="107">
        <v>0</v>
      </c>
      <c r="H11" s="107">
        <v>0</v>
      </c>
      <c r="I11" s="107">
        <v>0</v>
      </c>
      <c r="J11" s="107">
        <v>5</v>
      </c>
      <c r="K11" s="107">
        <v>5</v>
      </c>
      <c r="L11" s="108">
        <f>(G11*1.333+H11*1.667+I11*2)/D11</f>
        <v>0</v>
      </c>
      <c r="M11" s="108">
        <f>E11+L11</f>
        <v>0.615384615384615</v>
      </c>
      <c r="N11" s="108"/>
    </row>
    <row r="12" ht="14.35" customHeight="1">
      <c r="A12" t="s" s="85">
        <v>123</v>
      </c>
      <c r="B12" s="106">
        <v>2019</v>
      </c>
      <c r="C12" s="107">
        <v>25</v>
      </c>
      <c r="D12" s="107">
        <v>21</v>
      </c>
      <c r="E12" s="108">
        <f>D12/C12</f>
        <v>0.84</v>
      </c>
      <c r="F12" s="107">
        <v>15</v>
      </c>
      <c r="G12" s="107">
        <v>4</v>
      </c>
      <c r="H12" s="107">
        <v>2</v>
      </c>
      <c r="I12" s="107">
        <v>0</v>
      </c>
      <c r="J12" s="107">
        <v>13</v>
      </c>
      <c r="K12" s="107">
        <v>12</v>
      </c>
      <c r="L12" s="108">
        <f>(G12*1.333+H12*1.667+I12*2)/D12</f>
        <v>0.412666666666667</v>
      </c>
      <c r="M12" s="108">
        <f>E12+L12</f>
        <v>1.25266666666667</v>
      </c>
      <c r="N12" s="108"/>
    </row>
    <row r="13" ht="14.35" customHeight="1">
      <c r="A13" t="s" s="81">
        <v>191</v>
      </c>
      <c r="B13" s="106">
        <v>2019</v>
      </c>
      <c r="C13" s="107">
        <v>17</v>
      </c>
      <c r="D13" s="107">
        <v>11</v>
      </c>
      <c r="E13" s="108">
        <f>D13/C13</f>
        <v>0.647058823529412</v>
      </c>
      <c r="F13" s="107">
        <v>10</v>
      </c>
      <c r="G13" s="107">
        <v>1</v>
      </c>
      <c r="H13" s="107">
        <v>0</v>
      </c>
      <c r="I13" s="107">
        <v>0</v>
      </c>
      <c r="J13" s="107">
        <v>1</v>
      </c>
      <c r="K13" s="107">
        <v>9</v>
      </c>
      <c r="L13" s="108">
        <f>(G13*1.333+H13*1.667+I13*2)/D13</f>
        <v>0.121181818181818</v>
      </c>
      <c r="M13" s="108">
        <f>E13+L13</f>
        <v>0.76824064171123</v>
      </c>
      <c r="N13" s="108"/>
    </row>
    <row r="14" ht="14.35" customHeight="1">
      <c r="A14" t="s" s="81">
        <v>132</v>
      </c>
      <c r="B14" s="106">
        <v>2019</v>
      </c>
      <c r="C14" s="107">
        <v>11</v>
      </c>
      <c r="D14" s="107">
        <v>8</v>
      </c>
      <c r="E14" s="108">
        <f>D14/C14</f>
        <v>0.727272727272727</v>
      </c>
      <c r="F14" s="107">
        <v>3</v>
      </c>
      <c r="G14" s="107">
        <v>4</v>
      </c>
      <c r="H14" s="107">
        <v>1</v>
      </c>
      <c r="I14" s="107">
        <v>0</v>
      </c>
      <c r="J14" s="107">
        <v>6</v>
      </c>
      <c r="K14" s="107">
        <v>6</v>
      </c>
      <c r="L14" s="108">
        <f>(G14*1.333+H14*1.667+I14*2)/D14</f>
        <v>0.874875</v>
      </c>
      <c r="M14" s="108">
        <f>E14+L14</f>
        <v>1.60214772727273</v>
      </c>
      <c r="N14" s="108"/>
    </row>
    <row r="15" ht="14.35" customHeight="1">
      <c r="A15" t="s" s="85">
        <v>136</v>
      </c>
      <c r="B15" s="106">
        <v>2019</v>
      </c>
      <c r="C15" s="107">
        <v>26</v>
      </c>
      <c r="D15" s="107">
        <v>11</v>
      </c>
      <c r="E15" s="108">
        <f>D15/C15</f>
        <v>0.423076923076923</v>
      </c>
      <c r="F15" s="107">
        <v>11</v>
      </c>
      <c r="G15" s="107">
        <v>0</v>
      </c>
      <c r="H15" s="107">
        <v>0</v>
      </c>
      <c r="I15" s="107">
        <v>0</v>
      </c>
      <c r="J15" s="107">
        <v>9</v>
      </c>
      <c r="K15" s="107">
        <v>5</v>
      </c>
      <c r="L15" s="108">
        <f>(G15*1.333+H15*1.667+I15*2)/D15</f>
        <v>0</v>
      </c>
      <c r="M15" s="108">
        <f>E15+L15</f>
        <v>0.423076923076923</v>
      </c>
      <c r="N15" s="108"/>
    </row>
    <row r="16" ht="14.65" customHeight="1">
      <c r="A16" t="s" s="109">
        <v>75</v>
      </c>
      <c r="B16" s="110">
        <v>2019</v>
      </c>
      <c r="C16" s="111">
        <v>12</v>
      </c>
      <c r="D16" s="111">
        <v>11</v>
      </c>
      <c r="E16" s="112">
        <f>D16/C16</f>
        <v>0.916666666666667</v>
      </c>
      <c r="F16" s="111">
        <v>6</v>
      </c>
      <c r="G16" s="111">
        <v>5</v>
      </c>
      <c r="H16" s="111">
        <v>0</v>
      </c>
      <c r="I16" s="111">
        <v>0</v>
      </c>
      <c r="J16" s="111">
        <v>6</v>
      </c>
      <c r="K16" s="111">
        <v>5</v>
      </c>
      <c r="L16" s="112">
        <f>(G16*1.333+H16*1.667+I16*2)/D16</f>
        <v>0.605909090909091</v>
      </c>
      <c r="M16" s="112">
        <f>E16+L16</f>
        <v>1.52257575757576</v>
      </c>
      <c r="N16" s="112"/>
    </row>
    <row r="17" ht="15" customHeight="1">
      <c r="A17" t="s" s="71">
        <v>225</v>
      </c>
      <c r="B17" s="113"/>
      <c r="C17" s="113"/>
      <c r="D17" s="113"/>
      <c r="E17" s="114"/>
      <c r="F17" s="113"/>
      <c r="G17" s="113"/>
      <c r="H17" s="113"/>
      <c r="I17" s="113"/>
      <c r="J17" s="113"/>
      <c r="K17" s="113"/>
      <c r="L17" s="113"/>
      <c r="M17" s="114"/>
      <c r="N17" s="114"/>
    </row>
    <row r="18" ht="14.65" customHeight="1">
      <c r="A18" t="s" s="115">
        <v>210</v>
      </c>
      <c r="B18" s="116">
        <v>2019</v>
      </c>
      <c r="C18" s="117">
        <v>17</v>
      </c>
      <c r="D18" s="117">
        <v>11</v>
      </c>
      <c r="E18" s="118">
        <f>D18/C18</f>
        <v>0.647058823529412</v>
      </c>
      <c r="F18" s="117">
        <v>11</v>
      </c>
      <c r="G18" s="117">
        <v>0</v>
      </c>
      <c r="H18" s="117">
        <v>0</v>
      </c>
      <c r="I18" s="117">
        <v>0</v>
      </c>
      <c r="J18" s="117">
        <v>4</v>
      </c>
      <c r="K18" s="117">
        <v>2</v>
      </c>
      <c r="L18" s="118">
        <f>(G18*1.333+H18*1.667+I18*2)/D18</f>
        <v>0</v>
      </c>
      <c r="M18" s="118">
        <f>E18+L18</f>
        <v>0.647058823529412</v>
      </c>
      <c r="N18" s="118"/>
    </row>
    <row r="19" ht="14.35" customHeight="1">
      <c r="A19" t="s" s="81">
        <v>211</v>
      </c>
      <c r="B19" s="106">
        <v>2019</v>
      </c>
      <c r="C19" s="107">
        <v>13</v>
      </c>
      <c r="D19" s="107">
        <v>11</v>
      </c>
      <c r="E19" s="108">
        <f>D19/C19</f>
        <v>0.846153846153846</v>
      </c>
      <c r="F19" s="107">
        <v>10</v>
      </c>
      <c r="G19" s="107">
        <v>1</v>
      </c>
      <c r="H19" s="107">
        <v>0</v>
      </c>
      <c r="I19" s="107">
        <v>0</v>
      </c>
      <c r="J19" s="107">
        <v>5</v>
      </c>
      <c r="K19" s="107">
        <v>7</v>
      </c>
      <c r="L19" s="108">
        <f>(G19*1.333+H19*1.667+I19*2)/D19</f>
        <v>0.121181818181818</v>
      </c>
      <c r="M19" s="108">
        <f>E19+L19</f>
        <v>0.967335664335664</v>
      </c>
      <c r="N19" s="108"/>
    </row>
    <row r="20" ht="14.35" customHeight="1">
      <c r="A20" t="s" s="81">
        <v>226</v>
      </c>
      <c r="B20" s="106">
        <v>2019</v>
      </c>
      <c r="C20" s="107">
        <v>13</v>
      </c>
      <c r="D20" s="107">
        <v>9</v>
      </c>
      <c r="E20" s="108">
        <f>D20/C20</f>
        <v>0.692307692307692</v>
      </c>
      <c r="F20" s="107">
        <v>7</v>
      </c>
      <c r="G20" s="107">
        <v>1</v>
      </c>
      <c r="H20" s="107">
        <v>1</v>
      </c>
      <c r="I20" s="107">
        <v>0</v>
      </c>
      <c r="J20" s="107">
        <v>6</v>
      </c>
      <c r="K20" s="107">
        <v>8</v>
      </c>
      <c r="L20" s="108">
        <f>(G20*1.333+H20*1.667+I20*2)/D20</f>
        <v>0.333333333333333</v>
      </c>
      <c r="M20" s="108">
        <f>E20+L20</f>
        <v>1.02564102564103</v>
      </c>
      <c r="N20" s="108"/>
    </row>
    <row r="21" ht="14.35" customHeight="1">
      <c r="A21" t="s" s="81">
        <v>202</v>
      </c>
      <c r="B21" s="106">
        <v>2019</v>
      </c>
      <c r="C21" s="107">
        <v>28</v>
      </c>
      <c r="D21" s="107">
        <v>24</v>
      </c>
      <c r="E21" s="108">
        <f>D21/C21</f>
        <v>0.857142857142857</v>
      </c>
      <c r="F21" s="107">
        <v>12</v>
      </c>
      <c r="G21" s="107">
        <v>4</v>
      </c>
      <c r="H21" s="107">
        <v>4</v>
      </c>
      <c r="I21" s="107">
        <v>3</v>
      </c>
      <c r="J21" s="107">
        <v>20</v>
      </c>
      <c r="K21" s="107">
        <v>12</v>
      </c>
      <c r="L21" s="108">
        <f>(G21*1.333+H21*1.667+I21*2)/D21</f>
        <v>0.75</v>
      </c>
      <c r="M21" s="108">
        <f>E21+L21</f>
        <v>1.60714285714286</v>
      </c>
      <c r="N21" s="108"/>
    </row>
    <row r="22" ht="14.35" customHeight="1">
      <c r="A22" t="s" s="81">
        <v>201</v>
      </c>
      <c r="B22" s="106">
        <v>2019</v>
      </c>
      <c r="C22" s="107">
        <v>22</v>
      </c>
      <c r="D22" s="107">
        <v>19</v>
      </c>
      <c r="E22" s="108">
        <f>D22/C22</f>
        <v>0.863636363636364</v>
      </c>
      <c r="F22" s="107">
        <v>10</v>
      </c>
      <c r="G22" s="107">
        <v>5</v>
      </c>
      <c r="H22" s="107">
        <v>2</v>
      </c>
      <c r="I22" s="107">
        <v>2</v>
      </c>
      <c r="J22" s="107">
        <v>12</v>
      </c>
      <c r="K22" s="107">
        <v>12</v>
      </c>
      <c r="L22" s="108">
        <f>(G22*1.333+H22*1.667+I22*2)/D22</f>
        <v>0.736789473684211</v>
      </c>
      <c r="M22" s="108">
        <f>E22+L22</f>
        <v>1.60042583732058</v>
      </c>
      <c r="N22" s="108"/>
    </row>
    <row r="23" ht="14.35" customHeight="1">
      <c r="A23" t="s" s="81">
        <v>227</v>
      </c>
      <c r="B23" s="106">
        <v>2019</v>
      </c>
      <c r="C23" s="107">
        <v>17</v>
      </c>
      <c r="D23" s="107">
        <v>11</v>
      </c>
      <c r="E23" s="108">
        <f>D23/C23</f>
        <v>0.647058823529412</v>
      </c>
      <c r="F23" s="107">
        <v>9</v>
      </c>
      <c r="G23" s="107">
        <v>2</v>
      </c>
      <c r="H23" s="107">
        <v>0</v>
      </c>
      <c r="I23" s="107">
        <v>0</v>
      </c>
      <c r="J23" s="107">
        <v>4</v>
      </c>
      <c r="K23" s="107">
        <v>6</v>
      </c>
      <c r="L23" s="108">
        <f>(G23*1.333+H23*1.667+I23*2)/D23</f>
        <v>0.242363636363636</v>
      </c>
      <c r="M23" s="108">
        <f>E23+L23</f>
        <v>0.889422459893048</v>
      </c>
      <c r="N23" s="108"/>
    </row>
    <row r="24" ht="14.35" customHeight="1">
      <c r="A24" t="s" s="81">
        <v>228</v>
      </c>
      <c r="B24" s="106">
        <v>2019</v>
      </c>
      <c r="C24" s="107">
        <v>7</v>
      </c>
      <c r="D24" s="107">
        <v>5</v>
      </c>
      <c r="E24" s="108">
        <f>D24/C24</f>
        <v>0.714285714285714</v>
      </c>
      <c r="F24" s="107">
        <v>5</v>
      </c>
      <c r="G24" s="107">
        <v>0</v>
      </c>
      <c r="H24" s="107">
        <v>0</v>
      </c>
      <c r="I24" s="107">
        <v>0</v>
      </c>
      <c r="J24" s="107">
        <v>1</v>
      </c>
      <c r="K24" s="107">
        <v>2</v>
      </c>
      <c r="L24" s="108">
        <f>(G24*1.333+H24*1.667+I24*2)/D24</f>
        <v>0</v>
      </c>
      <c r="M24" s="108">
        <f>E24+L24</f>
        <v>0.714285714285714</v>
      </c>
      <c r="N24" s="108"/>
    </row>
    <row r="25" ht="14.35" customHeight="1">
      <c r="A25" t="s" s="85">
        <v>124</v>
      </c>
      <c r="B25" s="106">
        <v>2019</v>
      </c>
      <c r="C25" s="107">
        <v>27</v>
      </c>
      <c r="D25" s="107">
        <v>19</v>
      </c>
      <c r="E25" s="108">
        <f>D25/C25</f>
        <v>0.7037037037037041</v>
      </c>
      <c r="F25" s="107">
        <v>14</v>
      </c>
      <c r="G25" s="107">
        <v>3</v>
      </c>
      <c r="H25" s="107">
        <v>1</v>
      </c>
      <c r="I25" s="107">
        <v>1</v>
      </c>
      <c r="J25" s="107">
        <v>10</v>
      </c>
      <c r="K25" s="107">
        <v>7</v>
      </c>
      <c r="L25" s="108">
        <f>(G25*1.333+H25*1.667+I25*2)/D25</f>
        <v>0.403473684210526</v>
      </c>
      <c r="M25" s="108">
        <f>E25+L25</f>
        <v>1.10717738791423</v>
      </c>
      <c r="N25" s="108"/>
    </row>
    <row r="26" ht="14.35" customHeight="1">
      <c r="A26" t="s" s="81">
        <v>137</v>
      </c>
      <c r="B26" s="106">
        <v>2019</v>
      </c>
      <c r="C26" s="107">
        <v>17</v>
      </c>
      <c r="D26" s="107">
        <v>12</v>
      </c>
      <c r="E26" s="108">
        <f>D26/C26</f>
        <v>0.705882352941176</v>
      </c>
      <c r="F26" s="107">
        <v>12</v>
      </c>
      <c r="G26" s="107">
        <v>0</v>
      </c>
      <c r="H26" s="107">
        <v>0</v>
      </c>
      <c r="I26" s="107">
        <v>0</v>
      </c>
      <c r="J26" s="107">
        <v>8</v>
      </c>
      <c r="K26" s="107">
        <v>6</v>
      </c>
      <c r="L26" s="108">
        <f>(G26*1.333+H26*1.667+I26*2)/D26</f>
        <v>0</v>
      </c>
      <c r="M26" s="108">
        <f>E26+L26</f>
        <v>0.705882352941176</v>
      </c>
      <c r="N26" s="108"/>
    </row>
    <row r="27" ht="14.35" customHeight="1">
      <c r="A27" t="s" s="81">
        <v>229</v>
      </c>
      <c r="B27" s="106">
        <v>2019</v>
      </c>
      <c r="C27" s="107">
        <v>17</v>
      </c>
      <c r="D27" s="107">
        <v>11</v>
      </c>
      <c r="E27" s="108">
        <f>D27/C27</f>
        <v>0.647058823529412</v>
      </c>
      <c r="F27" s="107">
        <v>11</v>
      </c>
      <c r="G27" s="107">
        <v>0</v>
      </c>
      <c r="H27" s="107">
        <v>0</v>
      </c>
      <c r="I27" s="107">
        <v>0</v>
      </c>
      <c r="J27" s="107">
        <v>4</v>
      </c>
      <c r="K27" s="107">
        <v>4</v>
      </c>
      <c r="L27" s="108">
        <f>(G27*1.333+H27*1.667+I27*2)/D27</f>
        <v>0</v>
      </c>
      <c r="M27" s="108">
        <f>E27+L27</f>
        <v>0.647058823529412</v>
      </c>
      <c r="N27" s="108"/>
    </row>
    <row r="28" ht="14.35" customHeight="1">
      <c r="A28" t="s" s="85">
        <v>87</v>
      </c>
      <c r="B28" s="106">
        <v>2019</v>
      </c>
      <c r="C28" s="107">
        <v>27</v>
      </c>
      <c r="D28" s="107">
        <v>19</v>
      </c>
      <c r="E28" s="108">
        <f>D28/C28</f>
        <v>0.7037037037037041</v>
      </c>
      <c r="F28" s="107">
        <v>18</v>
      </c>
      <c r="G28" s="107">
        <v>1</v>
      </c>
      <c r="H28" s="107">
        <v>0</v>
      </c>
      <c r="I28" s="107">
        <v>0</v>
      </c>
      <c r="J28" s="107">
        <v>7</v>
      </c>
      <c r="K28" s="107">
        <v>6</v>
      </c>
      <c r="L28" s="108">
        <f>(G28*1.333+H28*1.667+I28*2)/D28</f>
        <v>0.0701578947368421</v>
      </c>
      <c r="M28" s="108">
        <f>E28+L28</f>
        <v>0.773861598440546</v>
      </c>
      <c r="N28" s="108"/>
    </row>
    <row r="29" ht="14.35" customHeight="1">
      <c r="A29" t="s" s="81">
        <v>78</v>
      </c>
      <c r="B29" s="106">
        <v>2019</v>
      </c>
      <c r="C29" s="107">
        <v>0</v>
      </c>
      <c r="D29" s="107">
        <v>0</v>
      </c>
      <c r="E29" s="108">
        <f>D29/C29</f>
      </c>
      <c r="F29" s="107">
        <v>0</v>
      </c>
      <c r="G29" s="107">
        <v>0</v>
      </c>
      <c r="H29" s="107">
        <v>0</v>
      </c>
      <c r="I29" s="107">
        <v>0</v>
      </c>
      <c r="J29" s="107">
        <v>0</v>
      </c>
      <c r="K29" s="107">
        <v>0</v>
      </c>
      <c r="L29" s="108">
        <f>(G29*1.333+H29*1.667+I29*2)/D29</f>
      </c>
      <c r="M29" s="108">
        <f>E29+L29</f>
      </c>
      <c r="N29" s="108"/>
    </row>
    <row r="30" ht="14.35" customHeight="1">
      <c r="A30" t="s" s="81">
        <v>62</v>
      </c>
      <c r="B30" s="106">
        <v>2019</v>
      </c>
      <c r="C30" s="107">
        <v>40</v>
      </c>
      <c r="D30" s="107">
        <v>31</v>
      </c>
      <c r="E30" s="108">
        <f>D30/C30</f>
        <v>0.775</v>
      </c>
      <c r="F30" s="107">
        <v>23</v>
      </c>
      <c r="G30" s="107">
        <v>3</v>
      </c>
      <c r="H30" s="107">
        <v>3</v>
      </c>
      <c r="I30" s="107">
        <v>1</v>
      </c>
      <c r="J30" s="107">
        <v>16</v>
      </c>
      <c r="K30" s="107">
        <v>17</v>
      </c>
      <c r="L30" s="108">
        <f>(G30*1.333+H30*1.667+I30*2)/D30</f>
        <v>0.354838709677419</v>
      </c>
      <c r="M30" s="108">
        <f>E30+L30</f>
        <v>1.12983870967742</v>
      </c>
      <c r="N30" s="108"/>
    </row>
    <row r="31" ht="14.65" customHeight="1">
      <c r="A31" t="s" s="119">
        <v>143</v>
      </c>
      <c r="B31" s="120">
        <v>2019</v>
      </c>
      <c r="C31" s="121">
        <v>4</v>
      </c>
      <c r="D31" s="121">
        <v>2</v>
      </c>
      <c r="E31" s="122">
        <f>D31/C31</f>
        <v>0.5</v>
      </c>
      <c r="F31" s="121">
        <v>2</v>
      </c>
      <c r="G31" s="121">
        <v>0</v>
      </c>
      <c r="H31" s="121">
        <v>0</v>
      </c>
      <c r="I31" s="121">
        <v>0</v>
      </c>
      <c r="J31" s="121">
        <v>0</v>
      </c>
      <c r="K31" s="121">
        <v>2</v>
      </c>
      <c r="L31" s="122">
        <f>(G31*1.333+H31*1.667+I31*2)/D31</f>
        <v>0</v>
      </c>
      <c r="M31" s="122">
        <f>E31+L31</f>
        <v>0.5</v>
      </c>
      <c r="N31" s="122"/>
    </row>
    <row r="32" ht="15" customHeight="1">
      <c r="A32" t="s" s="123">
        <v>230</v>
      </c>
      <c r="B32" s="124"/>
      <c r="C32" s="125"/>
      <c r="D32" s="125"/>
      <c r="E32" s="126"/>
      <c r="F32" s="125"/>
      <c r="G32" s="125"/>
      <c r="H32" s="125"/>
      <c r="I32" s="125"/>
      <c r="J32" s="125"/>
      <c r="K32" s="125"/>
      <c r="L32" s="126"/>
      <c r="M32" s="127"/>
      <c r="N32" s="128"/>
    </row>
    <row r="33" ht="14.65" customHeight="1">
      <c r="A33" t="s" s="129">
        <v>231</v>
      </c>
      <c r="B33" s="130">
        <v>2019</v>
      </c>
      <c r="C33" s="131">
        <v>38</v>
      </c>
      <c r="D33" s="131">
        <v>20</v>
      </c>
      <c r="E33" s="132">
        <f>D33/C33</f>
        <v>0.526315789473684</v>
      </c>
      <c r="F33" s="131">
        <v>18</v>
      </c>
      <c r="G33" s="131">
        <v>2</v>
      </c>
      <c r="H33" s="131">
        <v>0</v>
      </c>
      <c r="I33" s="131">
        <v>0</v>
      </c>
      <c r="J33" s="131">
        <v>7</v>
      </c>
      <c r="K33" s="131">
        <v>16</v>
      </c>
      <c r="L33" s="132">
        <f>(G33*1.333+H33*1.667+I33*2)/D33</f>
        <v>0.1333</v>
      </c>
      <c r="M33" s="132">
        <f>E33+L33</f>
        <v>0.659615789473684</v>
      </c>
      <c r="N33" s="132"/>
    </row>
    <row r="34" ht="14.35" customHeight="1">
      <c r="A34" t="s" s="81">
        <v>232</v>
      </c>
      <c r="B34" s="106">
        <v>2019</v>
      </c>
      <c r="C34" s="107">
        <v>20</v>
      </c>
      <c r="D34" s="107">
        <v>15</v>
      </c>
      <c r="E34" s="108">
        <f>D34/C34</f>
        <v>0.75</v>
      </c>
      <c r="F34" s="107">
        <v>12</v>
      </c>
      <c r="G34" s="107">
        <v>3</v>
      </c>
      <c r="H34" s="107">
        <v>0</v>
      </c>
      <c r="I34" s="107">
        <v>0</v>
      </c>
      <c r="J34" s="107">
        <v>10</v>
      </c>
      <c r="K34" s="107">
        <v>9</v>
      </c>
      <c r="L34" s="108">
        <f>(G34*1.333+H34*1.667+I34*2)/D34</f>
        <v>0.2666</v>
      </c>
      <c r="M34" s="108">
        <f>E34+L34</f>
        <v>1.0166</v>
      </c>
      <c r="N34" s="108"/>
    </row>
    <row r="35" ht="14.35" customHeight="1">
      <c r="A35" t="s" s="81">
        <v>22</v>
      </c>
      <c r="B35" s="106">
        <v>2019</v>
      </c>
      <c r="C35" s="107">
        <v>32</v>
      </c>
      <c r="D35" s="107">
        <v>25</v>
      </c>
      <c r="E35" s="108">
        <f>D35/C35</f>
        <v>0.78125</v>
      </c>
      <c r="F35" s="107">
        <v>14</v>
      </c>
      <c r="G35" s="107">
        <v>6</v>
      </c>
      <c r="H35" s="107">
        <v>3</v>
      </c>
      <c r="I35" s="107">
        <v>2</v>
      </c>
      <c r="J35" s="107">
        <v>24</v>
      </c>
      <c r="K35" s="107">
        <v>16</v>
      </c>
      <c r="L35" s="108">
        <f>(G35*1.333+H35*1.667+I35*2)/D35</f>
        <v>0.67996</v>
      </c>
      <c r="M35" s="108">
        <f>E35+L35</f>
        <v>1.46121</v>
      </c>
      <c r="N35" s="108"/>
    </row>
    <row r="36" ht="14.35" customHeight="1">
      <c r="A36" t="s" s="81">
        <v>233</v>
      </c>
      <c r="B36" s="106">
        <v>2019</v>
      </c>
      <c r="C36" s="107">
        <v>17</v>
      </c>
      <c r="D36" s="107">
        <v>9</v>
      </c>
      <c r="E36" s="108">
        <f>D36/C36</f>
        <v>0.529411764705882</v>
      </c>
      <c r="F36" s="107">
        <v>5</v>
      </c>
      <c r="G36" s="107">
        <v>4</v>
      </c>
      <c r="H36" s="107">
        <v>0</v>
      </c>
      <c r="I36" s="107">
        <v>0</v>
      </c>
      <c r="J36" s="107">
        <v>5</v>
      </c>
      <c r="K36" s="107">
        <v>4</v>
      </c>
      <c r="L36" s="108">
        <f>(G36*1.333+H36*1.667+I36*2)/D36</f>
        <v>0.592444444444444</v>
      </c>
      <c r="M36" s="108">
        <f>E36+L36</f>
        <v>1.12185620915033</v>
      </c>
      <c r="N36" s="108"/>
    </row>
    <row r="37" ht="14.35" customHeight="1">
      <c r="A37" t="s" s="81">
        <v>70</v>
      </c>
      <c r="B37" s="106">
        <v>2019</v>
      </c>
      <c r="C37" s="107">
        <v>23</v>
      </c>
      <c r="D37" s="107">
        <v>14</v>
      </c>
      <c r="E37" s="108">
        <f>D37/C37</f>
        <v>0.608695652173913</v>
      </c>
      <c r="F37" s="107">
        <v>14</v>
      </c>
      <c r="G37" s="107">
        <v>0</v>
      </c>
      <c r="H37" s="107">
        <v>0</v>
      </c>
      <c r="I37" s="107">
        <v>0</v>
      </c>
      <c r="J37" s="107">
        <v>6</v>
      </c>
      <c r="K37" s="107">
        <v>7</v>
      </c>
      <c r="L37" s="108">
        <f>(G37*1.333+H37*1.667+I37*2)/D37</f>
        <v>0</v>
      </c>
      <c r="M37" s="108">
        <f>E37+L37</f>
        <v>0.608695652173913</v>
      </c>
      <c r="N37" s="108"/>
    </row>
    <row r="38" ht="14.35" customHeight="1">
      <c r="A38" t="s" s="81">
        <v>86</v>
      </c>
      <c r="B38" s="106">
        <v>2019</v>
      </c>
      <c r="C38" s="107">
        <v>14</v>
      </c>
      <c r="D38" s="107">
        <v>5</v>
      </c>
      <c r="E38" s="108">
        <f>D38/C38</f>
        <v>0.357142857142857</v>
      </c>
      <c r="F38" s="107">
        <v>5</v>
      </c>
      <c r="G38" s="107">
        <v>0</v>
      </c>
      <c r="H38" s="107">
        <v>0</v>
      </c>
      <c r="I38" s="107">
        <v>0</v>
      </c>
      <c r="J38" s="107">
        <v>3</v>
      </c>
      <c r="K38" s="107">
        <v>2</v>
      </c>
      <c r="L38" s="108">
        <f>(G38*1.333+H38*1.667+I38*2)/D38</f>
        <v>0</v>
      </c>
      <c r="M38" s="108">
        <f>E38+L38</f>
        <v>0.357142857142857</v>
      </c>
      <c r="N38" s="108"/>
    </row>
    <row r="39" ht="14.35" customHeight="1">
      <c r="A39" t="s" s="81">
        <v>234</v>
      </c>
      <c r="B39" s="106">
        <v>2019</v>
      </c>
      <c r="C39" s="107">
        <v>26</v>
      </c>
      <c r="D39" s="107">
        <v>20</v>
      </c>
      <c r="E39" s="108">
        <f>D39/C39</f>
        <v>0.7692307692307691</v>
      </c>
      <c r="F39" s="107">
        <v>15</v>
      </c>
      <c r="G39" s="107">
        <v>3</v>
      </c>
      <c r="H39" s="107">
        <v>2</v>
      </c>
      <c r="I39" s="107">
        <v>0</v>
      </c>
      <c r="J39" s="107">
        <v>8</v>
      </c>
      <c r="K39" s="107">
        <v>12</v>
      </c>
      <c r="L39" s="108">
        <f>(G39*1.333+H39*1.667+I39*2)/D39</f>
        <v>0.36665</v>
      </c>
      <c r="M39" s="108">
        <f>E39+L39</f>
        <v>1.13588076923077</v>
      </c>
      <c r="N39" s="108"/>
    </row>
    <row r="40" ht="14.35" customHeight="1">
      <c r="A40" t="s" s="81">
        <v>129</v>
      </c>
      <c r="B40" s="106">
        <v>2019</v>
      </c>
      <c r="C40" s="107">
        <v>7</v>
      </c>
      <c r="D40" s="107">
        <v>5</v>
      </c>
      <c r="E40" s="108">
        <f>D40/C40</f>
        <v>0.714285714285714</v>
      </c>
      <c r="F40" s="107">
        <v>4</v>
      </c>
      <c r="G40" s="107">
        <v>0</v>
      </c>
      <c r="H40" s="107">
        <v>0</v>
      </c>
      <c r="I40" s="107">
        <v>1</v>
      </c>
      <c r="J40" s="107">
        <v>4</v>
      </c>
      <c r="K40" s="107">
        <v>3</v>
      </c>
      <c r="L40" s="108">
        <f>(G40*1.333+H40*1.667+I40*2)/D40</f>
        <v>0.4</v>
      </c>
      <c r="M40" s="108">
        <f>E40+L40</f>
        <v>1.11428571428571</v>
      </c>
      <c r="N40" s="108"/>
    </row>
    <row r="41" ht="14.35" customHeight="1">
      <c r="A41" t="s" s="85">
        <v>100</v>
      </c>
      <c r="B41" s="106">
        <v>2019</v>
      </c>
      <c r="C41" s="107">
        <v>18</v>
      </c>
      <c r="D41" s="107">
        <v>7</v>
      </c>
      <c r="E41" s="108">
        <f>D41/C41</f>
        <v>0.388888888888889</v>
      </c>
      <c r="F41" s="107">
        <v>5</v>
      </c>
      <c r="G41" s="107">
        <v>2</v>
      </c>
      <c r="H41" s="107">
        <v>0</v>
      </c>
      <c r="I41" s="107">
        <v>0</v>
      </c>
      <c r="J41" s="107">
        <v>8</v>
      </c>
      <c r="K41" s="107">
        <v>4</v>
      </c>
      <c r="L41" s="108">
        <f>(G41*1.333+H41*1.667+I41*2)/D41</f>
        <v>0.380857142857143</v>
      </c>
      <c r="M41" s="108">
        <f>E41+L41</f>
        <v>0.769746031746032</v>
      </c>
      <c r="N41" s="108"/>
    </row>
    <row r="42" ht="14.35" customHeight="1">
      <c r="A42" t="s" s="85">
        <v>235</v>
      </c>
      <c r="B42" s="106">
        <v>2019</v>
      </c>
      <c r="C42" s="107">
        <v>13</v>
      </c>
      <c r="D42" s="107">
        <v>9</v>
      </c>
      <c r="E42" s="108">
        <f>D42/C42</f>
        <v>0.692307692307692</v>
      </c>
      <c r="F42" s="107">
        <v>8</v>
      </c>
      <c r="G42" s="107">
        <v>1</v>
      </c>
      <c r="H42" s="107">
        <v>0</v>
      </c>
      <c r="I42" s="107">
        <v>0</v>
      </c>
      <c r="J42" s="107">
        <v>1</v>
      </c>
      <c r="K42" s="107">
        <v>3</v>
      </c>
      <c r="L42" s="108">
        <f>(G42*1.333+H42*1.667+I42*2)/D42</f>
        <v>0.148111111111111</v>
      </c>
      <c r="M42" s="108">
        <f>E42+L42</f>
        <v>0.840418803418803</v>
      </c>
      <c r="N42" s="108"/>
    </row>
    <row r="43" ht="14.35" customHeight="1">
      <c r="A43" t="s" s="85">
        <v>85</v>
      </c>
      <c r="B43" s="106">
        <v>2019</v>
      </c>
      <c r="C43" s="107">
        <v>26</v>
      </c>
      <c r="D43" s="107">
        <v>20</v>
      </c>
      <c r="E43" s="108">
        <f>D43/C43</f>
        <v>0.7692307692307691</v>
      </c>
      <c r="F43" s="107">
        <v>18</v>
      </c>
      <c r="G43" s="107">
        <v>2</v>
      </c>
      <c r="H43" s="107">
        <v>0</v>
      </c>
      <c r="I43" s="107">
        <v>0</v>
      </c>
      <c r="J43" s="107">
        <v>6</v>
      </c>
      <c r="K43" s="107">
        <v>8</v>
      </c>
      <c r="L43" s="108">
        <f>(G43*1.333+H43*1.667+I43*2)/D43</f>
        <v>0.1333</v>
      </c>
      <c r="M43" s="108">
        <f>E43+L43</f>
        <v>0.902530769230769</v>
      </c>
      <c r="N43" s="108"/>
    </row>
    <row r="44" ht="14.35" customHeight="1">
      <c r="A44" t="s" s="81">
        <v>110</v>
      </c>
      <c r="B44" s="106">
        <v>2019</v>
      </c>
      <c r="C44" s="107">
        <v>9</v>
      </c>
      <c r="D44" s="107">
        <v>6</v>
      </c>
      <c r="E44" s="108">
        <f>D44/C44</f>
        <v>0.666666666666667</v>
      </c>
      <c r="F44" s="107">
        <v>6</v>
      </c>
      <c r="G44" s="107">
        <v>0</v>
      </c>
      <c r="H44" s="107">
        <v>0</v>
      </c>
      <c r="I44" s="107">
        <v>0</v>
      </c>
      <c r="J44" s="107">
        <v>1</v>
      </c>
      <c r="K44" s="107">
        <v>3</v>
      </c>
      <c r="L44" s="108">
        <f>(G44*1.333+H44*1.667+I44*2)/D44</f>
        <v>0</v>
      </c>
      <c r="M44" s="108">
        <f>E44+L44</f>
        <v>0.666666666666667</v>
      </c>
      <c r="N44" s="108"/>
    </row>
    <row r="45" ht="14.35" customHeight="1">
      <c r="A45" t="s" s="81">
        <v>236</v>
      </c>
      <c r="B45" s="106">
        <v>2019</v>
      </c>
      <c r="C45" s="107">
        <v>21</v>
      </c>
      <c r="D45" s="107">
        <v>15</v>
      </c>
      <c r="E45" s="108">
        <f>D45/C45</f>
        <v>0.714285714285714</v>
      </c>
      <c r="F45" s="107">
        <v>15</v>
      </c>
      <c r="G45" s="107">
        <v>0</v>
      </c>
      <c r="H45" s="107">
        <v>0</v>
      </c>
      <c r="I45" s="107">
        <v>0</v>
      </c>
      <c r="J45" s="107">
        <v>6</v>
      </c>
      <c r="K45" s="107">
        <v>8</v>
      </c>
      <c r="L45" s="108">
        <f>(G45*1.333+H45*1.667+I45*2)/D45</f>
        <v>0</v>
      </c>
      <c r="M45" s="108">
        <f>E45+L45</f>
        <v>0.714285714285714</v>
      </c>
      <c r="N45" s="108"/>
    </row>
    <row r="46" ht="14.65" customHeight="1">
      <c r="A46" t="s" s="109">
        <v>237</v>
      </c>
      <c r="B46" s="106">
        <v>2019</v>
      </c>
      <c r="C46" s="107">
        <v>3</v>
      </c>
      <c r="D46" s="107">
        <v>2</v>
      </c>
      <c r="E46" s="108">
        <f>D46/C46</f>
        <v>0.666666666666667</v>
      </c>
      <c r="F46" s="107">
        <v>2</v>
      </c>
      <c r="G46" s="107">
        <v>0</v>
      </c>
      <c r="H46" s="107">
        <v>0</v>
      </c>
      <c r="I46" s="107">
        <v>0</v>
      </c>
      <c r="J46" s="107">
        <v>1</v>
      </c>
      <c r="K46" s="107">
        <v>0</v>
      </c>
      <c r="L46" s="108">
        <f>(G46*1.333+H46*1.667+I46*2)/D46</f>
        <v>0</v>
      </c>
      <c r="M46" s="108">
        <f>E46+L46</f>
        <v>0.666666666666667</v>
      </c>
      <c r="N46" s="108"/>
    </row>
    <row r="47" ht="15" customHeight="1">
      <c r="A47" t="s" s="97">
        <v>238</v>
      </c>
      <c r="B47" s="133"/>
      <c r="C47" s="134"/>
      <c r="D47" s="134"/>
      <c r="E47" s="135"/>
      <c r="F47" s="134"/>
      <c r="G47" s="134"/>
      <c r="H47" s="134"/>
      <c r="I47" s="134"/>
      <c r="J47" s="134"/>
      <c r="K47" s="134"/>
      <c r="L47" s="135"/>
      <c r="M47" s="135"/>
      <c r="N47" s="135"/>
    </row>
    <row r="48" ht="14.65" customHeight="1">
      <c r="A48" t="s" s="115">
        <v>197</v>
      </c>
      <c r="B48" s="106">
        <v>2019</v>
      </c>
      <c r="C48" s="107">
        <v>38</v>
      </c>
      <c r="D48" s="107">
        <v>13</v>
      </c>
      <c r="E48" s="108">
        <f>D48/C48</f>
        <v>0.342105263157895</v>
      </c>
      <c r="F48" s="107">
        <v>13</v>
      </c>
      <c r="G48" s="107">
        <v>0</v>
      </c>
      <c r="H48" s="107">
        <v>1</v>
      </c>
      <c r="I48" s="107">
        <v>0</v>
      </c>
      <c r="J48" s="107">
        <v>5</v>
      </c>
      <c r="K48" s="107">
        <v>8</v>
      </c>
      <c r="L48" s="108">
        <f>(G48*1.333+H48*1.667+I48*2)/D48</f>
        <v>0.128230769230769</v>
      </c>
      <c r="M48" s="108">
        <f>E48+L48</f>
        <v>0.470336032388664</v>
      </c>
      <c r="N48" s="108"/>
    </row>
    <row r="49" ht="14.35" customHeight="1">
      <c r="A49" t="s" s="81">
        <v>239</v>
      </c>
      <c r="B49" s="106">
        <v>2019</v>
      </c>
      <c r="C49" s="107">
        <v>6</v>
      </c>
      <c r="D49" s="107">
        <v>5</v>
      </c>
      <c r="E49" s="108">
        <f>D49/C49</f>
        <v>0.833333333333333</v>
      </c>
      <c r="F49" s="107">
        <v>5</v>
      </c>
      <c r="G49" s="107">
        <v>0</v>
      </c>
      <c r="H49" s="107">
        <v>0</v>
      </c>
      <c r="I49" s="107">
        <v>0</v>
      </c>
      <c r="J49" s="107">
        <v>1</v>
      </c>
      <c r="K49" s="107">
        <v>0</v>
      </c>
      <c r="L49" s="108">
        <f>(G49*1.333+H49*1.667+I49*2)/D49</f>
        <v>0</v>
      </c>
      <c r="M49" s="108">
        <f>E49+L49</f>
        <v>0.833333333333333</v>
      </c>
      <c r="N49" s="108"/>
    </row>
    <row r="50" ht="14.35" customHeight="1">
      <c r="A50" t="s" s="81">
        <v>240</v>
      </c>
      <c r="B50" s="106">
        <v>2019</v>
      </c>
      <c r="C50" s="107">
        <v>14</v>
      </c>
      <c r="D50" s="107">
        <v>10</v>
      </c>
      <c r="E50" s="108">
        <f>D50/C50</f>
        <v>0.714285714285714</v>
      </c>
      <c r="F50" s="107">
        <v>8</v>
      </c>
      <c r="G50" s="107">
        <v>1</v>
      </c>
      <c r="H50" s="107">
        <v>1</v>
      </c>
      <c r="I50" s="107">
        <v>0</v>
      </c>
      <c r="J50" s="107">
        <v>3</v>
      </c>
      <c r="K50" s="107">
        <v>6</v>
      </c>
      <c r="L50" s="108">
        <f>(G50*1.333+H50*1.667+I50*2)/D50</f>
        <v>0.3</v>
      </c>
      <c r="M50" s="108">
        <f>E50+L50</f>
        <v>1.01428571428571</v>
      </c>
      <c r="N50" s="108"/>
    </row>
    <row r="51" ht="14.35" customHeight="1">
      <c r="A51" t="s" s="85">
        <v>68</v>
      </c>
      <c r="B51" s="106">
        <v>2019</v>
      </c>
      <c r="C51" s="107">
        <v>29</v>
      </c>
      <c r="D51" s="107">
        <v>18</v>
      </c>
      <c r="E51" s="108">
        <f>D51/C51</f>
        <v>0.620689655172414</v>
      </c>
      <c r="F51" s="107">
        <v>18</v>
      </c>
      <c r="G51" s="107">
        <v>0</v>
      </c>
      <c r="H51" s="107">
        <v>0</v>
      </c>
      <c r="I51" s="107">
        <v>0</v>
      </c>
      <c r="J51" s="107">
        <v>7</v>
      </c>
      <c r="K51" s="107">
        <v>11</v>
      </c>
      <c r="L51" s="108">
        <f>(G51*1.333+H51*1.667+I51*2)/D51</f>
        <v>0</v>
      </c>
      <c r="M51" s="108">
        <f>E51+L51</f>
        <v>0.620689655172414</v>
      </c>
      <c r="N51" s="108"/>
    </row>
    <row r="52" ht="14.35" customHeight="1">
      <c r="A52" t="s" s="85">
        <v>79</v>
      </c>
      <c r="B52" s="106">
        <v>2019</v>
      </c>
      <c r="C52" s="107">
        <v>17</v>
      </c>
      <c r="D52" s="107">
        <v>9</v>
      </c>
      <c r="E52" s="108">
        <f>D52/C52</f>
        <v>0.529411764705882</v>
      </c>
      <c r="F52" s="107">
        <v>6</v>
      </c>
      <c r="G52" s="107">
        <v>3</v>
      </c>
      <c r="H52" s="107">
        <v>0</v>
      </c>
      <c r="I52" s="107">
        <v>0</v>
      </c>
      <c r="J52" s="107">
        <v>5</v>
      </c>
      <c r="K52" s="107">
        <v>4</v>
      </c>
      <c r="L52" s="108">
        <f>(G52*1.333+H52*1.667+I52*2)/D52</f>
        <v>0.444333333333333</v>
      </c>
      <c r="M52" s="108">
        <f>E52+L52</f>
        <v>0.9737450980392151</v>
      </c>
      <c r="N52" s="108"/>
    </row>
    <row r="53" ht="14.35" customHeight="1">
      <c r="A53" t="s" s="81">
        <v>241</v>
      </c>
      <c r="B53" s="106">
        <v>2019</v>
      </c>
      <c r="C53" s="107">
        <v>12</v>
      </c>
      <c r="D53" s="107">
        <v>6</v>
      </c>
      <c r="E53" s="108">
        <f>D53/C53</f>
        <v>0.5</v>
      </c>
      <c r="F53" s="107">
        <v>4</v>
      </c>
      <c r="G53" s="107">
        <v>2</v>
      </c>
      <c r="H53" s="107">
        <v>0</v>
      </c>
      <c r="I53" s="107">
        <v>0</v>
      </c>
      <c r="J53" s="107">
        <v>4</v>
      </c>
      <c r="K53" s="107">
        <v>3</v>
      </c>
      <c r="L53" s="108">
        <f>(G53*1.333+H53*1.667+I53*2)/D53</f>
        <v>0.444333333333333</v>
      </c>
      <c r="M53" s="108">
        <f>E53+L53</f>
        <v>0.944333333333333</v>
      </c>
      <c r="N53" s="108"/>
    </row>
    <row r="54" ht="14.35" customHeight="1">
      <c r="A54" t="s" s="81">
        <v>242</v>
      </c>
      <c r="B54" s="106">
        <v>2019</v>
      </c>
      <c r="C54" s="107">
        <v>9</v>
      </c>
      <c r="D54" s="107">
        <v>6</v>
      </c>
      <c r="E54" s="108">
        <f>D54/C54</f>
        <v>0.666666666666667</v>
      </c>
      <c r="F54" s="107">
        <v>6</v>
      </c>
      <c r="G54" s="107">
        <v>0</v>
      </c>
      <c r="H54" s="107">
        <v>0</v>
      </c>
      <c r="I54" s="107">
        <v>0</v>
      </c>
      <c r="J54" s="107">
        <v>3</v>
      </c>
      <c r="K54" s="107">
        <v>3</v>
      </c>
      <c r="L54" s="108">
        <f>(G54*1.333+H54*1.667+I54*2)/D54</f>
        <v>0</v>
      </c>
      <c r="M54" s="108">
        <f>E54+L54</f>
        <v>0.666666666666667</v>
      </c>
      <c r="N54" s="108"/>
    </row>
    <row r="55" ht="14.35" customHeight="1">
      <c r="A55" t="s" s="81">
        <v>106</v>
      </c>
      <c r="B55" s="106">
        <v>2019</v>
      </c>
      <c r="C55" s="107">
        <v>21</v>
      </c>
      <c r="D55" s="107">
        <v>10</v>
      </c>
      <c r="E55" s="108">
        <f>D55/C55</f>
        <v>0.476190476190476</v>
      </c>
      <c r="F55" s="107">
        <v>7</v>
      </c>
      <c r="G55" s="107">
        <v>2</v>
      </c>
      <c r="H55" s="107">
        <v>1</v>
      </c>
      <c r="I55" s="107">
        <v>0</v>
      </c>
      <c r="J55" s="107">
        <v>8</v>
      </c>
      <c r="K55" s="107">
        <v>6</v>
      </c>
      <c r="L55" s="108">
        <f>(G55*1.333+H55*1.667+I55*2)/D55</f>
        <v>0.4333</v>
      </c>
      <c r="M55" s="108">
        <f>E55+L55</f>
        <v>0.909490476190476</v>
      </c>
      <c r="N55" s="108"/>
    </row>
    <row r="56" ht="14.35" customHeight="1">
      <c r="A56" t="s" s="81">
        <v>243</v>
      </c>
      <c r="B56" s="106">
        <v>2019</v>
      </c>
      <c r="C56" s="107">
        <v>19</v>
      </c>
      <c r="D56" s="107">
        <v>11</v>
      </c>
      <c r="E56" s="108">
        <f>D56/C56</f>
        <v>0.578947368421053</v>
      </c>
      <c r="F56" s="107">
        <v>11</v>
      </c>
      <c r="G56" s="107">
        <v>0</v>
      </c>
      <c r="H56" s="107">
        <v>0</v>
      </c>
      <c r="I56" s="107">
        <v>0</v>
      </c>
      <c r="J56" s="107">
        <v>5</v>
      </c>
      <c r="K56" s="107">
        <v>3</v>
      </c>
      <c r="L56" s="108">
        <f>(G56*1.333+H56*1.667+I56*2)/D56</f>
        <v>0</v>
      </c>
      <c r="M56" s="108">
        <f>E56+L56</f>
        <v>0.578947368421053</v>
      </c>
      <c r="N56" s="108"/>
    </row>
    <row r="57" ht="14.35" customHeight="1">
      <c r="A57" t="s" s="81">
        <v>244</v>
      </c>
      <c r="B57" s="106">
        <v>2019</v>
      </c>
      <c r="C57" s="107">
        <v>2</v>
      </c>
      <c r="D57" s="107">
        <v>0</v>
      </c>
      <c r="E57" s="108">
        <f>D57/C57</f>
        <v>0</v>
      </c>
      <c r="F57" s="107">
        <v>0</v>
      </c>
      <c r="G57" s="107">
        <v>0</v>
      </c>
      <c r="H57" s="107">
        <v>0</v>
      </c>
      <c r="I57" s="107">
        <v>0</v>
      </c>
      <c r="J57" s="107">
        <v>0</v>
      </c>
      <c r="K57" s="107">
        <v>0</v>
      </c>
      <c r="L57" s="108">
        <f>(G57*1.333+H57*1.667+I57*2)/D57</f>
      </c>
      <c r="M57" s="108">
        <f>E57+L57</f>
      </c>
      <c r="N57" s="108"/>
    </row>
    <row r="58" ht="14.35" customHeight="1">
      <c r="A58" t="s" s="85">
        <v>91</v>
      </c>
      <c r="B58" s="106">
        <v>2019</v>
      </c>
      <c r="C58" s="107">
        <v>20</v>
      </c>
      <c r="D58" s="107">
        <v>11</v>
      </c>
      <c r="E58" s="108">
        <f>D58/C58</f>
        <v>0.55</v>
      </c>
      <c r="F58" s="107">
        <v>11</v>
      </c>
      <c r="G58" s="107">
        <v>0</v>
      </c>
      <c r="H58" s="107">
        <v>0</v>
      </c>
      <c r="I58" s="107">
        <v>0</v>
      </c>
      <c r="J58" s="107">
        <v>8</v>
      </c>
      <c r="K58" s="107">
        <v>4</v>
      </c>
      <c r="L58" s="108">
        <f>(G58*1.333+H58*1.667+I58*2)/D58</f>
        <v>0</v>
      </c>
      <c r="M58" s="108">
        <f>E58+L58</f>
        <v>0.55</v>
      </c>
      <c r="N58" s="108"/>
    </row>
    <row r="59" ht="14.35" customHeight="1">
      <c r="A59" t="s" s="81">
        <v>46</v>
      </c>
      <c r="B59" s="106">
        <v>2019</v>
      </c>
      <c r="C59" s="107">
        <v>5</v>
      </c>
      <c r="D59" s="107">
        <v>3</v>
      </c>
      <c r="E59" s="108">
        <f>D59/C59</f>
        <v>0.6</v>
      </c>
      <c r="F59" s="107">
        <v>3</v>
      </c>
      <c r="G59" s="107">
        <v>0</v>
      </c>
      <c r="H59" s="107">
        <v>0</v>
      </c>
      <c r="I59" s="107">
        <v>0</v>
      </c>
      <c r="J59" s="107">
        <v>1</v>
      </c>
      <c r="K59" s="107">
        <v>1</v>
      </c>
      <c r="L59" s="108">
        <f>(G59*1.333+H59*1.667+I59*2)/D59</f>
        <v>0</v>
      </c>
      <c r="M59" s="108">
        <f>E59+L59</f>
        <v>0.6</v>
      </c>
      <c r="N59" s="108"/>
    </row>
    <row r="60" ht="14.65" customHeight="1">
      <c r="A60" t="s" s="109">
        <v>245</v>
      </c>
      <c r="B60" s="106">
        <v>2019</v>
      </c>
      <c r="C60" s="107">
        <v>5</v>
      </c>
      <c r="D60" s="107">
        <v>5</v>
      </c>
      <c r="E60" s="108">
        <f>D60/C60</f>
        <v>1</v>
      </c>
      <c r="F60" s="107">
        <v>3</v>
      </c>
      <c r="G60" s="107">
        <v>0</v>
      </c>
      <c r="H60" s="107">
        <v>1</v>
      </c>
      <c r="I60" s="107">
        <v>1</v>
      </c>
      <c r="J60" s="107">
        <v>4</v>
      </c>
      <c r="K60" s="107">
        <v>2</v>
      </c>
      <c r="L60" s="108">
        <f>(G60*1.333+H60*1.667+I60*2)/D60</f>
        <v>0.7334000000000001</v>
      </c>
      <c r="M60" s="108">
        <f>E60+L60</f>
        <v>1.7334</v>
      </c>
      <c r="N60" s="108"/>
    </row>
    <row r="61" ht="15" customHeight="1">
      <c r="A61" t="s" s="136">
        <v>246</v>
      </c>
      <c r="B61" s="137"/>
      <c r="C61" s="138"/>
      <c r="D61" s="138"/>
      <c r="E61" s="139"/>
      <c r="F61" s="138"/>
      <c r="G61" s="138"/>
      <c r="H61" s="138"/>
      <c r="I61" s="138"/>
      <c r="J61" s="138"/>
      <c r="K61" s="138"/>
      <c r="L61" s="139"/>
      <c r="M61" s="139"/>
      <c r="N61" s="139"/>
    </row>
    <row r="62" ht="14.65" customHeight="1">
      <c r="A62" t="s" s="115">
        <v>247</v>
      </c>
      <c r="B62" s="106">
        <v>2019</v>
      </c>
      <c r="C62" s="107">
        <v>17</v>
      </c>
      <c r="D62" s="107">
        <v>9</v>
      </c>
      <c r="E62" s="108">
        <f>D62/C62</f>
        <v>0.529411764705882</v>
      </c>
      <c r="F62" s="107">
        <v>8</v>
      </c>
      <c r="G62" s="107">
        <v>1</v>
      </c>
      <c r="H62" s="107">
        <v>0</v>
      </c>
      <c r="I62" s="107">
        <v>0</v>
      </c>
      <c r="J62" s="107">
        <v>3</v>
      </c>
      <c r="K62" s="107">
        <v>8</v>
      </c>
      <c r="L62" s="108">
        <f>(G62*1.333+H62*1.667+I62*2)/D62</f>
        <v>0.148111111111111</v>
      </c>
      <c r="M62" s="108">
        <f>E62+L62</f>
        <v>0.677522875816993</v>
      </c>
      <c r="N62" s="108"/>
    </row>
    <row r="63" ht="14.35" customHeight="1">
      <c r="A63" t="s" s="81">
        <v>248</v>
      </c>
      <c r="B63" s="106">
        <v>2019</v>
      </c>
      <c r="C63" s="107">
        <v>17</v>
      </c>
      <c r="D63" s="107">
        <v>9</v>
      </c>
      <c r="E63" s="108">
        <f>D63/C63</f>
        <v>0.529411764705882</v>
      </c>
      <c r="F63" s="107">
        <v>8</v>
      </c>
      <c r="G63" s="107">
        <v>1</v>
      </c>
      <c r="H63" s="107">
        <v>0</v>
      </c>
      <c r="I63" s="107">
        <v>0</v>
      </c>
      <c r="J63" s="107">
        <v>4</v>
      </c>
      <c r="K63" s="107">
        <v>3</v>
      </c>
      <c r="L63" s="108">
        <f>(G63*1.333+H63*1.667+I63*2)/D63</f>
        <v>0.148111111111111</v>
      </c>
      <c r="M63" s="108">
        <f>E63+L63</f>
        <v>0.677522875816993</v>
      </c>
      <c r="N63" s="108"/>
    </row>
    <row r="64" ht="14.35" customHeight="1">
      <c r="A64" t="s" s="81">
        <v>249</v>
      </c>
      <c r="B64" s="106">
        <v>2019</v>
      </c>
      <c r="C64" s="107">
        <v>14</v>
      </c>
      <c r="D64" s="107">
        <v>4</v>
      </c>
      <c r="E64" s="108">
        <f>D64/C64</f>
        <v>0.285714285714286</v>
      </c>
      <c r="F64" s="107">
        <v>4</v>
      </c>
      <c r="G64" s="107">
        <v>0</v>
      </c>
      <c r="H64" s="107">
        <v>0</v>
      </c>
      <c r="I64" s="107">
        <v>0</v>
      </c>
      <c r="J64" s="107">
        <v>2</v>
      </c>
      <c r="K64" s="107">
        <v>2</v>
      </c>
      <c r="L64" s="108">
        <f>(G64*1.333+H64*1.667+I64*2)/D64</f>
        <v>0</v>
      </c>
      <c r="M64" s="108">
        <f>E64+L64</f>
        <v>0.285714285714286</v>
      </c>
      <c r="N64" s="108"/>
    </row>
    <row r="65" ht="14.35" customHeight="1">
      <c r="A65" t="s" s="81">
        <v>216</v>
      </c>
      <c r="B65" s="106">
        <v>2019</v>
      </c>
      <c r="C65" s="107">
        <v>18</v>
      </c>
      <c r="D65" s="107">
        <v>15</v>
      </c>
      <c r="E65" s="108">
        <f>D65/C65</f>
        <v>0.833333333333333</v>
      </c>
      <c r="F65" s="107">
        <v>15</v>
      </c>
      <c r="G65" s="107">
        <v>0</v>
      </c>
      <c r="H65" s="107">
        <v>0</v>
      </c>
      <c r="I65" s="107">
        <v>0</v>
      </c>
      <c r="J65" s="107">
        <v>4</v>
      </c>
      <c r="K65" s="107">
        <v>3</v>
      </c>
      <c r="L65" s="108">
        <f>(G65*1.333+H65*1.667+I65*2)/D65</f>
        <v>0</v>
      </c>
      <c r="M65" s="108">
        <f>E65+L65</f>
        <v>0.833333333333333</v>
      </c>
      <c r="N65" s="108"/>
    </row>
    <row r="66" ht="14.35" customHeight="1">
      <c r="A66" t="s" s="81">
        <v>149</v>
      </c>
      <c r="B66" s="106">
        <v>2019</v>
      </c>
      <c r="C66" s="107">
        <v>4</v>
      </c>
      <c r="D66" s="107">
        <v>3</v>
      </c>
      <c r="E66" s="108">
        <f>D66/C66</f>
        <v>0.75</v>
      </c>
      <c r="F66" s="107">
        <v>3</v>
      </c>
      <c r="G66" s="107">
        <v>0</v>
      </c>
      <c r="H66" s="107">
        <v>0</v>
      </c>
      <c r="I66" s="107">
        <v>0</v>
      </c>
      <c r="J66" s="107">
        <v>2</v>
      </c>
      <c r="K66" s="107">
        <v>2</v>
      </c>
      <c r="L66" s="108">
        <f>(G66*1.333+H66*1.667+I66*2)/D66</f>
        <v>0</v>
      </c>
      <c r="M66" s="108">
        <f>E66+L66</f>
        <v>0.75</v>
      </c>
      <c r="N66" s="108"/>
    </row>
    <row r="67" ht="14.35" customHeight="1">
      <c r="A67" t="s" s="81">
        <v>164</v>
      </c>
      <c r="B67" s="106">
        <v>2019</v>
      </c>
      <c r="C67" s="107">
        <v>13</v>
      </c>
      <c r="D67" s="107">
        <v>9</v>
      </c>
      <c r="E67" s="108">
        <f>D67/C67</f>
        <v>0.692307692307692</v>
      </c>
      <c r="F67" s="107">
        <v>9</v>
      </c>
      <c r="G67" s="107">
        <v>0</v>
      </c>
      <c r="H67" s="107">
        <v>0</v>
      </c>
      <c r="I67" s="107">
        <v>0</v>
      </c>
      <c r="J67" s="107">
        <v>2</v>
      </c>
      <c r="K67" s="107">
        <v>3</v>
      </c>
      <c r="L67" s="108">
        <f>(G67*1.333+H67*1.667+I67*2)/D67</f>
        <v>0</v>
      </c>
      <c r="M67" s="108">
        <f>E67+L67</f>
        <v>0.692307692307692</v>
      </c>
      <c r="N67" s="108"/>
    </row>
    <row r="68" ht="14.35" customHeight="1">
      <c r="A68" t="s" s="85">
        <v>96</v>
      </c>
      <c r="B68" s="106">
        <v>2019</v>
      </c>
      <c r="C68" s="107">
        <v>18</v>
      </c>
      <c r="D68" s="107">
        <v>14</v>
      </c>
      <c r="E68" s="108">
        <f>D68/C68</f>
        <v>0.777777777777778</v>
      </c>
      <c r="F68" s="107">
        <v>11</v>
      </c>
      <c r="G68" s="107">
        <v>3</v>
      </c>
      <c r="H68" s="107">
        <v>0</v>
      </c>
      <c r="I68" s="107">
        <v>0</v>
      </c>
      <c r="J68" s="107">
        <v>8</v>
      </c>
      <c r="K68" s="107">
        <v>4</v>
      </c>
      <c r="L68" s="108">
        <f>(G68*1.333+H68*1.667+I68*2)/D68</f>
        <v>0.285642857142857</v>
      </c>
      <c r="M68" s="108">
        <f>E68+L68</f>
        <v>1.06342063492064</v>
      </c>
      <c r="N68" s="108"/>
    </row>
    <row r="69" ht="14.35" customHeight="1">
      <c r="A69" t="s" s="81">
        <v>160</v>
      </c>
      <c r="B69" s="106">
        <v>2019</v>
      </c>
      <c r="C69" s="107">
        <v>0</v>
      </c>
      <c r="D69" s="107">
        <v>0</v>
      </c>
      <c r="E69" s="108">
        <f>D69/C69</f>
      </c>
      <c r="F69" s="107">
        <v>0</v>
      </c>
      <c r="G69" s="107">
        <v>0</v>
      </c>
      <c r="H69" s="107">
        <v>0</v>
      </c>
      <c r="I69" s="107">
        <v>0</v>
      </c>
      <c r="J69" s="107">
        <v>0</v>
      </c>
      <c r="K69" s="107">
        <v>0</v>
      </c>
      <c r="L69" s="108">
        <f>(G69*1.333+H69*1.667+I69*2)/D69</f>
      </c>
      <c r="M69" s="108">
        <f>E69+L69</f>
      </c>
      <c r="N69" s="108"/>
    </row>
    <row r="70" ht="14.35" customHeight="1">
      <c r="A70" t="s" s="85">
        <v>97</v>
      </c>
      <c r="B70" s="106">
        <v>2019</v>
      </c>
      <c r="C70" s="107">
        <v>22</v>
      </c>
      <c r="D70" s="107">
        <v>17</v>
      </c>
      <c r="E70" s="108">
        <f>D70/C70</f>
        <v>0.772727272727273</v>
      </c>
      <c r="F70" s="107">
        <v>16</v>
      </c>
      <c r="G70" s="107">
        <v>1</v>
      </c>
      <c r="H70" s="107">
        <v>0</v>
      </c>
      <c r="I70" s="107">
        <v>0</v>
      </c>
      <c r="J70" s="107">
        <v>5</v>
      </c>
      <c r="K70" s="107">
        <v>8</v>
      </c>
      <c r="L70" s="108">
        <f>(G70*1.333+H70*1.667+I70*2)/D70</f>
        <v>0.0784117647058824</v>
      </c>
      <c r="M70" s="108">
        <f>E70+L70</f>
        <v>0.851139037433155</v>
      </c>
      <c r="N70" s="108"/>
    </row>
    <row r="71" ht="14.35" customHeight="1">
      <c r="A71" t="s" s="81">
        <v>205</v>
      </c>
      <c r="B71" s="106">
        <v>2019</v>
      </c>
      <c r="C71" s="107">
        <v>20</v>
      </c>
      <c r="D71" s="107">
        <v>15</v>
      </c>
      <c r="E71" s="108">
        <f>D71/C71</f>
        <v>0.75</v>
      </c>
      <c r="F71" s="107">
        <v>14</v>
      </c>
      <c r="G71" s="107">
        <v>0</v>
      </c>
      <c r="H71" s="107">
        <v>1</v>
      </c>
      <c r="I71" s="107">
        <v>0</v>
      </c>
      <c r="J71" s="107">
        <v>8</v>
      </c>
      <c r="K71" s="107">
        <v>9</v>
      </c>
      <c r="L71" s="108">
        <f>(G71*1.333+H71*1.667+I71*2)/D71</f>
        <v>0.111133333333333</v>
      </c>
      <c r="M71" s="108">
        <f>E71+L71</f>
        <v>0.861133333333333</v>
      </c>
      <c r="N71" s="108"/>
    </row>
    <row r="72" ht="14.35" customHeight="1">
      <c r="A72" t="s" s="81">
        <v>26</v>
      </c>
      <c r="B72" s="106">
        <v>2019</v>
      </c>
      <c r="C72" s="107">
        <v>18</v>
      </c>
      <c r="D72" s="107">
        <v>12</v>
      </c>
      <c r="E72" s="108">
        <f>D72/C72</f>
        <v>0.666666666666667</v>
      </c>
      <c r="F72" s="107">
        <v>7</v>
      </c>
      <c r="G72" s="107">
        <v>5</v>
      </c>
      <c r="H72" s="107">
        <v>0</v>
      </c>
      <c r="I72" s="107">
        <v>0</v>
      </c>
      <c r="J72" s="107">
        <v>6</v>
      </c>
      <c r="K72" s="107">
        <v>11</v>
      </c>
      <c r="L72" s="108">
        <f>(G72*1.333+H72*1.667+I72*2)/D72</f>
        <v>0.555416666666667</v>
      </c>
      <c r="M72" s="108">
        <f>E72+L72</f>
        <v>1.22208333333333</v>
      </c>
      <c r="N72" s="108"/>
    </row>
    <row r="73" ht="14.35" customHeight="1">
      <c r="A73" t="s" s="81">
        <v>44</v>
      </c>
      <c r="B73" s="106">
        <v>2019</v>
      </c>
      <c r="C73" s="107">
        <v>14</v>
      </c>
      <c r="D73" s="107">
        <v>9</v>
      </c>
      <c r="E73" s="108">
        <f>D73/C73</f>
        <v>0.642857142857143</v>
      </c>
      <c r="F73" s="107">
        <v>7</v>
      </c>
      <c r="G73" s="107">
        <v>1</v>
      </c>
      <c r="H73" s="107">
        <v>1</v>
      </c>
      <c r="I73" s="107">
        <v>0</v>
      </c>
      <c r="J73" s="107">
        <v>5</v>
      </c>
      <c r="K73" s="107">
        <v>5</v>
      </c>
      <c r="L73" s="108">
        <f>(G73*1.333+H73*1.667+I73*2)/D73</f>
        <v>0.333333333333333</v>
      </c>
      <c r="M73" s="108">
        <f>E73+L73</f>
        <v>0.9761904761904761</v>
      </c>
      <c r="N73" s="108"/>
    </row>
    <row r="74" ht="14.65" customHeight="1">
      <c r="A74" t="s" s="140">
        <v>95</v>
      </c>
      <c r="B74" s="106">
        <v>2019</v>
      </c>
      <c r="C74" s="107">
        <v>18</v>
      </c>
      <c r="D74" s="107">
        <v>17</v>
      </c>
      <c r="E74" s="108">
        <f>D74/C74</f>
        <v>0.944444444444444</v>
      </c>
      <c r="F74" s="107">
        <v>8</v>
      </c>
      <c r="G74" s="107">
        <v>3</v>
      </c>
      <c r="H74" s="107">
        <v>4</v>
      </c>
      <c r="I74" s="107">
        <v>2</v>
      </c>
      <c r="J74" s="107">
        <v>20</v>
      </c>
      <c r="K74" s="107">
        <v>11</v>
      </c>
      <c r="L74" s="108">
        <f>(G74*1.333+H74*1.667+I74*2)/D74</f>
        <v>0.862764705882353</v>
      </c>
      <c r="M74" s="108">
        <f>E74+L74</f>
        <v>1.8072091503268</v>
      </c>
      <c r="N74" s="108"/>
    </row>
    <row r="75" ht="15" customHeight="1">
      <c r="A75" t="s" s="141">
        <v>250</v>
      </c>
      <c r="B75" s="142"/>
      <c r="C75" s="143"/>
      <c r="D75" s="143"/>
      <c r="E75" s="144"/>
      <c r="F75" s="143"/>
      <c r="G75" s="143"/>
      <c r="H75" s="143"/>
      <c r="I75" s="143"/>
      <c r="J75" s="143"/>
      <c r="K75" s="143"/>
      <c r="L75" s="144"/>
      <c r="M75" s="144"/>
      <c r="N75" s="144"/>
    </row>
    <row r="76" ht="14.65" customHeight="1">
      <c r="A76" t="s" s="115">
        <v>251</v>
      </c>
      <c r="B76" s="106">
        <v>2019</v>
      </c>
      <c r="C76" s="107">
        <v>3</v>
      </c>
      <c r="D76" s="107">
        <v>0</v>
      </c>
      <c r="E76" s="108">
        <f>D76/C76</f>
        <v>0</v>
      </c>
      <c r="F76" s="107">
        <v>0</v>
      </c>
      <c r="G76" s="107">
        <v>0</v>
      </c>
      <c r="H76" s="107">
        <v>0</v>
      </c>
      <c r="I76" s="107">
        <v>0</v>
      </c>
      <c r="J76" s="107">
        <v>0</v>
      </c>
      <c r="K76" s="107">
        <v>0</v>
      </c>
      <c r="L76" s="108">
        <f>(G76*1.333+H76*1.667+I76*2)/D76</f>
      </c>
      <c r="M76" s="108">
        <f>E76+L76</f>
      </c>
      <c r="N76" s="108"/>
    </row>
    <row r="77" ht="14.35" customHeight="1">
      <c r="A77" t="s" s="81">
        <v>252</v>
      </c>
      <c r="B77" s="106">
        <v>2019</v>
      </c>
      <c r="C77" s="107">
        <v>3</v>
      </c>
      <c r="D77" s="107">
        <v>0</v>
      </c>
      <c r="E77" s="108">
        <f>D77/C77</f>
        <v>0</v>
      </c>
      <c r="F77" s="107">
        <v>0</v>
      </c>
      <c r="G77" s="107">
        <v>0</v>
      </c>
      <c r="H77" s="107">
        <v>0</v>
      </c>
      <c r="I77" s="107">
        <v>0</v>
      </c>
      <c r="J77" s="107">
        <v>1</v>
      </c>
      <c r="K77" s="107">
        <v>0</v>
      </c>
      <c r="L77" s="108">
        <f>(G77*1.333+H77*1.667+I77*2)/D77</f>
      </c>
      <c r="M77" s="108">
        <f>E77+L77</f>
      </c>
      <c r="N77" s="108"/>
    </row>
    <row r="78" ht="14.35" customHeight="1">
      <c r="A78" t="s" s="81">
        <v>88</v>
      </c>
      <c r="B78" s="106">
        <v>2019</v>
      </c>
      <c r="C78" s="107">
        <v>2</v>
      </c>
      <c r="D78" s="107">
        <v>2</v>
      </c>
      <c r="E78" s="108">
        <f>D78/C78</f>
        <v>1</v>
      </c>
      <c r="F78" s="107">
        <v>2</v>
      </c>
      <c r="G78" s="107">
        <v>0</v>
      </c>
      <c r="H78" s="107">
        <v>0</v>
      </c>
      <c r="I78" s="107">
        <v>0</v>
      </c>
      <c r="J78" s="107">
        <v>1</v>
      </c>
      <c r="K78" s="107">
        <v>1</v>
      </c>
      <c r="L78" s="108">
        <f>(G78*1.333+H78*1.667+I78*2)/D78</f>
        <v>0</v>
      </c>
      <c r="M78" s="108">
        <f>E78+L78</f>
        <v>1</v>
      </c>
      <c r="N78" s="108"/>
    </row>
    <row r="79" ht="14.35" customHeight="1">
      <c r="A79" t="s" s="81">
        <v>104</v>
      </c>
      <c r="B79" s="106">
        <v>2019</v>
      </c>
      <c r="C79" s="107">
        <v>4</v>
      </c>
      <c r="D79" s="107">
        <v>1</v>
      </c>
      <c r="E79" s="108">
        <f>D79/C79</f>
        <v>0.25</v>
      </c>
      <c r="F79" s="107">
        <v>1</v>
      </c>
      <c r="G79" s="107">
        <v>0</v>
      </c>
      <c r="H79" s="107">
        <v>0</v>
      </c>
      <c r="I79" s="107">
        <v>0</v>
      </c>
      <c r="J79" s="107">
        <v>2</v>
      </c>
      <c r="K79" s="107">
        <v>3</v>
      </c>
      <c r="L79" s="108">
        <f>(G79*1.333+H79*1.667+I79*2)/D79</f>
        <v>0</v>
      </c>
      <c r="M79" s="108">
        <f>E79+L79</f>
        <v>0.25</v>
      </c>
      <c r="N79" s="108"/>
    </row>
    <row r="80" ht="14.35" customHeight="1">
      <c r="A80" t="s" s="81">
        <v>190</v>
      </c>
      <c r="B80" s="106">
        <v>2019</v>
      </c>
      <c r="C80" s="107">
        <v>8</v>
      </c>
      <c r="D80" s="107">
        <v>1</v>
      </c>
      <c r="E80" s="108">
        <f>D80/C80</f>
        <v>0.125</v>
      </c>
      <c r="F80" s="107">
        <v>1</v>
      </c>
      <c r="G80" s="107">
        <v>0</v>
      </c>
      <c r="H80" s="107">
        <v>0</v>
      </c>
      <c r="I80" s="107">
        <v>0</v>
      </c>
      <c r="J80" s="107">
        <v>0</v>
      </c>
      <c r="K80" s="107">
        <v>1</v>
      </c>
      <c r="L80" s="108">
        <f>(G80*1.333+H80*1.667+I80*2)/D80</f>
        <v>0</v>
      </c>
      <c r="M80" s="108">
        <f>E80+L80</f>
        <v>0.125</v>
      </c>
      <c r="N80" s="108"/>
    </row>
    <row r="81" ht="14.35" customHeight="1">
      <c r="A81" t="s" s="81">
        <v>209</v>
      </c>
      <c r="B81" s="106">
        <v>2019</v>
      </c>
      <c r="C81" s="107">
        <v>4</v>
      </c>
      <c r="D81" s="107">
        <v>3</v>
      </c>
      <c r="E81" s="108">
        <f>D81/C81</f>
        <v>0.75</v>
      </c>
      <c r="F81" s="107">
        <v>3</v>
      </c>
      <c r="G81" s="107">
        <v>0</v>
      </c>
      <c r="H81" s="107">
        <v>0</v>
      </c>
      <c r="I81" s="107">
        <v>0</v>
      </c>
      <c r="J81" s="107">
        <v>0</v>
      </c>
      <c r="K81" s="107">
        <v>0</v>
      </c>
      <c r="L81" s="108">
        <f>(G81*1.333+H81*1.667+I81*2)/D81</f>
        <v>0</v>
      </c>
      <c r="M81" s="108">
        <f>E81+L81</f>
        <v>0.75</v>
      </c>
      <c r="N81" s="108"/>
    </row>
    <row r="82" ht="14.35" customHeight="1">
      <c r="A82" s="84"/>
      <c r="B82" s="106">
        <v>2019</v>
      </c>
      <c r="C82" s="83"/>
      <c r="D82" s="83"/>
      <c r="E82" s="108">
        <f>D82/C82</f>
      </c>
      <c r="F82" s="83"/>
      <c r="G82" s="83"/>
      <c r="H82" s="83"/>
      <c r="I82" s="83"/>
      <c r="J82" s="83"/>
      <c r="K82" s="83"/>
      <c r="L82" s="108">
        <f>(G82*1.333+H82*1.667+I82*2)/D82</f>
      </c>
      <c r="M82" s="108">
        <f>E82+L82</f>
      </c>
      <c r="N82" s="108"/>
    </row>
    <row r="83" ht="14.35" customHeight="1">
      <c r="A83" s="84"/>
      <c r="B83" s="106">
        <v>2019</v>
      </c>
      <c r="C83" s="83"/>
      <c r="D83" s="83"/>
      <c r="E83" s="108">
        <f>D83/C83</f>
      </c>
      <c r="F83" s="83"/>
      <c r="G83" s="83"/>
      <c r="H83" s="83"/>
      <c r="I83" s="83"/>
      <c r="J83" s="83"/>
      <c r="K83" s="83"/>
      <c r="L83" s="108">
        <f>(G83*1.333+H83*1.667+I83*2)/D83</f>
      </c>
      <c r="M83" s="108">
        <f>E83+L83</f>
      </c>
      <c r="N83" s="108"/>
    </row>
    <row r="84" ht="14.35" customHeight="1">
      <c r="A84" s="84"/>
      <c r="B84" s="106">
        <v>2019</v>
      </c>
      <c r="C84" s="83"/>
      <c r="D84" s="83"/>
      <c r="E84" s="108">
        <f>D84/C84</f>
      </c>
      <c r="F84" s="83"/>
      <c r="G84" s="83"/>
      <c r="H84" s="83"/>
      <c r="I84" s="83"/>
      <c r="J84" s="83"/>
      <c r="K84" s="83"/>
      <c r="L84" s="108">
        <f>(G84*1.333+H84*1.667+I84*2)/D84</f>
      </c>
      <c r="M84" s="108">
        <f>E84+L84</f>
      </c>
      <c r="N84" s="108"/>
    </row>
    <row r="85" ht="14.35" customHeight="1">
      <c r="A85" s="84"/>
      <c r="B85" s="106">
        <v>2019</v>
      </c>
      <c r="C85" s="83"/>
      <c r="D85" s="83"/>
      <c r="E85" s="108">
        <f>D85/C85</f>
      </c>
      <c r="F85" s="83"/>
      <c r="G85" s="83"/>
      <c r="H85" s="83"/>
      <c r="I85" s="83"/>
      <c r="J85" s="83"/>
      <c r="K85" s="83"/>
      <c r="L85" s="108">
        <f>(G85*1.333+H85*1.667+I85*2)/D85</f>
      </c>
      <c r="M85" s="108">
        <f>E85+L85</f>
      </c>
      <c r="N85" s="108"/>
    </row>
    <row r="86" ht="14.35" customHeight="1">
      <c r="A86" s="84"/>
      <c r="B86" s="106">
        <v>2019</v>
      </c>
      <c r="C86" s="83"/>
      <c r="D86" s="83"/>
      <c r="E86" s="108">
        <f>D86/C86</f>
      </c>
      <c r="F86" s="83"/>
      <c r="G86" s="83"/>
      <c r="H86" s="83"/>
      <c r="I86" s="83"/>
      <c r="J86" s="83"/>
      <c r="K86" s="83"/>
      <c r="L86" s="108">
        <f>(G86*1.333+H86*1.667+I86*2)/D86</f>
      </c>
      <c r="M86" s="108">
        <f>E86+L86</f>
      </c>
      <c r="N86" s="108"/>
    </row>
    <row r="87" ht="14.35" customHeight="1">
      <c r="A87" s="84"/>
      <c r="B87" s="106">
        <v>2019</v>
      </c>
      <c r="C87" s="83"/>
      <c r="D87" s="83"/>
      <c r="E87" s="108">
        <f>D87/C87</f>
      </c>
      <c r="F87" s="83"/>
      <c r="G87" s="83"/>
      <c r="H87" s="83"/>
      <c r="I87" s="83"/>
      <c r="J87" s="83"/>
      <c r="K87" s="83"/>
      <c r="L87" s="108">
        <f>(G87*1.333+H87*1.667+I87*2)/D87</f>
      </c>
      <c r="M87" s="108">
        <f>E87+L87</f>
      </c>
      <c r="N87" s="108"/>
    </row>
    <row r="88" ht="14.35" customHeight="1">
      <c r="A88" s="84"/>
      <c r="B88" s="106">
        <v>2019</v>
      </c>
      <c r="C88" s="83"/>
      <c r="D88" s="83"/>
      <c r="E88" s="108">
        <f>D88/C88</f>
      </c>
      <c r="F88" s="83"/>
      <c r="G88" s="83"/>
      <c r="H88" s="83"/>
      <c r="I88" s="83"/>
      <c r="J88" s="83"/>
      <c r="K88" s="83"/>
      <c r="L88" s="108">
        <f>(G88*1.333+H88*1.667+I88*2)/D88</f>
      </c>
      <c r="M88" s="108">
        <f>E88+L88</f>
      </c>
      <c r="N88" s="108"/>
    </row>
    <row r="89" ht="14.35" customHeight="1">
      <c r="A89" s="84"/>
      <c r="B89" s="82"/>
      <c r="C89" s="83"/>
      <c r="D89" s="83"/>
      <c r="E89" s="108"/>
      <c r="F89" s="83"/>
      <c r="G89" s="83"/>
      <c r="H89" s="83"/>
      <c r="I89" s="83"/>
      <c r="J89" s="83"/>
      <c r="K89" s="83"/>
      <c r="L89" s="108"/>
      <c r="M89" s="108"/>
      <c r="N89" s="108"/>
    </row>
    <row r="90" ht="14.35" customHeight="1">
      <c r="A90" s="84"/>
      <c r="B90" s="82"/>
      <c r="C90" s="83"/>
      <c r="D90" s="83"/>
      <c r="E90" s="108"/>
      <c r="F90" s="83"/>
      <c r="G90" s="83"/>
      <c r="H90" s="83"/>
      <c r="I90" s="83"/>
      <c r="J90" s="83"/>
      <c r="K90" s="83"/>
      <c r="L90" s="108"/>
      <c r="M90" s="108"/>
      <c r="N90" s="108"/>
    </row>
    <row r="91" ht="14.35" customHeight="1">
      <c r="A91" s="84"/>
      <c r="B91" s="82"/>
      <c r="C91" s="83"/>
      <c r="D91" s="83"/>
      <c r="E91" s="108"/>
      <c r="F91" s="83"/>
      <c r="G91" s="83"/>
      <c r="H91" s="83"/>
      <c r="I91" s="83"/>
      <c r="J91" s="83"/>
      <c r="K91" s="83"/>
      <c r="L91" s="108"/>
      <c r="M91" s="108"/>
      <c r="N91" s="108"/>
    </row>
    <row r="92" ht="14.35" customHeight="1">
      <c r="A92" s="84"/>
      <c r="B92" s="82"/>
      <c r="C92" s="83"/>
      <c r="D92" s="83"/>
      <c r="E92" s="108"/>
      <c r="F92" s="83"/>
      <c r="G92" s="83"/>
      <c r="H92" s="83"/>
      <c r="I92" s="83"/>
      <c r="J92" s="83"/>
      <c r="K92" s="83"/>
      <c r="L92" s="108"/>
      <c r="M92" s="108"/>
      <c r="N92" s="108"/>
    </row>
    <row r="93" ht="14.35" customHeight="1">
      <c r="A93" s="84"/>
      <c r="B93" s="82"/>
      <c r="C93" s="83"/>
      <c r="D93" s="83"/>
      <c r="E93" s="108"/>
      <c r="F93" s="83"/>
      <c r="G93" s="83"/>
      <c r="H93" s="83"/>
      <c r="I93" s="83"/>
      <c r="J93" s="83"/>
      <c r="K93" s="83"/>
      <c r="L93" s="108"/>
      <c r="M93" s="108"/>
      <c r="N93" s="108"/>
    </row>
    <row r="94" ht="14.35" customHeight="1">
      <c r="A94" s="84"/>
      <c r="B94" s="82"/>
      <c r="C94" s="83"/>
      <c r="D94" s="83"/>
      <c r="E94" s="108"/>
      <c r="F94" s="83"/>
      <c r="G94" s="83"/>
      <c r="H94" s="83"/>
      <c r="I94" s="83"/>
      <c r="J94" s="83"/>
      <c r="K94" s="83"/>
      <c r="L94" s="108"/>
      <c r="M94" s="108"/>
      <c r="N94" s="108"/>
    </row>
    <row r="95" ht="14.35" customHeight="1">
      <c r="A95" t="s" s="85">
        <v>171</v>
      </c>
      <c r="B95" s="86"/>
      <c r="C95" s="87"/>
      <c r="D95" s="87"/>
      <c r="E95" s="145"/>
      <c r="F95" s="87"/>
      <c r="G95" s="87"/>
      <c r="H95" s="87"/>
      <c r="I95" s="87"/>
      <c r="J95" s="87"/>
      <c r="K95" s="87"/>
      <c r="L95" s="145"/>
      <c r="M95" s="145"/>
      <c r="N95" s="145"/>
    </row>
    <row r="96" ht="14.35" customHeight="1">
      <c r="A96" t="s" s="81">
        <v>172</v>
      </c>
      <c r="B96" s="82"/>
      <c r="C96" s="83"/>
      <c r="D96" s="83"/>
      <c r="E96" s="108"/>
      <c r="F96" s="83"/>
      <c r="G96" s="83"/>
      <c r="H96" s="83"/>
      <c r="I96" s="83"/>
      <c r="J96" s="83"/>
      <c r="K96" s="83"/>
      <c r="L96" s="108"/>
      <c r="M96" s="108"/>
      <c r="N96" s="108"/>
    </row>
    <row r="97" ht="14.35" customHeight="1">
      <c r="A97" t="s" s="81">
        <v>173</v>
      </c>
      <c r="B97" s="82"/>
      <c r="C97" s="83"/>
      <c r="D97" s="83"/>
      <c r="E97" s="108"/>
      <c r="F97" s="83"/>
      <c r="G97" s="83"/>
      <c r="H97" s="83"/>
      <c r="I97" s="83"/>
      <c r="J97" s="83"/>
      <c r="K97" s="83"/>
      <c r="L97" s="108"/>
      <c r="M97" s="108"/>
      <c r="N97" s="108"/>
    </row>
    <row r="98" ht="14.35" customHeight="1">
      <c r="A98" t="s" s="81">
        <v>174</v>
      </c>
      <c r="B98" s="82"/>
      <c r="C98" s="83"/>
      <c r="D98" s="83"/>
      <c r="E98" s="108"/>
      <c r="F98" s="83"/>
      <c r="G98" s="83"/>
      <c r="H98" s="83"/>
      <c r="I98" s="83"/>
      <c r="J98" s="83"/>
      <c r="K98" s="83"/>
      <c r="L98" s="108"/>
      <c r="M98" s="108"/>
      <c r="N98" s="108"/>
    </row>
    <row r="99" ht="14.35" customHeight="1">
      <c r="A99" t="s" s="81">
        <v>175</v>
      </c>
      <c r="B99" s="82"/>
      <c r="C99" s="83"/>
      <c r="D99" s="83"/>
      <c r="E99" s="108"/>
      <c r="F99" s="83"/>
      <c r="G99" s="83"/>
      <c r="H99" s="83"/>
      <c r="I99" s="83"/>
      <c r="J99" s="83"/>
      <c r="K99" s="83"/>
      <c r="L99" s="108"/>
      <c r="M99" s="108"/>
      <c r="N99" s="108"/>
    </row>
    <row r="100" ht="14.35" customHeight="1">
      <c r="A100" t="s" s="81">
        <v>176</v>
      </c>
      <c r="B100" s="82"/>
      <c r="C100" s="83"/>
      <c r="D100" s="83"/>
      <c r="E100" s="108"/>
      <c r="F100" s="83"/>
      <c r="G100" s="83"/>
      <c r="H100" s="83"/>
      <c r="I100" s="83"/>
      <c r="J100" s="83"/>
      <c r="K100" s="83"/>
      <c r="L100" s="108"/>
      <c r="M100" s="108"/>
      <c r="N100" s="108"/>
    </row>
    <row r="101" ht="14.35" customHeight="1">
      <c r="A101" t="s" s="81">
        <v>177</v>
      </c>
      <c r="B101" s="82"/>
      <c r="C101" s="83"/>
      <c r="D101" s="83"/>
      <c r="E101" s="108"/>
      <c r="F101" s="83"/>
      <c r="G101" s="83"/>
      <c r="H101" s="83"/>
      <c r="I101" s="83"/>
      <c r="J101" s="83"/>
      <c r="K101" s="83"/>
      <c r="L101" s="108"/>
      <c r="M101" s="108"/>
      <c r="N101" s="108"/>
    </row>
    <row r="102" ht="14.35" customHeight="1">
      <c r="A102" t="s" s="81">
        <v>178</v>
      </c>
      <c r="B102" s="82"/>
      <c r="C102" s="83"/>
      <c r="D102" s="83"/>
      <c r="E102" s="108"/>
      <c r="F102" s="83"/>
      <c r="G102" s="83"/>
      <c r="H102" s="83"/>
      <c r="I102" s="83"/>
      <c r="J102" s="83"/>
      <c r="K102" s="83"/>
      <c r="L102" s="108"/>
      <c r="M102" s="108"/>
      <c r="N102" s="108"/>
    </row>
    <row r="103" ht="14.35" customHeight="1">
      <c r="A103" t="s" s="81">
        <v>179</v>
      </c>
      <c r="B103" s="82"/>
      <c r="C103" s="83"/>
      <c r="D103" s="83"/>
      <c r="E103" s="108"/>
      <c r="F103" s="83"/>
      <c r="G103" s="83"/>
      <c r="H103" s="83"/>
      <c r="I103" s="83"/>
      <c r="J103" s="83"/>
      <c r="K103" s="83"/>
      <c r="L103" s="108"/>
      <c r="M103" s="108"/>
      <c r="N103" s="108"/>
    </row>
    <row r="104" ht="14.35" customHeight="1">
      <c r="A104" t="s" s="81">
        <v>180</v>
      </c>
      <c r="B104" s="82"/>
      <c r="C104" s="83"/>
      <c r="D104" s="83"/>
      <c r="E104" s="108"/>
      <c r="F104" s="83"/>
      <c r="G104" s="83"/>
      <c r="H104" s="83"/>
      <c r="I104" s="83"/>
      <c r="J104" s="83"/>
      <c r="K104" s="83"/>
      <c r="L104" s="108"/>
      <c r="M104" s="108"/>
      <c r="N104" s="108"/>
    </row>
    <row r="105" ht="14.35" customHeight="1">
      <c r="A105" t="s" s="81">
        <v>181</v>
      </c>
      <c r="B105" s="82"/>
      <c r="C105" s="83"/>
      <c r="D105" s="83"/>
      <c r="E105" s="108"/>
      <c r="F105" s="83"/>
      <c r="G105" s="83"/>
      <c r="H105" s="83"/>
      <c r="I105" s="83"/>
      <c r="J105" s="83"/>
      <c r="K105" s="83"/>
      <c r="L105" s="108"/>
      <c r="M105" s="108"/>
      <c r="N105" s="108"/>
    </row>
    <row r="106" ht="122.35" customHeight="1">
      <c r="A106" t="s" s="88">
        <v>182</v>
      </c>
      <c r="B106" s="82"/>
      <c r="C106" s="83"/>
      <c r="D106" s="89"/>
      <c r="E106" s="146"/>
      <c r="F106" s="89"/>
      <c r="G106" s="89"/>
      <c r="H106" s="89"/>
      <c r="I106" s="89"/>
      <c r="J106" s="89"/>
      <c r="K106" s="89"/>
      <c r="L106" s="146"/>
      <c r="M106" s="146"/>
      <c r="N106" s="146"/>
    </row>
    <row r="107" ht="134.35" customHeight="1">
      <c r="A107" t="s" s="88">
        <v>183</v>
      </c>
      <c r="B107" s="82"/>
      <c r="C107" s="83"/>
      <c r="D107" s="89"/>
      <c r="E107" s="146"/>
      <c r="F107" s="89"/>
      <c r="G107" s="89"/>
      <c r="H107" s="89"/>
      <c r="I107" s="89"/>
      <c r="J107" s="89"/>
      <c r="K107" s="89"/>
      <c r="L107" s="146"/>
      <c r="M107" s="146"/>
      <c r="N107" s="146"/>
    </row>
  </sheetData>
  <mergeCells count="1">
    <mergeCell ref="A1:N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6.xml><?xml version="1.0" encoding="utf-8"?>
<worksheet xmlns:r="http://schemas.openxmlformats.org/officeDocument/2006/relationships" xmlns="http://schemas.openxmlformats.org/spreadsheetml/2006/main">
  <sheetPr>
    <pageSetUpPr fitToPage="1"/>
  </sheetPr>
  <dimension ref="A2:N700"/>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22.8516" style="147" customWidth="1"/>
    <col min="2" max="2" width="12.6562" style="147" customWidth="1"/>
    <col min="3" max="3" width="18.1719" style="147" customWidth="1"/>
    <col min="4" max="4" width="12.6562" style="147" customWidth="1"/>
    <col min="5" max="5" width="6.99219" style="147" customWidth="1"/>
    <col min="6" max="6" width="6.5" style="147" customWidth="1"/>
    <col min="7" max="7" width="6.78906" style="147" customWidth="1"/>
    <col min="8" max="8" width="6.05469" style="147" customWidth="1"/>
    <col min="9" max="9" width="5.20312" style="147" customWidth="1"/>
    <col min="10" max="10" width="7.125" style="147" customWidth="1"/>
    <col min="11" max="11" width="5.77344" style="147" customWidth="1"/>
    <col min="12" max="12" width="7.66406" style="147" customWidth="1"/>
    <col min="13" max="13" width="8.875" style="147" customWidth="1"/>
    <col min="14" max="14" width="8.09375" style="147" customWidth="1"/>
    <col min="15" max="256" width="16.3516" style="147" customWidth="1"/>
  </cols>
  <sheetData>
    <row r="1" ht="16" customHeight="1">
      <c r="A1" t="s" s="7">
        <v>254</v>
      </c>
      <c r="B1" s="7"/>
      <c r="C1" s="7"/>
      <c r="D1" s="7"/>
      <c r="E1" s="7"/>
      <c r="F1" s="7"/>
      <c r="G1" s="7"/>
      <c r="H1" s="7"/>
      <c r="I1" s="7"/>
      <c r="J1" s="7"/>
      <c r="K1" s="7"/>
      <c r="L1" s="7"/>
      <c r="M1" s="7"/>
      <c r="N1" s="7"/>
    </row>
    <row r="2" ht="14.5" customHeight="1">
      <c r="A2" t="s" s="148">
        <v>235</v>
      </c>
      <c r="B2" t="s" s="149">
        <v>122</v>
      </c>
      <c r="C2" t="s" s="150">
        <v>256</v>
      </c>
      <c r="D2" t="s" s="149">
        <v>7</v>
      </c>
      <c r="E2" t="s" s="149">
        <v>8</v>
      </c>
      <c r="F2" t="s" s="149">
        <v>9</v>
      </c>
      <c r="G2" t="s" s="149">
        <v>10</v>
      </c>
      <c r="H2" t="s" s="149">
        <v>11</v>
      </c>
      <c r="I2" t="s" s="149">
        <v>12</v>
      </c>
      <c r="J2" t="s" s="149">
        <v>13</v>
      </c>
      <c r="K2" t="s" s="149">
        <v>14</v>
      </c>
      <c r="L2" t="s" s="149">
        <v>15</v>
      </c>
      <c r="M2" t="s" s="149">
        <v>16</v>
      </c>
      <c r="N2" t="s" s="149">
        <v>17</v>
      </c>
    </row>
    <row r="3" ht="14.5" customHeight="1">
      <c r="A3" s="151"/>
      <c r="B3" s="152"/>
      <c r="C3" s="153"/>
      <c r="D3" s="152"/>
      <c r="E3" s="152"/>
      <c r="F3" s="152"/>
      <c r="G3" s="152"/>
      <c r="H3" s="152"/>
      <c r="I3" s="152"/>
      <c r="J3" s="152"/>
      <c r="K3" s="152"/>
      <c r="L3" s="152"/>
      <c r="M3" s="152"/>
      <c r="N3" s="152"/>
    </row>
    <row r="4" ht="14.5" customHeight="1">
      <c r="A4" t="s" s="154">
        <v>35</v>
      </c>
      <c r="B4" s="155">
        <v>2007</v>
      </c>
      <c r="C4" t="s" s="156">
        <v>257</v>
      </c>
      <c r="D4" s="155">
        <v>45</v>
      </c>
      <c r="E4" s="155">
        <v>24</v>
      </c>
      <c r="F4" s="157">
        <f>E4/D4</f>
        <v>0.533333333333333</v>
      </c>
      <c r="G4" s="155">
        <v>22</v>
      </c>
      <c r="H4" s="155">
        <v>2</v>
      </c>
      <c r="I4" s="155">
        <v>0</v>
      </c>
      <c r="J4" s="155">
        <v>0</v>
      </c>
      <c r="K4" s="155">
        <v>9</v>
      </c>
      <c r="L4" s="155">
        <v>15</v>
      </c>
      <c r="M4" s="157">
        <f>(H4*1.33+I4*1.67+J4*2)/E4</f>
        <v>0.110833333333333</v>
      </c>
      <c r="N4" s="155">
        <f>M4+F4</f>
        <v>0.644166666666666</v>
      </c>
    </row>
    <row r="5" ht="14.5" customHeight="1">
      <c r="A5" t="s" s="158">
        <v>258</v>
      </c>
      <c r="B5" s="159"/>
      <c r="C5" s="160"/>
      <c r="D5" s="161">
        <f>D4</f>
        <v>45</v>
      </c>
      <c r="E5" s="161">
        <f>E4</f>
        <v>24</v>
      </c>
      <c r="F5" s="162">
        <f>E5/D5</f>
        <v>0.533333333333333</v>
      </c>
      <c r="G5" s="161">
        <f>G4</f>
        <v>22</v>
      </c>
      <c r="H5" s="161">
        <f>H4</f>
        <v>2</v>
      </c>
      <c r="I5" s="161">
        <f>I4</f>
        <v>0</v>
      </c>
      <c r="J5" s="161">
        <f>J4</f>
        <v>0</v>
      </c>
      <c r="K5" s="161">
        <f>K4</f>
        <v>9</v>
      </c>
      <c r="L5" s="161">
        <f>L4</f>
        <v>15</v>
      </c>
      <c r="M5" s="162">
        <f>(H5*1.33+I5*1.67+J5*2)/E5</f>
        <v>0.110833333333333</v>
      </c>
      <c r="N5" s="161">
        <f>M5+F5</f>
        <v>0.644166666666666</v>
      </c>
    </row>
    <row r="6" ht="14.5" customHeight="1">
      <c r="A6" s="151"/>
      <c r="B6" s="152"/>
      <c r="C6" s="153"/>
      <c r="D6" s="152"/>
      <c r="E6" s="152"/>
      <c r="F6" s="152"/>
      <c r="G6" s="152"/>
      <c r="H6" s="152"/>
      <c r="I6" s="152"/>
      <c r="J6" s="152"/>
      <c r="K6" s="152"/>
      <c r="L6" s="152"/>
      <c r="M6" s="152"/>
      <c r="N6" s="152"/>
    </row>
    <row r="7" ht="14.5" customHeight="1">
      <c r="A7" t="s" s="163">
        <v>222</v>
      </c>
      <c r="B7" s="155">
        <v>2019</v>
      </c>
      <c r="C7" t="s" s="156">
        <v>259</v>
      </c>
      <c r="D7" s="155">
        <f>'2019 Field of Dreamers - 2019 -'!C9</f>
        <v>27</v>
      </c>
      <c r="E7" s="155">
        <f>'2019 Field of Dreamers - 2019 -'!D9</f>
        <v>22</v>
      </c>
      <c r="F7" s="155">
        <f>'2019 Field of Dreamers - 2019 -'!E9</f>
        <v>0.814814814814815</v>
      </c>
      <c r="G7" s="155">
        <f>'2019 Field of Dreamers - 2019 -'!F9</f>
        <v>15</v>
      </c>
      <c r="H7" s="155">
        <f>'2019 Field of Dreamers - 2019 -'!G9</f>
        <v>5</v>
      </c>
      <c r="I7" s="155">
        <f>'2019 Field of Dreamers - 2019 -'!H9</f>
        <v>2</v>
      </c>
      <c r="J7" s="155">
        <f>'2019 Field of Dreamers - 2019 -'!I9</f>
        <v>0</v>
      </c>
      <c r="K7" s="155">
        <f>'2019 Field of Dreamers - 2019 -'!J9</f>
        <v>15</v>
      </c>
      <c r="L7" s="155">
        <f>'2019 Field of Dreamers - 2019 -'!K9</f>
        <v>13</v>
      </c>
      <c r="M7" s="155">
        <f>'2019 Field of Dreamers - 2019 -'!L9</f>
        <v>0.4545</v>
      </c>
      <c r="N7" s="155">
        <f>'2019 Field of Dreamers - 2019 -'!M9</f>
        <v>1.26931481481482</v>
      </c>
    </row>
    <row r="8" ht="14.5" customHeight="1">
      <c r="A8" t="s" s="158">
        <v>258</v>
      </c>
      <c r="B8" s="159"/>
      <c r="C8" s="160"/>
      <c r="D8" s="161">
        <f>D7</f>
        <v>27</v>
      </c>
      <c r="E8" s="161">
        <f>E7</f>
        <v>22</v>
      </c>
      <c r="F8" s="162">
        <f>E8/D8</f>
        <v>0.814814814814815</v>
      </c>
      <c r="G8" s="161">
        <f>G7</f>
        <v>15</v>
      </c>
      <c r="H8" s="161">
        <f>H7</f>
        <v>5</v>
      </c>
      <c r="I8" s="161">
        <f>I7</f>
        <v>2</v>
      </c>
      <c r="J8" s="161">
        <f>J7</f>
        <v>0</v>
      </c>
      <c r="K8" s="161">
        <f>K7</f>
        <v>15</v>
      </c>
      <c r="L8" s="161">
        <f>L7</f>
        <v>13</v>
      </c>
      <c r="M8" s="162">
        <f>(H8*1.33+I8*1.67+J8*2)/E8</f>
        <v>0.454090909090909</v>
      </c>
      <c r="N8" s="161">
        <f>M8+F8</f>
        <v>1.26890572390572</v>
      </c>
    </row>
    <row r="9" ht="14.5" customHeight="1">
      <c r="A9" s="151"/>
      <c r="B9" s="152"/>
      <c r="C9" s="153"/>
      <c r="D9" s="152"/>
      <c r="E9" s="152"/>
      <c r="F9" s="152"/>
      <c r="G9" s="152"/>
      <c r="H9" s="152"/>
      <c r="I9" s="152"/>
      <c r="J9" s="152"/>
      <c r="K9" s="152"/>
      <c r="L9" s="152"/>
      <c r="M9" s="152"/>
      <c r="N9" s="152"/>
    </row>
    <row r="10" ht="14.5" customHeight="1">
      <c r="A10" t="s" s="154">
        <v>18</v>
      </c>
      <c r="B10" s="155">
        <v>2007</v>
      </c>
      <c r="C10" t="s" s="156">
        <v>257</v>
      </c>
      <c r="D10" s="155">
        <v>59</v>
      </c>
      <c r="E10" s="155">
        <v>44</v>
      </c>
      <c r="F10" s="157">
        <f>E10/D10</f>
        <v>0.745762711864407</v>
      </c>
      <c r="G10" s="155">
        <v>13</v>
      </c>
      <c r="H10" s="155">
        <v>11</v>
      </c>
      <c r="I10" s="155">
        <v>7</v>
      </c>
      <c r="J10" s="155">
        <v>13</v>
      </c>
      <c r="K10" s="155">
        <v>54</v>
      </c>
      <c r="L10" s="155">
        <v>36</v>
      </c>
      <c r="M10" s="157">
        <f>(H10*1.33+I10*1.67+J10*2)/E10</f>
        <v>1.18909090909091</v>
      </c>
      <c r="N10" s="155">
        <f>M10+F10</f>
        <v>1.93485362095532</v>
      </c>
    </row>
    <row r="11" ht="14.5" customHeight="1">
      <c r="A11" t="s" s="163">
        <v>18</v>
      </c>
      <c r="B11" s="155">
        <v>2008</v>
      </c>
      <c r="C11" t="s" s="156">
        <v>260</v>
      </c>
      <c r="D11" s="155">
        <v>25</v>
      </c>
      <c r="E11" s="155">
        <v>19</v>
      </c>
      <c r="F11" s="157">
        <f>E11/D11</f>
        <v>0.76</v>
      </c>
      <c r="G11" s="155">
        <v>1</v>
      </c>
      <c r="H11" s="155">
        <v>6</v>
      </c>
      <c r="I11" s="155">
        <v>2</v>
      </c>
      <c r="J11" s="155">
        <v>10</v>
      </c>
      <c r="K11" s="155">
        <v>20</v>
      </c>
      <c r="L11" s="155">
        <v>14</v>
      </c>
      <c r="M11" s="157">
        <f>(H11*1.33+I11*1.67+J11*2)/E11</f>
        <v>1.64842105263158</v>
      </c>
      <c r="N11" s="155">
        <f>M11+F11</f>
        <v>2.40842105263158</v>
      </c>
    </row>
    <row r="12" ht="14.5" customHeight="1">
      <c r="A12" t="s" s="163">
        <v>18</v>
      </c>
      <c r="B12" s="155">
        <v>2009</v>
      </c>
      <c r="C12" t="s" s="156">
        <v>261</v>
      </c>
      <c r="D12" s="155">
        <v>31</v>
      </c>
      <c r="E12" s="155">
        <v>24</v>
      </c>
      <c r="F12" s="157">
        <f>E12/D12</f>
        <v>0.774193548387097</v>
      </c>
      <c r="G12" s="155">
        <v>9</v>
      </c>
      <c r="H12" s="155">
        <v>5</v>
      </c>
      <c r="I12" s="155">
        <v>3</v>
      </c>
      <c r="J12" s="155">
        <v>6</v>
      </c>
      <c r="K12" s="155">
        <v>22</v>
      </c>
      <c r="L12" s="155">
        <v>16</v>
      </c>
      <c r="M12" s="157">
        <f>(H12*1.33+I12*1.67+J12*2)/E12</f>
        <v>0.985833333333333</v>
      </c>
      <c r="N12" s="155">
        <f>M12+F12</f>
        <v>1.76002688172043</v>
      </c>
    </row>
    <row r="13" ht="14.5" customHeight="1">
      <c r="A13" t="s" s="163">
        <v>18</v>
      </c>
      <c r="B13" s="155">
        <v>2010</v>
      </c>
      <c r="C13" t="s" s="156">
        <v>257</v>
      </c>
      <c r="D13" s="155">
        <v>6</v>
      </c>
      <c r="E13" s="155">
        <v>3</v>
      </c>
      <c r="F13" s="157">
        <f>E13/D13</f>
        <v>0.5</v>
      </c>
      <c r="G13" s="155">
        <v>2</v>
      </c>
      <c r="H13" s="155">
        <v>1</v>
      </c>
      <c r="I13" s="155">
        <v>0</v>
      </c>
      <c r="J13" s="155">
        <v>0</v>
      </c>
      <c r="K13" s="155">
        <v>0</v>
      </c>
      <c r="L13" s="155">
        <v>2</v>
      </c>
      <c r="M13" s="157">
        <f>(H13*1.33+I13*1.67+J13*2)/E13</f>
        <v>0.443333333333333</v>
      </c>
      <c r="N13" s="155">
        <f>M13+F13</f>
        <v>0.943333333333333</v>
      </c>
    </row>
    <row r="14" ht="14.5" customHeight="1">
      <c r="A14" t="s" s="163">
        <v>18</v>
      </c>
      <c r="B14" s="155">
        <v>2011</v>
      </c>
      <c r="C14" t="s" s="156">
        <v>257</v>
      </c>
      <c r="D14" s="155">
        <v>27</v>
      </c>
      <c r="E14" s="155">
        <v>20</v>
      </c>
      <c r="F14" s="157">
        <f>E14/D14</f>
        <v>0.740740740740741</v>
      </c>
      <c r="G14" s="155">
        <v>9</v>
      </c>
      <c r="H14" s="155">
        <v>3</v>
      </c>
      <c r="I14" s="155">
        <v>2</v>
      </c>
      <c r="J14" s="155">
        <v>5</v>
      </c>
      <c r="K14" s="155">
        <v>19</v>
      </c>
      <c r="L14" s="155">
        <v>13</v>
      </c>
      <c r="M14" s="157">
        <f>(H14*1.33+I14*1.67+J14*2)/E14</f>
        <v>0.8665</v>
      </c>
      <c r="N14" s="155">
        <f>M14+F14</f>
        <v>1.60724074074074</v>
      </c>
    </row>
    <row r="15" ht="14.5" customHeight="1">
      <c r="A15" t="s" s="158">
        <v>258</v>
      </c>
      <c r="B15" s="159"/>
      <c r="C15" s="160"/>
      <c r="D15" s="161">
        <f>SUM(D10:D14)</f>
        <v>148</v>
      </c>
      <c r="E15" s="161">
        <f>SUM(E10:E14)</f>
        <v>110</v>
      </c>
      <c r="F15" s="162">
        <f>E15/D15</f>
        <v>0.743243243243243</v>
      </c>
      <c r="G15" s="161">
        <f>SUM(G10:G14)</f>
        <v>34</v>
      </c>
      <c r="H15" s="161">
        <f>SUM(H10:H14)</f>
        <v>26</v>
      </c>
      <c r="I15" s="161">
        <f>SUM(I10:I14)</f>
        <v>14</v>
      </c>
      <c r="J15" s="161">
        <f>SUM(J10:J14)</f>
        <v>34</v>
      </c>
      <c r="K15" s="161">
        <f>SUM(K10:K14)</f>
        <v>115</v>
      </c>
      <c r="L15" s="161">
        <f>SUM(L10:L14)</f>
        <v>81</v>
      </c>
      <c r="M15" s="162">
        <f>(H15*1.33+I15*1.67+J15*2)/E15</f>
        <v>1.14509090909091</v>
      </c>
      <c r="N15" s="161">
        <f>M15+F15</f>
        <v>1.88833415233415</v>
      </c>
    </row>
    <row r="16" ht="14.5" customHeight="1">
      <c r="A16" s="151"/>
      <c r="B16" s="152"/>
      <c r="C16" s="153"/>
      <c r="D16" s="152"/>
      <c r="E16" s="152"/>
      <c r="F16" s="152"/>
      <c r="G16" s="152"/>
      <c r="H16" s="152"/>
      <c r="I16" s="152"/>
      <c r="J16" s="152"/>
      <c r="K16" s="152"/>
      <c r="L16" s="152"/>
      <c r="M16" s="152"/>
      <c r="N16" s="152"/>
    </row>
    <row r="17" ht="14.5" customHeight="1">
      <c r="A17" t="s" s="163">
        <v>140</v>
      </c>
      <c r="B17" s="155">
        <v>2017</v>
      </c>
      <c r="C17" t="s" s="156">
        <v>262</v>
      </c>
      <c r="D17" s="155">
        <f>'2017 Field of Dreamers - 2017 -'!C33</f>
        <v>64</v>
      </c>
      <c r="E17" s="155">
        <f>'2017 Field of Dreamers - 2017 -'!D33</f>
        <v>35</v>
      </c>
      <c r="F17" s="155">
        <f>'2017 Field of Dreamers - 2017 -'!E33</f>
        <v>0.546875</v>
      </c>
      <c r="G17" s="155">
        <f>'2017 Field of Dreamers - 2017 -'!F33</f>
        <v>34</v>
      </c>
      <c r="H17" s="155">
        <f>'2017 Field of Dreamers - 2017 -'!G33</f>
        <v>1</v>
      </c>
      <c r="I17" s="155">
        <f>'2017 Field of Dreamers - 2017 -'!H33</f>
        <v>0</v>
      </c>
      <c r="J17" s="155">
        <f>'2017 Field of Dreamers - 2017 -'!I33</f>
        <v>0</v>
      </c>
      <c r="K17" s="155">
        <f>'2017 Field of Dreamers - 2017 -'!J33</f>
        <v>7</v>
      </c>
      <c r="L17" s="155">
        <f>'2017 Field of Dreamers - 2017 -'!K33</f>
        <v>24</v>
      </c>
      <c r="M17" s="155">
        <f>'2017 Field of Dreamers - 2017 -'!L33</f>
        <v>0</v>
      </c>
      <c r="N17" s="155">
        <f>'2017 Field of Dreamers - 2017 -'!M33</f>
        <v>0.546875</v>
      </c>
    </row>
    <row r="18" ht="14.5" customHeight="1">
      <c r="A18" t="s" s="163">
        <v>140</v>
      </c>
      <c r="B18" s="155">
        <f>'All Seasons - All Seasons'!B10</f>
        <v>2018</v>
      </c>
      <c r="C18" t="s" s="156">
        <v>259</v>
      </c>
      <c r="D18" s="155">
        <f>'All Seasons - All Seasons'!C10</f>
        <v>45</v>
      </c>
      <c r="E18" s="155">
        <f>'All Seasons - All Seasons'!D10</f>
        <v>34</v>
      </c>
      <c r="F18" s="155">
        <f>'All Seasons - All Seasons'!E10</f>
        <v>0.755555555555556</v>
      </c>
      <c r="G18" s="164">
        <f>'All Seasons - All Seasons'!F10</f>
        <v>33</v>
      </c>
      <c r="H18" s="164">
        <f>'All Seasons - All Seasons'!G10</f>
        <v>0</v>
      </c>
      <c r="I18" s="164">
        <f>'All Seasons - All Seasons'!H10</f>
        <v>0</v>
      </c>
      <c r="J18" s="164">
        <f>'All Seasons - All Seasons'!I10</f>
        <v>1</v>
      </c>
      <c r="K18" s="164">
        <f>'All Seasons - All Seasons'!J10</f>
        <v>18</v>
      </c>
      <c r="L18" s="164">
        <f>'All Seasons - All Seasons'!K10</f>
        <v>20</v>
      </c>
      <c r="M18" s="155">
        <f>'All Seasons - All Seasons'!L10</f>
        <v>0.0588235294117647</v>
      </c>
      <c r="N18" s="155">
        <f>'All Seasons - All Seasons'!M10</f>
        <v>0.814379084967321</v>
      </c>
    </row>
    <row r="19" ht="14.5" customHeight="1">
      <c r="A19" t="s" s="163">
        <v>140</v>
      </c>
      <c r="B19" s="155">
        <v>2019</v>
      </c>
      <c r="C19" t="s" s="156">
        <v>259</v>
      </c>
      <c r="D19" s="155">
        <f>'2019 Field of Dreamers - 2019 -'!C4</f>
        <v>32</v>
      </c>
      <c r="E19" s="155">
        <f>'2019 Field of Dreamers - 2019 -'!D4</f>
        <v>24</v>
      </c>
      <c r="F19" s="155">
        <f>'2019 Field of Dreamers - 2019 -'!E4</f>
        <v>0.75</v>
      </c>
      <c r="G19" s="155">
        <f>'2019 Field of Dreamers - 2019 -'!F4</f>
        <v>22</v>
      </c>
      <c r="H19" s="155">
        <f>'2019 Field of Dreamers - 2019 -'!G4</f>
        <v>2</v>
      </c>
      <c r="I19" s="155">
        <f>'2019 Field of Dreamers - 2019 -'!H4</f>
        <v>0</v>
      </c>
      <c r="J19" s="155">
        <f>'2019 Field of Dreamers - 2019 -'!I4</f>
        <v>0</v>
      </c>
      <c r="K19" s="155">
        <f>'2019 Field of Dreamers - 2019 -'!J4</f>
        <v>12</v>
      </c>
      <c r="L19" s="155">
        <f>'2019 Field of Dreamers - 2019 -'!K4</f>
        <v>13</v>
      </c>
      <c r="M19" s="155">
        <f>'2019 Field of Dreamers - 2019 -'!L4</f>
        <v>0.111083333333333</v>
      </c>
      <c r="N19" s="155">
        <f>'2019 Field of Dreamers - 2019 -'!M4</f>
        <v>0.861083333333333</v>
      </c>
    </row>
    <row r="20" ht="14.5" customHeight="1">
      <c r="A20" t="s" s="158">
        <v>258</v>
      </c>
      <c r="B20" s="159"/>
      <c r="C20" s="160"/>
      <c r="D20" s="161">
        <f>SUM(D17:D19)</f>
        <v>141</v>
      </c>
      <c r="E20" s="161">
        <f>SUM(E17:E19)</f>
        <v>93</v>
      </c>
      <c r="F20" s="162">
        <f>E20/D20</f>
        <v>0.659574468085106</v>
      </c>
      <c r="G20" s="161">
        <f>SUM(G17:G19)</f>
        <v>89</v>
      </c>
      <c r="H20" s="161">
        <f>SUM(H17:H19)</f>
        <v>3</v>
      </c>
      <c r="I20" s="161">
        <f>SUM(I17:I19)</f>
        <v>0</v>
      </c>
      <c r="J20" s="161">
        <f>SUM(J17:J19)</f>
        <v>1</v>
      </c>
      <c r="K20" s="161">
        <f>SUM(K17:K19)</f>
        <v>37</v>
      </c>
      <c r="L20" s="161">
        <f>SUM(L17:L19)</f>
        <v>57</v>
      </c>
      <c r="M20" s="162">
        <f>(H20*1.33+I20*1.67+J20*2)/E20</f>
        <v>0.06440860215053761</v>
      </c>
      <c r="N20" s="161">
        <f>M20+F20</f>
        <v>0.723983070235644</v>
      </c>
    </row>
    <row r="21" ht="14.5" customHeight="1">
      <c r="A21" s="151"/>
      <c r="B21" s="152"/>
      <c r="C21" s="153"/>
      <c r="D21" s="152"/>
      <c r="E21" s="152"/>
      <c r="F21" s="152"/>
      <c r="G21" s="152"/>
      <c r="H21" s="152"/>
      <c r="I21" s="152"/>
      <c r="J21" s="152"/>
      <c r="K21" s="152"/>
      <c r="L21" s="152"/>
      <c r="M21" s="152"/>
      <c r="N21" s="152"/>
    </row>
    <row r="22" ht="14.5" customHeight="1">
      <c r="A22" t="s" s="163">
        <v>232</v>
      </c>
      <c r="B22" s="155">
        <v>2019</v>
      </c>
      <c r="C22" t="s" s="156">
        <v>262</v>
      </c>
      <c r="D22" s="155">
        <f>'2019 Field of Dreamers - 2019 -'!C34</f>
        <v>20</v>
      </c>
      <c r="E22" s="155">
        <f>'2019 Field of Dreamers - 2019 -'!D34</f>
        <v>15</v>
      </c>
      <c r="F22" s="155">
        <f>'2019 Field of Dreamers - 2019 -'!E34</f>
        <v>0.75</v>
      </c>
      <c r="G22" s="155">
        <f>'2019 Field of Dreamers - 2019 -'!F34</f>
        <v>12</v>
      </c>
      <c r="H22" s="155">
        <f>'2019 Field of Dreamers - 2019 -'!G34</f>
        <v>3</v>
      </c>
      <c r="I22" s="155">
        <f>'2019 Field of Dreamers - 2019 -'!H34</f>
        <v>0</v>
      </c>
      <c r="J22" s="155">
        <f>'2019 Field of Dreamers - 2019 -'!I34</f>
        <v>0</v>
      </c>
      <c r="K22" s="155">
        <f>'2019 Field of Dreamers - 2019 -'!J34</f>
        <v>10</v>
      </c>
      <c r="L22" s="155">
        <f>'2019 Field of Dreamers - 2019 -'!K34</f>
        <v>9</v>
      </c>
      <c r="M22" s="155">
        <f>'2019 Field of Dreamers - 2019 -'!L34</f>
        <v>0.2666</v>
      </c>
      <c r="N22" s="155">
        <f>'2019 Field of Dreamers - 2019 -'!M34</f>
        <v>1.0166</v>
      </c>
    </row>
    <row r="23" ht="14.5" customHeight="1">
      <c r="A23" t="s" s="158">
        <v>258</v>
      </c>
      <c r="B23" s="159"/>
      <c r="C23" s="160"/>
      <c r="D23" s="161">
        <f>D22</f>
        <v>20</v>
      </c>
      <c r="E23" s="161">
        <f>E22</f>
        <v>15</v>
      </c>
      <c r="F23" s="162">
        <f>E23/D23</f>
        <v>0.75</v>
      </c>
      <c r="G23" s="161">
        <f>G22</f>
        <v>12</v>
      </c>
      <c r="H23" s="161">
        <f>H22</f>
        <v>3</v>
      </c>
      <c r="I23" s="161">
        <f>I22</f>
        <v>0</v>
      </c>
      <c r="J23" s="161">
        <f>J22</f>
        <v>0</v>
      </c>
      <c r="K23" s="161">
        <f>K22</f>
        <v>10</v>
      </c>
      <c r="L23" s="161">
        <f>L22</f>
        <v>9</v>
      </c>
      <c r="M23" s="162">
        <f>(H23*1.33+I23*1.67+J23*2)/E23</f>
        <v>0.266</v>
      </c>
      <c r="N23" s="161">
        <f>M23+F23</f>
        <v>1.016</v>
      </c>
    </row>
    <row r="24" ht="14.5" customHeight="1">
      <c r="A24" s="151"/>
      <c r="B24" s="152"/>
      <c r="C24" s="153"/>
      <c r="D24" s="152"/>
      <c r="E24" s="152"/>
      <c r="F24" s="157"/>
      <c r="G24" s="164"/>
      <c r="H24" s="152"/>
      <c r="I24" s="152"/>
      <c r="J24" s="152"/>
      <c r="K24" s="152"/>
      <c r="L24" s="152"/>
      <c r="M24" s="157"/>
      <c r="N24" s="152"/>
    </row>
    <row r="25" ht="14.5" customHeight="1">
      <c r="A25" t="s" s="163">
        <v>115</v>
      </c>
      <c r="B25" s="155">
        <v>2016</v>
      </c>
      <c r="C25" t="s" s="156">
        <v>263</v>
      </c>
      <c r="D25" s="155">
        <v>4</v>
      </c>
      <c r="E25" s="155">
        <v>2</v>
      </c>
      <c r="F25" s="157">
        <f>E25/D25</f>
        <v>0.5</v>
      </c>
      <c r="G25" s="164">
        <v>2</v>
      </c>
      <c r="H25" s="155">
        <v>0</v>
      </c>
      <c r="I25" s="155">
        <v>0</v>
      </c>
      <c r="J25" s="155">
        <v>0</v>
      </c>
      <c r="K25" s="155">
        <v>1</v>
      </c>
      <c r="L25" s="155">
        <v>1</v>
      </c>
      <c r="M25" s="157">
        <f>(H25*1.33+I25*1.67+J25*2)/E25</f>
        <v>0</v>
      </c>
      <c r="N25" s="155">
        <f>M25+F25</f>
        <v>0.5</v>
      </c>
    </row>
    <row r="26" ht="14.5" customHeight="1">
      <c r="A26" t="s" s="158">
        <v>258</v>
      </c>
      <c r="B26" s="159"/>
      <c r="C26" s="160"/>
      <c r="D26" s="161">
        <f>D25</f>
        <v>4</v>
      </c>
      <c r="E26" s="161">
        <f>E25</f>
        <v>2</v>
      </c>
      <c r="F26" s="162">
        <f>E26/D26</f>
        <v>0.5</v>
      </c>
      <c r="G26" s="161">
        <f>G25</f>
        <v>2</v>
      </c>
      <c r="H26" s="161">
        <f>H25</f>
        <v>0</v>
      </c>
      <c r="I26" s="161">
        <f>I25</f>
        <v>0</v>
      </c>
      <c r="J26" s="161">
        <f>J25</f>
        <v>0</v>
      </c>
      <c r="K26" s="161">
        <f>K25</f>
        <v>1</v>
      </c>
      <c r="L26" s="161">
        <f>L25</f>
        <v>1</v>
      </c>
      <c r="M26" s="162">
        <f>(H26*1.33+I26*1.67+J26*2)/E26</f>
        <v>0</v>
      </c>
      <c r="N26" s="161">
        <f>M26+F26</f>
        <v>0.5</v>
      </c>
    </row>
    <row r="27" ht="14.5" customHeight="1">
      <c r="A27" s="151"/>
      <c r="B27" s="152"/>
      <c r="C27" s="153"/>
      <c r="D27" s="152"/>
      <c r="E27" s="152"/>
      <c r="F27" s="152"/>
      <c r="G27" s="152"/>
      <c r="H27" s="152"/>
      <c r="I27" s="152"/>
      <c r="J27" s="152"/>
      <c r="K27" s="152"/>
      <c r="L27" s="152"/>
      <c r="M27" s="152"/>
      <c r="N27" s="152"/>
    </row>
    <row r="28" ht="14.5" customHeight="1">
      <c r="A28" t="s" s="163">
        <v>52</v>
      </c>
      <c r="B28" s="155">
        <v>2009</v>
      </c>
      <c r="C28" t="s" s="156">
        <v>261</v>
      </c>
      <c r="D28" s="155">
        <v>27</v>
      </c>
      <c r="E28" s="155">
        <v>17</v>
      </c>
      <c r="F28" s="157">
        <f>E28/D28</f>
        <v>0.62962962962963</v>
      </c>
      <c r="G28" s="164">
        <v>9</v>
      </c>
      <c r="H28" s="155">
        <v>4</v>
      </c>
      <c r="I28" s="155">
        <v>1</v>
      </c>
      <c r="J28" s="155">
        <v>1</v>
      </c>
      <c r="K28" s="155">
        <v>6</v>
      </c>
      <c r="L28" s="155">
        <v>9</v>
      </c>
      <c r="M28" s="157">
        <f>(H28*1.33+I28*1.67+J28*2)/E28</f>
        <v>0.528823529411765</v>
      </c>
      <c r="N28" s="155">
        <f>M28+F28</f>
        <v>1.1584531590414</v>
      </c>
    </row>
    <row r="29" ht="14.5" customHeight="1">
      <c r="A29" t="s" s="158">
        <v>258</v>
      </c>
      <c r="B29" s="159"/>
      <c r="C29" s="160"/>
      <c r="D29" s="161">
        <f>D28</f>
        <v>27</v>
      </c>
      <c r="E29" s="161">
        <f>E28</f>
        <v>17</v>
      </c>
      <c r="F29" s="162">
        <f>E29/D29</f>
        <v>0.62962962962963</v>
      </c>
      <c r="G29" s="161">
        <f>G28</f>
        <v>9</v>
      </c>
      <c r="H29" s="161">
        <f>H28</f>
        <v>4</v>
      </c>
      <c r="I29" s="161">
        <f>I28</f>
        <v>1</v>
      </c>
      <c r="J29" s="161">
        <f>J28</f>
        <v>1</v>
      </c>
      <c r="K29" s="161">
        <f>K28</f>
        <v>6</v>
      </c>
      <c r="L29" s="161">
        <f>L28</f>
        <v>9</v>
      </c>
      <c r="M29" s="162">
        <f>(H29*1.33+I29*1.67+J29*2)/E29</f>
        <v>0.528823529411765</v>
      </c>
      <c r="N29" s="161">
        <f>M29+F29</f>
        <v>1.1584531590414</v>
      </c>
    </row>
    <row r="30" ht="14.5" customHeight="1">
      <c r="A30" s="151"/>
      <c r="B30" s="152"/>
      <c r="C30" s="153"/>
      <c r="D30" s="152"/>
      <c r="E30" s="152"/>
      <c r="F30" s="152"/>
      <c r="G30" s="152"/>
      <c r="H30" s="152"/>
      <c r="I30" s="152"/>
      <c r="J30" s="152"/>
      <c r="K30" s="152"/>
      <c r="L30" s="152"/>
      <c r="M30" s="152"/>
      <c r="N30" s="152"/>
    </row>
    <row r="31" ht="14.5" customHeight="1">
      <c r="A31" t="s" s="163">
        <v>127</v>
      </c>
      <c r="B31" s="155">
        <v>2017</v>
      </c>
      <c r="C31" t="s" s="156">
        <v>259</v>
      </c>
      <c r="D31" s="155">
        <f>'2017 - 2017 - Field of Dreamers'!C17</f>
        <v>50</v>
      </c>
      <c r="E31" s="155">
        <f>'2017 - 2017 - Field of Dreamers'!D17</f>
        <v>42</v>
      </c>
      <c r="F31" s="155">
        <f>'2017 - 2017 - Field of Dreamers'!E17</f>
        <v>0.84</v>
      </c>
      <c r="G31" s="155">
        <f>'2017 - 2017 - Field of Dreamers'!F17</f>
        <v>13</v>
      </c>
      <c r="H31" s="155">
        <f>'2017 - 2017 - Field of Dreamers'!G17</f>
        <v>17</v>
      </c>
      <c r="I31" s="155">
        <f>'2017 - 2017 - Field of Dreamers'!H17</f>
        <v>4</v>
      </c>
      <c r="J31" s="155">
        <f>'2017 - 2017 - Field of Dreamers'!I17</f>
        <v>8</v>
      </c>
      <c r="K31" s="155">
        <f>'2017 - 2017 - Field of Dreamers'!J17</f>
        <v>38</v>
      </c>
      <c r="L31" s="155">
        <f>'2017 - 2017 - Field of Dreamers'!K17</f>
        <v>30</v>
      </c>
      <c r="M31" s="155">
        <f>'2017 - 2017 - Field of Dreamers'!L17</f>
        <v>1.0792619047619</v>
      </c>
      <c r="N31" s="155">
        <f>'2017 - 2017 - Field of Dreamers'!M17</f>
        <v>1.9192619047619</v>
      </c>
    </row>
    <row r="32" ht="14.5" customHeight="1">
      <c r="A32" t="s" s="163">
        <v>127</v>
      </c>
      <c r="B32" s="155">
        <v>2018</v>
      </c>
      <c r="C32" t="s" s="156">
        <v>264</v>
      </c>
      <c r="D32" s="155">
        <f>'All Seasons - All Seasons'!C15</f>
        <v>41</v>
      </c>
      <c r="E32" s="155">
        <f>'All Seasons - All Seasons'!D15</f>
        <v>33</v>
      </c>
      <c r="F32" s="155">
        <f>'All Seasons - All Seasons'!E15</f>
        <v>0.804878048780488</v>
      </c>
      <c r="G32" s="155">
        <f>'All Seasons - All Seasons'!F15</f>
        <v>11</v>
      </c>
      <c r="H32" s="155">
        <f>'All Seasons - All Seasons'!G15</f>
        <v>18</v>
      </c>
      <c r="I32" s="155">
        <f>'All Seasons - All Seasons'!H15</f>
        <v>1</v>
      </c>
      <c r="J32" s="155">
        <f>'All Seasons - All Seasons'!I15</f>
        <v>3</v>
      </c>
      <c r="K32" s="155">
        <f>'All Seasons - All Seasons'!J15</f>
        <v>24</v>
      </c>
      <c r="L32" s="155">
        <f>'All Seasons - All Seasons'!K15</f>
        <v>16</v>
      </c>
      <c r="M32" s="155">
        <f>'All Seasons - All Seasons'!L15</f>
        <v>0.959424242424242</v>
      </c>
      <c r="N32" s="155">
        <f>'All Seasons - All Seasons'!M15</f>
        <v>1.76430229120473</v>
      </c>
    </row>
    <row r="33" ht="14.5" customHeight="1">
      <c r="A33" t="s" s="158">
        <v>258</v>
      </c>
      <c r="B33" s="159"/>
      <c r="C33" s="160"/>
      <c r="D33" s="161">
        <f>SUM(D31:D32)</f>
        <v>91</v>
      </c>
      <c r="E33" s="161">
        <f>SUM(E31:E32)</f>
        <v>75</v>
      </c>
      <c r="F33" s="162">
        <f>E33/D33</f>
        <v>0.824175824175824</v>
      </c>
      <c r="G33" s="161">
        <f>SUM(G31:G32)</f>
        <v>24</v>
      </c>
      <c r="H33" s="161">
        <f>SUM(H31:H32)</f>
        <v>35</v>
      </c>
      <c r="I33" s="161">
        <f>SUM(I31:I32)</f>
        <v>5</v>
      </c>
      <c r="J33" s="161">
        <f>SUM(J31:J32)</f>
        <v>11</v>
      </c>
      <c r="K33" s="161">
        <f>SUM(K31:K32)</f>
        <v>62</v>
      </c>
      <c r="L33" s="161">
        <f>SUM(L31:L32)</f>
        <v>46</v>
      </c>
      <c r="M33" s="162">
        <f>(H33*1.33+I33*1.67+J33*2)/E33</f>
        <v>1.02533333333333</v>
      </c>
      <c r="N33" s="161">
        <f>M33+F33</f>
        <v>1.84950915750915</v>
      </c>
    </row>
    <row r="34" ht="14.5" customHeight="1">
      <c r="A34" s="151"/>
      <c r="B34" s="165"/>
      <c r="C34" s="165"/>
      <c r="D34" s="165"/>
      <c r="E34" s="165"/>
      <c r="F34" s="165"/>
      <c r="G34" s="165"/>
      <c r="H34" s="165"/>
      <c r="I34" s="165"/>
      <c r="J34" s="165"/>
      <c r="K34" s="165"/>
      <c r="L34" s="165"/>
      <c r="M34" s="165"/>
      <c r="N34" s="165"/>
    </row>
    <row r="35" ht="14.5" customHeight="1">
      <c r="A35" t="s" s="163">
        <v>104</v>
      </c>
      <c r="B35" s="155">
        <v>2016</v>
      </c>
      <c r="C35" t="s" s="156">
        <v>263</v>
      </c>
      <c r="D35" s="155">
        <v>13</v>
      </c>
      <c r="E35" s="155">
        <v>9</v>
      </c>
      <c r="F35" s="157">
        <f>E35/D35</f>
        <v>0.692307692307692</v>
      </c>
      <c r="G35" s="164">
        <v>3</v>
      </c>
      <c r="H35" s="155">
        <v>4</v>
      </c>
      <c r="I35" s="155">
        <v>1</v>
      </c>
      <c r="J35" s="155">
        <v>1</v>
      </c>
      <c r="K35" s="155">
        <v>8</v>
      </c>
      <c r="L35" s="155">
        <v>4</v>
      </c>
      <c r="M35" s="157">
        <f>(H35*1.33+I35*1.67+J35*2)/E35</f>
        <v>0.998888888888889</v>
      </c>
      <c r="N35" s="155">
        <f>M35+F35</f>
        <v>1.69119658119658</v>
      </c>
    </row>
    <row r="36" ht="14.5" customHeight="1">
      <c r="A36" t="s" s="163">
        <v>104</v>
      </c>
      <c r="B36" s="155">
        <v>2017</v>
      </c>
      <c r="C36" t="s" s="156">
        <v>265</v>
      </c>
      <c r="D36" s="155">
        <f>'2017 - 2017 - Field of Dreamers'!C10</f>
        <v>69</v>
      </c>
      <c r="E36" s="155">
        <f>'2017 - 2017 - Field of Dreamers'!D10</f>
        <v>57</v>
      </c>
      <c r="F36" s="155">
        <f>'2017 - 2017 - Field of Dreamers'!E10</f>
        <v>0.826086956521739</v>
      </c>
      <c r="G36" s="155">
        <f>'2017 - 2017 - Field of Dreamers'!F10</f>
        <v>34</v>
      </c>
      <c r="H36" s="155">
        <f>'2017 - 2017 - Field of Dreamers'!G10</f>
        <v>13</v>
      </c>
      <c r="I36" s="155">
        <f>'2017 - 2017 - Field of Dreamers'!H10</f>
        <v>7</v>
      </c>
      <c r="J36" s="155">
        <f>'2017 - 2017 - Field of Dreamers'!I10</f>
        <v>3</v>
      </c>
      <c r="K36" s="155">
        <f>'2017 - 2017 - Field of Dreamers'!J10</f>
        <v>43</v>
      </c>
      <c r="L36" s="155">
        <f>'2017 - 2017 - Field of Dreamers'!K10</f>
        <v>40</v>
      </c>
      <c r="M36" s="155">
        <f>'2017 - 2017 - Field of Dreamers'!L10</f>
        <v>0.614</v>
      </c>
      <c r="N36" s="155">
        <f>'2017 - 2017 - Field of Dreamers'!M10</f>
        <v>1.44008695652174</v>
      </c>
    </row>
    <row r="37" ht="14.5" customHeight="1">
      <c r="A37" t="s" s="163">
        <v>104</v>
      </c>
      <c r="B37" s="155">
        <v>2018</v>
      </c>
      <c r="C37" t="s" s="156">
        <v>264</v>
      </c>
      <c r="D37" s="155">
        <f>'All Seasons - All Seasons'!C18</f>
        <v>47</v>
      </c>
      <c r="E37" s="155">
        <f>'All Seasons - All Seasons'!D18</f>
        <v>26</v>
      </c>
      <c r="F37" s="155">
        <f>'All Seasons - All Seasons'!E18</f>
        <v>0.553191489361702</v>
      </c>
      <c r="G37" s="155">
        <f>'All Seasons - All Seasons'!F18</f>
        <v>19</v>
      </c>
      <c r="H37" s="155">
        <f>'All Seasons - All Seasons'!G18</f>
        <v>5</v>
      </c>
      <c r="I37" s="155">
        <f>'All Seasons - All Seasons'!H18</f>
        <v>2</v>
      </c>
      <c r="J37" s="155">
        <f>'All Seasons - All Seasons'!I18</f>
        <v>1</v>
      </c>
      <c r="K37" s="155">
        <f>'All Seasons - All Seasons'!J18</f>
        <v>24</v>
      </c>
      <c r="L37" s="155">
        <f>'All Seasons - All Seasons'!K18</f>
        <v>19</v>
      </c>
      <c r="M37" s="155">
        <f>'All Seasons - All Seasons'!L18</f>
        <v>0.4615</v>
      </c>
      <c r="N37" s="155">
        <f>'All Seasons - All Seasons'!M18</f>
        <v>1.0146914893617</v>
      </c>
    </row>
    <row r="38" ht="14.5" customHeight="1">
      <c r="A38" t="s" s="163">
        <v>104</v>
      </c>
      <c r="B38" s="155">
        <v>2019</v>
      </c>
      <c r="C38" t="s" s="156">
        <v>266</v>
      </c>
      <c r="D38" s="155">
        <f>'2019 Field of Dreamers - 2019 -'!C79</f>
        <v>4</v>
      </c>
      <c r="E38" s="155">
        <f>'2019 Field of Dreamers - 2019 -'!D79</f>
        <v>1</v>
      </c>
      <c r="F38" s="155">
        <f>'2019 Field of Dreamers - 2019 -'!E79</f>
        <v>0.25</v>
      </c>
      <c r="G38" s="155">
        <f>'2019 Field of Dreamers - 2019 -'!F79</f>
        <v>1</v>
      </c>
      <c r="H38" s="155">
        <f>'2019 Field of Dreamers - 2019 -'!G79</f>
        <v>0</v>
      </c>
      <c r="I38" s="155">
        <f>'2019 Field of Dreamers - 2019 -'!H79</f>
        <v>0</v>
      </c>
      <c r="J38" s="155">
        <f>'2019 Field of Dreamers - 2019 -'!I79</f>
        <v>0</v>
      </c>
      <c r="K38" s="155">
        <f>'2019 Field of Dreamers - 2019 -'!J79</f>
        <v>2</v>
      </c>
      <c r="L38" s="155">
        <f>'2019 Field of Dreamers - 2019 -'!K79</f>
        <v>3</v>
      </c>
      <c r="M38" s="155">
        <f>'2019 Field of Dreamers - 2019 -'!L79</f>
        <v>0</v>
      </c>
      <c r="N38" s="155">
        <f>'2019 Field of Dreamers - 2019 -'!M79</f>
        <v>0.25</v>
      </c>
    </row>
    <row r="39" ht="14.5" customHeight="1">
      <c r="A39" t="s" s="158">
        <v>258</v>
      </c>
      <c r="B39" s="159"/>
      <c r="C39" s="160"/>
      <c r="D39" s="161">
        <f>SUM(D35:D38)</f>
        <v>133</v>
      </c>
      <c r="E39" s="161">
        <f>SUM(E35:E38)</f>
        <v>93</v>
      </c>
      <c r="F39" s="162">
        <f>E39/D39</f>
        <v>0.699248120300752</v>
      </c>
      <c r="G39" s="161">
        <f>SUM(G35:G38)</f>
        <v>57</v>
      </c>
      <c r="H39" s="161">
        <f>SUM(H35:H38)</f>
        <v>22</v>
      </c>
      <c r="I39" s="161">
        <f>SUM(I35:I38)</f>
        <v>10</v>
      </c>
      <c r="J39" s="161">
        <f>SUM(J35:J38)</f>
        <v>5</v>
      </c>
      <c r="K39" s="161">
        <f>SUM(K35:K38)</f>
        <v>77</v>
      </c>
      <c r="L39" s="161">
        <f>SUM(L35:L38)</f>
        <v>66</v>
      </c>
      <c r="M39" s="162">
        <f>(H39*1.33+I39*1.67+J39*2)/E39</f>
        <v>0.601720430107527</v>
      </c>
      <c r="N39" s="161">
        <f>M39+F39</f>
        <v>1.30096855040828</v>
      </c>
    </row>
    <row r="40" ht="14.5" customHeight="1">
      <c r="A40" s="151"/>
      <c r="B40" s="152"/>
      <c r="C40" s="153"/>
      <c r="D40" s="152"/>
      <c r="E40" s="152"/>
      <c r="F40" s="152"/>
      <c r="G40" s="152"/>
      <c r="H40" s="152"/>
      <c r="I40" s="152"/>
      <c r="J40" s="152"/>
      <c r="K40" s="152"/>
      <c r="L40" s="152"/>
      <c r="M40" s="152"/>
      <c r="N40" s="152"/>
    </row>
    <row r="41" ht="14.5" customHeight="1">
      <c r="A41" t="s" s="163">
        <v>61</v>
      </c>
      <c r="B41" s="155">
        <v>2011</v>
      </c>
      <c r="C41" t="s" s="156">
        <v>257</v>
      </c>
      <c r="D41" s="155">
        <v>27</v>
      </c>
      <c r="E41" s="155">
        <v>13</v>
      </c>
      <c r="F41" s="157">
        <f>E41/D41</f>
        <v>0.481481481481481</v>
      </c>
      <c r="G41" s="164">
        <v>13</v>
      </c>
      <c r="H41" s="155">
        <v>0</v>
      </c>
      <c r="I41" s="155">
        <v>0</v>
      </c>
      <c r="J41" s="155">
        <v>0</v>
      </c>
      <c r="K41" s="155">
        <v>5</v>
      </c>
      <c r="L41" s="155">
        <v>4</v>
      </c>
      <c r="M41" s="157">
        <f>(H41*1.33+I41*1.67+J41*2)/E41</f>
        <v>0</v>
      </c>
      <c r="N41" s="155">
        <f>M41+F41</f>
        <v>0.481481481481481</v>
      </c>
    </row>
    <row r="42" ht="14.5" customHeight="1">
      <c r="A42" t="s" s="163">
        <v>61</v>
      </c>
      <c r="B42" s="155">
        <v>2012</v>
      </c>
      <c r="C42" t="s" s="156">
        <v>257</v>
      </c>
      <c r="D42" s="155">
        <v>23</v>
      </c>
      <c r="E42" s="155">
        <v>14</v>
      </c>
      <c r="F42" s="157">
        <f>E42/D42</f>
        <v>0.608695652173913</v>
      </c>
      <c r="G42" s="164">
        <v>10</v>
      </c>
      <c r="H42" s="155">
        <v>3</v>
      </c>
      <c r="I42" s="155">
        <v>0</v>
      </c>
      <c r="J42" s="155">
        <v>1</v>
      </c>
      <c r="K42" s="155">
        <v>7</v>
      </c>
      <c r="L42" s="155">
        <v>4</v>
      </c>
      <c r="M42" s="157">
        <f>(H42*1.33+I42*1.67+J42*2)/E42</f>
        <v>0.427857142857143</v>
      </c>
      <c r="N42" s="155">
        <f>M42+F42</f>
        <v>1.03655279503106</v>
      </c>
    </row>
    <row r="43" ht="14.5" customHeight="1">
      <c r="A43" t="s" s="163">
        <v>61</v>
      </c>
      <c r="B43" s="155">
        <v>2013</v>
      </c>
      <c r="C43" t="s" s="156">
        <v>263</v>
      </c>
      <c r="D43" s="155">
        <v>22</v>
      </c>
      <c r="E43" s="155">
        <v>12</v>
      </c>
      <c r="F43" s="157">
        <f>E43/D43</f>
        <v>0.545454545454545</v>
      </c>
      <c r="G43" s="164">
        <v>11</v>
      </c>
      <c r="H43" s="155">
        <v>1</v>
      </c>
      <c r="I43" s="155">
        <v>0</v>
      </c>
      <c r="J43" s="155">
        <v>0</v>
      </c>
      <c r="K43" s="155">
        <v>0</v>
      </c>
      <c r="L43" s="155">
        <v>4</v>
      </c>
      <c r="M43" s="157">
        <f>(H43*1.33+I43*1.67+J43*2)/E43</f>
        <v>0.110833333333333</v>
      </c>
      <c r="N43" s="155">
        <f>M43+F43</f>
        <v>0.656287878787878</v>
      </c>
    </row>
    <row r="44" ht="14.5" customHeight="1">
      <c r="A44" t="s" s="163">
        <v>61</v>
      </c>
      <c r="B44" s="155">
        <v>2014</v>
      </c>
      <c r="C44" t="s" s="156">
        <v>263</v>
      </c>
      <c r="D44" s="155">
        <v>25</v>
      </c>
      <c r="E44" s="155">
        <v>18</v>
      </c>
      <c r="F44" s="157">
        <f>E44/D44</f>
        <v>0.72</v>
      </c>
      <c r="G44" s="164">
        <v>17</v>
      </c>
      <c r="H44" s="155">
        <v>1</v>
      </c>
      <c r="I44" s="155">
        <v>0</v>
      </c>
      <c r="J44" s="155">
        <v>0</v>
      </c>
      <c r="K44" s="155">
        <v>5</v>
      </c>
      <c r="L44" s="155">
        <v>5</v>
      </c>
      <c r="M44" s="157">
        <f>(H44*1.33+I44*1.67+J44*2)/E44</f>
        <v>0.07388888888888891</v>
      </c>
      <c r="N44" s="155">
        <f>M44+F44</f>
        <v>0.793888888888889</v>
      </c>
    </row>
    <row r="45" ht="14.5" customHeight="1">
      <c r="A45" t="s" s="163">
        <v>61</v>
      </c>
      <c r="B45" s="155">
        <v>2015</v>
      </c>
      <c r="C45" t="s" s="156">
        <v>263</v>
      </c>
      <c r="D45" s="155">
        <v>21</v>
      </c>
      <c r="E45" s="155">
        <v>12</v>
      </c>
      <c r="F45" s="157">
        <f>E45/D45</f>
        <v>0.571428571428571</v>
      </c>
      <c r="G45" s="164">
        <v>10</v>
      </c>
      <c r="H45" s="155">
        <v>2</v>
      </c>
      <c r="I45" s="155">
        <v>0</v>
      </c>
      <c r="J45" s="155">
        <v>0</v>
      </c>
      <c r="K45" s="155">
        <v>5</v>
      </c>
      <c r="L45" s="155">
        <v>6</v>
      </c>
      <c r="M45" s="157">
        <f>(H45*1.33+I45*1.67+J45*2)/E45</f>
        <v>0.221666666666667</v>
      </c>
      <c r="N45" s="155">
        <f>M45+F45</f>
        <v>0.793095238095238</v>
      </c>
    </row>
    <row r="46" ht="14.5" customHeight="1">
      <c r="A46" t="s" s="158">
        <v>258</v>
      </c>
      <c r="B46" s="159"/>
      <c r="C46" s="160"/>
      <c r="D46" s="161">
        <f>SUM(D41:D45)</f>
        <v>118</v>
      </c>
      <c r="E46" s="161">
        <f>SUM(E41:E45)</f>
        <v>69</v>
      </c>
      <c r="F46" s="162">
        <f>E46/D46</f>
        <v>0.584745762711864</v>
      </c>
      <c r="G46" s="161">
        <f>SUM(G41:G45)</f>
        <v>61</v>
      </c>
      <c r="H46" s="161">
        <f>SUM(H41:H45)</f>
        <v>7</v>
      </c>
      <c r="I46" s="161">
        <f>SUM(I41:I45)</f>
        <v>0</v>
      </c>
      <c r="J46" s="161">
        <f>SUM(J41:J45)</f>
        <v>1</v>
      </c>
      <c r="K46" s="161">
        <f>SUM(K41:K45)</f>
        <v>22</v>
      </c>
      <c r="L46" s="161">
        <f>SUM(L41:L45)</f>
        <v>23</v>
      </c>
      <c r="M46" s="162">
        <f>(H46*1.33+I46*1.67+J46*2)/E46</f>
        <v>0.163913043478261</v>
      </c>
      <c r="N46" s="161">
        <f>M46+F46</f>
        <v>0.748658806190125</v>
      </c>
    </row>
    <row r="47" ht="14.5" customHeight="1">
      <c r="A47" t="s" s="163">
        <v>61</v>
      </c>
      <c r="B47" s="155">
        <v>2013</v>
      </c>
      <c r="C47" t="s" s="166">
        <v>267</v>
      </c>
      <c r="D47" s="155">
        <v>39</v>
      </c>
      <c r="E47" s="155">
        <v>25</v>
      </c>
      <c r="F47" s="157">
        <v>0.641</v>
      </c>
      <c r="G47" s="164">
        <v>23</v>
      </c>
      <c r="H47" s="155">
        <v>2</v>
      </c>
      <c r="I47" s="155">
        <v>0</v>
      </c>
      <c r="J47" s="155">
        <v>0</v>
      </c>
      <c r="K47" s="155">
        <v>4</v>
      </c>
      <c r="L47" s="155">
        <v>9</v>
      </c>
      <c r="M47" s="157">
        <f>(H47*1.33+I47*1.67+J47*2)/E47</f>
        <v>0.1064</v>
      </c>
      <c r="N47" s="157">
        <v>0.721</v>
      </c>
    </row>
    <row r="48" ht="14.5" customHeight="1">
      <c r="A48" t="s" s="158">
        <v>268</v>
      </c>
      <c r="B48" s="167"/>
      <c r="C48" s="168"/>
      <c r="D48" s="161">
        <v>39</v>
      </c>
      <c r="E48" s="161">
        <v>25</v>
      </c>
      <c r="F48" s="162">
        <v>0.641</v>
      </c>
      <c r="G48" s="169">
        <v>23</v>
      </c>
      <c r="H48" s="169">
        <v>2</v>
      </c>
      <c r="I48" s="169">
        <v>0</v>
      </c>
      <c r="J48" s="169">
        <v>0</v>
      </c>
      <c r="K48" s="169">
        <v>4</v>
      </c>
      <c r="L48" s="169">
        <v>9</v>
      </c>
      <c r="M48" s="162">
        <f>(H48*1.33+I48*1.67+J48*2)/E48</f>
        <v>0.1064</v>
      </c>
      <c r="N48" s="162">
        <v>0.721</v>
      </c>
    </row>
    <row r="49" ht="14.5" customHeight="1">
      <c r="A49" s="151"/>
      <c r="B49" s="152"/>
      <c r="C49" s="153"/>
      <c r="D49" s="152"/>
      <c r="E49" s="152"/>
      <c r="F49" s="152"/>
      <c r="G49" s="152"/>
      <c r="H49" s="152"/>
      <c r="I49" s="152"/>
      <c r="J49" s="152"/>
      <c r="K49" s="152"/>
      <c r="L49" s="152"/>
      <c r="M49" s="152"/>
      <c r="N49" s="152"/>
    </row>
    <row r="50" ht="14.5" customHeight="1">
      <c r="A50" t="s" s="154">
        <v>123</v>
      </c>
      <c r="B50" s="155">
        <v>2017</v>
      </c>
      <c r="C50" t="s" s="156">
        <v>265</v>
      </c>
      <c r="D50" s="155">
        <f>'2017 Field of Dreamers - 2017 -'!C23</f>
        <v>58</v>
      </c>
      <c r="E50" s="155">
        <f>'2017 Field of Dreamers - 2017 -'!D23</f>
        <v>50</v>
      </c>
      <c r="F50" s="155">
        <f>'2017 Field of Dreamers - 2017 -'!E23</f>
        <v>0.862068965517241</v>
      </c>
      <c r="G50" s="155">
        <f>'2017 Field of Dreamers - 2017 -'!F23</f>
        <v>25</v>
      </c>
      <c r="H50" s="155">
        <f>'2017 Field of Dreamers - 2017 -'!G23</f>
        <v>14</v>
      </c>
      <c r="I50" s="155">
        <f>'2017 Field of Dreamers - 2017 -'!H23</f>
        <v>6</v>
      </c>
      <c r="J50" s="155">
        <f>'2017 Field of Dreamers - 2017 -'!I23</f>
        <v>4</v>
      </c>
      <c r="K50" s="155">
        <f>'2017 Field of Dreamers - 2017 -'!J23</f>
        <v>34</v>
      </c>
      <c r="L50" s="155">
        <f>'2017 Field of Dreamers - 2017 -'!K23</f>
        <v>35</v>
      </c>
      <c r="M50" s="155">
        <f>'2017 Field of Dreamers - 2017 -'!L23</f>
        <v>0.73328</v>
      </c>
      <c r="N50" s="155">
        <f>'2017 Field of Dreamers - 2017 -'!M23</f>
        <v>1.59534896551724</v>
      </c>
    </row>
    <row r="51" ht="14.5" customHeight="1">
      <c r="A51" t="s" s="154">
        <v>123</v>
      </c>
      <c r="B51" s="155">
        <v>2018</v>
      </c>
      <c r="C51" t="s" s="156">
        <v>265</v>
      </c>
      <c r="D51" s="155">
        <f>'All Seasons - All Seasons'!C25</f>
        <v>54</v>
      </c>
      <c r="E51" s="155">
        <f>'All Seasons - All Seasons'!D25</f>
        <v>40</v>
      </c>
      <c r="F51" s="155">
        <f>'All Seasons - All Seasons'!E25</f>
        <v>0.740740740740741</v>
      </c>
      <c r="G51" s="155">
        <f>'All Seasons - All Seasons'!F25</f>
        <v>25</v>
      </c>
      <c r="H51" s="155">
        <f>'All Seasons - All Seasons'!G25</f>
        <v>9</v>
      </c>
      <c r="I51" s="155">
        <f>'All Seasons - All Seasons'!H25</f>
        <v>3</v>
      </c>
      <c r="J51" s="155">
        <f>'All Seasons - All Seasons'!I25</f>
        <v>3</v>
      </c>
      <c r="K51" s="155">
        <f>'All Seasons - All Seasons'!J25</f>
        <v>25</v>
      </c>
      <c r="L51" s="155">
        <f>'All Seasons - All Seasons'!K25</f>
        <v>20</v>
      </c>
      <c r="M51" s="155">
        <f>'All Seasons - All Seasons'!L25</f>
        <v>0.57495</v>
      </c>
      <c r="N51" s="155">
        <f>'All Seasons - All Seasons'!M25</f>
        <v>1.31569074074074</v>
      </c>
    </row>
    <row r="52" ht="14.5" customHeight="1">
      <c r="A52" t="s" s="154">
        <v>123</v>
      </c>
      <c r="B52" s="155">
        <v>2019</v>
      </c>
      <c r="C52" t="s" s="156">
        <v>259</v>
      </c>
      <c r="D52" s="155">
        <f>'2019 Field of Dreamers - 2019 -'!C12</f>
        <v>25</v>
      </c>
      <c r="E52" s="155">
        <f>'2019 Field of Dreamers - 2019 -'!D12</f>
        <v>21</v>
      </c>
      <c r="F52" s="155">
        <f>'2019 Field of Dreamers - 2019 -'!E12</f>
        <v>0.84</v>
      </c>
      <c r="G52" s="155">
        <f>'2019 Field of Dreamers - 2019 -'!F12</f>
        <v>15</v>
      </c>
      <c r="H52" s="155">
        <f>'2019 Field of Dreamers - 2019 -'!G12</f>
        <v>4</v>
      </c>
      <c r="I52" s="155">
        <f>'2019 Field of Dreamers - 2019 -'!H12</f>
        <v>2</v>
      </c>
      <c r="J52" s="155">
        <f>'2019 Field of Dreamers - 2019 -'!I12</f>
        <v>0</v>
      </c>
      <c r="K52" s="155">
        <f>'2019 Field of Dreamers - 2019 -'!J12</f>
        <v>13</v>
      </c>
      <c r="L52" s="155">
        <f>'2019 Field of Dreamers - 2019 -'!K12</f>
        <v>12</v>
      </c>
      <c r="M52" s="155">
        <f>'2019 Field of Dreamers - 2019 -'!L12</f>
        <v>0.412666666666667</v>
      </c>
      <c r="N52" s="155">
        <f>'2019 Field of Dreamers - 2019 -'!M12</f>
        <v>1.25266666666667</v>
      </c>
    </row>
    <row r="53" ht="14.5" customHeight="1">
      <c r="A53" t="s" s="158">
        <v>258</v>
      </c>
      <c r="B53" s="159"/>
      <c r="C53" s="160"/>
      <c r="D53" s="161">
        <f>SUM(D50:D52)</f>
        <v>137</v>
      </c>
      <c r="E53" s="161">
        <f>SUM(E50:E52)</f>
        <v>111</v>
      </c>
      <c r="F53" s="162">
        <f>E53/D53</f>
        <v>0.81021897810219</v>
      </c>
      <c r="G53" s="161">
        <f>SUM(G50:G52)</f>
        <v>65</v>
      </c>
      <c r="H53" s="161">
        <f>SUM(H50:H52)</f>
        <v>27</v>
      </c>
      <c r="I53" s="161">
        <f>SUM(I50:I52)</f>
        <v>11</v>
      </c>
      <c r="J53" s="161">
        <f>SUM(J50:J52)</f>
        <v>7</v>
      </c>
      <c r="K53" s="161">
        <f>SUM(K50:K52)</f>
        <v>72</v>
      </c>
      <c r="L53" s="161">
        <f>SUM(L50:L52)</f>
        <v>67</v>
      </c>
      <c r="M53" s="162">
        <f>(H53*1.33+I53*1.67+J53*2)/E53</f>
        <v>0.615135135135135</v>
      </c>
      <c r="N53" s="161">
        <f>M53+F53</f>
        <v>1.42535411323733</v>
      </c>
    </row>
    <row r="54" ht="14.5" customHeight="1">
      <c r="A54" s="151"/>
      <c r="B54" s="165"/>
      <c r="C54" s="165"/>
      <c r="D54" s="165"/>
      <c r="E54" s="165"/>
      <c r="F54" s="165"/>
      <c r="G54" s="165"/>
      <c r="H54" s="165"/>
      <c r="I54" s="165"/>
      <c r="J54" s="165"/>
      <c r="K54" s="165"/>
      <c r="L54" s="165"/>
      <c r="M54" s="165"/>
      <c r="N54" s="165"/>
    </row>
    <row r="55" ht="14.5" customHeight="1">
      <c r="A55" t="s" s="154">
        <v>36</v>
      </c>
      <c r="B55" s="155">
        <v>2007</v>
      </c>
      <c r="C55" t="s" s="156">
        <v>257</v>
      </c>
      <c r="D55" s="155">
        <v>11</v>
      </c>
      <c r="E55" s="155">
        <v>7</v>
      </c>
      <c r="F55" s="157">
        <f>E55/D55</f>
        <v>0.636363636363636</v>
      </c>
      <c r="G55" s="155">
        <v>7</v>
      </c>
      <c r="H55" s="155">
        <v>0</v>
      </c>
      <c r="I55" s="155">
        <v>0</v>
      </c>
      <c r="J55" s="155">
        <v>0</v>
      </c>
      <c r="K55" s="155">
        <v>1</v>
      </c>
      <c r="L55" s="155">
        <v>0</v>
      </c>
      <c r="M55" s="157">
        <f>(H55*1.33+I55*1.67+J55*2)/E55</f>
        <v>0</v>
      </c>
      <c r="N55" s="155">
        <f>M55+F55</f>
        <v>0.636363636363636</v>
      </c>
    </row>
    <row r="56" ht="14.5" customHeight="1">
      <c r="A56" t="s" s="158">
        <v>258</v>
      </c>
      <c r="B56" s="159"/>
      <c r="C56" s="160"/>
      <c r="D56" s="161">
        <f>D55</f>
        <v>11</v>
      </c>
      <c r="E56" s="161">
        <f>E55</f>
        <v>7</v>
      </c>
      <c r="F56" s="162">
        <f>E56/D56</f>
        <v>0.636363636363636</v>
      </c>
      <c r="G56" s="161">
        <f>G55</f>
        <v>7</v>
      </c>
      <c r="H56" s="161">
        <f>H55</f>
        <v>0</v>
      </c>
      <c r="I56" s="161">
        <f>I55</f>
        <v>0</v>
      </c>
      <c r="J56" s="161">
        <f>J55</f>
        <v>0</v>
      </c>
      <c r="K56" s="161">
        <f>K55</f>
        <v>1</v>
      </c>
      <c r="L56" s="161">
        <f>L55</f>
        <v>0</v>
      </c>
      <c r="M56" s="162">
        <f>(H56*1.33+I56*1.67+J56*2)/E56</f>
        <v>0</v>
      </c>
      <c r="N56" s="161">
        <f>M56+F56</f>
        <v>0.636363636363636</v>
      </c>
    </row>
    <row r="57" ht="14.5" customHeight="1">
      <c r="A57" s="151"/>
      <c r="B57" s="152"/>
      <c r="C57" s="153"/>
      <c r="D57" s="152"/>
      <c r="E57" s="152"/>
      <c r="F57" s="152"/>
      <c r="G57" s="152"/>
      <c r="H57" s="152"/>
      <c r="I57" s="152"/>
      <c r="J57" s="152"/>
      <c r="K57" s="152"/>
      <c r="L57" s="152"/>
      <c r="M57" s="152"/>
      <c r="N57" s="152"/>
    </row>
    <row r="58" ht="14.5" customHeight="1">
      <c r="A58" t="s" s="163">
        <v>97</v>
      </c>
      <c r="B58" s="155">
        <v>2015</v>
      </c>
      <c r="C58" t="s" s="156">
        <v>263</v>
      </c>
      <c r="D58" s="155">
        <v>18</v>
      </c>
      <c r="E58" s="155">
        <v>11</v>
      </c>
      <c r="F58" s="157">
        <f>E58/D58</f>
        <v>0.611111111111111</v>
      </c>
      <c r="G58" s="155">
        <v>11</v>
      </c>
      <c r="H58" s="155">
        <v>0</v>
      </c>
      <c r="I58" s="155">
        <v>0</v>
      </c>
      <c r="J58" s="155">
        <v>0</v>
      </c>
      <c r="K58" s="155">
        <v>4</v>
      </c>
      <c r="L58" s="155">
        <v>5</v>
      </c>
      <c r="M58" s="157">
        <f>(H58*1.33+I58*1.67+J58*2)/E58</f>
        <v>0</v>
      </c>
      <c r="N58" s="155">
        <f>M58+F58</f>
        <v>0.611111111111111</v>
      </c>
    </row>
    <row r="59" ht="14.5" customHeight="1">
      <c r="A59" t="s" s="163">
        <v>97</v>
      </c>
      <c r="B59" s="155">
        <v>2016</v>
      </c>
      <c r="C59" t="s" s="156">
        <v>263</v>
      </c>
      <c r="D59" s="155">
        <v>30</v>
      </c>
      <c r="E59" s="155">
        <v>18</v>
      </c>
      <c r="F59" s="157">
        <f>E59/D59</f>
        <v>0.6</v>
      </c>
      <c r="G59" s="155">
        <v>18</v>
      </c>
      <c r="H59" s="155">
        <v>0</v>
      </c>
      <c r="I59" s="155">
        <v>0</v>
      </c>
      <c r="J59" s="155">
        <v>0</v>
      </c>
      <c r="K59" s="155">
        <v>2</v>
      </c>
      <c r="L59" s="155">
        <v>12</v>
      </c>
      <c r="M59" s="157">
        <f>(H59*1.33+I59*1.67+J59*2)/E59</f>
        <v>0</v>
      </c>
      <c r="N59" s="155">
        <f>M59+F59</f>
        <v>0.6</v>
      </c>
    </row>
    <row r="60" ht="14.5" customHeight="1">
      <c r="A60" t="s" s="163">
        <v>97</v>
      </c>
      <c r="B60" s="155">
        <v>2017</v>
      </c>
      <c r="C60" t="s" s="156">
        <v>264</v>
      </c>
      <c r="D60" s="155">
        <f>'2017 - 2017 - Field of Dreamers'!C28</f>
        <v>56</v>
      </c>
      <c r="E60" s="155">
        <f>'2017 - 2017 - Field of Dreamers'!D28</f>
        <v>48</v>
      </c>
      <c r="F60" s="155">
        <f>'2017 - 2017 - Field of Dreamers'!E28</f>
        <v>0.857142857142857</v>
      </c>
      <c r="G60" s="155">
        <f>'2017 - 2017 - Field of Dreamers'!F28</f>
        <v>46</v>
      </c>
      <c r="H60" s="155">
        <f>'2017 - 2017 - Field of Dreamers'!G28</f>
        <v>2</v>
      </c>
      <c r="I60" s="155">
        <f>'2017 - 2017 - Field of Dreamers'!H28</f>
        <v>0</v>
      </c>
      <c r="J60" s="155">
        <f>'2017 - 2017 - Field of Dreamers'!I28</f>
        <v>0</v>
      </c>
      <c r="K60" s="155">
        <f>'2017 - 2017 - Field of Dreamers'!J28</f>
        <v>15</v>
      </c>
      <c r="L60" s="155">
        <f>'2017 - 2017 - Field of Dreamers'!K28</f>
        <v>28</v>
      </c>
      <c r="M60" s="155">
        <f>'2017 - 2017 - Field of Dreamers'!L28</f>
        <v>0.0555416666666667</v>
      </c>
      <c r="N60" s="155">
        <f>'2017 - 2017 - Field of Dreamers'!M28</f>
        <v>0.912684523809524</v>
      </c>
    </row>
    <row r="61" ht="14.5" customHeight="1">
      <c r="A61" t="s" s="163">
        <v>97</v>
      </c>
      <c r="B61" s="155">
        <v>2018</v>
      </c>
      <c r="C61" t="s" s="156">
        <v>259</v>
      </c>
      <c r="D61" s="155">
        <f>'All Seasons - All Seasons'!C31</f>
        <v>64</v>
      </c>
      <c r="E61" s="155">
        <f>'All Seasons - All Seasons'!D31</f>
        <v>45</v>
      </c>
      <c r="F61" s="155">
        <f>'All Seasons - All Seasons'!E31</f>
        <v>0.703125</v>
      </c>
      <c r="G61" s="155">
        <f>'All Seasons - All Seasons'!F31</f>
        <v>44</v>
      </c>
      <c r="H61" s="155">
        <f>'All Seasons - All Seasons'!G31</f>
        <v>0</v>
      </c>
      <c r="I61" s="155">
        <f>'All Seasons - All Seasons'!H31</f>
        <v>1</v>
      </c>
      <c r="J61" s="155">
        <f>'All Seasons - All Seasons'!I31</f>
        <v>0</v>
      </c>
      <c r="K61" s="155">
        <f>'All Seasons - All Seasons'!J31</f>
        <v>20</v>
      </c>
      <c r="L61" s="155">
        <f>'All Seasons - All Seasons'!K31</f>
        <v>28</v>
      </c>
      <c r="M61" s="155">
        <f>'All Seasons - All Seasons'!L31</f>
        <v>0.0370444444444444</v>
      </c>
      <c r="N61" s="155">
        <f>'All Seasons - All Seasons'!M31</f>
        <v>0.740169444444444</v>
      </c>
    </row>
    <row r="62" ht="14.5" customHeight="1">
      <c r="A62" t="s" s="163">
        <v>97</v>
      </c>
      <c r="B62" s="155">
        <v>2019</v>
      </c>
      <c r="C62" t="s" s="156">
        <v>269</v>
      </c>
      <c r="D62" s="155">
        <f>'2019 Field of Dreamers - 2019 -'!C70</f>
        <v>22</v>
      </c>
      <c r="E62" s="155">
        <f>'2019 Field of Dreamers - 2019 -'!D70</f>
        <v>17</v>
      </c>
      <c r="F62" s="155">
        <f>'2019 Field of Dreamers - 2019 -'!E70</f>
        <v>0.772727272727273</v>
      </c>
      <c r="G62" s="155">
        <f>'2019 Field of Dreamers - 2019 -'!F70</f>
        <v>16</v>
      </c>
      <c r="H62" s="155">
        <f>'2019 Field of Dreamers - 2019 -'!G70</f>
        <v>1</v>
      </c>
      <c r="I62" s="155">
        <f>'2019 Field of Dreamers - 2019 -'!H70</f>
        <v>0</v>
      </c>
      <c r="J62" s="155">
        <f>'2019 Field of Dreamers - 2019 -'!I70</f>
        <v>0</v>
      </c>
      <c r="K62" s="155">
        <f>'2019 Field of Dreamers - 2019 -'!J70</f>
        <v>5</v>
      </c>
      <c r="L62" s="155">
        <f>'2019 Field of Dreamers - 2019 -'!K70</f>
        <v>8</v>
      </c>
      <c r="M62" s="155">
        <f>'2019 Field of Dreamers - 2019 -'!L70</f>
        <v>0.0784117647058824</v>
      </c>
      <c r="N62" s="155">
        <f>'2019 Field of Dreamers - 2019 -'!M70</f>
        <v>0.851139037433155</v>
      </c>
    </row>
    <row r="63" ht="14.5" customHeight="1">
      <c r="A63" t="s" s="158">
        <v>258</v>
      </c>
      <c r="B63" s="159"/>
      <c r="C63" s="160"/>
      <c r="D63" s="161">
        <f>SUM(D58:D62)</f>
        <v>190</v>
      </c>
      <c r="E63" s="161">
        <f>SUM(E58:E62)</f>
        <v>139</v>
      </c>
      <c r="F63" s="162">
        <f>E63/D63</f>
        <v>0.731578947368421</v>
      </c>
      <c r="G63" s="161">
        <f>SUM(G58:G62)</f>
        <v>135</v>
      </c>
      <c r="H63" s="161">
        <f>SUM(H58:H62)</f>
        <v>3</v>
      </c>
      <c r="I63" s="161">
        <f>SUM(I58:I62)</f>
        <v>1</v>
      </c>
      <c r="J63" s="161">
        <f>SUM(J58:J62)</f>
        <v>0</v>
      </c>
      <c r="K63" s="161">
        <f>SUM(K58:K62)</f>
        <v>46</v>
      </c>
      <c r="L63" s="161">
        <f>SUM(L58:L62)</f>
        <v>81</v>
      </c>
      <c r="M63" s="162">
        <f>(H63*1.33+I63*1.67+J63*2)/E63</f>
        <v>0.0407194244604317</v>
      </c>
      <c r="N63" s="161">
        <f>M63+F63</f>
        <v>0.772298371828853</v>
      </c>
    </row>
    <row r="64" ht="14.5" customHeight="1">
      <c r="A64" s="151"/>
      <c r="B64" s="152"/>
      <c r="C64" s="153"/>
      <c r="D64" s="152"/>
      <c r="E64" s="152"/>
      <c r="F64" s="152"/>
      <c r="G64" s="152"/>
      <c r="H64" s="152"/>
      <c r="I64" s="152"/>
      <c r="J64" s="152"/>
      <c r="K64" s="152"/>
      <c r="L64" s="152"/>
      <c r="M64" s="152"/>
      <c r="N64" s="152"/>
    </row>
    <row r="65" ht="14.5" customHeight="1">
      <c r="A65" t="s" s="163">
        <v>84</v>
      </c>
      <c r="B65" s="155">
        <v>2014</v>
      </c>
      <c r="C65" t="s" s="156">
        <v>263</v>
      </c>
      <c r="D65" s="155">
        <v>42</v>
      </c>
      <c r="E65" s="155">
        <v>27</v>
      </c>
      <c r="F65" s="157">
        <f>E65/D65</f>
        <v>0.642857142857143</v>
      </c>
      <c r="G65" s="164">
        <v>22</v>
      </c>
      <c r="H65" s="155">
        <v>5</v>
      </c>
      <c r="I65" s="155">
        <v>0</v>
      </c>
      <c r="J65" s="155">
        <v>0</v>
      </c>
      <c r="K65" s="155">
        <v>8</v>
      </c>
      <c r="L65" s="155">
        <v>10</v>
      </c>
      <c r="M65" s="157">
        <f>(H65*1.33+I65*1.67+J65*2)/E65</f>
        <v>0.246296296296296</v>
      </c>
      <c r="N65" s="155">
        <f>M65+F65</f>
        <v>0.889153439153439</v>
      </c>
    </row>
    <row r="66" ht="14.5" customHeight="1">
      <c r="A66" t="s" s="163">
        <v>84</v>
      </c>
      <c r="B66" s="155">
        <v>2015</v>
      </c>
      <c r="C66" t="s" s="156">
        <v>263</v>
      </c>
      <c r="D66" s="155">
        <v>23</v>
      </c>
      <c r="E66" s="155">
        <v>11</v>
      </c>
      <c r="F66" s="157">
        <f>E66/D66</f>
        <v>0.478260869565217</v>
      </c>
      <c r="G66" s="164">
        <v>11</v>
      </c>
      <c r="H66" s="155">
        <v>0</v>
      </c>
      <c r="I66" s="155">
        <v>0</v>
      </c>
      <c r="J66" s="155">
        <v>0</v>
      </c>
      <c r="K66" s="155">
        <v>7</v>
      </c>
      <c r="L66" s="155">
        <v>8</v>
      </c>
      <c r="M66" s="157">
        <f>(H66*1.33+I66*1.67+J66*2)/E66</f>
        <v>0</v>
      </c>
      <c r="N66" s="155">
        <f>M66+F66</f>
        <v>0.478260869565217</v>
      </c>
    </row>
    <row r="67" ht="14.5" customHeight="1">
      <c r="A67" t="s" s="163">
        <v>84</v>
      </c>
      <c r="B67" s="155">
        <v>2016</v>
      </c>
      <c r="C67" t="s" s="156">
        <v>263</v>
      </c>
      <c r="D67" s="155">
        <v>3</v>
      </c>
      <c r="E67" s="155">
        <v>1</v>
      </c>
      <c r="F67" s="157">
        <f>E67/D67</f>
        <v>0.333333333333333</v>
      </c>
      <c r="G67" s="164">
        <v>1</v>
      </c>
      <c r="H67" s="155">
        <v>0</v>
      </c>
      <c r="I67" s="155">
        <v>0</v>
      </c>
      <c r="J67" s="155">
        <v>0</v>
      </c>
      <c r="K67" s="155">
        <v>0</v>
      </c>
      <c r="L67" s="155">
        <v>0</v>
      </c>
      <c r="M67" s="157">
        <f>(H67*1.33+I67*1.67+J67*2)/E67</f>
        <v>0</v>
      </c>
      <c r="N67" s="155">
        <f>M67+F67</f>
        <v>0.333333333333333</v>
      </c>
    </row>
    <row r="68" ht="14.5" customHeight="1">
      <c r="A68" t="s" s="158">
        <v>258</v>
      </c>
      <c r="B68" s="159"/>
      <c r="C68" s="160"/>
      <c r="D68" s="161">
        <f>SUM(D65:D67)</f>
        <v>68</v>
      </c>
      <c r="E68" s="161">
        <f>SUM(E65:E67)</f>
        <v>39</v>
      </c>
      <c r="F68" s="162">
        <f>E68/D68</f>
        <v>0.573529411764706</v>
      </c>
      <c r="G68" s="161">
        <f>SUM(G65:G67)</f>
        <v>34</v>
      </c>
      <c r="H68" s="161">
        <f>SUM(H65:H67)</f>
        <v>5</v>
      </c>
      <c r="I68" s="161">
        <f>SUM(I65:I67)</f>
        <v>0</v>
      </c>
      <c r="J68" s="161">
        <f>SUM(J65:J67)</f>
        <v>0</v>
      </c>
      <c r="K68" s="161">
        <f>SUM(K65:K67)</f>
        <v>15</v>
      </c>
      <c r="L68" s="161">
        <f>SUM(L65:L67)</f>
        <v>18</v>
      </c>
      <c r="M68" s="162">
        <f>(H68*1.33+I68*1.67+J68*2)/E68</f>
        <v>0.170512820512821</v>
      </c>
      <c r="N68" s="161">
        <f>M68+F68</f>
        <v>0.744042232277527</v>
      </c>
    </row>
    <row r="69" ht="14.5" customHeight="1">
      <c r="A69" s="151"/>
      <c r="B69" s="152"/>
      <c r="C69" s="153"/>
      <c r="D69" s="152"/>
      <c r="E69" s="152"/>
      <c r="F69" s="152"/>
      <c r="G69" s="152"/>
      <c r="H69" s="152"/>
      <c r="I69" s="152"/>
      <c r="J69" s="152"/>
      <c r="K69" s="152"/>
      <c r="L69" s="152"/>
      <c r="M69" s="152"/>
      <c r="N69" s="152"/>
    </row>
    <row r="70" ht="14.5" customHeight="1">
      <c r="A70" t="s" s="163">
        <v>118</v>
      </c>
      <c r="B70" s="155">
        <v>2016</v>
      </c>
      <c r="C70" t="s" s="156">
        <v>263</v>
      </c>
      <c r="D70" s="155">
        <v>3</v>
      </c>
      <c r="E70" s="155">
        <v>0</v>
      </c>
      <c r="F70" s="157">
        <f>E70/D70</f>
        <v>0</v>
      </c>
      <c r="G70" s="164">
        <v>0</v>
      </c>
      <c r="H70" s="155">
        <v>0</v>
      </c>
      <c r="I70" s="155">
        <v>0</v>
      </c>
      <c r="J70" s="155">
        <v>0</v>
      </c>
      <c r="K70" s="155">
        <v>0</v>
      </c>
      <c r="L70" s="155">
        <v>0</v>
      </c>
      <c r="M70" s="152">
        <f>(H70*1.33+I70*1.67+J70*2)/E70</f>
      </c>
      <c r="N70" s="152">
        <f>M70+F70</f>
      </c>
    </row>
    <row r="71" ht="14.5" customHeight="1">
      <c r="A71" t="s" s="158">
        <v>258</v>
      </c>
      <c r="B71" s="159"/>
      <c r="C71" s="160"/>
      <c r="D71" s="161">
        <f>D70</f>
        <v>3</v>
      </c>
      <c r="E71" s="161">
        <f>E70</f>
        <v>0</v>
      </c>
      <c r="F71" s="162">
        <f>E71/D71</f>
        <v>0</v>
      </c>
      <c r="G71" s="161">
        <f>G70</f>
        <v>0</v>
      </c>
      <c r="H71" s="161">
        <f>H70</f>
        <v>0</v>
      </c>
      <c r="I71" s="161">
        <f>I70</f>
        <v>0</v>
      </c>
      <c r="J71" s="161">
        <f>J70</f>
        <v>0</v>
      </c>
      <c r="K71" s="161">
        <f>K70</f>
        <v>0</v>
      </c>
      <c r="L71" s="161">
        <f>L70</f>
        <v>0</v>
      </c>
      <c r="M71" s="159">
        <f>(H71*1.33+I71*1.67+J71*2)/E71</f>
      </c>
      <c r="N71" s="159">
        <f>M71+F71</f>
      </c>
    </row>
    <row r="72" ht="14.5" customHeight="1">
      <c r="A72" s="151"/>
      <c r="B72" s="165"/>
      <c r="C72" s="165"/>
      <c r="D72" s="165"/>
      <c r="E72" s="165"/>
      <c r="F72" s="165"/>
      <c r="G72" s="165"/>
      <c r="H72" s="165"/>
      <c r="I72" s="165"/>
      <c r="J72" s="165"/>
      <c r="K72" s="165"/>
      <c r="L72" s="165"/>
      <c r="M72" s="165"/>
      <c r="N72" s="165"/>
    </row>
    <row r="73" ht="14.5" customHeight="1">
      <c r="A73" t="s" s="163">
        <v>147</v>
      </c>
      <c r="B73" s="155">
        <v>2017</v>
      </c>
      <c r="C73" t="s" s="156">
        <v>264</v>
      </c>
      <c r="D73" s="155">
        <f>'2017 - 2017 - Field of Dreamers'!C55</f>
        <v>41</v>
      </c>
      <c r="E73" s="155">
        <f>'2017 - 2017 - Field of Dreamers'!D55</f>
        <v>26</v>
      </c>
      <c r="F73" s="155">
        <f>'2017 - 2017 - Field of Dreamers'!E55</f>
        <v>0.634146341463415</v>
      </c>
      <c r="G73" s="155">
        <f>'2017 - 2017 - Field of Dreamers'!F55</f>
        <v>25</v>
      </c>
      <c r="H73" s="155">
        <f>'2017 - 2017 - Field of Dreamers'!G55</f>
        <v>1</v>
      </c>
      <c r="I73" s="155">
        <f>'2017 - 2017 - Field of Dreamers'!H55</f>
        <v>0</v>
      </c>
      <c r="J73" s="155">
        <f>'2017 - 2017 - Field of Dreamers'!I55</f>
        <v>0</v>
      </c>
      <c r="K73" s="155">
        <f>'2017 - 2017 - Field of Dreamers'!J55</f>
        <v>9</v>
      </c>
      <c r="L73" s="155">
        <f>'2017 - 2017 - Field of Dreamers'!K55</f>
        <v>13</v>
      </c>
      <c r="M73" s="155">
        <f>'2017 - 2017 - Field of Dreamers'!L55</f>
        <v>0</v>
      </c>
      <c r="N73" s="155">
        <f>'2017 - 2017 - Field of Dreamers'!M55</f>
        <v>0.634146341463415</v>
      </c>
    </row>
    <row r="74" ht="14.5" customHeight="1">
      <c r="A74" t="s" s="163">
        <v>147</v>
      </c>
      <c r="B74" s="155">
        <v>2018</v>
      </c>
      <c r="C74" t="s" s="156">
        <v>259</v>
      </c>
      <c r="D74" s="155">
        <f>'All Seasons - All Seasons'!C38</f>
        <v>20</v>
      </c>
      <c r="E74" s="155">
        <f>'All Seasons - All Seasons'!D38</f>
        <v>13</v>
      </c>
      <c r="F74" s="155">
        <f>'All Seasons - All Seasons'!E38</f>
        <v>0.65</v>
      </c>
      <c r="G74" s="155">
        <f>'All Seasons - All Seasons'!F38</f>
        <v>13</v>
      </c>
      <c r="H74" s="155">
        <f>'All Seasons - All Seasons'!G38</f>
        <v>0</v>
      </c>
      <c r="I74" s="155">
        <f>'All Seasons - All Seasons'!H38</f>
        <v>0</v>
      </c>
      <c r="J74" s="155">
        <f>'All Seasons - All Seasons'!I38</f>
        <v>0</v>
      </c>
      <c r="K74" s="155">
        <f>'All Seasons - All Seasons'!J38</f>
        <v>2</v>
      </c>
      <c r="L74" s="155">
        <f>'All Seasons - All Seasons'!K38</f>
        <v>9</v>
      </c>
      <c r="M74" s="155">
        <f>'All Seasons - All Seasons'!L38</f>
        <v>0</v>
      </c>
      <c r="N74" s="155">
        <f>'All Seasons - All Seasons'!M38</f>
        <v>0.65</v>
      </c>
    </row>
    <row r="75" ht="14.5" customHeight="1">
      <c r="A75" t="s" s="163">
        <v>147</v>
      </c>
      <c r="B75" s="155">
        <v>2019</v>
      </c>
      <c r="C75" t="s" s="156">
        <v>259</v>
      </c>
      <c r="D75" s="155">
        <f>'2019 Field of Dreamers - 2019 -'!C5</f>
        <v>14</v>
      </c>
      <c r="E75" s="155">
        <f>'2019 Field of Dreamers - 2019 -'!D5</f>
        <v>10</v>
      </c>
      <c r="F75" s="155">
        <f>'2019 Field of Dreamers - 2019 -'!E5</f>
        <v>0.714285714285714</v>
      </c>
      <c r="G75" s="155">
        <f>'2019 Field of Dreamers - 2019 -'!F5</f>
        <v>10</v>
      </c>
      <c r="H75" s="155">
        <f>'2019 Field of Dreamers - 2019 -'!G5</f>
        <v>0</v>
      </c>
      <c r="I75" s="155">
        <f>'2019 Field of Dreamers - 2019 -'!H5</f>
        <v>0</v>
      </c>
      <c r="J75" s="155">
        <f>'2019 Field of Dreamers - 2019 -'!I5</f>
        <v>0</v>
      </c>
      <c r="K75" s="155">
        <f>'2019 Field of Dreamers - 2019 -'!J5</f>
        <v>4</v>
      </c>
      <c r="L75" s="155">
        <f>'2019 Field of Dreamers - 2019 -'!K5</f>
        <v>5</v>
      </c>
      <c r="M75" s="155">
        <f>'2019 Field of Dreamers - 2019 -'!L5</f>
        <v>0</v>
      </c>
      <c r="N75" s="155">
        <f>'2019 Field of Dreamers - 2019 -'!M5</f>
        <v>0.714285714285714</v>
      </c>
    </row>
    <row r="76" ht="14.5" customHeight="1">
      <c r="A76" t="s" s="158">
        <v>258</v>
      </c>
      <c r="B76" s="159"/>
      <c r="C76" s="160"/>
      <c r="D76" s="161">
        <f>SUM(D73:D75)</f>
        <v>75</v>
      </c>
      <c r="E76" s="161">
        <f>SUM(E73:E75)</f>
        <v>49</v>
      </c>
      <c r="F76" s="162">
        <f>E76/D76</f>
        <v>0.653333333333333</v>
      </c>
      <c r="G76" s="161">
        <f>SUM(G73:G75)</f>
        <v>48</v>
      </c>
      <c r="H76" s="161">
        <f>SUM(H73:H75)</f>
        <v>1</v>
      </c>
      <c r="I76" s="161">
        <f>SUM(I73:I75)</f>
        <v>0</v>
      </c>
      <c r="J76" s="161">
        <f>SUM(J73:J75)</f>
        <v>0</v>
      </c>
      <c r="K76" s="161">
        <f>SUM(K73:K75)</f>
        <v>15</v>
      </c>
      <c r="L76" s="161">
        <f>SUM(L73:L75)</f>
        <v>27</v>
      </c>
      <c r="M76" s="162">
        <f>(H76*1.33+I76*1.67+J76*2)/E76</f>
        <v>0.0271428571428571</v>
      </c>
      <c r="N76" s="161">
        <f>M76+F76</f>
        <v>0.68047619047619</v>
      </c>
    </row>
    <row r="77" ht="14.5" customHeight="1">
      <c r="A77" s="151"/>
      <c r="B77" s="165"/>
      <c r="C77" s="165"/>
      <c r="D77" s="165"/>
      <c r="E77" s="165"/>
      <c r="F77" s="165"/>
      <c r="G77" s="165"/>
      <c r="H77" s="165"/>
      <c r="I77" s="165"/>
      <c r="J77" s="165"/>
      <c r="K77" s="165"/>
      <c r="L77" s="165"/>
      <c r="M77" s="165"/>
      <c r="N77" s="165"/>
    </row>
    <row r="78" ht="14.5" customHeight="1">
      <c r="A78" t="s" s="163">
        <v>117</v>
      </c>
      <c r="B78" s="155">
        <v>2016</v>
      </c>
      <c r="C78" t="s" s="156">
        <v>263</v>
      </c>
      <c r="D78" s="155">
        <v>3</v>
      </c>
      <c r="E78" s="155">
        <v>2</v>
      </c>
      <c r="F78" s="157">
        <f>E78/D78</f>
        <v>0.666666666666667</v>
      </c>
      <c r="G78" s="164">
        <v>2</v>
      </c>
      <c r="H78" s="155">
        <v>0</v>
      </c>
      <c r="I78" s="155">
        <v>0</v>
      </c>
      <c r="J78" s="155">
        <v>0</v>
      </c>
      <c r="K78" s="155">
        <v>1</v>
      </c>
      <c r="L78" s="155">
        <v>2</v>
      </c>
      <c r="M78" s="157">
        <f>(H78*1.33+I78*1.67+J78*2)/E78</f>
        <v>0</v>
      </c>
      <c r="N78" s="155">
        <f>M78+F78</f>
        <v>0.666666666666667</v>
      </c>
    </row>
    <row r="79" ht="14.5" customHeight="1">
      <c r="A79" t="s" s="158">
        <v>258</v>
      </c>
      <c r="B79" s="159"/>
      <c r="C79" s="160"/>
      <c r="D79" s="161">
        <f>D78</f>
        <v>3</v>
      </c>
      <c r="E79" s="161">
        <f>E78</f>
        <v>2</v>
      </c>
      <c r="F79" s="162">
        <f>E79/D79</f>
        <v>0.666666666666667</v>
      </c>
      <c r="G79" s="161">
        <f>G78</f>
        <v>2</v>
      </c>
      <c r="H79" s="161">
        <f>H78</f>
        <v>0</v>
      </c>
      <c r="I79" s="161">
        <f>I78</f>
        <v>0</v>
      </c>
      <c r="J79" s="161">
        <f>J78</f>
        <v>0</v>
      </c>
      <c r="K79" s="161">
        <f>K78</f>
        <v>1</v>
      </c>
      <c r="L79" s="161">
        <f>L78</f>
        <v>2</v>
      </c>
      <c r="M79" s="162">
        <f>(H79*1.33+I79*1.67+J79*2)/E79</f>
        <v>0</v>
      </c>
      <c r="N79" s="161">
        <f>M79+F79</f>
        <v>0.666666666666667</v>
      </c>
    </row>
    <row r="80" ht="14.5" customHeight="1">
      <c r="A80" s="151"/>
      <c r="B80" s="152"/>
      <c r="C80" s="153"/>
      <c r="D80" s="152"/>
      <c r="E80" s="152"/>
      <c r="F80" s="152"/>
      <c r="G80" s="152"/>
      <c r="H80" s="152"/>
      <c r="I80" s="152"/>
      <c r="J80" s="152"/>
      <c r="K80" s="152"/>
      <c r="L80" s="152"/>
      <c r="M80" s="152"/>
      <c r="N80" s="152"/>
    </row>
    <row r="81" ht="14.5" customHeight="1">
      <c r="A81" t="s" s="163">
        <v>112</v>
      </c>
      <c r="B81" s="155">
        <v>2016</v>
      </c>
      <c r="C81" t="s" s="156">
        <v>263</v>
      </c>
      <c r="D81" s="155">
        <v>4</v>
      </c>
      <c r="E81" s="155">
        <v>3</v>
      </c>
      <c r="F81" s="157">
        <f>E81/D81</f>
        <v>0.75</v>
      </c>
      <c r="G81" s="164">
        <v>3</v>
      </c>
      <c r="H81" s="155">
        <v>0</v>
      </c>
      <c r="I81" s="155">
        <v>0</v>
      </c>
      <c r="J81" s="155">
        <v>0</v>
      </c>
      <c r="K81" s="155">
        <v>0</v>
      </c>
      <c r="L81" s="155">
        <v>2</v>
      </c>
      <c r="M81" s="157">
        <f>(H81*1.33+I81*1.67+J81*2)/E81</f>
        <v>0</v>
      </c>
      <c r="N81" s="155">
        <f>M81+F81</f>
        <v>0.75</v>
      </c>
    </row>
    <row r="82" ht="14.5" customHeight="1">
      <c r="A82" t="s" s="158">
        <v>258</v>
      </c>
      <c r="B82" s="159"/>
      <c r="C82" s="160"/>
      <c r="D82" s="161">
        <f>D81</f>
        <v>4</v>
      </c>
      <c r="E82" s="161">
        <f>E81</f>
        <v>3</v>
      </c>
      <c r="F82" s="162">
        <f>E82/D82</f>
        <v>0.75</v>
      </c>
      <c r="G82" s="161">
        <f>G81</f>
        <v>3</v>
      </c>
      <c r="H82" s="161">
        <f>H81</f>
        <v>0</v>
      </c>
      <c r="I82" s="161">
        <f>I81</f>
        <v>0</v>
      </c>
      <c r="J82" s="161">
        <f>J81</f>
        <v>0</v>
      </c>
      <c r="K82" s="161">
        <f>K81</f>
        <v>0</v>
      </c>
      <c r="L82" s="161">
        <f>L81</f>
        <v>2</v>
      </c>
      <c r="M82" s="162">
        <f>(H82*1.33+I82*1.67+J82*2)/E82</f>
        <v>0</v>
      </c>
      <c r="N82" s="161">
        <f>M82+F82</f>
        <v>0.75</v>
      </c>
    </row>
    <row r="83" ht="14.5" customHeight="1">
      <c r="A83" s="151"/>
      <c r="B83" s="152"/>
      <c r="C83" s="153"/>
      <c r="D83" s="152"/>
      <c r="E83" s="152"/>
      <c r="F83" s="152"/>
      <c r="G83" s="152"/>
      <c r="H83" s="152"/>
      <c r="I83" s="152"/>
      <c r="J83" s="152"/>
      <c r="K83" s="152"/>
      <c r="L83" s="152"/>
      <c r="M83" s="152"/>
      <c r="N83" s="152"/>
    </row>
    <row r="84" ht="14.5" customHeight="1">
      <c r="A84" t="s" s="163">
        <v>199</v>
      </c>
      <c r="B84" s="155">
        <v>2018</v>
      </c>
      <c r="C84" t="s" s="156">
        <v>264</v>
      </c>
      <c r="D84" s="155">
        <f>'2018 Field of Dreamers - 2018 -'!C48</f>
        <v>39</v>
      </c>
      <c r="E84" s="155">
        <f>'2018 Field of Dreamers - 2018 -'!D48</f>
        <v>18</v>
      </c>
      <c r="F84" s="155">
        <f>'2018 Field of Dreamers - 2018 -'!E48</f>
        <v>0.461538461538462</v>
      </c>
      <c r="G84" s="155">
        <f>'2018 Field of Dreamers - 2018 -'!F48</f>
        <v>18</v>
      </c>
      <c r="H84" s="155">
        <f>'2018 Field of Dreamers - 2018 -'!G48</f>
        <v>0</v>
      </c>
      <c r="I84" s="155">
        <f>'2018 Field of Dreamers - 2018 -'!H48</f>
        <v>0</v>
      </c>
      <c r="J84" s="155">
        <f>'2018 Field of Dreamers - 2018 -'!I48</f>
        <v>0</v>
      </c>
      <c r="K84" s="155">
        <f>'2018 Field of Dreamers - 2018 -'!J48</f>
        <v>7</v>
      </c>
      <c r="L84" s="155">
        <f>'2018 Field of Dreamers - 2018 -'!K48</f>
        <v>9</v>
      </c>
      <c r="M84" s="155">
        <f>'2018 Field of Dreamers - 2018 -'!L48</f>
        <v>0</v>
      </c>
      <c r="N84" s="155">
        <f>'2018 Field of Dreamers - 2018 -'!M48</f>
        <v>0.461538461538462</v>
      </c>
    </row>
    <row r="85" ht="14.5" customHeight="1">
      <c r="A85" t="s" s="158">
        <v>258</v>
      </c>
      <c r="B85" s="159"/>
      <c r="C85" s="160"/>
      <c r="D85" s="161">
        <f>D84</f>
        <v>39</v>
      </c>
      <c r="E85" s="161">
        <f>E84</f>
        <v>18</v>
      </c>
      <c r="F85" s="162">
        <f>E85/D85</f>
        <v>0.461538461538462</v>
      </c>
      <c r="G85" s="161">
        <f>G84</f>
        <v>18</v>
      </c>
      <c r="H85" s="161">
        <f>H84</f>
        <v>0</v>
      </c>
      <c r="I85" s="161">
        <f>I84</f>
        <v>0</v>
      </c>
      <c r="J85" s="161">
        <f>J84</f>
        <v>0</v>
      </c>
      <c r="K85" s="161">
        <f>K84</f>
        <v>7</v>
      </c>
      <c r="L85" s="161">
        <f>L84</f>
        <v>9</v>
      </c>
      <c r="M85" s="162">
        <f>(H85*1.33+I85*1.67+J85*2)/E85</f>
        <v>0</v>
      </c>
      <c r="N85" s="161">
        <f>M85+F85</f>
        <v>0.461538461538462</v>
      </c>
    </row>
    <row r="86" ht="14.5" customHeight="1">
      <c r="A86" s="151"/>
      <c r="B86" s="152"/>
      <c r="C86" s="153"/>
      <c r="D86" s="152"/>
      <c r="E86" s="152"/>
      <c r="F86" s="152"/>
      <c r="G86" s="152"/>
      <c r="H86" s="152"/>
      <c r="I86" s="152"/>
      <c r="J86" s="152"/>
      <c r="K86" s="152"/>
      <c r="L86" s="152"/>
      <c r="M86" s="152"/>
      <c r="N86" s="152"/>
    </row>
    <row r="87" ht="14.5" customHeight="1">
      <c r="A87" t="s" s="163">
        <v>74</v>
      </c>
      <c r="B87" s="155">
        <v>2013</v>
      </c>
      <c r="C87" t="s" s="156">
        <v>263</v>
      </c>
      <c r="D87" s="155">
        <v>17</v>
      </c>
      <c r="E87" s="155">
        <v>14</v>
      </c>
      <c r="F87" s="157">
        <f>E87/D87</f>
        <v>0.823529411764706</v>
      </c>
      <c r="G87" s="155">
        <v>7</v>
      </c>
      <c r="H87" s="155">
        <v>3</v>
      </c>
      <c r="I87" s="155">
        <v>3</v>
      </c>
      <c r="J87" s="155">
        <v>1</v>
      </c>
      <c r="K87" s="155">
        <v>6</v>
      </c>
      <c r="L87" s="155">
        <v>4</v>
      </c>
      <c r="M87" s="157">
        <f>(H87*1.33+I87*1.67+J87*2)/E87</f>
        <v>0.785714285714286</v>
      </c>
      <c r="N87" s="155">
        <f>M87+F87</f>
        <v>1.60924369747899</v>
      </c>
    </row>
    <row r="88" ht="14.5" customHeight="1">
      <c r="A88" t="s" s="158">
        <v>258</v>
      </c>
      <c r="B88" s="159"/>
      <c r="C88" s="160"/>
      <c r="D88" s="161">
        <f>D87</f>
        <v>17</v>
      </c>
      <c r="E88" s="161">
        <f>E87</f>
        <v>14</v>
      </c>
      <c r="F88" s="162">
        <f>E88/D88</f>
        <v>0.823529411764706</v>
      </c>
      <c r="G88" s="161">
        <f>G87</f>
        <v>7</v>
      </c>
      <c r="H88" s="161">
        <f>H87</f>
        <v>3</v>
      </c>
      <c r="I88" s="161">
        <f>I87</f>
        <v>3</v>
      </c>
      <c r="J88" s="161">
        <f>J87</f>
        <v>1</v>
      </c>
      <c r="K88" s="161">
        <f>K87</f>
        <v>6</v>
      </c>
      <c r="L88" s="161">
        <f>L87</f>
        <v>4</v>
      </c>
      <c r="M88" s="162">
        <f>(H88*1.33+I88*1.67+J88*2)/E88</f>
        <v>0.785714285714286</v>
      </c>
      <c r="N88" s="161">
        <f>M88+F88</f>
        <v>1.60924369747899</v>
      </c>
    </row>
    <row r="89" ht="14.5" customHeight="1">
      <c r="A89" s="151"/>
      <c r="B89" s="152"/>
      <c r="C89" s="153"/>
      <c r="D89" s="152"/>
      <c r="E89" s="152"/>
      <c r="F89" s="152"/>
      <c r="G89" s="152"/>
      <c r="H89" s="152"/>
      <c r="I89" s="152"/>
      <c r="J89" s="152"/>
      <c r="K89" s="152"/>
      <c r="L89" s="152"/>
      <c r="M89" s="152"/>
      <c r="N89" s="152"/>
    </row>
    <row r="90" ht="14.5" customHeight="1">
      <c r="A90" t="s" s="154">
        <v>20</v>
      </c>
      <c r="B90" s="155">
        <v>2007</v>
      </c>
      <c r="C90" t="s" s="156">
        <v>257</v>
      </c>
      <c r="D90" s="155">
        <v>16</v>
      </c>
      <c r="E90" s="155">
        <v>12</v>
      </c>
      <c r="F90" s="157">
        <f>E90/D90</f>
        <v>0.75</v>
      </c>
      <c r="G90" s="155">
        <v>8</v>
      </c>
      <c r="H90" s="155">
        <v>3</v>
      </c>
      <c r="I90" s="155">
        <v>1</v>
      </c>
      <c r="J90" s="155">
        <v>1</v>
      </c>
      <c r="K90" s="155">
        <v>7</v>
      </c>
      <c r="L90" s="155">
        <v>9</v>
      </c>
      <c r="M90" s="157">
        <f>(H90*1.33+I90*1.67+J90*2)/E90</f>
        <v>0.638333333333333</v>
      </c>
      <c r="N90" s="155">
        <f>M90+F90</f>
        <v>1.38833333333333</v>
      </c>
    </row>
    <row r="91" ht="14.5" customHeight="1">
      <c r="A91" t="s" s="158">
        <v>258</v>
      </c>
      <c r="B91" s="159"/>
      <c r="C91" s="160"/>
      <c r="D91" s="161">
        <f>D90</f>
        <v>16</v>
      </c>
      <c r="E91" s="161">
        <f>E90</f>
        <v>12</v>
      </c>
      <c r="F91" s="162">
        <f>E91/D91</f>
        <v>0.75</v>
      </c>
      <c r="G91" s="161">
        <f>G90</f>
        <v>8</v>
      </c>
      <c r="H91" s="161">
        <f>H90</f>
        <v>3</v>
      </c>
      <c r="I91" s="161">
        <f>I90</f>
        <v>1</v>
      </c>
      <c r="J91" s="161">
        <f>J90</f>
        <v>1</v>
      </c>
      <c r="K91" s="161">
        <f>K90</f>
        <v>7</v>
      </c>
      <c r="L91" s="161">
        <f>L90</f>
        <v>9</v>
      </c>
      <c r="M91" s="162">
        <f>(H91*1.33+I91*1.67+J91*2)/E91</f>
        <v>0.638333333333333</v>
      </c>
      <c r="N91" s="161">
        <f>M91+F91</f>
        <v>1.38833333333333</v>
      </c>
    </row>
    <row r="92" ht="14.5" customHeight="1">
      <c r="A92" s="151"/>
      <c r="B92" s="152"/>
      <c r="C92" s="153"/>
      <c r="D92" s="152"/>
      <c r="E92" s="152"/>
      <c r="F92" s="152"/>
      <c r="G92" s="152"/>
      <c r="H92" s="152"/>
      <c r="I92" s="152"/>
      <c r="J92" s="152"/>
      <c r="K92" s="152"/>
      <c r="L92" s="152"/>
      <c r="M92" s="152"/>
      <c r="N92" s="152"/>
    </row>
    <row r="93" ht="14.5" customHeight="1">
      <c r="A93" t="s" s="154">
        <v>23</v>
      </c>
      <c r="B93" s="155">
        <v>2007</v>
      </c>
      <c r="C93" t="s" s="156">
        <v>257</v>
      </c>
      <c r="D93" s="155">
        <v>19</v>
      </c>
      <c r="E93" s="155">
        <v>11</v>
      </c>
      <c r="F93" s="157">
        <f>E93/D93</f>
        <v>0.578947368421053</v>
      </c>
      <c r="G93" s="155">
        <v>7</v>
      </c>
      <c r="H93" s="155">
        <v>3</v>
      </c>
      <c r="I93" s="155">
        <v>1</v>
      </c>
      <c r="J93" s="155">
        <v>0</v>
      </c>
      <c r="K93" s="155">
        <v>9</v>
      </c>
      <c r="L93" s="155">
        <v>7</v>
      </c>
      <c r="M93" s="157">
        <f>(H93*1.33+I93*1.67+J93*2)/E93</f>
        <v>0.514545454545455</v>
      </c>
      <c r="N93" s="155">
        <f>M93+F93</f>
        <v>1.09349282296651</v>
      </c>
    </row>
    <row r="94" ht="14.5" customHeight="1">
      <c r="A94" t="s" s="158">
        <v>258</v>
      </c>
      <c r="B94" s="159"/>
      <c r="C94" s="160"/>
      <c r="D94" s="161">
        <f>D93</f>
        <v>19</v>
      </c>
      <c r="E94" s="161">
        <f>E93</f>
        <v>11</v>
      </c>
      <c r="F94" s="162">
        <f>E94/D94</f>
        <v>0.578947368421053</v>
      </c>
      <c r="G94" s="161">
        <f>G93</f>
        <v>7</v>
      </c>
      <c r="H94" s="161">
        <f>H93</f>
        <v>3</v>
      </c>
      <c r="I94" s="161">
        <f>I93</f>
        <v>1</v>
      </c>
      <c r="J94" s="161">
        <f>J93</f>
        <v>0</v>
      </c>
      <c r="K94" s="161">
        <f>K93</f>
        <v>9</v>
      </c>
      <c r="L94" s="161">
        <f>L93</f>
        <v>7</v>
      </c>
      <c r="M94" s="162">
        <f>(H94*1.33+I94*1.67+J94*2)/E94</f>
        <v>0.514545454545455</v>
      </c>
      <c r="N94" s="161">
        <f>M94+F94</f>
        <v>1.09349282296651</v>
      </c>
    </row>
    <row r="95" ht="14.5" customHeight="1">
      <c r="A95" s="151"/>
      <c r="B95" s="152"/>
      <c r="C95" s="153"/>
      <c r="D95" s="152"/>
      <c r="E95" s="152"/>
      <c r="F95" s="152"/>
      <c r="G95" s="152"/>
      <c r="H95" s="152"/>
      <c r="I95" s="152"/>
      <c r="J95" s="152"/>
      <c r="K95" s="152"/>
      <c r="L95" s="152"/>
      <c r="M95" s="152"/>
      <c r="N95" s="152"/>
    </row>
    <row r="96" ht="14.5" customHeight="1">
      <c r="A96" t="s" s="163">
        <v>88</v>
      </c>
      <c r="B96" s="155">
        <v>2014</v>
      </c>
      <c r="C96" t="s" s="156">
        <v>257</v>
      </c>
      <c r="D96" s="155">
        <v>14</v>
      </c>
      <c r="E96" s="155">
        <v>7</v>
      </c>
      <c r="F96" s="157">
        <f>E96/D96</f>
        <v>0.5</v>
      </c>
      <c r="G96" s="164">
        <v>6</v>
      </c>
      <c r="H96" s="155">
        <v>1</v>
      </c>
      <c r="I96" s="155">
        <v>0</v>
      </c>
      <c r="J96" s="155">
        <v>0</v>
      </c>
      <c r="K96" s="155">
        <v>2</v>
      </c>
      <c r="L96" s="155">
        <v>5</v>
      </c>
      <c r="M96" s="157">
        <f>(H96*1.33+I96*1.67+J96*2)/E96</f>
        <v>0.19</v>
      </c>
      <c r="N96" s="155">
        <f>M96+F96</f>
        <v>0.6899999999999999</v>
      </c>
    </row>
    <row r="97" ht="14.5" customHeight="1">
      <c r="A97" t="s" s="163">
        <v>88</v>
      </c>
      <c r="B97" s="155">
        <v>2019</v>
      </c>
      <c r="C97" t="s" s="156">
        <v>266</v>
      </c>
      <c r="D97" s="155">
        <f>'2019 Field of Dreamers - 2019 -'!C78</f>
        <v>2</v>
      </c>
      <c r="E97" s="155">
        <f>'2019 Field of Dreamers - 2019 -'!D78</f>
        <v>2</v>
      </c>
      <c r="F97" s="155">
        <f>'2019 Field of Dreamers - 2019 -'!E78</f>
        <v>1</v>
      </c>
      <c r="G97" s="155">
        <f>'2019 Field of Dreamers - 2019 -'!F78</f>
        <v>2</v>
      </c>
      <c r="H97" s="155">
        <f>'2019 Field of Dreamers - 2019 -'!G78</f>
        <v>0</v>
      </c>
      <c r="I97" s="155">
        <f>'2019 Field of Dreamers - 2019 -'!H78</f>
        <v>0</v>
      </c>
      <c r="J97" s="155">
        <f>'2019 Field of Dreamers - 2019 -'!I78</f>
        <v>0</v>
      </c>
      <c r="K97" s="155">
        <f>'2019 Field of Dreamers - 2019 -'!J78</f>
        <v>1</v>
      </c>
      <c r="L97" s="155">
        <f>'2019 Field of Dreamers - 2019 -'!K78</f>
        <v>1</v>
      </c>
      <c r="M97" s="155">
        <f>'2019 Field of Dreamers - 2019 -'!L78</f>
        <v>0</v>
      </c>
      <c r="N97" s="155">
        <f>'2019 Field of Dreamers - 2019 -'!M78</f>
        <v>1</v>
      </c>
    </row>
    <row r="98" ht="14.5" customHeight="1">
      <c r="A98" t="s" s="158">
        <v>258</v>
      </c>
      <c r="B98" s="159"/>
      <c r="C98" s="160"/>
      <c r="D98" s="161">
        <f>SUM(D96:D97)</f>
        <v>16</v>
      </c>
      <c r="E98" s="161">
        <f>SUM(E96:E97)</f>
        <v>9</v>
      </c>
      <c r="F98" s="162">
        <f>E98/D98</f>
        <v>0.5625</v>
      </c>
      <c r="G98" s="161">
        <f>SUM(G96:G97)</f>
        <v>8</v>
      </c>
      <c r="H98" s="161">
        <f>SUM(H96:H97)</f>
        <v>1</v>
      </c>
      <c r="I98" s="161">
        <f>SUM(I96:I97)</f>
        <v>0</v>
      </c>
      <c r="J98" s="161">
        <f>SUM(J96:J97)</f>
        <v>0</v>
      </c>
      <c r="K98" s="161">
        <f>SUM(K96:K97)</f>
        <v>3</v>
      </c>
      <c r="L98" s="161">
        <f>SUM(L96:L97)</f>
        <v>6</v>
      </c>
      <c r="M98" s="162">
        <f>(H98*1.33+I98*1.67+J98*2)/E98</f>
        <v>0.147777777777778</v>
      </c>
      <c r="N98" s="161">
        <f>M98+F98</f>
        <v>0.710277777777778</v>
      </c>
    </row>
    <row r="99" ht="14.5" customHeight="1">
      <c r="A99" s="151"/>
      <c r="B99" s="152"/>
      <c r="C99" s="153"/>
      <c r="D99" s="152"/>
      <c r="E99" s="152"/>
      <c r="F99" s="152"/>
      <c r="G99" s="152"/>
      <c r="H99" s="152"/>
      <c r="I99" s="152"/>
      <c r="J99" s="152"/>
      <c r="K99" s="152"/>
      <c r="L99" s="152"/>
      <c r="M99" s="152"/>
      <c r="N99" s="152"/>
    </row>
    <row r="100" ht="14.5" customHeight="1">
      <c r="A100" t="s" s="163">
        <v>95</v>
      </c>
      <c r="B100" s="155">
        <v>2015</v>
      </c>
      <c r="C100" t="s" s="156">
        <v>263</v>
      </c>
      <c r="D100" s="155">
        <v>48</v>
      </c>
      <c r="E100" s="155">
        <v>33</v>
      </c>
      <c r="F100" s="157">
        <f>E100/D100</f>
        <v>0.6875</v>
      </c>
      <c r="G100" s="164">
        <v>16</v>
      </c>
      <c r="H100" s="155">
        <v>6</v>
      </c>
      <c r="I100" s="155">
        <v>3</v>
      </c>
      <c r="J100" s="155">
        <v>8</v>
      </c>
      <c r="K100" s="155">
        <v>34</v>
      </c>
      <c r="L100" s="155">
        <v>30</v>
      </c>
      <c r="M100" s="157">
        <f>(H100*1.33+I100*1.67+J100*2)/E100</f>
        <v>0.878484848484848</v>
      </c>
      <c r="N100" s="155">
        <f>M100+F100</f>
        <v>1.56598484848485</v>
      </c>
    </row>
    <row r="101" ht="14.5" customHeight="1">
      <c r="A101" t="s" s="163">
        <v>95</v>
      </c>
      <c r="B101" s="155">
        <v>2016</v>
      </c>
      <c r="C101" t="s" s="156">
        <v>263</v>
      </c>
      <c r="D101" s="155">
        <v>42</v>
      </c>
      <c r="E101" s="155">
        <v>30</v>
      </c>
      <c r="F101" s="157">
        <f>E101/D101</f>
        <v>0.714285714285714</v>
      </c>
      <c r="G101" s="164">
        <v>11</v>
      </c>
      <c r="H101" s="155">
        <v>8</v>
      </c>
      <c r="I101" s="155">
        <v>4</v>
      </c>
      <c r="J101" s="155">
        <v>6</v>
      </c>
      <c r="K101" s="155">
        <v>21</v>
      </c>
      <c r="L101" s="155">
        <v>22</v>
      </c>
      <c r="M101" s="157">
        <f>(H101*1.33+I101*1.67+J101*2)/E101</f>
        <v>0.9773333333333331</v>
      </c>
      <c r="N101" s="155">
        <f>M101+F101</f>
        <v>1.69161904761905</v>
      </c>
    </row>
    <row r="102" ht="14.5" customHeight="1">
      <c r="A102" t="s" s="163">
        <v>95</v>
      </c>
      <c r="B102" s="155">
        <v>2017</v>
      </c>
      <c r="C102" t="s" s="156">
        <v>262</v>
      </c>
      <c r="D102" s="155">
        <f>'2017 Field of Dreamers - 2017 -'!C37</f>
        <v>53</v>
      </c>
      <c r="E102" s="155">
        <f>'2017 Field of Dreamers - 2017 -'!D37</f>
        <v>45</v>
      </c>
      <c r="F102" s="155">
        <f>'2017 Field of Dreamers - 2017 -'!E37</f>
        <v>0.8490566037735851</v>
      </c>
      <c r="G102" s="155">
        <f>'2017 Field of Dreamers - 2017 -'!F37</f>
        <v>21</v>
      </c>
      <c r="H102" s="155">
        <f>'2017 Field of Dreamers - 2017 -'!G37</f>
        <v>18</v>
      </c>
      <c r="I102" s="155">
        <f>'2017 Field of Dreamers - 2017 -'!H37</f>
        <v>4</v>
      </c>
      <c r="J102" s="155">
        <f>'2017 Field of Dreamers - 2017 -'!I37</f>
        <v>2</v>
      </c>
      <c r="K102" s="155">
        <f>'2017 Field of Dreamers - 2017 -'!J37</f>
        <v>30</v>
      </c>
      <c r="L102" s="155">
        <f>'2017 Field of Dreamers - 2017 -'!K37</f>
        <v>27</v>
      </c>
      <c r="M102" s="155">
        <f>'2017 Field of Dreamers - 2017 -'!L37</f>
        <v>0.770266666666667</v>
      </c>
      <c r="N102" s="155">
        <f>'2017 Field of Dreamers - 2017 -'!M37</f>
        <v>1.61932327044025</v>
      </c>
    </row>
    <row r="103" ht="14.5" customHeight="1">
      <c r="A103" t="s" s="163">
        <v>95</v>
      </c>
      <c r="B103" s="155">
        <v>2018</v>
      </c>
      <c r="C103" t="s" s="156">
        <v>259</v>
      </c>
      <c r="D103" s="155">
        <f>'All Seasons - All Seasons'!C50</f>
        <v>63</v>
      </c>
      <c r="E103" s="155">
        <f>'All Seasons - All Seasons'!D50</f>
        <v>47</v>
      </c>
      <c r="F103" s="155">
        <f>'All Seasons - All Seasons'!E50</f>
        <v>0.746031746031746</v>
      </c>
      <c r="G103" s="155">
        <f>'All Seasons - All Seasons'!F50</f>
        <v>24</v>
      </c>
      <c r="H103" s="155">
        <f>'All Seasons - All Seasons'!G50</f>
        <v>13</v>
      </c>
      <c r="I103" s="155">
        <f>'All Seasons - All Seasons'!H50</f>
        <v>6</v>
      </c>
      <c r="J103" s="155">
        <f>'All Seasons - All Seasons'!I50</f>
        <v>4</v>
      </c>
      <c r="K103" s="155">
        <f>'All Seasons - All Seasons'!J50</f>
        <v>43</v>
      </c>
      <c r="L103" s="155">
        <f>'All Seasons - All Seasons'!K50</f>
        <v>33</v>
      </c>
      <c r="M103" s="155">
        <f>'All Seasons - All Seasons'!L50</f>
        <v>0.751723404255319</v>
      </c>
      <c r="N103" s="155">
        <f>'All Seasons - All Seasons'!M50</f>
        <v>1.49775515028707</v>
      </c>
    </row>
    <row r="104" ht="14.5" customHeight="1">
      <c r="A104" t="s" s="163">
        <v>95</v>
      </c>
      <c r="B104" s="155">
        <v>2019</v>
      </c>
      <c r="C104" t="s" s="156">
        <v>269</v>
      </c>
      <c r="D104" s="155">
        <f>'2019 Field of Dreamers - 2019 -'!C74</f>
        <v>18</v>
      </c>
      <c r="E104" s="155">
        <f>'2019 Field of Dreamers - 2019 -'!D74</f>
        <v>17</v>
      </c>
      <c r="F104" s="155">
        <f>'2019 Field of Dreamers - 2019 -'!E74</f>
        <v>0.944444444444444</v>
      </c>
      <c r="G104" s="155">
        <f>'2019 Field of Dreamers - 2019 -'!F74</f>
        <v>8</v>
      </c>
      <c r="H104" s="155">
        <f>'2019 Field of Dreamers - 2019 -'!G74</f>
        <v>3</v>
      </c>
      <c r="I104" s="155">
        <f>'2019 Field of Dreamers - 2019 -'!H74</f>
        <v>4</v>
      </c>
      <c r="J104" s="155">
        <f>'2019 Field of Dreamers - 2019 -'!I74</f>
        <v>2</v>
      </c>
      <c r="K104" s="155">
        <f>'2019 Field of Dreamers - 2019 -'!J74</f>
        <v>20</v>
      </c>
      <c r="L104" s="155">
        <f>'2019 Field of Dreamers - 2019 -'!K74</f>
        <v>11</v>
      </c>
      <c r="M104" s="155">
        <f>'2019 Field of Dreamers - 2019 -'!L74</f>
        <v>0.862764705882353</v>
      </c>
      <c r="N104" s="155">
        <f>'2019 Field of Dreamers - 2019 -'!M74</f>
        <v>1.8072091503268</v>
      </c>
    </row>
    <row r="105" ht="14.5" customHeight="1">
      <c r="A105" t="s" s="158">
        <v>258</v>
      </c>
      <c r="B105" s="159"/>
      <c r="C105" s="160"/>
      <c r="D105" s="161">
        <f>SUM(D100:D104)</f>
        <v>224</v>
      </c>
      <c r="E105" s="161">
        <f>SUM(E100:E104)</f>
        <v>172</v>
      </c>
      <c r="F105" s="162">
        <f>E105/D105</f>
        <v>0.767857142857143</v>
      </c>
      <c r="G105" s="161">
        <f>SUM(G100:G104)</f>
        <v>80</v>
      </c>
      <c r="H105" s="161">
        <f>SUM(H100:H104)</f>
        <v>48</v>
      </c>
      <c r="I105" s="161">
        <f>SUM(I100:I104)</f>
        <v>21</v>
      </c>
      <c r="J105" s="161">
        <f>SUM(J100:J104)</f>
        <v>22</v>
      </c>
      <c r="K105" s="161">
        <f>SUM(K100:K104)</f>
        <v>148</v>
      </c>
      <c r="L105" s="161">
        <f>SUM(L100:L104)</f>
        <v>123</v>
      </c>
      <c r="M105" s="162">
        <f>(H105*1.33+I105*1.67+J105*2)/E105</f>
        <v>0.830872093023256</v>
      </c>
      <c r="N105" s="161">
        <f>M105+F105</f>
        <v>1.5987292358804</v>
      </c>
    </row>
    <row r="106" ht="14.5" customHeight="1">
      <c r="A106" t="s" s="163">
        <v>270</v>
      </c>
      <c r="B106" s="155">
        <v>2017</v>
      </c>
      <c r="C106" t="s" s="166">
        <v>271</v>
      </c>
      <c r="D106" s="155">
        <v>41</v>
      </c>
      <c r="E106" s="155">
        <v>27</v>
      </c>
      <c r="F106" s="157">
        <f>E106/D106</f>
        <v>0.658536585365854</v>
      </c>
      <c r="G106" s="164">
        <v>25</v>
      </c>
      <c r="H106" s="164">
        <v>2</v>
      </c>
      <c r="I106" s="164">
        <v>0</v>
      </c>
      <c r="J106" s="164">
        <v>0</v>
      </c>
      <c r="K106" s="164">
        <v>10</v>
      </c>
      <c r="L106" s="164">
        <v>17</v>
      </c>
      <c r="M106" s="157">
        <f>(H106*1.33+I106*1.67+J106*2)/E106</f>
        <v>0.09851851851851851</v>
      </c>
      <c r="N106" s="157">
        <f>M106+F106</f>
        <v>0.757055103884373</v>
      </c>
    </row>
    <row r="107" ht="14.5" customHeight="1">
      <c r="A107" t="s" s="158">
        <v>268</v>
      </c>
      <c r="B107" s="159"/>
      <c r="C107" s="160"/>
      <c r="D107" s="161">
        <f>SUM(D106)</f>
        <v>41</v>
      </c>
      <c r="E107" s="161">
        <f>SUM(E106)</f>
        <v>27</v>
      </c>
      <c r="F107" s="162">
        <f>E107/D107</f>
        <v>0.658536585365854</v>
      </c>
      <c r="G107" s="169">
        <f>SUM(G106)</f>
        <v>25</v>
      </c>
      <c r="H107" s="169">
        <f>SUM(H106)</f>
        <v>2</v>
      </c>
      <c r="I107" s="169">
        <f>SUM(I106)</f>
        <v>0</v>
      </c>
      <c r="J107" s="169">
        <f>SUM(J106)</f>
        <v>0</v>
      </c>
      <c r="K107" s="169">
        <f>SUM(K106)</f>
        <v>10</v>
      </c>
      <c r="L107" s="169">
        <f>SUM(L106)</f>
        <v>17</v>
      </c>
      <c r="M107" s="162">
        <f>(H107*1.33+I107*1.67+J107*2)/E107</f>
        <v>0.09851851851851851</v>
      </c>
      <c r="N107" s="162">
        <f>M107+F107</f>
        <v>0.757055103884373</v>
      </c>
    </row>
    <row r="108" ht="14.5" customHeight="1">
      <c r="A108" s="151"/>
      <c r="B108" s="152"/>
      <c r="C108" s="153"/>
      <c r="D108" s="152"/>
      <c r="E108" s="152"/>
      <c r="F108" s="152"/>
      <c r="G108" s="152"/>
      <c r="H108" s="152"/>
      <c r="I108" s="152"/>
      <c r="J108" s="152"/>
      <c r="K108" s="152"/>
      <c r="L108" s="152"/>
      <c r="M108" s="152"/>
      <c r="N108" s="152"/>
    </row>
    <row r="109" ht="14.5" customHeight="1">
      <c r="A109" t="s" s="154">
        <v>22</v>
      </c>
      <c r="B109" s="155">
        <v>2007</v>
      </c>
      <c r="C109" t="s" s="156">
        <v>257</v>
      </c>
      <c r="D109" s="155">
        <v>55</v>
      </c>
      <c r="E109" s="155">
        <v>41</v>
      </c>
      <c r="F109" s="157">
        <f>E109/D109</f>
        <v>0.745454545454545</v>
      </c>
      <c r="G109" s="155">
        <v>28</v>
      </c>
      <c r="H109" s="155">
        <v>8</v>
      </c>
      <c r="I109" s="155">
        <v>4</v>
      </c>
      <c r="J109" s="155">
        <v>1</v>
      </c>
      <c r="K109" s="155">
        <v>25</v>
      </c>
      <c r="L109" s="155">
        <v>22</v>
      </c>
      <c r="M109" s="157">
        <f>(H109*1.33+I109*1.67+J109*2)/E109</f>
        <v>0.471219512195122</v>
      </c>
      <c r="N109" s="155">
        <f>M109+F109</f>
        <v>1.21667405764967</v>
      </c>
    </row>
    <row r="110" ht="14.5" customHeight="1">
      <c r="A110" t="s" s="163">
        <v>22</v>
      </c>
      <c r="B110" s="155">
        <v>2008</v>
      </c>
      <c r="C110" t="s" s="156">
        <v>260</v>
      </c>
      <c r="D110" s="155">
        <v>20</v>
      </c>
      <c r="E110" s="155">
        <v>12</v>
      </c>
      <c r="F110" s="157">
        <f>E110/D110</f>
        <v>0.6</v>
      </c>
      <c r="G110" s="155">
        <v>4</v>
      </c>
      <c r="H110" s="155">
        <v>3</v>
      </c>
      <c r="I110" s="155">
        <v>4</v>
      </c>
      <c r="J110" s="155">
        <v>1</v>
      </c>
      <c r="K110" s="155">
        <v>8</v>
      </c>
      <c r="L110" s="155">
        <v>7</v>
      </c>
      <c r="M110" s="157">
        <f>(H110*1.33+I110*1.67+J110*2)/E110</f>
        <v>1.05583333333333</v>
      </c>
      <c r="N110" s="155">
        <f>M110+F110</f>
        <v>1.65583333333333</v>
      </c>
    </row>
    <row r="111" ht="14.5" customHeight="1">
      <c r="A111" t="s" s="163">
        <v>22</v>
      </c>
      <c r="B111" s="155">
        <v>2009</v>
      </c>
      <c r="C111" t="s" s="156">
        <v>261</v>
      </c>
      <c r="D111" s="155">
        <v>28</v>
      </c>
      <c r="E111" s="155">
        <v>20</v>
      </c>
      <c r="F111" s="157">
        <f>E111/D111</f>
        <v>0.714285714285714</v>
      </c>
      <c r="G111" s="164">
        <v>9</v>
      </c>
      <c r="H111" s="155">
        <v>6</v>
      </c>
      <c r="I111" s="155">
        <v>1</v>
      </c>
      <c r="J111" s="155">
        <v>4</v>
      </c>
      <c r="K111" s="155">
        <v>19</v>
      </c>
      <c r="L111" s="155">
        <v>14</v>
      </c>
      <c r="M111" s="157">
        <f>(H111*1.33+I111*1.67+J111*2)/E111</f>
        <v>0.8825</v>
      </c>
      <c r="N111" s="155">
        <f>M111+F111</f>
        <v>1.59678571428571</v>
      </c>
    </row>
    <row r="112" ht="14.5" customHeight="1">
      <c r="A112" t="s" s="163">
        <v>22</v>
      </c>
      <c r="B112" s="155">
        <v>2010</v>
      </c>
      <c r="C112" t="s" s="156">
        <v>257</v>
      </c>
      <c r="D112" s="155">
        <v>7</v>
      </c>
      <c r="E112" s="155">
        <v>4</v>
      </c>
      <c r="F112" s="157">
        <f>E112/D112</f>
        <v>0.571428571428571</v>
      </c>
      <c r="G112" s="164">
        <v>4</v>
      </c>
      <c r="H112" s="155">
        <v>0</v>
      </c>
      <c r="I112" s="155">
        <v>0</v>
      </c>
      <c r="J112" s="155">
        <v>0</v>
      </c>
      <c r="K112" s="155">
        <v>1</v>
      </c>
      <c r="L112" s="155">
        <v>2</v>
      </c>
      <c r="M112" s="157">
        <f>(H112*1.33+I112*1.67+J112*2)/E112</f>
        <v>0</v>
      </c>
      <c r="N112" s="155">
        <f>M112+F112</f>
        <v>0.571428571428571</v>
      </c>
    </row>
    <row r="113" ht="14.5" customHeight="1">
      <c r="A113" t="s" s="163">
        <v>22</v>
      </c>
      <c r="B113" s="155">
        <v>2011</v>
      </c>
      <c r="C113" t="s" s="156">
        <v>257</v>
      </c>
      <c r="D113" s="155">
        <v>27</v>
      </c>
      <c r="E113" s="155">
        <v>19</v>
      </c>
      <c r="F113" s="157">
        <f>E113/D113</f>
        <v>0.7037037037037041</v>
      </c>
      <c r="G113" s="164">
        <v>10</v>
      </c>
      <c r="H113" s="155">
        <v>2</v>
      </c>
      <c r="I113" s="155">
        <v>4</v>
      </c>
      <c r="J113" s="155">
        <v>3</v>
      </c>
      <c r="K113" s="155">
        <v>14</v>
      </c>
      <c r="L113" s="155">
        <v>11</v>
      </c>
      <c r="M113" s="157">
        <f>(H113*1.33+I113*1.67+J113*2)/E113</f>
        <v>0.807368421052632</v>
      </c>
      <c r="N113" s="155">
        <f>M113+F113</f>
        <v>1.51107212475634</v>
      </c>
    </row>
    <row r="114" ht="14.5" customHeight="1">
      <c r="A114" t="s" s="163">
        <v>22</v>
      </c>
      <c r="B114" s="155">
        <v>2012</v>
      </c>
      <c r="C114" t="s" s="156">
        <v>257</v>
      </c>
      <c r="D114" s="155">
        <v>25</v>
      </c>
      <c r="E114" s="155">
        <v>14</v>
      </c>
      <c r="F114" s="157">
        <f>E114/D114</f>
        <v>0.5600000000000001</v>
      </c>
      <c r="G114" s="164">
        <v>6</v>
      </c>
      <c r="H114" s="155">
        <v>3</v>
      </c>
      <c r="I114" s="155">
        <v>1</v>
      </c>
      <c r="J114" s="155">
        <v>4</v>
      </c>
      <c r="K114" s="155">
        <v>11</v>
      </c>
      <c r="L114" s="155">
        <v>8</v>
      </c>
      <c r="M114" s="157">
        <f>(H114*1.33+I114*1.67+J114*2)/E114</f>
        <v>0.975714285714286</v>
      </c>
      <c r="N114" s="155">
        <f>M114+F114</f>
        <v>1.53571428571429</v>
      </c>
    </row>
    <row r="115" ht="14.5" customHeight="1">
      <c r="A115" t="s" s="163">
        <v>22</v>
      </c>
      <c r="B115" s="155">
        <v>2013</v>
      </c>
      <c r="C115" t="s" s="156">
        <v>263</v>
      </c>
      <c r="D115" s="155">
        <v>24</v>
      </c>
      <c r="E115" s="155">
        <v>12</v>
      </c>
      <c r="F115" s="157">
        <f>E115/D115</f>
        <v>0.5</v>
      </c>
      <c r="G115" s="155">
        <v>4</v>
      </c>
      <c r="H115" s="155">
        <v>4</v>
      </c>
      <c r="I115" s="155">
        <v>1</v>
      </c>
      <c r="J115" s="155">
        <v>3</v>
      </c>
      <c r="K115" s="155">
        <v>16</v>
      </c>
      <c r="L115" s="155">
        <v>10</v>
      </c>
      <c r="M115" s="157">
        <f>(H115*1.33+I115*1.67+J115*2)/E115</f>
        <v>1.0825</v>
      </c>
      <c r="N115" s="155">
        <f>M115+F115</f>
        <v>1.5825</v>
      </c>
    </row>
    <row r="116" ht="14.5" customHeight="1">
      <c r="A116" t="s" s="163">
        <v>22</v>
      </c>
      <c r="B116" s="155">
        <v>2014</v>
      </c>
      <c r="C116" t="s" s="156">
        <v>263</v>
      </c>
      <c r="D116" s="155">
        <v>52</v>
      </c>
      <c r="E116" s="155">
        <v>37</v>
      </c>
      <c r="F116" s="157">
        <f>E116/D116</f>
        <v>0.711538461538462</v>
      </c>
      <c r="G116" s="155">
        <v>18</v>
      </c>
      <c r="H116" s="155">
        <v>10</v>
      </c>
      <c r="I116" s="155">
        <v>3</v>
      </c>
      <c r="J116" s="155">
        <v>6</v>
      </c>
      <c r="K116" s="155">
        <v>26</v>
      </c>
      <c r="L116" s="155">
        <v>18</v>
      </c>
      <c r="M116" s="157">
        <f>(H116*1.33+I116*1.67+J116*2)/E116</f>
        <v>0.819189189189189</v>
      </c>
      <c r="N116" s="155">
        <f>M116+F116</f>
        <v>1.53072765072765</v>
      </c>
    </row>
    <row r="117" ht="14.5" customHeight="1">
      <c r="A117" t="s" s="163">
        <v>22</v>
      </c>
      <c r="B117" s="155">
        <v>2015</v>
      </c>
      <c r="C117" t="s" s="156">
        <v>263</v>
      </c>
      <c r="D117" s="155">
        <v>58</v>
      </c>
      <c r="E117" s="155">
        <v>35</v>
      </c>
      <c r="F117" s="157">
        <f>E117/D117</f>
        <v>0.603448275862069</v>
      </c>
      <c r="G117" s="164">
        <v>11</v>
      </c>
      <c r="H117" s="155">
        <v>14</v>
      </c>
      <c r="I117" s="155">
        <v>3</v>
      </c>
      <c r="J117" s="155">
        <v>7</v>
      </c>
      <c r="K117" s="155">
        <v>26</v>
      </c>
      <c r="L117" s="155">
        <v>24</v>
      </c>
      <c r="M117" s="157">
        <f>(H117*1.33+I117*1.67+J117*2)/E117</f>
        <v>1.07514285714286</v>
      </c>
      <c r="N117" s="155">
        <f>M117+F117</f>
        <v>1.67859113300493</v>
      </c>
    </row>
    <row r="118" ht="14.5" customHeight="1">
      <c r="A118" t="s" s="163">
        <v>22</v>
      </c>
      <c r="B118" s="155">
        <v>2016</v>
      </c>
      <c r="C118" t="s" s="156">
        <v>263</v>
      </c>
      <c r="D118" s="155">
        <v>49</v>
      </c>
      <c r="E118" s="155">
        <v>36</v>
      </c>
      <c r="F118" s="157">
        <f>E118/D118</f>
        <v>0.73469387755102</v>
      </c>
      <c r="G118" s="155">
        <v>14</v>
      </c>
      <c r="H118" s="155">
        <v>14</v>
      </c>
      <c r="I118" s="155">
        <v>2</v>
      </c>
      <c r="J118" s="155">
        <v>6</v>
      </c>
      <c r="K118" s="155">
        <v>33</v>
      </c>
      <c r="L118" s="155">
        <v>24</v>
      </c>
      <c r="M118" s="157">
        <f>(H118*1.33+I118*1.67+J118*2)/E118</f>
        <v>0.943333333333333</v>
      </c>
      <c r="N118" s="155">
        <f>M118+F118</f>
        <v>1.67802721088435</v>
      </c>
    </row>
    <row r="119" ht="14.5" customHeight="1">
      <c r="A119" t="s" s="163">
        <v>22</v>
      </c>
      <c r="B119" s="155">
        <v>2017</v>
      </c>
      <c r="C119" t="s" s="156">
        <v>259</v>
      </c>
      <c r="D119" s="155">
        <f>'2017 - 2017 - Field of Dreamers'!C3</f>
        <v>77</v>
      </c>
      <c r="E119" s="155">
        <f>'2017 - 2017 - Field of Dreamers'!D3</f>
        <v>58</v>
      </c>
      <c r="F119" s="155">
        <f>'2017 - 2017 - Field of Dreamers'!E3</f>
        <v>0.7532467532467531</v>
      </c>
      <c r="G119" s="155">
        <f>'2017 - 2017 - Field of Dreamers'!F3</f>
        <v>15</v>
      </c>
      <c r="H119" s="155">
        <f>'2017 - 2017 - Field of Dreamers'!G3</f>
        <v>24</v>
      </c>
      <c r="I119" s="155">
        <f>'2017 - 2017 - Field of Dreamers'!H3</f>
        <v>8</v>
      </c>
      <c r="J119" s="155">
        <f>'2017 - 2017 - Field of Dreamers'!I3</f>
        <v>11</v>
      </c>
      <c r="K119" s="155">
        <f>'2017 - 2017 - Field of Dreamers'!J3</f>
        <v>71</v>
      </c>
      <c r="L119" s="155">
        <f>'2017 - 2017 - Field of Dreamers'!K3</f>
        <v>42</v>
      </c>
      <c r="M119" s="155">
        <f>'2017 - 2017 - Field of Dreamers'!L3</f>
        <v>1.1608275862069</v>
      </c>
      <c r="N119" s="155">
        <f>'2017 - 2017 - Field of Dreamers'!M3</f>
        <v>1.91407433945365</v>
      </c>
    </row>
    <row r="120" ht="14.5" customHeight="1">
      <c r="A120" t="s" s="163">
        <v>22</v>
      </c>
      <c r="B120" s="155">
        <v>2018</v>
      </c>
      <c r="C120" t="s" s="156">
        <v>265</v>
      </c>
      <c r="D120" s="155">
        <f>'All Seasons - All Seasons'!C63</f>
        <v>59</v>
      </c>
      <c r="E120" s="155">
        <f>'All Seasons - All Seasons'!D63</f>
        <v>42</v>
      </c>
      <c r="F120" s="155">
        <f>'All Seasons - All Seasons'!E63</f>
        <v>0.711864406779661</v>
      </c>
      <c r="G120" s="155">
        <f>'All Seasons - All Seasons'!F63</f>
        <v>15</v>
      </c>
      <c r="H120" s="155">
        <f>'All Seasons - All Seasons'!G63</f>
        <v>15</v>
      </c>
      <c r="I120" s="155">
        <f>'All Seasons - All Seasons'!H63</f>
        <v>4</v>
      </c>
      <c r="J120" s="155">
        <f>'All Seasons - All Seasons'!I63</f>
        <v>8</v>
      </c>
      <c r="K120" s="155">
        <f>'All Seasons - All Seasons'!J63</f>
        <v>38</v>
      </c>
      <c r="L120" s="155">
        <f>'All Seasons - All Seasons'!K63</f>
        <v>32</v>
      </c>
      <c r="M120" s="155">
        <f>'All Seasons - All Seasons'!L63</f>
        <v>1.01578571428571</v>
      </c>
      <c r="N120" s="155">
        <f>'All Seasons - All Seasons'!M63</f>
        <v>1.72765012106537</v>
      </c>
    </row>
    <row r="121" ht="14.5" customHeight="1">
      <c r="A121" t="s" s="163">
        <v>22</v>
      </c>
      <c r="B121" s="155">
        <v>2019</v>
      </c>
      <c r="C121" t="s" s="156">
        <v>262</v>
      </c>
      <c r="D121" s="155">
        <f>'2019 Field of Dreamers - 2019 -'!C35</f>
        <v>32</v>
      </c>
      <c r="E121" s="155">
        <f>'2019 Field of Dreamers - 2019 -'!D35</f>
        <v>25</v>
      </c>
      <c r="F121" s="155">
        <f>'2019 Field of Dreamers - 2019 -'!E35</f>
        <v>0.78125</v>
      </c>
      <c r="G121" s="155">
        <f>'2019 Field of Dreamers - 2019 -'!F35</f>
        <v>14</v>
      </c>
      <c r="H121" s="155">
        <f>'2019 Field of Dreamers - 2019 -'!G35</f>
        <v>6</v>
      </c>
      <c r="I121" s="155">
        <f>'2019 Field of Dreamers - 2019 -'!H35</f>
        <v>3</v>
      </c>
      <c r="J121" s="155">
        <f>'2019 Field of Dreamers - 2019 -'!I35</f>
        <v>2</v>
      </c>
      <c r="K121" s="155">
        <f>'2019 Field of Dreamers - 2019 -'!J35</f>
        <v>24</v>
      </c>
      <c r="L121" s="155">
        <f>'2019 Field of Dreamers - 2019 -'!K35</f>
        <v>16</v>
      </c>
      <c r="M121" s="155">
        <f>'2019 Field of Dreamers - 2019 -'!L35</f>
        <v>0.67996</v>
      </c>
      <c r="N121" s="155">
        <f>'2019 Field of Dreamers - 2019 -'!M35</f>
        <v>1.46121</v>
      </c>
    </row>
    <row r="122" ht="14.5" customHeight="1">
      <c r="A122" t="s" s="158">
        <v>258</v>
      </c>
      <c r="B122" s="159"/>
      <c r="C122" s="160"/>
      <c r="D122" s="161">
        <f>SUM(D109:D121)</f>
        <v>513</v>
      </c>
      <c r="E122" s="161">
        <f>SUM(E109:E121)</f>
        <v>355</v>
      </c>
      <c r="F122" s="162">
        <f>E122/D122</f>
        <v>0.692007797270955</v>
      </c>
      <c r="G122" s="161">
        <f>SUM(G109:G121)</f>
        <v>152</v>
      </c>
      <c r="H122" s="161">
        <f>SUM(H109:H121)</f>
        <v>109</v>
      </c>
      <c r="I122" s="161">
        <f>SUM(I109:I121)</f>
        <v>38</v>
      </c>
      <c r="J122" s="161">
        <f>SUM(J109:J121)</f>
        <v>56</v>
      </c>
      <c r="K122" s="161">
        <f>SUM(K109:K121)</f>
        <v>312</v>
      </c>
      <c r="L122" s="161">
        <f>SUM(L109:L121)</f>
        <v>230</v>
      </c>
      <c r="M122" s="162">
        <f>(H122*1.33+I122*1.67+J122*2)/E122</f>
        <v>0.902619718309859</v>
      </c>
      <c r="N122" s="161">
        <f>M122+F122</f>
        <v>1.59462751558081</v>
      </c>
    </row>
    <row r="123" ht="14.5" customHeight="1">
      <c r="A123" t="s" s="163">
        <v>22</v>
      </c>
      <c r="B123" s="155">
        <v>2013</v>
      </c>
      <c r="C123" t="s" s="166">
        <v>267</v>
      </c>
      <c r="D123" s="155">
        <v>50</v>
      </c>
      <c r="E123" s="155">
        <v>27</v>
      </c>
      <c r="F123" s="157">
        <f>E123/D123</f>
        <v>0.54</v>
      </c>
      <c r="G123" s="164">
        <v>18</v>
      </c>
      <c r="H123" s="155">
        <v>6</v>
      </c>
      <c r="I123" s="155">
        <v>3</v>
      </c>
      <c r="J123" s="155">
        <v>0</v>
      </c>
      <c r="K123" s="155">
        <v>11</v>
      </c>
      <c r="L123" s="155">
        <v>19</v>
      </c>
      <c r="M123" s="157">
        <f>(H123*1.33+I123*1.67+J123*2)/E123</f>
        <v>0.481111111111111</v>
      </c>
      <c r="N123" s="157">
        <f>M123+F123</f>
        <v>1.02111111111111</v>
      </c>
    </row>
    <row r="124" ht="14.5" customHeight="1">
      <c r="A124" t="s" s="163">
        <v>22</v>
      </c>
      <c r="B124" s="155">
        <v>2015</v>
      </c>
      <c r="C124" t="s" s="166">
        <v>272</v>
      </c>
      <c r="D124" s="155">
        <v>62</v>
      </c>
      <c r="E124" s="155">
        <v>39</v>
      </c>
      <c r="F124" s="157">
        <f>E124/D124</f>
        <v>0.629032258064516</v>
      </c>
      <c r="G124" s="164">
        <v>27</v>
      </c>
      <c r="H124" s="164">
        <v>9</v>
      </c>
      <c r="I124" s="164">
        <v>1</v>
      </c>
      <c r="J124" s="164">
        <v>2</v>
      </c>
      <c r="K124" s="164">
        <v>28</v>
      </c>
      <c r="L124" s="164">
        <v>26</v>
      </c>
      <c r="M124" s="157">
        <f>(H124*1.33+I124*1.67+J124*2)/E124</f>
        <v>0.452307692307692</v>
      </c>
      <c r="N124" s="157">
        <f>M124+F124</f>
        <v>1.08133995037221</v>
      </c>
    </row>
    <row r="125" ht="14.5" customHeight="1">
      <c r="A125" t="s" s="163">
        <v>22</v>
      </c>
      <c r="B125" s="155">
        <v>2017</v>
      </c>
      <c r="C125" t="s" s="166">
        <v>271</v>
      </c>
      <c r="D125" s="155">
        <v>45</v>
      </c>
      <c r="E125" s="155">
        <v>27</v>
      </c>
      <c r="F125" s="157">
        <f>E125/D125</f>
        <v>0.6</v>
      </c>
      <c r="G125" s="164">
        <v>16</v>
      </c>
      <c r="H125" s="164">
        <v>5</v>
      </c>
      <c r="I125" s="164">
        <v>4</v>
      </c>
      <c r="J125" s="164">
        <v>2</v>
      </c>
      <c r="K125" s="164">
        <v>11</v>
      </c>
      <c r="L125" s="164">
        <v>21</v>
      </c>
      <c r="M125" s="157">
        <f>(H125*1.33+I125*1.67+J125*2)/E125</f>
        <v>0.641851851851852</v>
      </c>
      <c r="N125" s="157">
        <f>M125+F125</f>
        <v>1.24185185185185</v>
      </c>
    </row>
    <row r="126" ht="14.5" customHeight="1">
      <c r="A126" t="s" s="158">
        <v>268</v>
      </c>
      <c r="B126" s="170"/>
      <c r="C126" s="171"/>
      <c r="D126" s="161">
        <f>SUM(D123:D125)</f>
        <v>157</v>
      </c>
      <c r="E126" s="161">
        <f>SUM(E123:E125)</f>
        <v>93</v>
      </c>
      <c r="F126" s="162">
        <f>E126/D126</f>
        <v>0.592356687898089</v>
      </c>
      <c r="G126" s="169">
        <f>SUM(G123:G125)</f>
        <v>61</v>
      </c>
      <c r="H126" s="169">
        <f>SUM(H123:H125)</f>
        <v>20</v>
      </c>
      <c r="I126" s="169">
        <f>SUM(I123:I125)</f>
        <v>8</v>
      </c>
      <c r="J126" s="169">
        <f>SUM(J123:J125)</f>
        <v>4</v>
      </c>
      <c r="K126" s="169">
        <f>SUM(K123:K125)</f>
        <v>50</v>
      </c>
      <c r="L126" s="169">
        <f>SUM(L123:L125)</f>
        <v>66</v>
      </c>
      <c r="M126" s="162">
        <f>(H126*1.33+I126*1.67+J126*2)/E126</f>
        <v>0.515698924731183</v>
      </c>
      <c r="N126" s="162">
        <f>M126+F126</f>
        <v>1.10805561262927</v>
      </c>
    </row>
    <row r="127" ht="14.5" customHeight="1">
      <c r="A127" s="151"/>
      <c r="B127" s="152"/>
      <c r="C127" s="153"/>
      <c r="D127" s="152"/>
      <c r="E127" s="152"/>
      <c r="F127" s="152"/>
      <c r="G127" s="152"/>
      <c r="H127" s="152"/>
      <c r="I127" s="152"/>
      <c r="J127" s="152"/>
      <c r="K127" s="152"/>
      <c r="L127" s="152"/>
      <c r="M127" s="152"/>
      <c r="N127" s="152"/>
    </row>
    <row r="128" ht="14.5" customHeight="1">
      <c r="A128" t="s" s="154">
        <v>244</v>
      </c>
      <c r="B128" s="155">
        <v>2019</v>
      </c>
      <c r="C128" t="s" s="156">
        <v>264</v>
      </c>
      <c r="D128" s="155">
        <f>'2019 Field of Dreamers - 2019 -'!C57</f>
        <v>2</v>
      </c>
      <c r="E128" s="155">
        <f>'2019 Field of Dreamers - 2019 -'!D57</f>
        <v>0</v>
      </c>
      <c r="F128" s="155">
        <f>'2019 Field of Dreamers - 2019 -'!E57</f>
        <v>0</v>
      </c>
      <c r="G128" s="155">
        <f>'2019 Field of Dreamers - 2019 -'!F57</f>
        <v>0</v>
      </c>
      <c r="H128" s="155">
        <f>'2019 Field of Dreamers - 2019 -'!G57</f>
        <v>0</v>
      </c>
      <c r="I128" s="155">
        <f>'2019 Field of Dreamers - 2019 -'!H57</f>
        <v>0</v>
      </c>
      <c r="J128" s="155">
        <f>'2019 Field of Dreamers - 2019 -'!I57</f>
        <v>0</v>
      </c>
      <c r="K128" s="155">
        <f>'2019 Field of Dreamers - 2019 -'!J57</f>
        <v>0</v>
      </c>
      <c r="L128" s="155">
        <f>'2019 Field of Dreamers - 2019 -'!K57</f>
        <v>0</v>
      </c>
      <c r="M128" s="152">
        <f>'2019 Field of Dreamers - 2019 -'!L57</f>
      </c>
      <c r="N128" s="152">
        <f>'2019 Field of Dreamers - 2019 -'!M57</f>
      </c>
    </row>
    <row r="129" ht="14.5" customHeight="1">
      <c r="A129" t="s" s="158">
        <v>258</v>
      </c>
      <c r="B129" s="159"/>
      <c r="C129" s="160"/>
      <c r="D129" s="161">
        <f>SUM(D127:D128)</f>
        <v>2</v>
      </c>
      <c r="E129" s="161">
        <f>SUM(E127:E128)</f>
        <v>0</v>
      </c>
      <c r="F129" s="162">
        <f>E129/D129</f>
        <v>0</v>
      </c>
      <c r="G129" s="161">
        <f>SUM(G127:G128)</f>
        <v>0</v>
      </c>
      <c r="H129" s="161">
        <f>SUM(H127:H128)</f>
        <v>0</v>
      </c>
      <c r="I129" s="161">
        <f>SUM(I127:I128)</f>
        <v>0</v>
      </c>
      <c r="J129" s="161">
        <f>SUM(J127:J128)</f>
        <v>0</v>
      </c>
      <c r="K129" s="161">
        <f>SUM(K127:K128)</f>
        <v>0</v>
      </c>
      <c r="L129" s="161">
        <f>SUM(L127:L128)</f>
        <v>0</v>
      </c>
      <c r="M129" s="162">
        <f>(H129*1.33+I129*1.67+J129*2)/E129</f>
      </c>
      <c r="N129" s="159">
        <f>M129+F129</f>
      </c>
    </row>
    <row r="130" ht="14.5" customHeight="1">
      <c r="A130" s="151"/>
      <c r="B130" s="152"/>
      <c r="C130" s="153"/>
      <c r="D130" s="152"/>
      <c r="E130" s="152"/>
      <c r="F130" s="152"/>
      <c r="G130" s="152"/>
      <c r="H130" s="152"/>
      <c r="I130" s="152"/>
      <c r="J130" s="152"/>
      <c r="K130" s="152"/>
      <c r="L130" s="152"/>
      <c r="M130" s="152"/>
      <c r="N130" s="152"/>
    </row>
    <row r="131" ht="14.5" customHeight="1">
      <c r="A131" t="s" s="154">
        <v>247</v>
      </c>
      <c r="B131" s="155">
        <v>2019</v>
      </c>
      <c r="C131" t="s" s="156">
        <v>269</v>
      </c>
      <c r="D131" s="155">
        <f>'2019 Field of Dreamers - 2019 -'!C62</f>
        <v>17</v>
      </c>
      <c r="E131" s="155">
        <f>'2019 Field of Dreamers - 2019 -'!D62</f>
        <v>9</v>
      </c>
      <c r="F131" s="155">
        <f>'2019 Field of Dreamers - 2019 -'!E62</f>
        <v>0.529411764705882</v>
      </c>
      <c r="G131" s="155">
        <f>'2019 Field of Dreamers - 2019 -'!F62</f>
        <v>8</v>
      </c>
      <c r="H131" s="155">
        <f>'2019 Field of Dreamers - 2019 -'!G62</f>
        <v>1</v>
      </c>
      <c r="I131" s="155">
        <f>'2019 Field of Dreamers - 2019 -'!H62</f>
        <v>0</v>
      </c>
      <c r="J131" s="155">
        <f>'2019 Field of Dreamers - 2019 -'!I62</f>
        <v>0</v>
      </c>
      <c r="K131" s="155">
        <f>'2019 Field of Dreamers - 2019 -'!J62</f>
        <v>3</v>
      </c>
      <c r="L131" s="155">
        <f>'2019 Field of Dreamers - 2019 -'!K62</f>
        <v>8</v>
      </c>
      <c r="M131" s="155">
        <f>'2019 Field of Dreamers - 2019 -'!L62</f>
        <v>0.148111111111111</v>
      </c>
      <c r="N131" s="155">
        <f>'2019 Field of Dreamers - 2019 -'!M62</f>
        <v>0.677522875816993</v>
      </c>
    </row>
    <row r="132" ht="14.5" customHeight="1">
      <c r="A132" t="s" s="158">
        <v>258</v>
      </c>
      <c r="B132" s="159"/>
      <c r="C132" s="160"/>
      <c r="D132" s="161">
        <f>SUM(D130:D131)</f>
        <v>17</v>
      </c>
      <c r="E132" s="161">
        <f>SUM(E130:E131)</f>
        <v>9</v>
      </c>
      <c r="F132" s="162">
        <f>E132/D132</f>
        <v>0.529411764705882</v>
      </c>
      <c r="G132" s="161">
        <f>SUM(G130:G131)</f>
        <v>8</v>
      </c>
      <c r="H132" s="161">
        <f>SUM(H130:H131)</f>
        <v>1</v>
      </c>
      <c r="I132" s="161">
        <f>SUM(I130:I131)</f>
        <v>0</v>
      </c>
      <c r="J132" s="161">
        <f>SUM(J130:J131)</f>
        <v>0</v>
      </c>
      <c r="K132" s="161">
        <f>SUM(K130:K131)</f>
        <v>3</v>
      </c>
      <c r="L132" s="161">
        <f>SUM(L130:L131)</f>
        <v>8</v>
      </c>
      <c r="M132" s="162">
        <f>(H132*1.33+I132*1.67+J132*2)/E132</f>
        <v>0.147777777777778</v>
      </c>
      <c r="N132" s="161">
        <f>M132+F132</f>
        <v>0.67718954248366</v>
      </c>
    </row>
    <row r="133" ht="14.5" customHeight="1">
      <c r="A133" s="151"/>
      <c r="B133" s="152"/>
      <c r="C133" s="153"/>
      <c r="D133" s="152"/>
      <c r="E133" s="152"/>
      <c r="F133" s="152"/>
      <c r="G133" s="152"/>
      <c r="H133" s="152"/>
      <c r="I133" s="152"/>
      <c r="J133" s="152"/>
      <c r="K133" s="152"/>
      <c r="L133" s="152"/>
      <c r="M133" s="152"/>
      <c r="N133" s="152"/>
    </row>
    <row r="134" ht="14.5" customHeight="1">
      <c r="A134" t="s" s="154">
        <v>124</v>
      </c>
      <c r="B134" s="155">
        <v>2017</v>
      </c>
      <c r="C134" t="s" s="156">
        <v>264</v>
      </c>
      <c r="D134" s="155">
        <f>'2017 - 2017 - Field of Dreamers'!C12</f>
        <v>85</v>
      </c>
      <c r="E134" s="155">
        <f>'2017 - 2017 - Field of Dreamers'!D12</f>
        <v>67</v>
      </c>
      <c r="F134" s="155">
        <f>'2017 - 2017 - Field of Dreamers'!E12</f>
        <v>0.788235294117647</v>
      </c>
      <c r="G134" s="155">
        <f>'2017 - 2017 - Field of Dreamers'!F12</f>
        <v>27</v>
      </c>
      <c r="H134" s="155">
        <f>'2017 - 2017 - Field of Dreamers'!G12</f>
        <v>21</v>
      </c>
      <c r="I134" s="155">
        <f>'2017 - 2017 - Field of Dreamers'!H12</f>
        <v>12</v>
      </c>
      <c r="J134" s="155">
        <f>'2017 - 2017 - Field of Dreamers'!I12</f>
        <v>7</v>
      </c>
      <c r="K134" s="155">
        <f>'2017 - 2017 - Field of Dreamers'!J12</f>
        <v>73</v>
      </c>
      <c r="L134" s="155">
        <f>'2017 - 2017 - Field of Dreamers'!K12</f>
        <v>42</v>
      </c>
      <c r="M134" s="155">
        <f>'2017 - 2017 - Field of Dreamers'!L12</f>
        <v>0.925328358208955</v>
      </c>
      <c r="N134" s="155">
        <f>'2017 - 2017 - Field of Dreamers'!M12</f>
        <v>1.7135636523266</v>
      </c>
    </row>
    <row r="135" ht="14.5" customHeight="1">
      <c r="A135" t="s" s="154">
        <v>124</v>
      </c>
      <c r="B135" s="155">
        <v>2018</v>
      </c>
      <c r="C135" t="s" s="156">
        <v>262</v>
      </c>
      <c r="D135" s="155">
        <f>'All Seasons - All Seasons'!C66</f>
        <v>56</v>
      </c>
      <c r="E135" s="155">
        <f>'All Seasons - All Seasons'!D66</f>
        <v>44</v>
      </c>
      <c r="F135" s="155">
        <f>'All Seasons - All Seasons'!E66</f>
        <v>0.785714285714286</v>
      </c>
      <c r="G135" s="155">
        <f>'All Seasons - All Seasons'!F66</f>
        <v>29</v>
      </c>
      <c r="H135" s="155">
        <f>'All Seasons - All Seasons'!G66</f>
        <v>11</v>
      </c>
      <c r="I135" s="155">
        <f>'All Seasons - All Seasons'!H66</f>
        <v>3</v>
      </c>
      <c r="J135" s="155">
        <f>'All Seasons - All Seasons'!I66</f>
        <v>0</v>
      </c>
      <c r="K135" s="155">
        <f>'All Seasons - All Seasons'!J66</f>
        <v>20</v>
      </c>
      <c r="L135" s="155">
        <f>'All Seasons - All Seasons'!K66</f>
        <v>21</v>
      </c>
      <c r="M135" s="155">
        <f>'All Seasons - All Seasons'!L66</f>
        <v>0.446909090909091</v>
      </c>
      <c r="N135" s="155">
        <f>'All Seasons - All Seasons'!M66</f>
        <v>1.23262337662338</v>
      </c>
    </row>
    <row r="136" ht="14.5" customHeight="1">
      <c r="A136" t="s" s="154">
        <v>124</v>
      </c>
      <c r="B136" s="155">
        <v>2019</v>
      </c>
      <c r="C136" t="s" s="156">
        <v>265</v>
      </c>
      <c r="D136" s="155">
        <f>'2019 Field of Dreamers - 2019 -'!C25</f>
        <v>27</v>
      </c>
      <c r="E136" s="155">
        <f>'2019 Field of Dreamers - 2019 -'!D25</f>
        <v>19</v>
      </c>
      <c r="F136" s="155">
        <f>'2019 Field of Dreamers - 2019 -'!E25</f>
        <v>0.7037037037037041</v>
      </c>
      <c r="G136" s="155">
        <f>'2019 Field of Dreamers - 2019 -'!F25</f>
        <v>14</v>
      </c>
      <c r="H136" s="155">
        <f>'2019 Field of Dreamers - 2019 -'!G25</f>
        <v>3</v>
      </c>
      <c r="I136" s="155">
        <f>'2019 Field of Dreamers - 2019 -'!H25</f>
        <v>1</v>
      </c>
      <c r="J136" s="155">
        <f>'2019 Field of Dreamers - 2019 -'!I25</f>
        <v>1</v>
      </c>
      <c r="K136" s="155">
        <f>'2019 Field of Dreamers - 2019 -'!J25</f>
        <v>10</v>
      </c>
      <c r="L136" s="155">
        <f>'2019 Field of Dreamers - 2019 -'!K25</f>
        <v>7</v>
      </c>
      <c r="M136" s="155">
        <f>'2019 Field of Dreamers - 2019 -'!L25</f>
        <v>0.403473684210526</v>
      </c>
      <c r="N136" s="155">
        <f>'2019 Field of Dreamers - 2019 -'!M25</f>
        <v>1.10717738791423</v>
      </c>
    </row>
    <row r="137" ht="14.5" customHeight="1">
      <c r="A137" t="s" s="158">
        <v>258</v>
      </c>
      <c r="B137" s="159"/>
      <c r="C137" s="160"/>
      <c r="D137" s="161">
        <f>SUM(D134:D136)</f>
        <v>168</v>
      </c>
      <c r="E137" s="161">
        <f>SUM(E134:E136)</f>
        <v>130</v>
      </c>
      <c r="F137" s="162">
        <f>E137/D137</f>
        <v>0.7738095238095239</v>
      </c>
      <c r="G137" s="161">
        <f>SUM(G134:G136)</f>
        <v>70</v>
      </c>
      <c r="H137" s="161">
        <f>SUM(H134:H136)</f>
        <v>35</v>
      </c>
      <c r="I137" s="161">
        <f>SUM(I134:I136)</f>
        <v>16</v>
      </c>
      <c r="J137" s="161">
        <f>SUM(J134:J136)</f>
        <v>8</v>
      </c>
      <c r="K137" s="161">
        <f>SUM(K134:K136)</f>
        <v>103</v>
      </c>
      <c r="L137" s="161">
        <f>SUM(L134:L136)</f>
        <v>70</v>
      </c>
      <c r="M137" s="162">
        <f>(H137*1.33+I137*1.67+J137*2)/E137</f>
        <v>0.686692307692308</v>
      </c>
      <c r="N137" s="161">
        <f>M137+F137</f>
        <v>1.46050183150183</v>
      </c>
    </row>
    <row r="138" ht="14.5" customHeight="1">
      <c r="A138" s="151"/>
      <c r="B138" s="165"/>
      <c r="C138" s="165"/>
      <c r="D138" s="165"/>
      <c r="E138" s="165"/>
      <c r="F138" s="165"/>
      <c r="G138" s="165"/>
      <c r="H138" s="165"/>
      <c r="I138" s="165"/>
      <c r="J138" s="165"/>
      <c r="K138" s="165"/>
      <c r="L138" s="165"/>
      <c r="M138" s="165"/>
      <c r="N138" s="165"/>
    </row>
    <row r="139" ht="14.5" customHeight="1">
      <c r="A139" t="s" s="154">
        <v>211</v>
      </c>
      <c r="B139" s="155">
        <v>2018</v>
      </c>
      <c r="C139" t="s" s="156">
        <v>266</v>
      </c>
      <c r="D139" s="155">
        <f>'2018 Field of Dreamers - 2018 -'!C71</f>
        <v>7</v>
      </c>
      <c r="E139" s="155">
        <f>'2018 Field of Dreamers - 2018 -'!D71</f>
        <v>6</v>
      </c>
      <c r="F139" s="155">
        <f>'2018 Field of Dreamers - 2018 -'!E71</f>
        <v>0.857142857142857</v>
      </c>
      <c r="G139" s="155">
        <f>'2018 Field of Dreamers - 2018 -'!F71</f>
        <v>4</v>
      </c>
      <c r="H139" s="155">
        <f>'2018 Field of Dreamers - 2018 -'!G71</f>
        <v>2</v>
      </c>
      <c r="I139" s="155">
        <f>'2018 Field of Dreamers - 2018 -'!H71</f>
        <v>0</v>
      </c>
      <c r="J139" s="155">
        <f>'2018 Field of Dreamers - 2018 -'!I71</f>
        <v>0</v>
      </c>
      <c r="K139" s="155">
        <f>'2018 Field of Dreamers - 2018 -'!J71</f>
        <v>2</v>
      </c>
      <c r="L139" s="155">
        <f>'2018 Field of Dreamers - 2018 -'!K71</f>
        <v>3</v>
      </c>
      <c r="M139" s="155">
        <f>'2018 Field of Dreamers - 2018 -'!L71</f>
        <v>0.444333333333333</v>
      </c>
      <c r="N139" s="155">
        <f>'2018 Field of Dreamers - 2018 -'!M71</f>
        <v>1.30147619047619</v>
      </c>
    </row>
    <row r="140" ht="14.5" customHeight="1">
      <c r="A140" t="s" s="154">
        <v>211</v>
      </c>
      <c r="B140" s="155">
        <v>2019</v>
      </c>
      <c r="C140" t="s" s="156">
        <v>265</v>
      </c>
      <c r="D140" s="155">
        <f>'2019 Field of Dreamers - 2019 -'!C19</f>
        <v>13</v>
      </c>
      <c r="E140" s="155">
        <f>'2019 Field of Dreamers - 2019 -'!D19</f>
        <v>11</v>
      </c>
      <c r="F140" s="155">
        <f>'2019 Field of Dreamers - 2019 -'!E19</f>
        <v>0.846153846153846</v>
      </c>
      <c r="G140" s="155">
        <f>'2019 Field of Dreamers - 2019 -'!F19</f>
        <v>10</v>
      </c>
      <c r="H140" s="155">
        <f>'2019 Field of Dreamers - 2019 -'!G19</f>
        <v>1</v>
      </c>
      <c r="I140" s="155">
        <f>'2019 Field of Dreamers - 2019 -'!H19</f>
        <v>0</v>
      </c>
      <c r="J140" s="155">
        <f>'2019 Field of Dreamers - 2019 -'!I19</f>
        <v>0</v>
      </c>
      <c r="K140" s="155">
        <f>'2019 Field of Dreamers - 2019 -'!J19</f>
        <v>5</v>
      </c>
      <c r="L140" s="155">
        <f>'2019 Field of Dreamers - 2019 -'!K19</f>
        <v>7</v>
      </c>
      <c r="M140" s="155">
        <f>'2019 Field of Dreamers - 2019 -'!L19</f>
        <v>0.121181818181818</v>
      </c>
      <c r="N140" s="155">
        <f>'2019 Field of Dreamers - 2019 -'!M19</f>
        <v>0.967335664335664</v>
      </c>
    </row>
    <row r="141" ht="14.5" customHeight="1">
      <c r="A141" t="s" s="158">
        <v>258</v>
      </c>
      <c r="B141" s="159"/>
      <c r="C141" s="160"/>
      <c r="D141" s="161">
        <f>SUM(D139:D140)</f>
        <v>20</v>
      </c>
      <c r="E141" s="161">
        <f>SUM(E139:E140)</f>
        <v>17</v>
      </c>
      <c r="F141" s="162">
        <f>E141/D141</f>
        <v>0.85</v>
      </c>
      <c r="G141" s="161">
        <f>SUM(G139:G140)</f>
        <v>14</v>
      </c>
      <c r="H141" s="161">
        <f>SUM(H139:H140)</f>
        <v>3</v>
      </c>
      <c r="I141" s="161">
        <f>SUM(I139:I140)</f>
        <v>0</v>
      </c>
      <c r="J141" s="161">
        <f>SUM(J139:J140)</f>
        <v>0</v>
      </c>
      <c r="K141" s="161">
        <f>SUM(K139:K140)</f>
        <v>7</v>
      </c>
      <c r="L141" s="161">
        <f>SUM(L139:L140)</f>
        <v>10</v>
      </c>
      <c r="M141" s="162">
        <f>(H141*1.33+I141*1.67+J141*2)/E141</f>
        <v>0.234705882352941</v>
      </c>
      <c r="N141" s="161">
        <f>M141+F141</f>
        <v>1.08470588235294</v>
      </c>
    </row>
    <row r="142" ht="14.5" customHeight="1">
      <c r="A142" s="151"/>
      <c r="B142" s="165"/>
      <c r="C142" s="165"/>
      <c r="D142" s="165"/>
      <c r="E142" s="165"/>
      <c r="F142" s="165"/>
      <c r="G142" s="165"/>
      <c r="H142" s="165"/>
      <c r="I142" s="165"/>
      <c r="J142" s="165"/>
      <c r="K142" s="165"/>
      <c r="L142" s="165"/>
      <c r="M142" s="165"/>
      <c r="N142" s="165"/>
    </row>
    <row r="143" ht="14.5" customHeight="1">
      <c r="A143" t="s" s="163">
        <v>96</v>
      </c>
      <c r="B143" s="155">
        <v>2015</v>
      </c>
      <c r="C143" t="s" s="156">
        <v>263</v>
      </c>
      <c r="D143" s="155">
        <v>20</v>
      </c>
      <c r="E143" s="155">
        <v>14</v>
      </c>
      <c r="F143" s="157">
        <f>E143/D143</f>
        <v>0.7</v>
      </c>
      <c r="G143" s="155">
        <v>12</v>
      </c>
      <c r="H143" s="155">
        <v>2</v>
      </c>
      <c r="I143" s="155">
        <v>0</v>
      </c>
      <c r="J143" s="155">
        <v>0</v>
      </c>
      <c r="K143" s="155">
        <v>7</v>
      </c>
      <c r="L143" s="155">
        <v>8</v>
      </c>
      <c r="M143" s="157">
        <f>(H143*1.33+I143*1.67+J143*2)/E143</f>
        <v>0.19</v>
      </c>
      <c r="N143" s="155">
        <f>M143+F143</f>
        <v>0.89</v>
      </c>
    </row>
    <row r="144" ht="14.5" customHeight="1">
      <c r="A144" t="s" s="163">
        <v>96</v>
      </c>
      <c r="B144" s="155">
        <v>2016</v>
      </c>
      <c r="C144" t="s" s="156">
        <v>263</v>
      </c>
      <c r="D144" s="155">
        <v>60</v>
      </c>
      <c r="E144" s="155">
        <v>44</v>
      </c>
      <c r="F144" s="157">
        <f>E144/D144</f>
        <v>0.7333333333333329</v>
      </c>
      <c r="G144" s="164">
        <v>33</v>
      </c>
      <c r="H144" s="155">
        <v>9</v>
      </c>
      <c r="I144" s="155">
        <v>0</v>
      </c>
      <c r="J144" s="155">
        <v>2</v>
      </c>
      <c r="K144" s="155">
        <v>21</v>
      </c>
      <c r="L144" s="155">
        <v>28</v>
      </c>
      <c r="M144" s="157">
        <f>(H144*1.33+I144*1.67+J144*2)/E144</f>
        <v>0.362954545454545</v>
      </c>
      <c r="N144" s="155">
        <f>M144+F144</f>
        <v>1.09628787878788</v>
      </c>
    </row>
    <row r="145" ht="14.5" customHeight="1">
      <c r="A145" t="s" s="163">
        <v>96</v>
      </c>
      <c r="B145" s="155">
        <v>2017</v>
      </c>
      <c r="C145" t="s" s="156">
        <v>264</v>
      </c>
      <c r="D145" s="155">
        <f>'2017 - 2017 - Field of Dreamers'!C41</f>
        <v>56</v>
      </c>
      <c r="E145" s="155">
        <f>'2017 - 2017 - Field of Dreamers'!D41</f>
        <v>35</v>
      </c>
      <c r="F145" s="155">
        <f>'2017 - 2017 - Field of Dreamers'!E41</f>
        <v>0.625</v>
      </c>
      <c r="G145" s="155">
        <f>'2017 - 2017 - Field of Dreamers'!F41</f>
        <v>29</v>
      </c>
      <c r="H145" s="155">
        <f>'2017 - 2017 - Field of Dreamers'!G41</f>
        <v>5</v>
      </c>
      <c r="I145" s="155">
        <f>'2017 - 2017 - Field of Dreamers'!H41</f>
        <v>1</v>
      </c>
      <c r="J145" s="155">
        <f>'2017 - 2017 - Field of Dreamers'!I41</f>
        <v>0</v>
      </c>
      <c r="K145" s="155">
        <f>'2017 - 2017 - Field of Dreamers'!J41</f>
        <v>9</v>
      </c>
      <c r="L145" s="155">
        <f>'2017 - 2017 - Field of Dreamers'!K41</f>
        <v>20</v>
      </c>
      <c r="M145" s="155">
        <f>'2017 - 2017 - Field of Dreamers'!L41</f>
        <v>0.238057142857143</v>
      </c>
      <c r="N145" s="155">
        <f>'2017 - 2017 - Field of Dreamers'!M41</f>
        <v>0.863057142857143</v>
      </c>
    </row>
    <row r="146" ht="14.5" customHeight="1">
      <c r="A146" t="s" s="163">
        <v>96</v>
      </c>
      <c r="B146" s="155">
        <v>2018</v>
      </c>
      <c r="C146" t="s" s="156">
        <v>259</v>
      </c>
      <c r="D146" s="155">
        <f>'All Seasons - All Seasons'!C71</f>
        <v>61</v>
      </c>
      <c r="E146" s="155">
        <f>'All Seasons - All Seasons'!D71</f>
        <v>46</v>
      </c>
      <c r="F146" s="155">
        <f>'All Seasons - All Seasons'!E71</f>
        <v>0.754098360655738</v>
      </c>
      <c r="G146" s="155">
        <f>'All Seasons - All Seasons'!F71</f>
        <v>40</v>
      </c>
      <c r="H146" s="155">
        <f>'All Seasons - All Seasons'!G71</f>
        <v>4</v>
      </c>
      <c r="I146" s="155">
        <f>'All Seasons - All Seasons'!H71</f>
        <v>2</v>
      </c>
      <c r="J146" s="155">
        <f>'All Seasons - All Seasons'!I71</f>
        <v>0</v>
      </c>
      <c r="K146" s="155">
        <f>'All Seasons - All Seasons'!J71</f>
        <v>19</v>
      </c>
      <c r="L146" s="155">
        <f>'All Seasons - All Seasons'!K71</f>
        <v>21</v>
      </c>
      <c r="M146" s="155">
        <f>'All Seasons - All Seasons'!L71</f>
        <v>0.188391304347826</v>
      </c>
      <c r="N146" s="155">
        <f>'All Seasons - All Seasons'!M71</f>
        <v>0.942489665003564</v>
      </c>
    </row>
    <row r="147" ht="14.5" customHeight="1">
      <c r="A147" t="s" s="163">
        <v>96</v>
      </c>
      <c r="B147" s="155">
        <v>2019</v>
      </c>
      <c r="C147" t="s" s="156">
        <v>269</v>
      </c>
      <c r="D147" s="155">
        <f>'2019 Field of Dreamers - 2019 -'!C68</f>
        <v>18</v>
      </c>
      <c r="E147" s="155">
        <f>'2019 Field of Dreamers - 2019 -'!D68</f>
        <v>14</v>
      </c>
      <c r="F147" s="155">
        <f>'2019 Field of Dreamers - 2019 -'!E68</f>
        <v>0.777777777777778</v>
      </c>
      <c r="G147" s="155">
        <f>'2019 Field of Dreamers - 2019 -'!F68</f>
        <v>11</v>
      </c>
      <c r="H147" s="155">
        <f>'2019 Field of Dreamers - 2019 -'!G68</f>
        <v>3</v>
      </c>
      <c r="I147" s="155">
        <f>'2019 Field of Dreamers - 2019 -'!H68</f>
        <v>0</v>
      </c>
      <c r="J147" s="155">
        <f>'2019 Field of Dreamers - 2019 -'!I68</f>
        <v>0</v>
      </c>
      <c r="K147" s="155">
        <f>'2019 Field of Dreamers - 2019 -'!J68</f>
        <v>8</v>
      </c>
      <c r="L147" s="155">
        <f>'2019 Field of Dreamers - 2019 -'!K68</f>
        <v>4</v>
      </c>
      <c r="M147" s="155">
        <f>'2019 Field of Dreamers - 2019 -'!L68</f>
        <v>0.285642857142857</v>
      </c>
      <c r="N147" s="155">
        <f>'2019 Field of Dreamers - 2019 -'!M68</f>
        <v>1.06342063492064</v>
      </c>
    </row>
    <row r="148" ht="14.5" customHeight="1">
      <c r="A148" t="s" s="158">
        <v>258</v>
      </c>
      <c r="B148" s="159"/>
      <c r="C148" s="160"/>
      <c r="D148" s="161">
        <f>SUM(D143:D147)</f>
        <v>215</v>
      </c>
      <c r="E148" s="161">
        <f>SUM(E143:E147)</f>
        <v>153</v>
      </c>
      <c r="F148" s="162">
        <f>E148/D148</f>
        <v>0.7116279069767441</v>
      </c>
      <c r="G148" s="161">
        <f>SUM(G143:G147)</f>
        <v>125</v>
      </c>
      <c r="H148" s="161">
        <f>SUM(H143:H147)</f>
        <v>23</v>
      </c>
      <c r="I148" s="161">
        <f>SUM(I143:I147)</f>
        <v>3</v>
      </c>
      <c r="J148" s="161">
        <f>SUM(J143:J147)</f>
        <v>2</v>
      </c>
      <c r="K148" s="161">
        <f>SUM(K143:K147)</f>
        <v>64</v>
      </c>
      <c r="L148" s="161">
        <f>SUM(L143:L147)</f>
        <v>81</v>
      </c>
      <c r="M148" s="162">
        <f>(H148*1.33+I148*1.67+J148*2)/E148</f>
        <v>0.258823529411765</v>
      </c>
      <c r="N148" s="161">
        <f>M148+F148</f>
        <v>0.9704514363885089</v>
      </c>
    </row>
    <row r="149" ht="14.5" customHeight="1">
      <c r="A149" s="151"/>
      <c r="B149" s="152"/>
      <c r="C149" s="153"/>
      <c r="D149" s="152"/>
      <c r="E149" s="152"/>
      <c r="F149" s="152"/>
      <c r="G149" s="152"/>
      <c r="H149" s="152"/>
      <c r="I149" s="152"/>
      <c r="J149" s="152"/>
      <c r="K149" s="152"/>
      <c r="L149" s="152"/>
      <c r="M149" s="152"/>
      <c r="N149" s="152"/>
    </row>
    <row r="150" ht="14.5" customHeight="1">
      <c r="A150" t="s" s="154">
        <v>131</v>
      </c>
      <c r="B150" s="155">
        <v>2017</v>
      </c>
      <c r="C150" t="s" s="156">
        <v>264</v>
      </c>
      <c r="D150" s="155">
        <f>'2017 - 2017 - Field of Dreamers'!C25</f>
        <v>22</v>
      </c>
      <c r="E150" s="155">
        <f>'2017 - 2017 - Field of Dreamers'!D25</f>
        <v>12</v>
      </c>
      <c r="F150" s="155">
        <f>'2017 - 2017 - Field of Dreamers'!E25</f>
        <v>0.545454545454545</v>
      </c>
      <c r="G150" s="155">
        <f>'2017 - 2017 - Field of Dreamers'!F25</f>
        <v>12</v>
      </c>
      <c r="H150" s="155">
        <f>'2017 - 2017 - Field of Dreamers'!G25</f>
        <v>0</v>
      </c>
      <c r="I150" s="155">
        <f>'2017 - 2017 - Field of Dreamers'!H25</f>
        <v>0</v>
      </c>
      <c r="J150" s="155">
        <f>'2017 - 2017 - Field of Dreamers'!I25</f>
        <v>0</v>
      </c>
      <c r="K150" s="155">
        <f>'2017 - 2017 - Field of Dreamers'!J25</f>
        <v>5</v>
      </c>
      <c r="L150" s="155">
        <f>'2017 - 2017 - Field of Dreamers'!K25</f>
        <v>11</v>
      </c>
      <c r="M150" s="155">
        <f>'2017 - 2017 - Field of Dreamers'!L25</f>
        <v>0</v>
      </c>
      <c r="N150" s="155">
        <f>'2017 - 2017 - Field of Dreamers'!M25</f>
        <v>0.545454545454545</v>
      </c>
    </row>
    <row r="151" ht="14.5" customHeight="1">
      <c r="A151" t="s" s="158">
        <v>258</v>
      </c>
      <c r="B151" s="159"/>
      <c r="C151" s="160"/>
      <c r="D151" s="161">
        <f>D150</f>
        <v>22</v>
      </c>
      <c r="E151" s="161">
        <f>E150</f>
        <v>12</v>
      </c>
      <c r="F151" s="162">
        <f>E151/D151</f>
        <v>0.545454545454545</v>
      </c>
      <c r="G151" s="161">
        <f>G150</f>
        <v>12</v>
      </c>
      <c r="H151" s="161">
        <f>H150</f>
        <v>0</v>
      </c>
      <c r="I151" s="161">
        <f>I150</f>
        <v>0</v>
      </c>
      <c r="J151" s="161">
        <f>J150</f>
        <v>0</v>
      </c>
      <c r="K151" s="161">
        <f>K150</f>
        <v>5</v>
      </c>
      <c r="L151" s="161">
        <f>L150</f>
        <v>11</v>
      </c>
      <c r="M151" s="162">
        <f>(H151*1.33+I151*1.67+J151*2)/E151</f>
        <v>0</v>
      </c>
      <c r="N151" s="161">
        <f>M151+F151</f>
        <v>0.545454545454545</v>
      </c>
    </row>
    <row r="152" ht="14.5" customHeight="1">
      <c r="A152" s="151"/>
      <c r="B152" s="165"/>
      <c r="C152" s="165"/>
      <c r="D152" s="165"/>
      <c r="E152" s="165"/>
      <c r="F152" s="165"/>
      <c r="G152" s="165"/>
      <c r="H152" s="165"/>
      <c r="I152" s="165"/>
      <c r="J152" s="165"/>
      <c r="K152" s="165"/>
      <c r="L152" s="165"/>
      <c r="M152" s="165"/>
      <c r="N152" s="165"/>
    </row>
    <row r="153" ht="14.5" customHeight="1">
      <c r="A153" t="s" s="154">
        <v>30</v>
      </c>
      <c r="B153" s="155">
        <v>2007</v>
      </c>
      <c r="C153" t="s" s="156">
        <v>257</v>
      </c>
      <c r="D153" s="155">
        <v>9</v>
      </c>
      <c r="E153" s="155">
        <v>3</v>
      </c>
      <c r="F153" s="157">
        <f>E153/D153</f>
        <v>0.333333333333333</v>
      </c>
      <c r="G153" s="155">
        <v>2</v>
      </c>
      <c r="H153" s="155">
        <v>1</v>
      </c>
      <c r="I153" s="155">
        <v>0</v>
      </c>
      <c r="J153" s="155">
        <v>0</v>
      </c>
      <c r="K153" s="155">
        <v>3</v>
      </c>
      <c r="L153" s="155">
        <v>2</v>
      </c>
      <c r="M153" s="157">
        <f>(H153*1.33+I153*1.67+J153*2)/E153</f>
        <v>0.443333333333333</v>
      </c>
      <c r="N153" s="155">
        <f>M153+F153</f>
        <v>0.776666666666666</v>
      </c>
    </row>
    <row r="154" ht="14.5" customHeight="1">
      <c r="A154" t="s" s="158">
        <v>258</v>
      </c>
      <c r="B154" s="159"/>
      <c r="C154" s="160"/>
      <c r="D154" s="161">
        <f>D153</f>
        <v>9</v>
      </c>
      <c r="E154" s="161">
        <f>E153</f>
        <v>3</v>
      </c>
      <c r="F154" s="162">
        <f>E154/D154</f>
        <v>0.333333333333333</v>
      </c>
      <c r="G154" s="161">
        <f>G153</f>
        <v>2</v>
      </c>
      <c r="H154" s="161">
        <f>H153</f>
        <v>1</v>
      </c>
      <c r="I154" s="161">
        <f>I153</f>
        <v>0</v>
      </c>
      <c r="J154" s="161">
        <f>J153</f>
        <v>0</v>
      </c>
      <c r="K154" s="161">
        <f>K153</f>
        <v>3</v>
      </c>
      <c r="L154" s="161">
        <f>L153</f>
        <v>2</v>
      </c>
      <c r="M154" s="162">
        <f>(H154*1.33+I154*1.67+J154*2)/E154</f>
        <v>0.443333333333333</v>
      </c>
      <c r="N154" s="161">
        <f>M154+F154</f>
        <v>0.776666666666666</v>
      </c>
    </row>
    <row r="155" ht="14.5" customHeight="1">
      <c r="A155" s="151"/>
      <c r="B155" s="152"/>
      <c r="C155" s="153"/>
      <c r="D155" s="152"/>
      <c r="E155" s="152"/>
      <c r="F155" s="152"/>
      <c r="G155" s="152"/>
      <c r="H155" s="152"/>
      <c r="I155" s="152"/>
      <c r="J155" s="152"/>
      <c r="K155" s="152"/>
      <c r="L155" s="152"/>
      <c r="M155" s="152"/>
      <c r="N155" s="152"/>
    </row>
    <row r="156" ht="14.5" customHeight="1">
      <c r="A156" t="s" s="154">
        <v>31</v>
      </c>
      <c r="B156" s="155">
        <v>2007</v>
      </c>
      <c r="C156" t="s" s="156">
        <v>257</v>
      </c>
      <c r="D156" s="155">
        <v>56</v>
      </c>
      <c r="E156" s="155">
        <v>29</v>
      </c>
      <c r="F156" s="157">
        <f>E156/D156</f>
        <v>0.517857142857143</v>
      </c>
      <c r="G156" s="155">
        <v>24</v>
      </c>
      <c r="H156" s="155">
        <v>4</v>
      </c>
      <c r="I156" s="155">
        <v>1</v>
      </c>
      <c r="J156" s="155">
        <v>0</v>
      </c>
      <c r="K156" s="155">
        <v>12</v>
      </c>
      <c r="L156" s="155">
        <v>15</v>
      </c>
      <c r="M156" s="157">
        <f>(H156*1.33+I156*1.67+J156*2)/E156</f>
        <v>0.241034482758621</v>
      </c>
      <c r="N156" s="155">
        <f>M156+F156</f>
        <v>0.758891625615764</v>
      </c>
    </row>
    <row r="157" ht="14.5" customHeight="1">
      <c r="A157" t="s" s="163">
        <v>31</v>
      </c>
      <c r="B157" s="155">
        <v>2008</v>
      </c>
      <c r="C157" t="s" s="156">
        <v>260</v>
      </c>
      <c r="D157" s="155">
        <v>10</v>
      </c>
      <c r="E157" s="155">
        <v>1</v>
      </c>
      <c r="F157" s="157">
        <f>E157/D157</f>
        <v>0.1</v>
      </c>
      <c r="G157" s="155">
        <v>1</v>
      </c>
      <c r="H157" s="155">
        <v>1</v>
      </c>
      <c r="I157" s="155">
        <v>0</v>
      </c>
      <c r="J157" s="155">
        <v>0</v>
      </c>
      <c r="K157" s="155">
        <v>1</v>
      </c>
      <c r="L157" s="155">
        <v>0</v>
      </c>
      <c r="M157" s="157">
        <f>(H157*1.33+I157*1.67+J157*2)/E157</f>
        <v>1.33</v>
      </c>
      <c r="N157" s="155">
        <f>M157+F157</f>
        <v>1.43</v>
      </c>
    </row>
    <row r="158" ht="14.5" customHeight="1">
      <c r="A158" t="s" s="158">
        <v>258</v>
      </c>
      <c r="B158" s="159"/>
      <c r="C158" s="160"/>
      <c r="D158" s="161">
        <f>SUM(D156:D157)</f>
        <v>66</v>
      </c>
      <c r="E158" s="161">
        <f>SUM(E156:E157)</f>
        <v>30</v>
      </c>
      <c r="F158" s="162">
        <f>E158/D158</f>
        <v>0.454545454545455</v>
      </c>
      <c r="G158" s="161">
        <f>SUM(G156:G157)</f>
        <v>25</v>
      </c>
      <c r="H158" s="161">
        <f>SUM(H156:H157)</f>
        <v>5</v>
      </c>
      <c r="I158" s="161">
        <f>SUM(I156:I157)</f>
        <v>1</v>
      </c>
      <c r="J158" s="161">
        <f>SUM(J156:J157)</f>
        <v>0</v>
      </c>
      <c r="K158" s="161">
        <f>SUM(K156:K157)</f>
        <v>13</v>
      </c>
      <c r="L158" s="161">
        <f>SUM(L156:L157)</f>
        <v>15</v>
      </c>
      <c r="M158" s="162">
        <f>(H158*1.33+I158*1.67+J158*2)/E158</f>
        <v>0.277333333333333</v>
      </c>
      <c r="N158" s="161">
        <f>M158+F158</f>
        <v>0.731878787878788</v>
      </c>
    </row>
    <row r="159" ht="14.5" customHeight="1">
      <c r="A159" s="151"/>
      <c r="B159" s="152"/>
      <c r="C159" s="153"/>
      <c r="D159" s="152"/>
      <c r="E159" s="152"/>
      <c r="F159" s="152"/>
      <c r="G159" s="152"/>
      <c r="H159" s="152"/>
      <c r="I159" s="152"/>
      <c r="J159" s="152"/>
      <c r="K159" s="152"/>
      <c r="L159" s="152"/>
      <c r="M159" s="152"/>
      <c r="N159" s="152"/>
    </row>
    <row r="160" ht="14.5" customHeight="1">
      <c r="A160" t="s" s="154">
        <v>19</v>
      </c>
      <c r="B160" s="155">
        <v>2007</v>
      </c>
      <c r="C160" t="s" s="156">
        <v>257</v>
      </c>
      <c r="D160" s="155">
        <v>48</v>
      </c>
      <c r="E160" s="155">
        <v>37</v>
      </c>
      <c r="F160" s="157">
        <f>E160/D160</f>
        <v>0.770833333333333</v>
      </c>
      <c r="G160" s="155">
        <v>18</v>
      </c>
      <c r="H160" s="155">
        <v>10</v>
      </c>
      <c r="I160" s="155">
        <v>7</v>
      </c>
      <c r="J160" s="155">
        <v>2</v>
      </c>
      <c r="K160" s="155">
        <v>28</v>
      </c>
      <c r="L160" s="155">
        <v>25</v>
      </c>
      <c r="M160" s="157">
        <f>(H160*1.33+I160*1.67+J160*2)/E160</f>
        <v>0.7835135135135139</v>
      </c>
      <c r="N160" s="155">
        <f>M160+F160</f>
        <v>1.55434684684685</v>
      </c>
    </row>
    <row r="161" ht="14.5" customHeight="1">
      <c r="A161" t="s" s="163">
        <v>19</v>
      </c>
      <c r="B161" s="155">
        <v>2008</v>
      </c>
      <c r="C161" t="s" s="156">
        <v>260</v>
      </c>
      <c r="D161" s="155">
        <v>19</v>
      </c>
      <c r="E161" s="155">
        <v>14</v>
      </c>
      <c r="F161" s="157">
        <f>E161/D161</f>
        <v>0.736842105263158</v>
      </c>
      <c r="G161" s="155">
        <v>6</v>
      </c>
      <c r="H161" s="155">
        <v>7</v>
      </c>
      <c r="I161" s="155">
        <v>1</v>
      </c>
      <c r="J161" s="155">
        <v>0</v>
      </c>
      <c r="K161" s="155">
        <v>7</v>
      </c>
      <c r="L161" s="155">
        <v>6</v>
      </c>
      <c r="M161" s="157">
        <f>(H161*1.33+I161*1.67+J161*2)/E161</f>
        <v>0.784285714285714</v>
      </c>
      <c r="N161" s="155">
        <f>M161+F161</f>
        <v>1.52112781954887</v>
      </c>
    </row>
    <row r="162" ht="14.5" customHeight="1">
      <c r="A162" t="s" s="163">
        <v>19</v>
      </c>
      <c r="B162" s="155">
        <v>2009</v>
      </c>
      <c r="C162" t="s" s="156">
        <v>261</v>
      </c>
      <c r="D162" s="155">
        <v>26</v>
      </c>
      <c r="E162" s="155">
        <v>15</v>
      </c>
      <c r="F162" s="157">
        <f>E162/D162</f>
        <v>0.576923076923077</v>
      </c>
      <c r="G162" s="164">
        <v>8</v>
      </c>
      <c r="H162" s="155">
        <v>3</v>
      </c>
      <c r="I162" s="155">
        <v>2</v>
      </c>
      <c r="J162" s="155">
        <v>2</v>
      </c>
      <c r="K162" s="155">
        <v>9</v>
      </c>
      <c r="L162" s="155">
        <v>9</v>
      </c>
      <c r="M162" s="157">
        <f>(H162*1.33+I162*1.67+J162*2)/E162</f>
        <v>0.755333333333333</v>
      </c>
      <c r="N162" s="155">
        <f>M162+F162</f>
        <v>1.33225641025641</v>
      </c>
    </row>
    <row r="163" ht="14.5" customHeight="1">
      <c r="A163" t="s" s="163">
        <v>19</v>
      </c>
      <c r="B163" s="155">
        <v>2010</v>
      </c>
      <c r="C163" t="s" s="156">
        <v>257</v>
      </c>
      <c r="D163" s="155">
        <v>7</v>
      </c>
      <c r="E163" s="155">
        <v>4</v>
      </c>
      <c r="F163" s="157">
        <f>E163/D163</f>
        <v>0.571428571428571</v>
      </c>
      <c r="G163" s="164">
        <v>4</v>
      </c>
      <c r="H163" s="155">
        <v>0</v>
      </c>
      <c r="I163" s="155">
        <v>0</v>
      </c>
      <c r="J163" s="155">
        <v>0</v>
      </c>
      <c r="K163" s="155">
        <v>4</v>
      </c>
      <c r="L163" s="155">
        <v>3</v>
      </c>
      <c r="M163" s="157">
        <f>(H163*1.33+I163*1.67+J163*2)/E163</f>
        <v>0</v>
      </c>
      <c r="N163" s="155">
        <f>M163+F163</f>
        <v>0.571428571428571</v>
      </c>
    </row>
    <row r="164" ht="14.5" customHeight="1">
      <c r="A164" t="s" s="163">
        <v>19</v>
      </c>
      <c r="B164" s="155">
        <v>2015</v>
      </c>
      <c r="C164" t="s" s="156">
        <v>263</v>
      </c>
      <c r="D164" s="155">
        <v>29</v>
      </c>
      <c r="E164" s="155">
        <v>21</v>
      </c>
      <c r="F164" s="157">
        <f>E164/D164</f>
        <v>0.724137931034483</v>
      </c>
      <c r="G164" s="164">
        <v>11</v>
      </c>
      <c r="H164" s="155">
        <v>8</v>
      </c>
      <c r="I164" s="155">
        <v>1</v>
      </c>
      <c r="J164" s="155">
        <v>1</v>
      </c>
      <c r="K164" s="155">
        <v>18</v>
      </c>
      <c r="L164" s="155">
        <v>15</v>
      </c>
      <c r="M164" s="157">
        <f>(H164*1.33+I164*1.67+J164*2)/E164</f>
        <v>0.6814285714285711</v>
      </c>
      <c r="N164" s="155">
        <f>M164+F164</f>
        <v>1.40556650246305</v>
      </c>
    </row>
    <row r="165" ht="14.5" customHeight="1">
      <c r="A165" t="s" s="163">
        <v>19</v>
      </c>
      <c r="B165" s="155">
        <v>2016</v>
      </c>
      <c r="C165" t="s" s="156">
        <v>263</v>
      </c>
      <c r="D165" s="155">
        <v>3</v>
      </c>
      <c r="E165" s="155">
        <v>2</v>
      </c>
      <c r="F165" s="157">
        <f>E165/D165</f>
        <v>0.666666666666667</v>
      </c>
      <c r="G165" s="164">
        <v>1</v>
      </c>
      <c r="H165" s="155">
        <v>0</v>
      </c>
      <c r="I165" s="155">
        <v>0</v>
      </c>
      <c r="J165" s="155">
        <v>1</v>
      </c>
      <c r="K165" s="155">
        <v>3</v>
      </c>
      <c r="L165" s="155">
        <v>2</v>
      </c>
      <c r="M165" s="157">
        <f>(H165*1.33+I165*1.67+J165*2)/E165</f>
        <v>1</v>
      </c>
      <c r="N165" s="155">
        <f>M165+F165</f>
        <v>1.66666666666667</v>
      </c>
    </row>
    <row r="166" ht="14.5" customHeight="1">
      <c r="A166" t="s" s="158">
        <v>258</v>
      </c>
      <c r="B166" s="159"/>
      <c r="C166" s="160"/>
      <c r="D166" s="161">
        <f>SUM(D160:D165)</f>
        <v>132</v>
      </c>
      <c r="E166" s="161">
        <f>SUM(E160:E165)</f>
        <v>93</v>
      </c>
      <c r="F166" s="162">
        <f>E166/D166</f>
        <v>0.704545454545455</v>
      </c>
      <c r="G166" s="161">
        <f>SUM(G160:G165)</f>
        <v>48</v>
      </c>
      <c r="H166" s="161">
        <f>SUM(H160:H165)</f>
        <v>28</v>
      </c>
      <c r="I166" s="161">
        <f>SUM(I160:I165)</f>
        <v>11</v>
      </c>
      <c r="J166" s="161">
        <f>SUM(J160:J165)</f>
        <v>6</v>
      </c>
      <c r="K166" s="161">
        <f>SUM(K160:K165)</f>
        <v>69</v>
      </c>
      <c r="L166" s="161">
        <f>SUM(L160:L165)</f>
        <v>60</v>
      </c>
      <c r="M166" s="162">
        <f>(H166*1.33+I166*1.67+J166*2)/E166</f>
        <v>0.726989247311828</v>
      </c>
      <c r="N166" s="161">
        <f>M166+F166</f>
        <v>1.43153470185728</v>
      </c>
    </row>
    <row r="167" ht="14.5" customHeight="1">
      <c r="A167" s="151"/>
      <c r="B167" s="152"/>
      <c r="C167" s="153"/>
      <c r="D167" s="152"/>
      <c r="E167" s="152"/>
      <c r="F167" s="152"/>
      <c r="G167" s="152"/>
      <c r="H167" s="152"/>
      <c r="I167" s="152"/>
      <c r="J167" s="152"/>
      <c r="K167" s="152"/>
      <c r="L167" s="152"/>
      <c r="M167" s="152"/>
      <c r="N167" s="152"/>
    </row>
    <row r="168" ht="14.5" customHeight="1">
      <c r="A168" t="s" s="154">
        <v>134</v>
      </c>
      <c r="B168" s="155">
        <v>2017</v>
      </c>
      <c r="C168" t="s" s="156">
        <v>265</v>
      </c>
      <c r="D168" s="155">
        <f>'2017 - 2017 - Field of Dreamers'!C32</f>
        <v>71</v>
      </c>
      <c r="E168" s="155">
        <f>'2017 - 2017 - Field of Dreamers'!D32</f>
        <v>37</v>
      </c>
      <c r="F168" s="155">
        <f>'2017 - 2017 - Field of Dreamers'!E32</f>
        <v>0.52112676056338</v>
      </c>
      <c r="G168" s="155">
        <f>'2017 - 2017 - Field of Dreamers'!F32</f>
        <v>34</v>
      </c>
      <c r="H168" s="155">
        <f>'2017 - 2017 - Field of Dreamers'!G32</f>
        <v>2</v>
      </c>
      <c r="I168" s="155">
        <f>'2017 - 2017 - Field of Dreamers'!H32</f>
        <v>0</v>
      </c>
      <c r="J168" s="155">
        <f>'2017 - 2017 - Field of Dreamers'!I32</f>
        <v>1</v>
      </c>
      <c r="K168" s="155">
        <f>'2017 - 2017 - Field of Dreamers'!J32</f>
        <v>29</v>
      </c>
      <c r="L168" s="155">
        <f>'2017 - 2017 - Field of Dreamers'!K32</f>
        <v>15</v>
      </c>
      <c r="M168" s="155">
        <f>'2017 - 2017 - Field of Dreamers'!L32</f>
        <v>0.126108108108108</v>
      </c>
      <c r="N168" s="155">
        <f>'2017 - 2017 - Field of Dreamers'!M32</f>
        <v>0.6472348686714881</v>
      </c>
    </row>
    <row r="169" ht="14.5" customHeight="1">
      <c r="A169" t="s" s="154">
        <v>134</v>
      </c>
      <c r="B169" s="155">
        <v>2018</v>
      </c>
      <c r="C169" t="s" s="156">
        <v>262</v>
      </c>
      <c r="D169" s="155">
        <f>'All Seasons - All Seasons'!C84</f>
        <v>65</v>
      </c>
      <c r="E169" s="155">
        <f>'All Seasons - All Seasons'!D84</f>
        <v>44</v>
      </c>
      <c r="F169" s="155">
        <f>'All Seasons - All Seasons'!E84</f>
        <v>0.676923076923077</v>
      </c>
      <c r="G169" s="155">
        <f>'All Seasons - All Seasons'!F84</f>
        <v>38</v>
      </c>
      <c r="H169" s="155">
        <f>'All Seasons - All Seasons'!G84</f>
        <v>5</v>
      </c>
      <c r="I169" s="155">
        <f>'All Seasons - All Seasons'!H84</f>
        <v>1</v>
      </c>
      <c r="J169" s="155">
        <f>'All Seasons - All Seasons'!I84</f>
        <v>0</v>
      </c>
      <c r="K169" s="155">
        <f>'All Seasons - All Seasons'!J84</f>
        <v>24</v>
      </c>
      <c r="L169" s="155">
        <f>'All Seasons - All Seasons'!K84</f>
        <v>19</v>
      </c>
      <c r="M169" s="155">
        <f>'All Seasons - All Seasons'!L84</f>
        <v>0.189363636363636</v>
      </c>
      <c r="N169" s="155">
        <f>'All Seasons - All Seasons'!M84</f>
        <v>0.866286713286713</v>
      </c>
    </row>
    <row r="170" ht="14.5" customHeight="1">
      <c r="A170" t="s" s="158">
        <v>258</v>
      </c>
      <c r="B170" s="159"/>
      <c r="C170" s="160"/>
      <c r="D170" s="161">
        <f>SUM(D168:D169)</f>
        <v>136</v>
      </c>
      <c r="E170" s="161">
        <f>SUM(E168:E169)</f>
        <v>81</v>
      </c>
      <c r="F170" s="162">
        <f>E170/D170</f>
        <v>0.595588235294118</v>
      </c>
      <c r="G170" s="161">
        <f>SUM(G168:G169)</f>
        <v>72</v>
      </c>
      <c r="H170" s="161">
        <f>SUM(H168:H169)</f>
        <v>7</v>
      </c>
      <c r="I170" s="161">
        <f>SUM(I168:I169)</f>
        <v>1</v>
      </c>
      <c r="J170" s="161">
        <f>SUM(J168:J169)</f>
        <v>1</v>
      </c>
      <c r="K170" s="161">
        <f>SUM(K168:K169)</f>
        <v>53</v>
      </c>
      <c r="L170" s="161">
        <f>SUM(L168:L169)</f>
        <v>34</v>
      </c>
      <c r="M170" s="162">
        <f>(H170*1.33+I170*1.67+J170*2)/E170</f>
        <v>0.160246913580247</v>
      </c>
      <c r="N170" s="161">
        <f>M170+F170</f>
        <v>0.755835148874365</v>
      </c>
    </row>
    <row r="171" ht="14.5" customHeight="1">
      <c r="A171" s="151"/>
      <c r="B171" s="165"/>
      <c r="C171" s="165"/>
      <c r="D171" s="165"/>
      <c r="E171" s="165"/>
      <c r="F171" s="165"/>
      <c r="G171" s="165"/>
      <c r="H171" s="165"/>
      <c r="I171" s="165"/>
      <c r="J171" s="165"/>
      <c r="K171" s="165"/>
      <c r="L171" s="165"/>
      <c r="M171" s="165"/>
      <c r="N171" s="165"/>
    </row>
    <row r="172" ht="14.5" customHeight="1">
      <c r="A172" t="s" s="154">
        <v>150</v>
      </c>
      <c r="B172" s="155">
        <v>2017</v>
      </c>
      <c r="C172" t="s" s="156">
        <v>266</v>
      </c>
      <c r="D172" s="155">
        <f>'2017 - 2017 - Field of Dreamers'!C58</f>
        <v>9</v>
      </c>
      <c r="E172" s="155">
        <f>'2017 - 2017 - Field of Dreamers'!D58</f>
        <v>0</v>
      </c>
      <c r="F172" s="155">
        <f>'2017 - 2017 - Field of Dreamers'!E58</f>
        <v>0</v>
      </c>
      <c r="G172" s="155">
        <f>'2017 - 2017 - Field of Dreamers'!F58</f>
        <v>0</v>
      </c>
      <c r="H172" s="155">
        <f>'2017 - 2017 - Field of Dreamers'!G58</f>
        <v>0</v>
      </c>
      <c r="I172" s="155">
        <f>'2017 - 2017 - Field of Dreamers'!H58</f>
        <v>0</v>
      </c>
      <c r="J172" s="155">
        <f>'2017 - 2017 - Field of Dreamers'!I58</f>
        <v>0</v>
      </c>
      <c r="K172" s="155">
        <f>'2017 - 2017 - Field of Dreamers'!J58</f>
        <v>2</v>
      </c>
      <c r="L172" s="155">
        <f>'2017 - 2017 - Field of Dreamers'!K58</f>
        <v>1</v>
      </c>
      <c r="M172" s="152">
        <f>'2017 - 2017 - Field of Dreamers'!L58</f>
      </c>
      <c r="N172" s="152">
        <f>'2017 - 2017 - Field of Dreamers'!M58</f>
      </c>
    </row>
    <row r="173" ht="14.5" customHeight="1">
      <c r="A173" t="s" s="158">
        <v>258</v>
      </c>
      <c r="B173" s="159"/>
      <c r="C173" s="160"/>
      <c r="D173" s="161">
        <f>D172</f>
        <v>9</v>
      </c>
      <c r="E173" s="161">
        <f>E172</f>
        <v>0</v>
      </c>
      <c r="F173" s="162">
        <f>E173/D173</f>
        <v>0</v>
      </c>
      <c r="G173" s="161">
        <f>G172</f>
        <v>0</v>
      </c>
      <c r="H173" s="161">
        <f>H172</f>
        <v>0</v>
      </c>
      <c r="I173" s="161">
        <f>I172</f>
        <v>0</v>
      </c>
      <c r="J173" s="161">
        <f>J172</f>
        <v>0</v>
      </c>
      <c r="K173" s="161">
        <f>K172</f>
        <v>2</v>
      </c>
      <c r="L173" s="161">
        <f>L172</f>
        <v>1</v>
      </c>
      <c r="M173" s="159">
        <f>(H173*1.33+I173*1.67+J173*2)/E173</f>
      </c>
      <c r="N173" s="159">
        <f>M173+F173</f>
      </c>
    </row>
    <row r="174" ht="14.5" customHeight="1">
      <c r="A174" s="151"/>
      <c r="B174" s="165"/>
      <c r="C174" s="165"/>
      <c r="D174" s="165"/>
      <c r="E174" s="165"/>
      <c r="F174" s="165"/>
      <c r="G174" s="165"/>
      <c r="H174" s="165"/>
      <c r="I174" s="165"/>
      <c r="J174" s="165"/>
      <c r="K174" s="165"/>
      <c r="L174" s="165"/>
      <c r="M174" s="165"/>
      <c r="N174" s="165"/>
    </row>
    <row r="175" ht="14.5" customHeight="1">
      <c r="A175" t="s" s="163">
        <v>63</v>
      </c>
      <c r="B175" s="155">
        <v>2011</v>
      </c>
      <c r="C175" t="s" s="156">
        <v>257</v>
      </c>
      <c r="D175" s="155">
        <v>15</v>
      </c>
      <c r="E175" s="155">
        <v>5</v>
      </c>
      <c r="F175" s="157">
        <f>E175/D175</f>
        <v>0.333333333333333</v>
      </c>
      <c r="G175" s="164">
        <v>5</v>
      </c>
      <c r="H175" s="155">
        <v>0</v>
      </c>
      <c r="I175" s="155">
        <v>0</v>
      </c>
      <c r="J175" s="155">
        <v>0</v>
      </c>
      <c r="K175" s="155">
        <v>1</v>
      </c>
      <c r="L175" s="155">
        <v>4</v>
      </c>
      <c r="M175" s="157">
        <f>(H175*1.33+I175*1.67+J175*2)/E175</f>
        <v>0</v>
      </c>
      <c r="N175" s="155">
        <f>M175+F175</f>
        <v>0.333333333333333</v>
      </c>
    </row>
    <row r="176" ht="14.5" customHeight="1">
      <c r="A176" t="s" s="163">
        <v>63</v>
      </c>
      <c r="B176" s="155">
        <v>2012</v>
      </c>
      <c r="C176" t="s" s="156">
        <v>257</v>
      </c>
      <c r="D176" s="155">
        <v>19</v>
      </c>
      <c r="E176" s="155">
        <v>8</v>
      </c>
      <c r="F176" s="157">
        <f>E176/D176</f>
        <v>0.421052631578947</v>
      </c>
      <c r="G176" s="164">
        <v>7</v>
      </c>
      <c r="H176" s="155">
        <v>1</v>
      </c>
      <c r="I176" s="155">
        <v>0</v>
      </c>
      <c r="J176" s="155">
        <v>0</v>
      </c>
      <c r="K176" s="155">
        <v>5</v>
      </c>
      <c r="L176" s="155">
        <v>5</v>
      </c>
      <c r="M176" s="157">
        <f>(H176*1.33+I176*1.67+J176*2)/E176</f>
        <v>0.16625</v>
      </c>
      <c r="N176" s="155">
        <f>M176+F176</f>
        <v>0.587302631578947</v>
      </c>
    </row>
    <row r="177" ht="14.5" customHeight="1">
      <c r="A177" t="s" s="158">
        <v>258</v>
      </c>
      <c r="B177" s="159"/>
      <c r="C177" s="160"/>
      <c r="D177" s="161">
        <f>SUM(D175:D176)</f>
        <v>34</v>
      </c>
      <c r="E177" s="161">
        <f>SUM(E175:E176)</f>
        <v>13</v>
      </c>
      <c r="F177" s="162">
        <f>E177/D177</f>
        <v>0.382352941176471</v>
      </c>
      <c r="G177" s="161">
        <f>SUM(G175:G176)</f>
        <v>12</v>
      </c>
      <c r="H177" s="161">
        <f>SUM(H175:H176)</f>
        <v>1</v>
      </c>
      <c r="I177" s="161">
        <f>SUM(I175:I176)</f>
        <v>0</v>
      </c>
      <c r="J177" s="161">
        <f>SUM(J175:J176)</f>
        <v>0</v>
      </c>
      <c r="K177" s="161">
        <f>SUM(K175:K176)</f>
        <v>6</v>
      </c>
      <c r="L177" s="161">
        <f>SUM(L175:L176)</f>
        <v>9</v>
      </c>
      <c r="M177" s="162">
        <f>(H177*1.33+I177*1.67+J177*2)/E177</f>
        <v>0.102307692307692</v>
      </c>
      <c r="N177" s="161">
        <f>M177+F177</f>
        <v>0.484660633484163</v>
      </c>
    </row>
    <row r="178" ht="14.5" customHeight="1">
      <c r="A178" s="151"/>
      <c r="B178" s="152"/>
      <c r="C178" s="153"/>
      <c r="D178" s="152"/>
      <c r="E178" s="152"/>
      <c r="F178" s="152"/>
      <c r="G178" s="152"/>
      <c r="H178" s="152"/>
      <c r="I178" s="152"/>
      <c r="J178" s="152"/>
      <c r="K178" s="152"/>
      <c r="L178" s="152"/>
      <c r="M178" s="152"/>
      <c r="N178" s="152"/>
    </row>
    <row r="179" ht="14.5" customHeight="1">
      <c r="A179" t="s" s="163">
        <v>116</v>
      </c>
      <c r="B179" s="155">
        <v>2016</v>
      </c>
      <c r="C179" t="s" s="156">
        <v>263</v>
      </c>
      <c r="D179" s="155">
        <v>4</v>
      </c>
      <c r="E179" s="155">
        <v>0</v>
      </c>
      <c r="F179" s="157">
        <f>E179/D179</f>
        <v>0</v>
      </c>
      <c r="G179" s="164">
        <v>0</v>
      </c>
      <c r="H179" s="155">
        <v>0</v>
      </c>
      <c r="I179" s="155">
        <v>0</v>
      </c>
      <c r="J179" s="155">
        <v>0</v>
      </c>
      <c r="K179" s="155">
        <v>0</v>
      </c>
      <c r="L179" s="155">
        <v>0</v>
      </c>
      <c r="M179" s="152">
        <f>(H179*1.33+I179*1.67+J179*2)/E179</f>
      </c>
      <c r="N179" s="152">
        <f>M179+F179</f>
      </c>
    </row>
    <row r="180" ht="14.5" customHeight="1">
      <c r="A180" t="s" s="158">
        <v>258</v>
      </c>
      <c r="B180" s="159"/>
      <c r="C180" s="160"/>
      <c r="D180" s="161">
        <f>D179</f>
        <v>4</v>
      </c>
      <c r="E180" s="161">
        <f>E179</f>
        <v>0</v>
      </c>
      <c r="F180" s="162">
        <f>E180/D180</f>
        <v>0</v>
      </c>
      <c r="G180" s="161">
        <f>G179</f>
        <v>0</v>
      </c>
      <c r="H180" s="161">
        <f>H179</f>
        <v>0</v>
      </c>
      <c r="I180" s="161">
        <f>I179</f>
        <v>0</v>
      </c>
      <c r="J180" s="161">
        <f>J179</f>
        <v>0</v>
      </c>
      <c r="K180" s="161">
        <f>K179</f>
        <v>0</v>
      </c>
      <c r="L180" s="161">
        <f>L179</f>
        <v>0</v>
      </c>
      <c r="M180" s="159">
        <f>(H180*1.33+I180*1.67+J180*2)/E180</f>
      </c>
      <c r="N180" s="159">
        <f>M180+F180</f>
      </c>
    </row>
    <row r="181" ht="14.5" customHeight="1">
      <c r="A181" s="151"/>
      <c r="B181" s="152"/>
      <c r="C181" s="153"/>
      <c r="D181" s="152"/>
      <c r="E181" s="152"/>
      <c r="F181" s="152"/>
      <c r="G181" s="152"/>
      <c r="H181" s="152"/>
      <c r="I181" s="152"/>
      <c r="J181" s="152"/>
      <c r="K181" s="152"/>
      <c r="L181" s="152"/>
      <c r="M181" s="152"/>
      <c r="N181" s="152"/>
    </row>
    <row r="182" ht="14.5" customHeight="1">
      <c r="A182" t="s" s="154">
        <v>32</v>
      </c>
      <c r="B182" s="155">
        <v>2007</v>
      </c>
      <c r="C182" t="s" s="156">
        <v>257</v>
      </c>
      <c r="D182" s="155">
        <v>22</v>
      </c>
      <c r="E182" s="155">
        <v>14</v>
      </c>
      <c r="F182" s="157">
        <f>E182/D182</f>
        <v>0.636363636363636</v>
      </c>
      <c r="G182" s="155">
        <v>13</v>
      </c>
      <c r="H182" s="155">
        <v>1</v>
      </c>
      <c r="I182" s="155">
        <v>0</v>
      </c>
      <c r="J182" s="155">
        <v>0</v>
      </c>
      <c r="K182" s="155">
        <v>8</v>
      </c>
      <c r="L182" s="155">
        <v>8</v>
      </c>
      <c r="M182" s="157">
        <f>(H182*1.33+I182*1.67+J182*2)/E182</f>
        <v>0.095</v>
      </c>
      <c r="N182" s="155">
        <f>M182+F182</f>
        <v>0.731363636363636</v>
      </c>
    </row>
    <row r="183" ht="14.5" customHeight="1">
      <c r="A183" t="s" s="158">
        <v>258</v>
      </c>
      <c r="B183" s="159"/>
      <c r="C183" s="160"/>
      <c r="D183" s="161">
        <f>D182</f>
        <v>22</v>
      </c>
      <c r="E183" s="161">
        <f>E182</f>
        <v>14</v>
      </c>
      <c r="F183" s="162">
        <f>E183/D183</f>
        <v>0.636363636363636</v>
      </c>
      <c r="G183" s="161">
        <f>G182</f>
        <v>13</v>
      </c>
      <c r="H183" s="161">
        <f>H182</f>
        <v>1</v>
      </c>
      <c r="I183" s="161">
        <f>I182</f>
        <v>0</v>
      </c>
      <c r="J183" s="161">
        <f>J182</f>
        <v>0</v>
      </c>
      <c r="K183" s="161">
        <f>K182</f>
        <v>8</v>
      </c>
      <c r="L183" s="161">
        <f>L182</f>
        <v>8</v>
      </c>
      <c r="M183" s="162">
        <f>(H183*1.33+I183*1.67+J183*2)/E183</f>
        <v>0.095</v>
      </c>
      <c r="N183" s="161">
        <f>M183+F183</f>
        <v>0.731363636363636</v>
      </c>
    </row>
    <row r="184" ht="14.5" customHeight="1">
      <c r="A184" s="151"/>
      <c r="B184" s="152"/>
      <c r="C184" s="153"/>
      <c r="D184" s="152"/>
      <c r="E184" s="152"/>
      <c r="F184" s="152"/>
      <c r="G184" s="152"/>
      <c r="H184" s="152"/>
      <c r="I184" s="152"/>
      <c r="J184" s="152"/>
      <c r="K184" s="152"/>
      <c r="L184" s="152"/>
      <c r="M184" s="152"/>
      <c r="N184" s="152"/>
    </row>
    <row r="185" ht="14.5" customHeight="1">
      <c r="A185" t="s" s="163">
        <v>71</v>
      </c>
      <c r="B185" s="155">
        <v>2012</v>
      </c>
      <c r="C185" t="s" s="156">
        <v>257</v>
      </c>
      <c r="D185" s="155">
        <v>12</v>
      </c>
      <c r="E185" s="155">
        <v>4</v>
      </c>
      <c r="F185" s="157">
        <f>E185/D185</f>
        <v>0.333333333333333</v>
      </c>
      <c r="G185" s="155">
        <v>3</v>
      </c>
      <c r="H185" s="155">
        <v>1</v>
      </c>
      <c r="I185" s="155">
        <v>0</v>
      </c>
      <c r="J185" s="155">
        <v>0</v>
      </c>
      <c r="K185" s="155">
        <v>4</v>
      </c>
      <c r="L185" s="155">
        <v>2</v>
      </c>
      <c r="M185" s="157">
        <f>(H185*1.33+I185*1.67+J185*2)/E185</f>
        <v>0.3325</v>
      </c>
      <c r="N185" s="155">
        <f>M185+F185</f>
        <v>0.6658333333333331</v>
      </c>
    </row>
    <row r="186" ht="14.5" customHeight="1">
      <c r="A186" t="s" s="163">
        <v>71</v>
      </c>
      <c r="B186" s="155">
        <v>2017</v>
      </c>
      <c r="C186" t="s" s="156">
        <v>266</v>
      </c>
      <c r="D186" s="155">
        <f>'2017 - 2017 - Field of Dreamers'!C50</f>
        <v>5</v>
      </c>
      <c r="E186" s="155">
        <f>'2017 - 2017 - Field of Dreamers'!D50</f>
        <v>4</v>
      </c>
      <c r="F186" s="155">
        <f>'2017 - 2017 - Field of Dreamers'!E50</f>
        <v>0.8</v>
      </c>
      <c r="G186" s="155">
        <f>'2017 - 2017 - Field of Dreamers'!F50</f>
        <v>3</v>
      </c>
      <c r="H186" s="155">
        <f>'2017 - 2017 - Field of Dreamers'!G50</f>
        <v>1</v>
      </c>
      <c r="I186" s="155">
        <f>'2017 - 2017 - Field of Dreamers'!H50</f>
        <v>0</v>
      </c>
      <c r="J186" s="155">
        <f>'2017 - 2017 - Field of Dreamers'!I50</f>
        <v>0</v>
      </c>
      <c r="K186" s="155">
        <f>'2017 - 2017 - Field of Dreamers'!J50</f>
        <v>4</v>
      </c>
      <c r="L186" s="155">
        <f>'2017 - 2017 - Field of Dreamers'!K50</f>
        <v>3</v>
      </c>
      <c r="M186" s="155">
        <f>'2017 - 2017 - Field of Dreamers'!L50</f>
        <v>0.33325</v>
      </c>
      <c r="N186" s="155">
        <f>'2017 - 2017 - Field of Dreamers'!M50</f>
        <v>1.13325</v>
      </c>
    </row>
    <row r="187" ht="14.5" customHeight="1">
      <c r="A187" t="s" s="163">
        <v>71</v>
      </c>
      <c r="B187" s="155">
        <v>2018</v>
      </c>
      <c r="C187" t="s" s="156">
        <v>266</v>
      </c>
      <c r="D187" s="155">
        <f>'2018 Field of Dreamers - 2018 -'!C78</f>
        <v>8</v>
      </c>
      <c r="E187" s="155">
        <f>'2018 Field of Dreamers - 2018 -'!D78</f>
        <v>6</v>
      </c>
      <c r="F187" s="155">
        <f>'2018 Field of Dreamers - 2018 -'!E78</f>
        <v>0.75</v>
      </c>
      <c r="G187" s="155">
        <f>'2018 Field of Dreamers - 2018 -'!F78</f>
        <v>4</v>
      </c>
      <c r="H187" s="155">
        <f>'2018 Field of Dreamers - 2018 -'!G78</f>
        <v>1</v>
      </c>
      <c r="I187" s="155">
        <f>'2018 Field of Dreamers - 2018 -'!H78</f>
        <v>0</v>
      </c>
      <c r="J187" s="155">
        <f>'2018 Field of Dreamers - 2018 -'!I78</f>
        <v>1</v>
      </c>
      <c r="K187" s="155">
        <f>'2018 Field of Dreamers - 2018 -'!J78</f>
        <v>3</v>
      </c>
      <c r="L187" s="155">
        <f>'2018 Field of Dreamers - 2018 -'!K78</f>
        <v>3</v>
      </c>
      <c r="M187" s="155">
        <f>'2018 Field of Dreamers - 2018 -'!L78</f>
        <v>0.5555</v>
      </c>
      <c r="N187" s="155">
        <f>'2018 Field of Dreamers - 2018 -'!M78</f>
        <v>1.3055</v>
      </c>
    </row>
    <row r="188" ht="14.5" customHeight="1">
      <c r="A188" t="s" s="158">
        <v>258</v>
      </c>
      <c r="B188" s="159"/>
      <c r="C188" s="160"/>
      <c r="D188" s="161">
        <f>SUM(D185:D187)</f>
        <v>25</v>
      </c>
      <c r="E188" s="161">
        <f>SUM(E185:E187)</f>
        <v>14</v>
      </c>
      <c r="F188" s="162">
        <f>E188/D188</f>
        <v>0.5600000000000001</v>
      </c>
      <c r="G188" s="161">
        <f>SUM(G185:G187)</f>
        <v>10</v>
      </c>
      <c r="H188" s="161">
        <f>SUM(H185:H187)</f>
        <v>3</v>
      </c>
      <c r="I188" s="161">
        <f>SUM(I185:I187)</f>
        <v>0</v>
      </c>
      <c r="J188" s="161">
        <f>SUM(J185:J187)</f>
        <v>1</v>
      </c>
      <c r="K188" s="161">
        <f>SUM(K185:K187)</f>
        <v>11</v>
      </c>
      <c r="L188" s="161">
        <f>SUM(L185:L187)</f>
        <v>8</v>
      </c>
      <c r="M188" s="162">
        <f>(H188*1.33+I188*1.67+J188*2)/E188</f>
        <v>0.427857142857143</v>
      </c>
      <c r="N188" s="161">
        <f>M188+F188</f>
        <v>0.987857142857143</v>
      </c>
    </row>
    <row r="189" ht="14.5" customHeight="1">
      <c r="A189" s="151"/>
      <c r="B189" s="152"/>
      <c r="C189" s="153"/>
      <c r="D189" s="152"/>
      <c r="E189" s="152"/>
      <c r="F189" s="152"/>
      <c r="G189" s="152"/>
      <c r="H189" s="152"/>
      <c r="I189" s="152"/>
      <c r="J189" s="152"/>
      <c r="K189" s="152"/>
      <c r="L189" s="152"/>
      <c r="M189" s="152"/>
      <c r="N189" s="152"/>
    </row>
    <row r="190" ht="14.5" customHeight="1">
      <c r="A190" t="s" s="163">
        <v>101</v>
      </c>
      <c r="B190" s="155">
        <v>2015</v>
      </c>
      <c r="C190" t="s" s="156">
        <v>263</v>
      </c>
      <c r="D190" s="155">
        <v>5</v>
      </c>
      <c r="E190" s="155">
        <v>2</v>
      </c>
      <c r="F190" s="157">
        <f>E190/D190</f>
        <v>0.4</v>
      </c>
      <c r="G190" s="164">
        <v>2</v>
      </c>
      <c r="H190" s="155">
        <v>0</v>
      </c>
      <c r="I190" s="155">
        <v>0</v>
      </c>
      <c r="J190" s="155">
        <v>0</v>
      </c>
      <c r="K190" s="155">
        <v>1</v>
      </c>
      <c r="L190" s="155">
        <v>1</v>
      </c>
      <c r="M190" s="157">
        <f>(H190*1.33+I190*1.67+J190*2)/E190</f>
        <v>0</v>
      </c>
      <c r="N190" s="155">
        <f>M190+F190</f>
        <v>0.4</v>
      </c>
    </row>
    <row r="191" ht="14.5" customHeight="1">
      <c r="A191" t="s" s="163">
        <v>101</v>
      </c>
      <c r="B191" s="155">
        <v>2016</v>
      </c>
      <c r="C191" t="s" s="156">
        <v>263</v>
      </c>
      <c r="D191" s="155">
        <v>5</v>
      </c>
      <c r="E191" s="155">
        <v>2</v>
      </c>
      <c r="F191" s="157">
        <f>E191/D191</f>
        <v>0.4</v>
      </c>
      <c r="G191" s="164">
        <v>2</v>
      </c>
      <c r="H191" s="155">
        <v>0</v>
      </c>
      <c r="I191" s="155">
        <v>0</v>
      </c>
      <c r="J191" s="155">
        <v>0</v>
      </c>
      <c r="K191" s="155">
        <v>0</v>
      </c>
      <c r="L191" s="155">
        <v>0</v>
      </c>
      <c r="M191" s="157">
        <f>(H191*1.33+I191*1.67+J191*2)/E191</f>
        <v>0</v>
      </c>
      <c r="N191" s="155">
        <f>M191+F191</f>
        <v>0.4</v>
      </c>
    </row>
    <row r="192" ht="14.5" customHeight="1">
      <c r="A192" t="s" s="163">
        <v>101</v>
      </c>
      <c r="B192" s="155">
        <v>2017</v>
      </c>
      <c r="C192" t="s" s="156">
        <v>259</v>
      </c>
      <c r="D192" s="155">
        <f>'2017 - 2017 - Field of Dreamers'!C16</f>
        <v>63</v>
      </c>
      <c r="E192" s="155">
        <f>'2017 - 2017 - Field of Dreamers'!D16</f>
        <v>40</v>
      </c>
      <c r="F192" s="155">
        <f>'2017 - 2017 - Field of Dreamers'!E16</f>
        <v>0.634920634920635</v>
      </c>
      <c r="G192" s="155">
        <f>'2017 - 2017 - Field of Dreamers'!F16</f>
        <v>38</v>
      </c>
      <c r="H192" s="155">
        <f>'2017 - 2017 - Field of Dreamers'!G16</f>
        <v>2</v>
      </c>
      <c r="I192" s="155">
        <f>'2017 - 2017 - Field of Dreamers'!H16</f>
        <v>0</v>
      </c>
      <c r="J192" s="155">
        <f>'2017 - 2017 - Field of Dreamers'!I16</f>
        <v>0</v>
      </c>
      <c r="K192" s="155">
        <f>'2017 - 2017 - Field of Dreamers'!J16</f>
        <v>10</v>
      </c>
      <c r="L192" s="155">
        <f>'2017 - 2017 - Field of Dreamers'!K16</f>
        <v>24</v>
      </c>
      <c r="M192" s="155">
        <f>'2017 - 2017 - Field of Dreamers'!L16</f>
        <v>0.06665</v>
      </c>
      <c r="N192" s="155">
        <f>'2017 - 2017 - Field of Dreamers'!M16</f>
        <v>0.701570634920635</v>
      </c>
    </row>
    <row r="193" ht="14.5" customHeight="1">
      <c r="A193" t="s" s="163">
        <v>101</v>
      </c>
      <c r="B193" s="155">
        <v>2018</v>
      </c>
      <c r="C193" t="s" s="156">
        <v>264</v>
      </c>
      <c r="D193" s="155">
        <f>'All Seasons - All Seasons'!C95</f>
        <v>29</v>
      </c>
      <c r="E193" s="155">
        <f>'All Seasons - All Seasons'!D95</f>
        <v>18</v>
      </c>
      <c r="F193" s="155">
        <f>'All Seasons - All Seasons'!E95</f>
        <v>0.620689655172414</v>
      </c>
      <c r="G193" s="155">
        <f>'All Seasons - All Seasons'!F95</f>
        <v>18</v>
      </c>
      <c r="H193" s="155">
        <f>'All Seasons - All Seasons'!G95</f>
        <v>0</v>
      </c>
      <c r="I193" s="155">
        <f>'All Seasons - All Seasons'!H95</f>
        <v>0</v>
      </c>
      <c r="J193" s="155">
        <f>'All Seasons - All Seasons'!I95</f>
        <v>0</v>
      </c>
      <c r="K193" s="155">
        <f>'All Seasons - All Seasons'!J95</f>
        <v>8</v>
      </c>
      <c r="L193" s="155">
        <f>'All Seasons - All Seasons'!K95</f>
        <v>8</v>
      </c>
      <c r="M193" s="155">
        <f>'All Seasons - All Seasons'!L95</f>
        <v>0</v>
      </c>
      <c r="N193" s="155">
        <f>'All Seasons - All Seasons'!M95</f>
        <v>0.620689655172414</v>
      </c>
    </row>
    <row r="194" ht="14.5" customHeight="1">
      <c r="A194" t="s" s="158">
        <v>258</v>
      </c>
      <c r="B194" s="159"/>
      <c r="C194" s="160"/>
      <c r="D194" s="161">
        <f>SUM(D190:D193)</f>
        <v>102</v>
      </c>
      <c r="E194" s="161">
        <f>SUM(E190:E193)</f>
        <v>62</v>
      </c>
      <c r="F194" s="162">
        <f>E194/D194</f>
        <v>0.607843137254902</v>
      </c>
      <c r="G194" s="161">
        <f>SUM(G190:G193)</f>
        <v>60</v>
      </c>
      <c r="H194" s="161">
        <f>SUM(H190:H193)</f>
        <v>2</v>
      </c>
      <c r="I194" s="161">
        <f>SUM(I190:I193)</f>
        <v>0</v>
      </c>
      <c r="J194" s="161">
        <f>SUM(J190:J193)</f>
        <v>0</v>
      </c>
      <c r="K194" s="161">
        <f>SUM(K190:K193)</f>
        <v>19</v>
      </c>
      <c r="L194" s="161">
        <f>SUM(L190:L193)</f>
        <v>33</v>
      </c>
      <c r="M194" s="162">
        <f>(H194*1.33+I194*1.67+J194*2)/E194</f>
        <v>0.0429032258064516</v>
      </c>
      <c r="N194" s="161">
        <f>M194+F194</f>
        <v>0.650746363061354</v>
      </c>
    </row>
    <row r="195" ht="14.5" customHeight="1">
      <c r="A195" s="151"/>
      <c r="B195" s="152"/>
      <c r="C195" s="153"/>
      <c r="D195" s="152"/>
      <c r="E195" s="152"/>
      <c r="F195" s="152"/>
      <c r="G195" s="152"/>
      <c r="H195" s="152"/>
      <c r="I195" s="152"/>
      <c r="J195" s="152"/>
      <c r="K195" s="152"/>
      <c r="L195" s="152"/>
      <c r="M195" s="152"/>
      <c r="N195" s="152"/>
    </row>
    <row r="196" ht="14.5" customHeight="1">
      <c r="A196" t="s" s="163">
        <v>83</v>
      </c>
      <c r="B196" s="155">
        <v>2014</v>
      </c>
      <c r="C196" t="s" s="156">
        <v>263</v>
      </c>
      <c r="D196" s="155">
        <v>15</v>
      </c>
      <c r="E196" s="155">
        <v>10</v>
      </c>
      <c r="F196" s="157">
        <f>E196/D196</f>
        <v>0.666666666666667</v>
      </c>
      <c r="G196" s="164">
        <v>8</v>
      </c>
      <c r="H196" s="155">
        <v>2</v>
      </c>
      <c r="I196" s="155">
        <v>0</v>
      </c>
      <c r="J196" s="155">
        <v>0</v>
      </c>
      <c r="K196" s="155">
        <v>1</v>
      </c>
      <c r="L196" s="155">
        <v>5</v>
      </c>
      <c r="M196" s="157">
        <f>(H196*1.33+I196*1.67+J196*2)/E196</f>
        <v>0.266</v>
      </c>
      <c r="N196" s="155">
        <f>M196+F196</f>
        <v>0.932666666666667</v>
      </c>
    </row>
    <row r="197" ht="14.5" customHeight="1">
      <c r="A197" t="s" s="158">
        <v>258</v>
      </c>
      <c r="B197" s="159"/>
      <c r="C197" s="160"/>
      <c r="D197" s="161">
        <f>D196</f>
        <v>15</v>
      </c>
      <c r="E197" s="161">
        <f>E196</f>
        <v>10</v>
      </c>
      <c r="F197" s="162">
        <f>E197/D197</f>
        <v>0.666666666666667</v>
      </c>
      <c r="G197" s="161">
        <f>G196</f>
        <v>8</v>
      </c>
      <c r="H197" s="161">
        <f>H196</f>
        <v>2</v>
      </c>
      <c r="I197" s="161">
        <f>I196</f>
        <v>0</v>
      </c>
      <c r="J197" s="161">
        <f>J196</f>
        <v>0</v>
      </c>
      <c r="K197" s="161">
        <f>K196</f>
        <v>1</v>
      </c>
      <c r="L197" s="161">
        <f>L196</f>
        <v>5</v>
      </c>
      <c r="M197" s="162">
        <f>(H197*1.33+I197*1.67+J197*2)/E197</f>
        <v>0.266</v>
      </c>
      <c r="N197" s="161">
        <f>M197+F197</f>
        <v>0.932666666666667</v>
      </c>
    </row>
    <row r="198" ht="14.5" customHeight="1">
      <c r="A198" s="151"/>
      <c r="B198" s="152"/>
      <c r="C198" s="153"/>
      <c r="D198" s="152"/>
      <c r="E198" s="152"/>
      <c r="F198" s="152"/>
      <c r="G198" s="152"/>
      <c r="H198" s="152"/>
      <c r="I198" s="152"/>
      <c r="J198" s="152"/>
      <c r="K198" s="152"/>
      <c r="L198" s="152"/>
      <c r="M198" s="152"/>
      <c r="N198" s="152"/>
    </row>
    <row r="199" ht="14.5" customHeight="1">
      <c r="A199" t="s" s="163">
        <v>148</v>
      </c>
      <c r="B199" s="155">
        <v>2017</v>
      </c>
      <c r="C199" t="s" s="156">
        <v>266</v>
      </c>
      <c r="D199" s="155">
        <f>'2017 - 2017 - Field of Dreamers'!C56</f>
        <v>4</v>
      </c>
      <c r="E199" s="155">
        <f>'2017 - 2017 - Field of Dreamers'!D56</f>
        <v>3</v>
      </c>
      <c r="F199" s="155">
        <f>'2017 - 2017 - Field of Dreamers'!E56</f>
        <v>0.75</v>
      </c>
      <c r="G199" s="155">
        <f>'2017 - 2017 - Field of Dreamers'!F56</f>
        <v>2</v>
      </c>
      <c r="H199" s="155">
        <f>'2017 - 2017 - Field of Dreamers'!G56</f>
        <v>1</v>
      </c>
      <c r="I199" s="155">
        <f>'2017 - 2017 - Field of Dreamers'!H56</f>
        <v>0</v>
      </c>
      <c r="J199" s="155">
        <f>'2017 - 2017 - Field of Dreamers'!I56</f>
        <v>0</v>
      </c>
      <c r="K199" s="155">
        <f>'2017 - 2017 - Field of Dreamers'!J56</f>
        <v>0</v>
      </c>
      <c r="L199" s="155">
        <f>'2017 - 2017 - Field of Dreamers'!K56</f>
        <v>0</v>
      </c>
      <c r="M199" s="155">
        <f>'2017 - 2017 - Field of Dreamers'!L56</f>
        <v>0.444333333333333</v>
      </c>
      <c r="N199" s="155">
        <f>'2017 - 2017 - Field of Dreamers'!M56</f>
        <v>1.19433333333333</v>
      </c>
    </row>
    <row r="200" ht="14.5" customHeight="1">
      <c r="A200" t="s" s="158">
        <v>258</v>
      </c>
      <c r="B200" s="159"/>
      <c r="C200" s="160"/>
      <c r="D200" s="161">
        <f>D199</f>
        <v>4</v>
      </c>
      <c r="E200" s="161">
        <f>E199</f>
        <v>3</v>
      </c>
      <c r="F200" s="162">
        <f>E200/D200</f>
        <v>0.75</v>
      </c>
      <c r="G200" s="161">
        <f>G199</f>
        <v>2</v>
      </c>
      <c r="H200" s="161">
        <f>H199</f>
        <v>1</v>
      </c>
      <c r="I200" s="161">
        <f>I199</f>
        <v>0</v>
      </c>
      <c r="J200" s="161">
        <f>J199</f>
        <v>0</v>
      </c>
      <c r="K200" s="161">
        <f>K199</f>
        <v>0</v>
      </c>
      <c r="L200" s="161">
        <f>L199</f>
        <v>0</v>
      </c>
      <c r="M200" s="162">
        <f>(H200*1.33+I200*1.67+J200*2)/E200</f>
        <v>0.443333333333333</v>
      </c>
      <c r="N200" s="161">
        <f>M200+F200</f>
        <v>1.19333333333333</v>
      </c>
    </row>
    <row r="201" ht="14.5" customHeight="1">
      <c r="A201" s="151"/>
      <c r="B201" s="165"/>
      <c r="C201" s="165"/>
      <c r="D201" s="165"/>
      <c r="E201" s="165"/>
      <c r="F201" s="165"/>
      <c r="G201" s="165"/>
      <c r="H201" s="165"/>
      <c r="I201" s="165"/>
      <c r="J201" s="165"/>
      <c r="K201" s="165"/>
      <c r="L201" s="165"/>
      <c r="M201" s="165"/>
      <c r="N201" s="165"/>
    </row>
    <row r="202" ht="14.5" customHeight="1">
      <c r="A202" t="s" s="163">
        <v>139</v>
      </c>
      <c r="B202" s="155">
        <v>2017</v>
      </c>
      <c r="C202" t="s" s="156">
        <v>264</v>
      </c>
      <c r="D202" s="155">
        <f>'2017 - 2017 - Field of Dreamers'!C38</f>
        <v>60</v>
      </c>
      <c r="E202" s="155">
        <f>'2017 - 2017 - Field of Dreamers'!D38</f>
        <v>29</v>
      </c>
      <c r="F202" s="155">
        <f>'2017 - 2017 - Field of Dreamers'!E38</f>
        <v>0.483333333333333</v>
      </c>
      <c r="G202" s="155">
        <f>'2017 - 2017 - Field of Dreamers'!F38</f>
        <v>28</v>
      </c>
      <c r="H202" s="155">
        <f>'2017 - 2017 - Field of Dreamers'!G38</f>
        <v>1</v>
      </c>
      <c r="I202" s="155">
        <f>'2017 - 2017 - Field of Dreamers'!H38</f>
        <v>0</v>
      </c>
      <c r="J202" s="155">
        <f>'2017 - 2017 - Field of Dreamers'!I38</f>
        <v>0</v>
      </c>
      <c r="K202" s="155">
        <f>'2017 - 2017 - Field of Dreamers'!J38</f>
        <v>19</v>
      </c>
      <c r="L202" s="155">
        <f>'2017 - 2017 - Field of Dreamers'!K38</f>
        <v>18</v>
      </c>
      <c r="M202" s="155">
        <f>'2017 - 2017 - Field of Dreamers'!L38</f>
        <v>0.0459655172413793</v>
      </c>
      <c r="N202" s="155">
        <f>'2017 - 2017 - Field of Dreamers'!M38</f>
        <v>0.529298850574712</v>
      </c>
    </row>
    <row r="203" ht="14.5" customHeight="1">
      <c r="A203" t="s" s="158">
        <v>258</v>
      </c>
      <c r="B203" s="159"/>
      <c r="C203" s="160"/>
      <c r="D203" s="161">
        <f>D202</f>
        <v>60</v>
      </c>
      <c r="E203" s="161">
        <f>E202</f>
        <v>29</v>
      </c>
      <c r="F203" s="162">
        <f>E203/D203</f>
        <v>0.483333333333333</v>
      </c>
      <c r="G203" s="161">
        <f>G202</f>
        <v>28</v>
      </c>
      <c r="H203" s="161">
        <f>H202</f>
        <v>1</v>
      </c>
      <c r="I203" s="161">
        <f>I202</f>
        <v>0</v>
      </c>
      <c r="J203" s="161">
        <f>J202</f>
        <v>0</v>
      </c>
      <c r="K203" s="161">
        <f>K202</f>
        <v>19</v>
      </c>
      <c r="L203" s="161">
        <f>L202</f>
        <v>18</v>
      </c>
      <c r="M203" s="162">
        <f>(H203*1.33+I203*1.67+J203*2)/E203</f>
        <v>0.0458620689655172</v>
      </c>
      <c r="N203" s="161">
        <f>M203+F203</f>
        <v>0.52919540229885</v>
      </c>
    </row>
    <row r="204" ht="14.5" customHeight="1">
      <c r="A204" s="151"/>
      <c r="B204" s="165"/>
      <c r="C204" s="165"/>
      <c r="D204" s="165"/>
      <c r="E204" s="165"/>
      <c r="F204" s="165"/>
      <c r="G204" s="165"/>
      <c r="H204" s="165"/>
      <c r="I204" s="165"/>
      <c r="J204" s="165"/>
      <c r="K204" s="165"/>
      <c r="L204" s="165"/>
      <c r="M204" s="165"/>
      <c r="N204" s="165"/>
    </row>
    <row r="205" ht="14.5" customHeight="1">
      <c r="A205" t="s" s="163">
        <v>70</v>
      </c>
      <c r="B205" s="155">
        <v>2012</v>
      </c>
      <c r="C205" t="s" s="156">
        <v>257</v>
      </c>
      <c r="D205" s="155">
        <v>22</v>
      </c>
      <c r="E205" s="155">
        <v>12</v>
      </c>
      <c r="F205" s="157">
        <f>E205/D205</f>
        <v>0.545454545454545</v>
      </c>
      <c r="G205" s="155">
        <v>10</v>
      </c>
      <c r="H205" s="155">
        <v>2</v>
      </c>
      <c r="I205" s="155">
        <v>0</v>
      </c>
      <c r="J205" s="155">
        <v>0</v>
      </c>
      <c r="K205" s="155">
        <v>9</v>
      </c>
      <c r="L205" s="155">
        <v>5</v>
      </c>
      <c r="M205" s="157">
        <f>(H205*1.33+I205*1.67+J205*2)/E205</f>
        <v>0.221666666666667</v>
      </c>
      <c r="N205" s="155">
        <f>M205+F205</f>
        <v>0.767121212121212</v>
      </c>
    </row>
    <row r="206" ht="14.5" customHeight="1">
      <c r="A206" t="s" s="163">
        <v>70</v>
      </c>
      <c r="B206" s="155">
        <v>2013</v>
      </c>
      <c r="C206" t="s" s="156">
        <v>263</v>
      </c>
      <c r="D206" s="155">
        <v>27</v>
      </c>
      <c r="E206" s="155">
        <v>15</v>
      </c>
      <c r="F206" s="157">
        <f>E206/D206</f>
        <v>0.555555555555556</v>
      </c>
      <c r="G206" s="155">
        <v>15</v>
      </c>
      <c r="H206" s="155">
        <v>0</v>
      </c>
      <c r="I206" s="155">
        <v>0</v>
      </c>
      <c r="J206" s="155">
        <v>0</v>
      </c>
      <c r="K206" s="155">
        <v>8</v>
      </c>
      <c r="L206" s="155">
        <v>3</v>
      </c>
      <c r="M206" s="157">
        <f>(H206*1.33+I206*1.67+J206*2)/E206</f>
        <v>0</v>
      </c>
      <c r="N206" s="155">
        <f>M206+F206</f>
        <v>0.555555555555556</v>
      </c>
    </row>
    <row r="207" ht="14.5" customHeight="1">
      <c r="A207" t="s" s="163">
        <v>70</v>
      </c>
      <c r="B207" s="155">
        <v>2014</v>
      </c>
      <c r="C207" t="s" s="156">
        <v>263</v>
      </c>
      <c r="D207" s="155">
        <v>49</v>
      </c>
      <c r="E207" s="155">
        <v>25</v>
      </c>
      <c r="F207" s="157">
        <f>E207/D207</f>
        <v>0.510204081632653</v>
      </c>
      <c r="G207" s="155">
        <v>23</v>
      </c>
      <c r="H207" s="155">
        <v>2</v>
      </c>
      <c r="I207" s="155">
        <v>0</v>
      </c>
      <c r="J207" s="155">
        <v>0</v>
      </c>
      <c r="K207" s="155">
        <v>6</v>
      </c>
      <c r="L207" s="155">
        <v>8</v>
      </c>
      <c r="M207" s="157">
        <f>(H207*1.33+I207*1.67+J207*2)/E207</f>
        <v>0.1064</v>
      </c>
      <c r="N207" s="155">
        <f>M207+F207</f>
        <v>0.616604081632653</v>
      </c>
    </row>
    <row r="208" ht="14.5" customHeight="1">
      <c r="A208" t="s" s="163">
        <v>70</v>
      </c>
      <c r="B208" s="155">
        <v>2015</v>
      </c>
      <c r="C208" t="s" s="156">
        <v>263</v>
      </c>
      <c r="D208" s="155">
        <v>29</v>
      </c>
      <c r="E208" s="155">
        <v>19</v>
      </c>
      <c r="F208" s="157">
        <f>E208/D208</f>
        <v>0.655172413793103</v>
      </c>
      <c r="G208" s="164">
        <v>18</v>
      </c>
      <c r="H208" s="155">
        <v>1</v>
      </c>
      <c r="I208" s="155">
        <v>0</v>
      </c>
      <c r="J208" s="155">
        <v>0</v>
      </c>
      <c r="K208" s="155">
        <v>8</v>
      </c>
      <c r="L208" s="155">
        <v>8</v>
      </c>
      <c r="M208" s="157">
        <f>(H208*1.33+I208*1.67+J208*2)/E208</f>
        <v>0.07000000000000001</v>
      </c>
      <c r="N208" s="155">
        <f>M208+F208</f>
        <v>0.725172413793103</v>
      </c>
    </row>
    <row r="209" ht="14.5" customHeight="1">
      <c r="A209" t="s" s="163">
        <v>70</v>
      </c>
      <c r="B209" s="155">
        <v>2016</v>
      </c>
      <c r="C209" t="s" s="156">
        <v>263</v>
      </c>
      <c r="D209" s="155">
        <v>34</v>
      </c>
      <c r="E209" s="155">
        <v>16</v>
      </c>
      <c r="F209" s="157">
        <f>E209/D209</f>
        <v>0.470588235294118</v>
      </c>
      <c r="G209" s="164">
        <v>16</v>
      </c>
      <c r="H209" s="155">
        <v>0</v>
      </c>
      <c r="I209" s="155">
        <v>0</v>
      </c>
      <c r="J209" s="155">
        <v>0</v>
      </c>
      <c r="K209" s="155">
        <v>10</v>
      </c>
      <c r="L209" s="155">
        <v>8</v>
      </c>
      <c r="M209" s="157">
        <f>(H209*1.33+I209*1.67+J209*2)/E209</f>
        <v>0</v>
      </c>
      <c r="N209" s="155">
        <f>M209+F209</f>
        <v>0.470588235294118</v>
      </c>
    </row>
    <row r="210" ht="14.5" customHeight="1">
      <c r="A210" t="s" s="163">
        <v>70</v>
      </c>
      <c r="B210" s="155">
        <v>2017</v>
      </c>
      <c r="C210" t="s" s="156">
        <v>259</v>
      </c>
      <c r="D210" s="155">
        <f>'2017 - 2017 - Field of Dreamers'!C24</f>
        <v>42</v>
      </c>
      <c r="E210" s="155">
        <f>'2017 - 2017 - Field of Dreamers'!D24</f>
        <v>26</v>
      </c>
      <c r="F210" s="155">
        <f>'2017 - 2017 - Field of Dreamers'!E24</f>
        <v>0.619047619047619</v>
      </c>
      <c r="G210" s="155">
        <f>'2017 - 2017 - Field of Dreamers'!F24</f>
        <v>26</v>
      </c>
      <c r="H210" s="155">
        <f>'2017 - 2017 - Field of Dreamers'!G24</f>
        <v>0</v>
      </c>
      <c r="I210" s="155">
        <f>'2017 - 2017 - Field of Dreamers'!H24</f>
        <v>0</v>
      </c>
      <c r="J210" s="155">
        <f>'2017 - 2017 - Field of Dreamers'!I24</f>
        <v>0</v>
      </c>
      <c r="K210" s="155">
        <f>'2017 - 2017 - Field of Dreamers'!J24</f>
        <v>12</v>
      </c>
      <c r="L210" s="155">
        <f>'2017 - 2017 - Field of Dreamers'!K24</f>
        <v>20</v>
      </c>
      <c r="M210" s="155">
        <f>'2017 - 2017 - Field of Dreamers'!L24</f>
        <v>0</v>
      </c>
      <c r="N210" s="155">
        <f>'2017 - 2017 - Field of Dreamers'!M24</f>
        <v>0.619047619047619</v>
      </c>
    </row>
    <row r="211" ht="14.5" customHeight="1">
      <c r="A211" t="s" s="163">
        <v>70</v>
      </c>
      <c r="B211" s="155">
        <v>2018</v>
      </c>
      <c r="C211" t="s" s="156">
        <v>265</v>
      </c>
      <c r="D211" s="155">
        <f>'All Seasons - All Seasons'!C105</f>
        <v>46</v>
      </c>
      <c r="E211" s="155">
        <f>'All Seasons - All Seasons'!D105</f>
        <v>34</v>
      </c>
      <c r="F211" s="155">
        <f>'All Seasons - All Seasons'!E105</f>
        <v>0.739130434782609</v>
      </c>
      <c r="G211" s="155">
        <f>'All Seasons - All Seasons'!F105</f>
        <v>34</v>
      </c>
      <c r="H211" s="155">
        <f>'All Seasons - All Seasons'!G105</f>
        <v>0</v>
      </c>
      <c r="I211" s="155">
        <f>'All Seasons - All Seasons'!H105</f>
        <v>0</v>
      </c>
      <c r="J211" s="155">
        <f>'All Seasons - All Seasons'!I105</f>
        <v>0</v>
      </c>
      <c r="K211" s="155">
        <f>'All Seasons - All Seasons'!J105</f>
        <v>19</v>
      </c>
      <c r="L211" s="155">
        <f>'All Seasons - All Seasons'!K105</f>
        <v>15</v>
      </c>
      <c r="M211" s="155">
        <f>'All Seasons - All Seasons'!L105</f>
        <v>0</v>
      </c>
      <c r="N211" s="155">
        <f>'All Seasons - All Seasons'!M105</f>
        <v>0.739130434782609</v>
      </c>
    </row>
    <row r="212" ht="14.5" customHeight="1">
      <c r="A212" t="s" s="163">
        <v>70</v>
      </c>
      <c r="B212" s="155">
        <v>2019</v>
      </c>
      <c r="C212" t="s" s="156">
        <v>262</v>
      </c>
      <c r="D212" s="155">
        <f>'2019 Field of Dreamers - 2019 -'!C37</f>
        <v>23</v>
      </c>
      <c r="E212" s="155">
        <f>'2019 Field of Dreamers - 2019 -'!D37</f>
        <v>14</v>
      </c>
      <c r="F212" s="155">
        <f>'2019 Field of Dreamers - 2019 -'!E37</f>
        <v>0.608695652173913</v>
      </c>
      <c r="G212" s="155">
        <f>'2019 Field of Dreamers - 2019 -'!F37</f>
        <v>14</v>
      </c>
      <c r="H212" s="155">
        <f>'2019 Field of Dreamers - 2019 -'!G37</f>
        <v>0</v>
      </c>
      <c r="I212" s="155">
        <f>'2019 Field of Dreamers - 2019 -'!H37</f>
        <v>0</v>
      </c>
      <c r="J212" s="155">
        <f>'2019 Field of Dreamers - 2019 -'!I37</f>
        <v>0</v>
      </c>
      <c r="K212" s="155">
        <f>'2019 Field of Dreamers - 2019 -'!J37</f>
        <v>6</v>
      </c>
      <c r="L212" s="155">
        <f>'2019 Field of Dreamers - 2019 -'!K37</f>
        <v>7</v>
      </c>
      <c r="M212" s="155">
        <f>'2019 Field of Dreamers - 2019 -'!L37</f>
        <v>0</v>
      </c>
      <c r="N212" s="155">
        <f>'2019 Field of Dreamers - 2019 -'!M37</f>
        <v>0.608695652173913</v>
      </c>
    </row>
    <row r="213" ht="14.5" customHeight="1">
      <c r="A213" t="s" s="158">
        <v>258</v>
      </c>
      <c r="B213" s="159"/>
      <c r="C213" s="160"/>
      <c r="D213" s="161">
        <f>SUM(D205:D212)</f>
        <v>272</v>
      </c>
      <c r="E213" s="161">
        <f>SUM(E205:E212)</f>
        <v>161</v>
      </c>
      <c r="F213" s="162">
        <f>E213/D213</f>
        <v>0.591911764705882</v>
      </c>
      <c r="G213" s="161">
        <f>SUM(G205:G212)</f>
        <v>156</v>
      </c>
      <c r="H213" s="161">
        <f>SUM(H205:H212)</f>
        <v>5</v>
      </c>
      <c r="I213" s="161">
        <f>SUM(I205:I212)</f>
        <v>0</v>
      </c>
      <c r="J213" s="161">
        <f>SUM(J205:J212)</f>
        <v>0</v>
      </c>
      <c r="K213" s="161">
        <f>SUM(K205:K212)</f>
        <v>78</v>
      </c>
      <c r="L213" s="161">
        <f>SUM(L205:L212)</f>
        <v>74</v>
      </c>
      <c r="M213" s="162">
        <f>(H213*1.33+I213*1.67+J213*2)/E213</f>
        <v>0.041304347826087</v>
      </c>
      <c r="N213" s="161">
        <f>M213+F213</f>
        <v>0.633216112531969</v>
      </c>
    </row>
    <row r="214" ht="14.5" customHeight="1">
      <c r="A214" s="151"/>
      <c r="B214" s="152"/>
      <c r="C214" s="153"/>
      <c r="D214" s="152"/>
      <c r="E214" s="152"/>
      <c r="F214" s="152"/>
      <c r="G214" s="152"/>
      <c r="H214" s="152"/>
      <c r="I214" s="152"/>
      <c r="J214" s="152"/>
      <c r="K214" s="152"/>
      <c r="L214" s="152"/>
      <c r="M214" s="152"/>
      <c r="N214" s="152"/>
    </row>
    <row r="215" ht="14.5" customHeight="1">
      <c r="A215" t="s" s="154">
        <v>38</v>
      </c>
      <c r="B215" s="155">
        <v>2007</v>
      </c>
      <c r="C215" t="s" s="156">
        <v>257</v>
      </c>
      <c r="D215" s="155">
        <v>10</v>
      </c>
      <c r="E215" s="155">
        <v>4</v>
      </c>
      <c r="F215" s="157">
        <f>E215/D215</f>
        <v>0.4</v>
      </c>
      <c r="G215" s="155">
        <v>4</v>
      </c>
      <c r="H215" s="155">
        <v>0</v>
      </c>
      <c r="I215" s="155">
        <v>0</v>
      </c>
      <c r="J215" s="155">
        <v>0</v>
      </c>
      <c r="K215" s="155">
        <v>0</v>
      </c>
      <c r="L215" s="155">
        <v>1</v>
      </c>
      <c r="M215" s="157">
        <f>(H215*1.33+I215*1.67+J215*2)/E215</f>
        <v>0</v>
      </c>
      <c r="N215" s="155">
        <f>M215+F215</f>
        <v>0.4</v>
      </c>
    </row>
    <row r="216" ht="14.5" customHeight="1">
      <c r="A216" t="s" s="158">
        <v>258</v>
      </c>
      <c r="B216" s="159"/>
      <c r="C216" s="160"/>
      <c r="D216" s="161">
        <f>D215</f>
        <v>10</v>
      </c>
      <c r="E216" s="161">
        <f>E215</f>
        <v>4</v>
      </c>
      <c r="F216" s="162">
        <f>E216/D216</f>
        <v>0.4</v>
      </c>
      <c r="G216" s="161">
        <f>G215</f>
        <v>4</v>
      </c>
      <c r="H216" s="161">
        <f>H215</f>
        <v>0</v>
      </c>
      <c r="I216" s="161">
        <f>I215</f>
        <v>0</v>
      </c>
      <c r="J216" s="161">
        <f>J215</f>
        <v>0</v>
      </c>
      <c r="K216" s="161">
        <f>K215</f>
        <v>0</v>
      </c>
      <c r="L216" s="161">
        <f>L215</f>
        <v>1</v>
      </c>
      <c r="M216" s="162">
        <f>(H216*1.33+I216*1.67+J216*2)/E216</f>
        <v>0</v>
      </c>
      <c r="N216" s="161">
        <f>M216+F216</f>
        <v>0.4</v>
      </c>
    </row>
    <row r="217" ht="14.5" customHeight="1">
      <c r="A217" s="151"/>
      <c r="B217" s="152"/>
      <c r="C217" s="153"/>
      <c r="D217" s="152"/>
      <c r="E217" s="152"/>
      <c r="F217" s="152"/>
      <c r="G217" s="152"/>
      <c r="H217" s="152"/>
      <c r="I217" s="152"/>
      <c r="J217" s="152"/>
      <c r="K217" s="152"/>
      <c r="L217" s="152"/>
      <c r="M217" s="152"/>
      <c r="N217" s="152"/>
    </row>
    <row r="218" ht="14.5" customHeight="1">
      <c r="A218" t="s" s="154">
        <v>126</v>
      </c>
      <c r="B218" s="155">
        <v>2017</v>
      </c>
      <c r="C218" t="s" s="156">
        <v>264</v>
      </c>
      <c r="D218" s="155">
        <f>'2017 - 2017 - Field of Dreamers'!C15</f>
        <v>57</v>
      </c>
      <c r="E218" s="155">
        <f>'2017 - 2017 - Field of Dreamers'!D15</f>
        <v>34</v>
      </c>
      <c r="F218" s="155">
        <f>'2017 - 2017 - Field of Dreamers'!E15</f>
        <v>0.596491228070175</v>
      </c>
      <c r="G218" s="155">
        <f>'2017 - 2017 - Field of Dreamers'!F15</f>
        <v>34</v>
      </c>
      <c r="H218" s="155">
        <f>'2017 - 2017 - Field of Dreamers'!G15</f>
        <v>0</v>
      </c>
      <c r="I218" s="155">
        <f>'2017 - 2017 - Field of Dreamers'!H15</f>
        <v>0</v>
      </c>
      <c r="J218" s="155">
        <f>'2017 - 2017 - Field of Dreamers'!I15</f>
        <v>0</v>
      </c>
      <c r="K218" s="155">
        <f>'2017 - 2017 - Field of Dreamers'!J15</f>
        <v>12</v>
      </c>
      <c r="L218" s="155">
        <f>'2017 - 2017 - Field of Dreamers'!K15</f>
        <v>27</v>
      </c>
      <c r="M218" s="155">
        <f>'2017 - 2017 - Field of Dreamers'!L15</f>
        <v>0</v>
      </c>
      <c r="N218" s="155">
        <f>'2017 - 2017 - Field of Dreamers'!M15</f>
        <v>0.596491228070175</v>
      </c>
    </row>
    <row r="219" ht="14.5" customHeight="1">
      <c r="A219" t="s" s="154">
        <v>126</v>
      </c>
      <c r="B219" s="155">
        <v>2018</v>
      </c>
      <c r="C219" t="s" s="156">
        <v>259</v>
      </c>
      <c r="D219" s="155">
        <f>'All Seasons - All Seasons'!C109</f>
        <v>25</v>
      </c>
      <c r="E219" s="155">
        <f>'All Seasons - All Seasons'!D109</f>
        <v>8</v>
      </c>
      <c r="F219" s="155">
        <f>'All Seasons - All Seasons'!E109</f>
        <v>0.32</v>
      </c>
      <c r="G219" s="155">
        <f>'All Seasons - All Seasons'!F109</f>
        <v>8</v>
      </c>
      <c r="H219" s="155">
        <f>'All Seasons - All Seasons'!G109</f>
        <v>0</v>
      </c>
      <c r="I219" s="155">
        <f>'All Seasons - All Seasons'!H109</f>
        <v>0</v>
      </c>
      <c r="J219" s="155">
        <f>'All Seasons - All Seasons'!I109</f>
        <v>0</v>
      </c>
      <c r="K219" s="155">
        <f>'All Seasons - All Seasons'!J109</f>
        <v>1</v>
      </c>
      <c r="L219" s="155">
        <f>'All Seasons - All Seasons'!K109</f>
        <v>2</v>
      </c>
      <c r="M219" s="155">
        <f>'All Seasons - All Seasons'!L109</f>
        <v>0</v>
      </c>
      <c r="N219" s="155">
        <f>'All Seasons - All Seasons'!M109</f>
        <v>0.32</v>
      </c>
    </row>
    <row r="220" ht="14.5" customHeight="1">
      <c r="A220" t="s" s="158">
        <v>258</v>
      </c>
      <c r="B220" s="159"/>
      <c r="C220" s="160"/>
      <c r="D220" s="161">
        <f>SUM(D218:D219)</f>
        <v>82</v>
      </c>
      <c r="E220" s="161">
        <f>SUM(E218:E219)</f>
        <v>42</v>
      </c>
      <c r="F220" s="162">
        <f>E220/D220</f>
        <v>0.51219512195122</v>
      </c>
      <c r="G220" s="161">
        <f>SUM(G218:G219)</f>
        <v>42</v>
      </c>
      <c r="H220" s="161">
        <f>SUM(H218:H219)</f>
        <v>0</v>
      </c>
      <c r="I220" s="161">
        <f>SUM(I218:I219)</f>
        <v>0</v>
      </c>
      <c r="J220" s="161">
        <f>SUM(J218:J219)</f>
        <v>0</v>
      </c>
      <c r="K220" s="161">
        <f>SUM(K218:K219)</f>
        <v>13</v>
      </c>
      <c r="L220" s="161">
        <f>SUM(L218:L219)</f>
        <v>29</v>
      </c>
      <c r="M220" s="162">
        <f>(H220*1.33+I220*1.67+J220*2)/E220</f>
        <v>0</v>
      </c>
      <c r="N220" s="161">
        <f>M220+F220</f>
        <v>0.51219512195122</v>
      </c>
    </row>
    <row r="221" ht="14.5" customHeight="1">
      <c r="A221" s="151"/>
      <c r="B221" s="152"/>
      <c r="C221" s="153"/>
      <c r="D221" s="152"/>
      <c r="E221" s="152"/>
      <c r="F221" s="152"/>
      <c r="G221" s="152"/>
      <c r="H221" s="152"/>
      <c r="I221" s="152"/>
      <c r="J221" s="152"/>
      <c r="K221" s="152"/>
      <c r="L221" s="152"/>
      <c r="M221" s="152"/>
      <c r="N221" s="152"/>
    </row>
    <row r="222" ht="14.5" customHeight="1">
      <c r="A222" t="s" s="154">
        <v>194</v>
      </c>
      <c r="B222" s="155">
        <v>2018</v>
      </c>
      <c r="C222" t="s" s="156">
        <v>262</v>
      </c>
      <c r="D222" s="155">
        <f>'2018 Field of Dreamers - 2018 -'!C34</f>
        <v>22</v>
      </c>
      <c r="E222" s="155">
        <f>'2018 Field of Dreamers - 2018 -'!D34</f>
        <v>17</v>
      </c>
      <c r="F222" s="155">
        <f>'2018 Field of Dreamers - 2018 -'!E34</f>
        <v>0.772727272727273</v>
      </c>
      <c r="G222" s="155">
        <f>'2018 Field of Dreamers - 2018 -'!F34</f>
        <v>17</v>
      </c>
      <c r="H222" s="155">
        <f>'2018 Field of Dreamers - 2018 -'!G34</f>
        <v>0</v>
      </c>
      <c r="I222" s="155">
        <f>'2018 Field of Dreamers - 2018 -'!H34</f>
        <v>0</v>
      </c>
      <c r="J222" s="155">
        <f>'2018 Field of Dreamers - 2018 -'!I34</f>
        <v>0</v>
      </c>
      <c r="K222" s="155">
        <f>'2018 Field of Dreamers - 2018 -'!J34</f>
        <v>4</v>
      </c>
      <c r="L222" s="155">
        <f>'2018 Field of Dreamers - 2018 -'!K34</f>
        <v>14</v>
      </c>
      <c r="M222" s="157">
        <f>(H222*1.33+I222*1.67+J222*2)/E222</f>
        <v>0</v>
      </c>
      <c r="N222" s="155">
        <f>M222+F222</f>
        <v>0.772727272727273</v>
      </c>
    </row>
    <row r="223" ht="14.5" customHeight="1">
      <c r="A223" t="s" s="154">
        <v>194</v>
      </c>
      <c r="B223" s="155">
        <v>2019</v>
      </c>
      <c r="C223" t="s" s="156">
        <v>259</v>
      </c>
      <c r="D223" s="155">
        <f>'2019 Field of Dreamers - 2019 -'!C7</f>
        <v>24</v>
      </c>
      <c r="E223" s="155">
        <f>'2019 Field of Dreamers - 2019 -'!D7</f>
        <v>18</v>
      </c>
      <c r="F223" s="155">
        <f>'2019 Field of Dreamers - 2019 -'!E7</f>
        <v>0.75</v>
      </c>
      <c r="G223" s="155">
        <f>'2019 Field of Dreamers - 2019 -'!F7</f>
        <v>18</v>
      </c>
      <c r="H223" s="155">
        <f>'2019 Field of Dreamers - 2019 -'!G7</f>
        <v>0</v>
      </c>
      <c r="I223" s="155">
        <f>'2019 Field of Dreamers - 2019 -'!H7</f>
        <v>0</v>
      </c>
      <c r="J223" s="155">
        <f>'2019 Field of Dreamers - 2019 -'!I7</f>
        <v>0</v>
      </c>
      <c r="K223" s="155">
        <f>'2019 Field of Dreamers - 2019 -'!J7</f>
        <v>5</v>
      </c>
      <c r="L223" s="155">
        <f>'2019 Field of Dreamers - 2019 -'!K7</f>
        <v>12</v>
      </c>
      <c r="M223" s="157">
        <f>(H223*1.33+I223*1.67+J223*2)/E223</f>
        <v>0</v>
      </c>
      <c r="N223" s="155">
        <f>M223+F223</f>
        <v>0.75</v>
      </c>
    </row>
    <row r="224" ht="14.5" customHeight="1">
      <c r="A224" t="s" s="158">
        <v>258</v>
      </c>
      <c r="B224" s="159"/>
      <c r="C224" s="160"/>
      <c r="D224" s="161">
        <f>SUM(D222:D223)</f>
        <v>46</v>
      </c>
      <c r="E224" s="161">
        <f>SUM(E222:E223)</f>
        <v>35</v>
      </c>
      <c r="F224" s="162">
        <f>E224/D224</f>
        <v>0.760869565217391</v>
      </c>
      <c r="G224" s="161">
        <f>SUM(G222:G223)</f>
        <v>35</v>
      </c>
      <c r="H224" s="161">
        <f>SUM(H222:H223)</f>
        <v>0</v>
      </c>
      <c r="I224" s="161">
        <f>SUM(I222:I223)</f>
        <v>0</v>
      </c>
      <c r="J224" s="161">
        <f>SUM(J222:J223)</f>
        <v>0</v>
      </c>
      <c r="K224" s="161">
        <f>SUM(K222:K223)</f>
        <v>9</v>
      </c>
      <c r="L224" s="161">
        <f>SUM(L222:L223)</f>
        <v>26</v>
      </c>
      <c r="M224" s="162">
        <f>(H224*1.33+I224*1.67+J224*2)/E224</f>
        <v>0</v>
      </c>
      <c r="N224" s="161">
        <f>M224+F224</f>
        <v>0.760869565217391</v>
      </c>
    </row>
    <row r="225" ht="14.5" customHeight="1">
      <c r="A225" s="151"/>
      <c r="B225" s="152"/>
      <c r="C225" s="153"/>
      <c r="D225" s="152"/>
      <c r="E225" s="152"/>
      <c r="F225" s="152"/>
      <c r="G225" s="152"/>
      <c r="H225" s="152"/>
      <c r="I225" s="152"/>
      <c r="J225" s="152"/>
      <c r="K225" s="152"/>
      <c r="L225" s="152"/>
      <c r="M225" s="152"/>
      <c r="N225" s="152"/>
    </row>
    <row r="226" ht="14.5" customHeight="1">
      <c r="A226" t="s" s="163">
        <v>91</v>
      </c>
      <c r="B226" s="155">
        <v>2014</v>
      </c>
      <c r="C226" t="s" s="156">
        <v>263</v>
      </c>
      <c r="D226" s="155">
        <v>19</v>
      </c>
      <c r="E226" s="155">
        <v>8</v>
      </c>
      <c r="F226" s="157">
        <f>E226/D226</f>
        <v>0.421052631578947</v>
      </c>
      <c r="G226" s="155">
        <v>8</v>
      </c>
      <c r="H226" s="155">
        <v>0</v>
      </c>
      <c r="I226" s="155">
        <v>0</v>
      </c>
      <c r="J226" s="155">
        <v>0</v>
      </c>
      <c r="K226" s="155">
        <v>1</v>
      </c>
      <c r="L226" s="155">
        <v>1</v>
      </c>
      <c r="M226" s="157">
        <f>(H226*1.33+I226*1.67+J226*2)/E226</f>
        <v>0</v>
      </c>
      <c r="N226" s="155">
        <f>M226+F226</f>
        <v>0.421052631578947</v>
      </c>
    </row>
    <row r="227" ht="14.5" customHeight="1">
      <c r="A227" t="s" s="163">
        <v>91</v>
      </c>
      <c r="B227" s="155">
        <v>2015</v>
      </c>
      <c r="C227" t="s" s="156">
        <v>263</v>
      </c>
      <c r="D227" s="155">
        <v>18</v>
      </c>
      <c r="E227" s="155">
        <v>8</v>
      </c>
      <c r="F227" s="157">
        <f>E227/D227</f>
        <v>0.444444444444444</v>
      </c>
      <c r="G227" s="164">
        <v>6</v>
      </c>
      <c r="H227" s="155">
        <v>2</v>
      </c>
      <c r="I227" s="155">
        <v>0</v>
      </c>
      <c r="J227" s="155">
        <v>0</v>
      </c>
      <c r="K227" s="155">
        <v>7</v>
      </c>
      <c r="L227" s="155">
        <v>0</v>
      </c>
      <c r="M227" s="157">
        <f>(H227*1.33+I227*1.67+J227*2)/E227</f>
        <v>0.3325</v>
      </c>
      <c r="N227" s="155">
        <f>M227+F227</f>
        <v>0.776944444444444</v>
      </c>
    </row>
    <row r="228" ht="14.5" customHeight="1">
      <c r="A228" t="s" s="163">
        <v>91</v>
      </c>
      <c r="B228" s="155">
        <v>2016</v>
      </c>
      <c r="C228" t="s" s="156">
        <v>263</v>
      </c>
      <c r="D228" s="155">
        <v>39</v>
      </c>
      <c r="E228" s="155">
        <v>22</v>
      </c>
      <c r="F228" s="157">
        <f>E228/D228</f>
        <v>0.564102564102564</v>
      </c>
      <c r="G228" s="164">
        <v>21</v>
      </c>
      <c r="H228" s="155">
        <v>1</v>
      </c>
      <c r="I228" s="155">
        <v>0</v>
      </c>
      <c r="J228" s="155">
        <v>0</v>
      </c>
      <c r="K228" s="155">
        <v>8</v>
      </c>
      <c r="L228" s="155">
        <v>10</v>
      </c>
      <c r="M228" s="157">
        <f>(H228*1.33+I228*1.67+J228*2)/E228</f>
        <v>0.0604545454545455</v>
      </c>
      <c r="N228" s="155">
        <f>M228+F228</f>
        <v>0.62455710955711</v>
      </c>
    </row>
    <row r="229" ht="14.5" customHeight="1">
      <c r="A229" t="s" s="163">
        <v>91</v>
      </c>
      <c r="B229" s="155">
        <v>2017</v>
      </c>
      <c r="C229" t="s" s="156">
        <v>259</v>
      </c>
      <c r="D229" s="155">
        <f>'2017 - 2017 - Field of Dreamers'!C39</f>
        <v>63</v>
      </c>
      <c r="E229" s="155">
        <f>'2017 - 2017 - Field of Dreamers'!D39</f>
        <v>37</v>
      </c>
      <c r="F229" s="155">
        <f>'2017 - 2017 - Field of Dreamers'!E39</f>
        <v>0.587301587301587</v>
      </c>
      <c r="G229" s="155">
        <f>'2017 - 2017 - Field of Dreamers'!F39</f>
        <v>34</v>
      </c>
      <c r="H229" s="155">
        <f>'2017 - 2017 - Field of Dreamers'!G39</f>
        <v>2</v>
      </c>
      <c r="I229" s="155">
        <f>'2017 - 2017 - Field of Dreamers'!H39</f>
        <v>1</v>
      </c>
      <c r="J229" s="155">
        <f>'2017 - 2017 - Field of Dreamers'!I39</f>
        <v>0</v>
      </c>
      <c r="K229" s="155">
        <f>'2017 - 2017 - Field of Dreamers'!J39</f>
        <v>21</v>
      </c>
      <c r="L229" s="155">
        <f>'2017 - 2017 - Field of Dreamers'!K39</f>
        <v>18</v>
      </c>
      <c r="M229" s="155">
        <f>'2017 - 2017 - Field of Dreamers'!L39</f>
        <v>0.117108108108108</v>
      </c>
      <c r="N229" s="155">
        <f>'2017 - 2017 - Field of Dreamers'!M39</f>
        <v>0.704409695409695</v>
      </c>
    </row>
    <row r="230" ht="14.5" customHeight="1">
      <c r="A230" t="s" s="163">
        <v>91</v>
      </c>
      <c r="B230" s="155">
        <v>2018</v>
      </c>
      <c r="C230" t="s" s="156">
        <v>259</v>
      </c>
      <c r="D230" s="155">
        <f>'All Seasons - All Seasons'!C116</f>
        <v>57</v>
      </c>
      <c r="E230" s="155">
        <f>'All Seasons - All Seasons'!D116</f>
        <v>29</v>
      </c>
      <c r="F230" s="155">
        <f>'All Seasons - All Seasons'!E116</f>
        <v>0.508771929824561</v>
      </c>
      <c r="G230" s="155">
        <f>'All Seasons - All Seasons'!F116</f>
        <v>29</v>
      </c>
      <c r="H230" s="155">
        <f>'All Seasons - All Seasons'!G116</f>
        <v>0</v>
      </c>
      <c r="I230" s="155">
        <f>'All Seasons - All Seasons'!H116</f>
        <v>0</v>
      </c>
      <c r="J230" s="155">
        <f>'All Seasons - All Seasons'!I116</f>
        <v>0</v>
      </c>
      <c r="K230" s="155">
        <f>'All Seasons - All Seasons'!J116</f>
        <v>17</v>
      </c>
      <c r="L230" s="155">
        <f>'All Seasons - All Seasons'!K116</f>
        <v>8</v>
      </c>
      <c r="M230" s="155">
        <f>'All Seasons - All Seasons'!L116</f>
        <v>0</v>
      </c>
      <c r="N230" s="155">
        <f>'All Seasons - All Seasons'!M116</f>
        <v>0.508771929824561</v>
      </c>
    </row>
    <row r="231" ht="14.5" customHeight="1">
      <c r="A231" t="s" s="163">
        <v>91</v>
      </c>
      <c r="B231" s="155">
        <v>2019</v>
      </c>
      <c r="C231" t="s" s="156">
        <v>264</v>
      </c>
      <c r="D231" s="155">
        <f>'2019 Field of Dreamers - 2019 -'!C58</f>
        <v>20</v>
      </c>
      <c r="E231" s="155">
        <f>'2019 Field of Dreamers - 2019 -'!D58</f>
        <v>11</v>
      </c>
      <c r="F231" s="155">
        <f>'2019 Field of Dreamers - 2019 -'!E58</f>
        <v>0.55</v>
      </c>
      <c r="G231" s="155">
        <f>'2019 Field of Dreamers - 2019 -'!F58</f>
        <v>11</v>
      </c>
      <c r="H231" s="155">
        <f>'2019 Field of Dreamers - 2019 -'!G58</f>
        <v>0</v>
      </c>
      <c r="I231" s="155">
        <f>'2019 Field of Dreamers - 2019 -'!H58</f>
        <v>0</v>
      </c>
      <c r="J231" s="155">
        <f>'2019 Field of Dreamers - 2019 -'!I58</f>
        <v>0</v>
      </c>
      <c r="K231" s="155">
        <f>'2019 Field of Dreamers - 2019 -'!J58</f>
        <v>8</v>
      </c>
      <c r="L231" s="155">
        <f>'2019 Field of Dreamers - 2019 -'!K58</f>
        <v>4</v>
      </c>
      <c r="M231" s="155">
        <f>'2019 Field of Dreamers - 2019 -'!L58</f>
        <v>0</v>
      </c>
      <c r="N231" s="155">
        <f>'2019 Field of Dreamers - 2019 -'!M58</f>
        <v>0.55</v>
      </c>
    </row>
    <row r="232" ht="14.5" customHeight="1">
      <c r="A232" t="s" s="158">
        <v>258</v>
      </c>
      <c r="B232" s="159"/>
      <c r="C232" s="160"/>
      <c r="D232" s="161">
        <f>SUM(D226:D231)</f>
        <v>216</v>
      </c>
      <c r="E232" s="161">
        <f>SUM(E226:E231)</f>
        <v>115</v>
      </c>
      <c r="F232" s="162">
        <f>E232/D232</f>
        <v>0.532407407407407</v>
      </c>
      <c r="G232" s="161">
        <f>SUM(G226:G231)</f>
        <v>109</v>
      </c>
      <c r="H232" s="161">
        <f>SUM(H226:H231)</f>
        <v>5</v>
      </c>
      <c r="I232" s="161">
        <f>SUM(I226:I231)</f>
        <v>1</v>
      </c>
      <c r="J232" s="161">
        <f>SUM(J226:J231)</f>
        <v>0</v>
      </c>
      <c r="K232" s="161">
        <f>SUM(K226:K231)</f>
        <v>62</v>
      </c>
      <c r="L232" s="161">
        <f>SUM(L226:L231)</f>
        <v>41</v>
      </c>
      <c r="M232" s="162">
        <f>(H232*1.33+I232*1.67+J232*2)/E232</f>
        <v>0.0723478260869565</v>
      </c>
      <c r="N232" s="161">
        <f>M232+F232</f>
        <v>0.604755233494364</v>
      </c>
    </row>
    <row r="233" ht="14.5" customHeight="1">
      <c r="A233" s="151"/>
      <c r="B233" s="152"/>
      <c r="C233" s="153"/>
      <c r="D233" s="152"/>
      <c r="E233" s="152"/>
      <c r="F233" s="152"/>
      <c r="G233" s="152"/>
      <c r="H233" s="152"/>
      <c r="I233" s="152"/>
      <c r="J233" s="152"/>
      <c r="K233" s="152"/>
      <c r="L233" s="152"/>
      <c r="M233" s="152"/>
      <c r="N233" s="152"/>
    </row>
    <row r="234" ht="14.5" customHeight="1">
      <c r="A234" t="s" s="163">
        <v>44</v>
      </c>
      <c r="B234" s="155">
        <v>2008</v>
      </c>
      <c r="C234" t="s" s="156">
        <v>260</v>
      </c>
      <c r="D234" s="155">
        <v>14</v>
      </c>
      <c r="E234" s="155">
        <v>8</v>
      </c>
      <c r="F234" s="157">
        <f>E234/D234</f>
        <v>0.571428571428571</v>
      </c>
      <c r="G234" s="155">
        <v>7</v>
      </c>
      <c r="H234" s="155">
        <v>1</v>
      </c>
      <c r="I234" s="155">
        <v>0</v>
      </c>
      <c r="J234" s="155">
        <v>0</v>
      </c>
      <c r="K234" s="155">
        <v>3</v>
      </c>
      <c r="L234" s="155">
        <v>2</v>
      </c>
      <c r="M234" s="157">
        <f>(H234*1.33+I234*1.67+J234*2)/E234</f>
        <v>0.16625</v>
      </c>
      <c r="N234" s="155">
        <f>M234+F234</f>
        <v>0.737678571428571</v>
      </c>
    </row>
    <row r="235" ht="14.5" customHeight="1">
      <c r="A235" t="s" s="163">
        <v>44</v>
      </c>
      <c r="B235" s="155">
        <v>2009</v>
      </c>
      <c r="C235" t="s" s="156">
        <v>261</v>
      </c>
      <c r="D235" s="155">
        <v>27</v>
      </c>
      <c r="E235" s="155">
        <v>18</v>
      </c>
      <c r="F235" s="157">
        <f>E235/D235</f>
        <v>0.666666666666667</v>
      </c>
      <c r="G235" s="164">
        <v>12</v>
      </c>
      <c r="H235" s="155">
        <v>1</v>
      </c>
      <c r="I235" s="155">
        <v>3</v>
      </c>
      <c r="J235" s="155">
        <v>2</v>
      </c>
      <c r="K235" s="155">
        <v>10</v>
      </c>
      <c r="L235" s="155">
        <v>9</v>
      </c>
      <c r="M235" s="157">
        <f>(H235*1.33+I235*1.67+J235*2)/E235</f>
        <v>0.574444444444444</v>
      </c>
      <c r="N235" s="155">
        <f>M235+F235</f>
        <v>1.24111111111111</v>
      </c>
    </row>
    <row r="236" ht="14.5" customHeight="1">
      <c r="A236" t="s" s="163">
        <v>44</v>
      </c>
      <c r="B236" s="155">
        <v>2010</v>
      </c>
      <c r="C236" t="s" s="156">
        <v>257</v>
      </c>
      <c r="D236" s="155">
        <v>7</v>
      </c>
      <c r="E236" s="155">
        <v>2</v>
      </c>
      <c r="F236" s="157">
        <f>E236/D236</f>
        <v>0.285714285714286</v>
      </c>
      <c r="G236" s="164">
        <v>2</v>
      </c>
      <c r="H236" s="155">
        <v>0</v>
      </c>
      <c r="I236" s="155">
        <v>0</v>
      </c>
      <c r="J236" s="155">
        <v>0</v>
      </c>
      <c r="K236" s="155">
        <v>0</v>
      </c>
      <c r="L236" s="155">
        <v>0</v>
      </c>
      <c r="M236" s="157">
        <f>(H236*1.33+I236*1.67+J236*2)/E236</f>
        <v>0</v>
      </c>
      <c r="N236" s="155">
        <f>M236+F236</f>
        <v>0.285714285714286</v>
      </c>
    </row>
    <row r="237" ht="14.5" customHeight="1">
      <c r="A237" t="s" s="163">
        <v>44</v>
      </c>
      <c r="B237" s="155">
        <v>2011</v>
      </c>
      <c r="C237" t="s" s="156">
        <v>257</v>
      </c>
      <c r="D237" s="155">
        <v>16</v>
      </c>
      <c r="E237" s="155">
        <v>10</v>
      </c>
      <c r="F237" s="157">
        <f>E237/D237</f>
        <v>0.625</v>
      </c>
      <c r="G237" s="164">
        <v>4</v>
      </c>
      <c r="H237" s="155">
        <v>3</v>
      </c>
      <c r="I237" s="155">
        <v>0</v>
      </c>
      <c r="J237" s="155">
        <v>3</v>
      </c>
      <c r="K237" s="155">
        <v>8</v>
      </c>
      <c r="L237" s="155">
        <v>9</v>
      </c>
      <c r="M237" s="157">
        <f>(H237*1.33+I237*1.67+J237*2)/E237</f>
        <v>0.999</v>
      </c>
      <c r="N237" s="155">
        <f>M237+F237</f>
        <v>1.624</v>
      </c>
    </row>
    <row r="238" ht="14.5" customHeight="1">
      <c r="A238" t="s" s="163">
        <v>44</v>
      </c>
      <c r="B238" s="155">
        <v>2012</v>
      </c>
      <c r="C238" t="s" s="156">
        <v>257</v>
      </c>
      <c r="D238" s="155">
        <v>21</v>
      </c>
      <c r="E238" s="155">
        <v>13</v>
      </c>
      <c r="F238" s="157">
        <f>E238/D238</f>
        <v>0.619047619047619</v>
      </c>
      <c r="G238" s="164">
        <v>9</v>
      </c>
      <c r="H238" s="155">
        <v>3</v>
      </c>
      <c r="I238" s="155">
        <v>0</v>
      </c>
      <c r="J238" s="155">
        <v>1</v>
      </c>
      <c r="K238" s="155">
        <v>8</v>
      </c>
      <c r="L238" s="155">
        <v>7</v>
      </c>
      <c r="M238" s="157">
        <f>(H238*1.33+I238*1.67+J238*2)/E238</f>
        <v>0.460769230769231</v>
      </c>
      <c r="N238" s="155">
        <f>M238+F238</f>
        <v>1.07981684981685</v>
      </c>
    </row>
    <row r="239" ht="14.5" customHeight="1">
      <c r="A239" t="s" s="163">
        <v>44</v>
      </c>
      <c r="B239" s="155">
        <v>2013</v>
      </c>
      <c r="C239" t="s" s="156">
        <v>263</v>
      </c>
      <c r="D239" s="155">
        <v>18</v>
      </c>
      <c r="E239" s="155">
        <v>13</v>
      </c>
      <c r="F239" s="157">
        <f>E239/D239</f>
        <v>0.722222222222222</v>
      </c>
      <c r="G239" s="164">
        <v>9</v>
      </c>
      <c r="H239" s="155">
        <v>2</v>
      </c>
      <c r="I239" s="155">
        <v>0</v>
      </c>
      <c r="J239" s="155">
        <v>2</v>
      </c>
      <c r="K239" s="155">
        <v>5</v>
      </c>
      <c r="L239" s="155">
        <v>8</v>
      </c>
      <c r="M239" s="157">
        <f>(H239*1.33+I239*1.67+J239*2)/E239</f>
        <v>0.512307692307692</v>
      </c>
      <c r="N239" s="155">
        <f>M239+F239</f>
        <v>1.23452991452991</v>
      </c>
    </row>
    <row r="240" ht="14.5" customHeight="1">
      <c r="A240" t="s" s="163">
        <v>44</v>
      </c>
      <c r="B240" s="155">
        <v>2014</v>
      </c>
      <c r="C240" t="s" s="156">
        <v>263</v>
      </c>
      <c r="D240" s="155">
        <v>28</v>
      </c>
      <c r="E240" s="155">
        <v>20</v>
      </c>
      <c r="F240" s="157">
        <f>E240/D240</f>
        <v>0.714285714285714</v>
      </c>
      <c r="G240" s="164">
        <v>10</v>
      </c>
      <c r="H240" s="155">
        <v>3</v>
      </c>
      <c r="I240" s="155">
        <v>2</v>
      </c>
      <c r="J240" s="155">
        <v>5</v>
      </c>
      <c r="K240" s="155">
        <v>18</v>
      </c>
      <c r="L240" s="155">
        <v>16</v>
      </c>
      <c r="M240" s="157">
        <f>(H240*1.33+I240*1.67+J240*2)/E240</f>
        <v>0.8665</v>
      </c>
      <c r="N240" s="155">
        <f>M240+F240</f>
        <v>1.58078571428571</v>
      </c>
    </row>
    <row r="241" ht="14.5" customHeight="1">
      <c r="A241" t="s" s="163">
        <v>44</v>
      </c>
      <c r="B241" s="155">
        <v>2015</v>
      </c>
      <c r="C241" t="s" s="156">
        <v>263</v>
      </c>
      <c r="D241" s="155">
        <v>58</v>
      </c>
      <c r="E241" s="155">
        <v>44</v>
      </c>
      <c r="F241" s="157">
        <f>E241/D241</f>
        <v>0.758620689655172</v>
      </c>
      <c r="G241" s="164">
        <v>14</v>
      </c>
      <c r="H241" s="155">
        <v>18</v>
      </c>
      <c r="I241" s="155">
        <v>0</v>
      </c>
      <c r="J241" s="155">
        <v>12</v>
      </c>
      <c r="K241" s="155">
        <v>43</v>
      </c>
      <c r="L241" s="155">
        <v>36</v>
      </c>
      <c r="M241" s="157">
        <f>(H241*1.33+I241*1.67+J241*2)/E241</f>
        <v>1.08954545454545</v>
      </c>
      <c r="N241" s="155">
        <f>M241+F241</f>
        <v>1.84816614420062</v>
      </c>
    </row>
    <row r="242" ht="14.5" customHeight="1">
      <c r="A242" t="s" s="163">
        <v>44</v>
      </c>
      <c r="B242" s="155">
        <v>2016</v>
      </c>
      <c r="C242" t="s" s="156">
        <v>263</v>
      </c>
      <c r="D242" s="155">
        <v>24</v>
      </c>
      <c r="E242" s="155">
        <v>19</v>
      </c>
      <c r="F242" s="157">
        <f>E242/D242</f>
        <v>0.791666666666667</v>
      </c>
      <c r="G242" s="164">
        <v>7</v>
      </c>
      <c r="H242" s="155">
        <v>2</v>
      </c>
      <c r="I242" s="155">
        <v>5</v>
      </c>
      <c r="J242" s="155">
        <v>5</v>
      </c>
      <c r="K242" s="155">
        <v>19</v>
      </c>
      <c r="L242" s="155">
        <v>12</v>
      </c>
      <c r="M242" s="157">
        <f>(H242*1.33+I242*1.67+J242*2)/E242</f>
        <v>1.10578947368421</v>
      </c>
      <c r="N242" s="155">
        <f>M242+F242</f>
        <v>1.89745614035088</v>
      </c>
    </row>
    <row r="243" ht="14.5" customHeight="1">
      <c r="A243" t="s" s="163">
        <v>44</v>
      </c>
      <c r="B243" s="155">
        <v>2017</v>
      </c>
      <c r="C243" t="s" s="156">
        <v>262</v>
      </c>
      <c r="D243" s="155">
        <f>'2017 Field of Dreamers - 2017 -'!C39</f>
        <v>43</v>
      </c>
      <c r="E243" s="155">
        <f>'2017 Field of Dreamers - 2017 -'!D39</f>
        <v>32</v>
      </c>
      <c r="F243" s="155">
        <f>'2017 Field of Dreamers - 2017 -'!E39</f>
        <v>0.744186046511628</v>
      </c>
      <c r="G243" s="155">
        <f>'2017 Field of Dreamers - 2017 -'!F39</f>
        <v>15</v>
      </c>
      <c r="H243" s="155">
        <f>'2017 Field of Dreamers - 2017 -'!G39</f>
        <v>8</v>
      </c>
      <c r="I243" s="155">
        <f>'2017 Field of Dreamers - 2017 -'!H39</f>
        <v>2</v>
      </c>
      <c r="J243" s="155">
        <f>'2017 Field of Dreamers - 2017 -'!I39</f>
        <v>7</v>
      </c>
      <c r="K243" s="155">
        <f>'2017 Field of Dreamers - 2017 -'!J39</f>
        <v>28</v>
      </c>
      <c r="L243" s="155">
        <f>'2017 Field of Dreamers - 2017 -'!K39</f>
        <v>21</v>
      </c>
      <c r="M243" s="155">
        <f>'2017 - 2017 - Field of Dreamers'!L9</f>
        <v>0</v>
      </c>
      <c r="N243" s="155">
        <f>'2017 - 2017 - Field of Dreamers'!M9</f>
        <v>0.275862068965517</v>
      </c>
    </row>
    <row r="244" ht="14.5" customHeight="1">
      <c r="A244" t="s" s="163">
        <v>44</v>
      </c>
      <c r="B244" s="155">
        <v>2018</v>
      </c>
      <c r="C244" t="s" s="156">
        <v>262</v>
      </c>
      <c r="D244" s="155">
        <f>'All Seasons - All Seasons'!C128</f>
        <v>50</v>
      </c>
      <c r="E244" s="155">
        <f>'All Seasons - All Seasons'!D128</f>
        <v>35</v>
      </c>
      <c r="F244" s="155">
        <f>'All Seasons - All Seasons'!E128</f>
        <v>0.7</v>
      </c>
      <c r="G244" s="155">
        <f>'All Seasons - All Seasons'!F128</f>
        <v>16</v>
      </c>
      <c r="H244" s="155">
        <f>'All Seasons - All Seasons'!G128</f>
        <v>7</v>
      </c>
      <c r="I244" s="155">
        <f>'All Seasons - All Seasons'!H128</f>
        <v>4</v>
      </c>
      <c r="J244" s="155">
        <f>'All Seasons - All Seasons'!I128</f>
        <v>8</v>
      </c>
      <c r="K244" s="155">
        <f>'All Seasons - All Seasons'!J128</f>
        <v>41</v>
      </c>
      <c r="L244" s="155">
        <f>'All Seasons - All Seasons'!K128</f>
        <v>28</v>
      </c>
      <c r="M244" s="155">
        <f>'All Seasons - All Seasons'!L128</f>
        <v>0.914257142857143</v>
      </c>
      <c r="N244" s="155">
        <f>'All Seasons - All Seasons'!M128</f>
        <v>1.61425714285714</v>
      </c>
    </row>
    <row r="245" ht="14.5" customHeight="1">
      <c r="A245" t="s" s="163">
        <v>44</v>
      </c>
      <c r="B245" s="155">
        <v>2019</v>
      </c>
      <c r="C245" t="s" s="156">
        <v>269</v>
      </c>
      <c r="D245" s="155">
        <f>'2019 Field of Dreamers - 2019 -'!C73</f>
        <v>14</v>
      </c>
      <c r="E245" s="155">
        <f>'2019 Field of Dreamers - 2019 -'!D73</f>
        <v>9</v>
      </c>
      <c r="F245" s="155">
        <f>'2019 Field of Dreamers - 2019 -'!E73</f>
        <v>0.642857142857143</v>
      </c>
      <c r="G245" s="155">
        <f>'2019 Field of Dreamers - 2019 -'!F73</f>
        <v>7</v>
      </c>
      <c r="H245" s="155">
        <f>'2019 Field of Dreamers - 2019 -'!G73</f>
        <v>1</v>
      </c>
      <c r="I245" s="155">
        <f>'2019 Field of Dreamers - 2019 -'!H73</f>
        <v>1</v>
      </c>
      <c r="J245" s="155">
        <f>'2019 Field of Dreamers - 2019 -'!I73</f>
        <v>0</v>
      </c>
      <c r="K245" s="155">
        <f>'2019 Field of Dreamers - 2019 -'!J73</f>
        <v>5</v>
      </c>
      <c r="L245" s="155">
        <f>'2019 Field of Dreamers - 2019 -'!K73</f>
        <v>5</v>
      </c>
      <c r="M245" s="155">
        <f>'2019 Field of Dreamers - 2019 -'!L73</f>
        <v>0.333333333333333</v>
      </c>
      <c r="N245" s="155">
        <f>'2019 Field of Dreamers - 2019 -'!M73</f>
        <v>0.9761904761904761</v>
      </c>
    </row>
    <row r="246" ht="14.5" customHeight="1">
      <c r="A246" t="s" s="158">
        <v>258</v>
      </c>
      <c r="B246" s="159"/>
      <c r="C246" s="160"/>
      <c r="D246" s="161">
        <f>SUM(D234:D245)</f>
        <v>320</v>
      </c>
      <c r="E246" s="161">
        <f>SUM(E234:E245)</f>
        <v>223</v>
      </c>
      <c r="F246" s="162">
        <f>E246/D246</f>
        <v>0.696875</v>
      </c>
      <c r="G246" s="161">
        <f>SUM(G234:G245)</f>
        <v>112</v>
      </c>
      <c r="H246" s="161">
        <f>SUM(H234:H245)</f>
        <v>49</v>
      </c>
      <c r="I246" s="161">
        <f>SUM(I234:I245)</f>
        <v>17</v>
      </c>
      <c r="J246" s="161">
        <f>SUM(J234:J245)</f>
        <v>45</v>
      </c>
      <c r="K246" s="161">
        <f>SUM(K234:K245)</f>
        <v>188</v>
      </c>
      <c r="L246" s="161">
        <f>SUM(L234:L245)</f>
        <v>153</v>
      </c>
      <c r="M246" s="162">
        <f>(H246*1.33+I246*1.67+J246*2)/E246</f>
        <v>0.823139013452915</v>
      </c>
      <c r="N246" s="161">
        <f>M246+F246</f>
        <v>1.52001401345292</v>
      </c>
    </row>
    <row r="247" ht="14.5" customHeight="1">
      <c r="A247" s="151"/>
      <c r="B247" s="152"/>
      <c r="C247" s="153"/>
      <c r="D247" s="152"/>
      <c r="E247" s="152"/>
      <c r="F247" s="152"/>
      <c r="G247" s="152"/>
      <c r="H247" s="152"/>
      <c r="I247" s="152"/>
      <c r="J247" s="152"/>
      <c r="K247" s="152"/>
      <c r="L247" s="152"/>
      <c r="M247" s="152"/>
      <c r="N247" s="152"/>
    </row>
    <row r="248" ht="14.5" customHeight="1">
      <c r="A248" t="s" s="163">
        <v>245</v>
      </c>
      <c r="B248" s="155">
        <v>2019</v>
      </c>
      <c r="C248" t="s" s="156">
        <v>264</v>
      </c>
      <c r="D248" s="155">
        <f>'2019 Field of Dreamers - 2019 -'!C60</f>
        <v>5</v>
      </c>
      <c r="E248" s="155">
        <f>'2019 Field of Dreamers - 2019 -'!D60</f>
        <v>5</v>
      </c>
      <c r="F248" s="155">
        <f>'2019 Field of Dreamers - 2019 -'!E60</f>
        <v>1</v>
      </c>
      <c r="G248" s="155">
        <f>'2019 Field of Dreamers - 2019 -'!F60</f>
        <v>3</v>
      </c>
      <c r="H248" s="155">
        <f>'2019 Field of Dreamers - 2019 -'!G60</f>
        <v>0</v>
      </c>
      <c r="I248" s="155">
        <f>'2019 Field of Dreamers - 2019 -'!H60</f>
        <v>1</v>
      </c>
      <c r="J248" s="155">
        <f>'2019 Field of Dreamers - 2019 -'!I60</f>
        <v>1</v>
      </c>
      <c r="K248" s="155">
        <f>'2019 Field of Dreamers - 2019 -'!J60</f>
        <v>4</v>
      </c>
      <c r="L248" s="155">
        <f>'2019 Field of Dreamers - 2019 -'!K60</f>
        <v>2</v>
      </c>
      <c r="M248" s="155">
        <f>'2017 Field of Dreamers - 2017 -'!L64</f>
        <v>0</v>
      </c>
      <c r="N248" s="155">
        <f>'2017 Field of Dreamers - 2017 -'!M64</f>
        <v>0.5</v>
      </c>
    </row>
    <row r="249" ht="14.5" customHeight="1">
      <c r="A249" t="s" s="158">
        <v>258</v>
      </c>
      <c r="B249" s="159"/>
      <c r="C249" s="160"/>
      <c r="D249" s="161">
        <f>D248</f>
        <v>5</v>
      </c>
      <c r="E249" s="161">
        <f>E248</f>
        <v>5</v>
      </c>
      <c r="F249" s="162">
        <f>E249/D249</f>
        <v>1</v>
      </c>
      <c r="G249" s="161">
        <f>G248</f>
        <v>3</v>
      </c>
      <c r="H249" s="161">
        <f>H248</f>
        <v>0</v>
      </c>
      <c r="I249" s="161">
        <f>I248</f>
        <v>1</v>
      </c>
      <c r="J249" s="161">
        <f>J248</f>
        <v>1</v>
      </c>
      <c r="K249" s="161">
        <f>K248</f>
        <v>4</v>
      </c>
      <c r="L249" s="161">
        <f>L248</f>
        <v>2</v>
      </c>
      <c r="M249" s="162">
        <f>(H249*1.33+I249*1.67+J249*2)/E249</f>
        <v>0.734</v>
      </c>
      <c r="N249" s="161">
        <f>M249+F249</f>
        <v>1.734</v>
      </c>
    </row>
    <row r="250" ht="14.5" customHeight="1">
      <c r="A250" s="151"/>
      <c r="B250" s="152"/>
      <c r="C250" s="153"/>
      <c r="D250" s="152"/>
      <c r="E250" s="152"/>
      <c r="F250" s="152"/>
      <c r="G250" s="152"/>
      <c r="H250" s="152"/>
      <c r="I250" s="152"/>
      <c r="J250" s="152"/>
      <c r="K250" s="152"/>
      <c r="L250" s="152"/>
      <c r="M250" s="152"/>
      <c r="N250" s="152"/>
    </row>
    <row r="251" ht="14.5" customHeight="1">
      <c r="A251" t="s" s="163">
        <v>68</v>
      </c>
      <c r="B251" s="155">
        <v>2012</v>
      </c>
      <c r="C251" t="s" s="156">
        <v>257</v>
      </c>
      <c r="D251" s="155">
        <v>5</v>
      </c>
      <c r="E251" s="155">
        <v>4</v>
      </c>
      <c r="F251" s="157">
        <f>E251/D251</f>
        <v>0.8</v>
      </c>
      <c r="G251" s="164">
        <v>3</v>
      </c>
      <c r="H251" s="155">
        <v>1</v>
      </c>
      <c r="I251" s="155">
        <v>0</v>
      </c>
      <c r="J251" s="155">
        <v>0</v>
      </c>
      <c r="K251" s="155">
        <v>2</v>
      </c>
      <c r="L251" s="155">
        <v>0</v>
      </c>
      <c r="M251" s="157">
        <f>(H251*1.33+I251*1.67+J251*2)/E251</f>
        <v>0.3325</v>
      </c>
      <c r="N251" s="155">
        <f>M251+F251</f>
        <v>1.1325</v>
      </c>
    </row>
    <row r="252" ht="14.5" customHeight="1">
      <c r="A252" t="s" s="163">
        <v>68</v>
      </c>
      <c r="B252" s="155">
        <v>2018</v>
      </c>
      <c r="C252" t="s" s="156">
        <v>265</v>
      </c>
      <c r="D252" s="155">
        <f>'2018 Field of Dreamers - 2018 -'!C31</f>
        <v>68</v>
      </c>
      <c r="E252" s="155">
        <f>'2018 Field of Dreamers - 2018 -'!D31</f>
        <v>45</v>
      </c>
      <c r="F252" s="155">
        <f>'2018 Field of Dreamers - 2018 -'!E31</f>
        <v>0.661764705882353</v>
      </c>
      <c r="G252" s="155">
        <f>'2018 Field of Dreamers - 2018 -'!F31</f>
        <v>33</v>
      </c>
      <c r="H252" s="155">
        <f>'2018 Field of Dreamers - 2018 -'!G31</f>
        <v>9</v>
      </c>
      <c r="I252" s="155">
        <f>'2018 Field of Dreamers - 2018 -'!H31</f>
        <v>2</v>
      </c>
      <c r="J252" s="155">
        <f>'2018 Field of Dreamers - 2018 -'!I31</f>
        <v>1</v>
      </c>
      <c r="K252" s="155">
        <f>'2018 Field of Dreamers - 2018 -'!J31</f>
        <v>29</v>
      </c>
      <c r="L252" s="155">
        <f>'2018 Field of Dreamers - 2018 -'!K31</f>
        <v>23</v>
      </c>
      <c r="M252" s="155">
        <f>'2018 Field of Dreamers - 2018 -'!L31</f>
        <v>0.385133333333333</v>
      </c>
      <c r="N252" s="155">
        <f>'2018 Field of Dreamers - 2018 -'!M31</f>
        <v>1.04689803921569</v>
      </c>
    </row>
    <row r="253" ht="14.5" customHeight="1">
      <c r="A253" t="s" s="163">
        <v>68</v>
      </c>
      <c r="B253" s="155">
        <v>2019</v>
      </c>
      <c r="C253" t="s" s="156">
        <v>264</v>
      </c>
      <c r="D253" s="155">
        <f>'2019 Field of Dreamers - 2019 -'!C51</f>
        <v>29</v>
      </c>
      <c r="E253" s="155">
        <f>'2019 Field of Dreamers - 2019 -'!D51</f>
        <v>18</v>
      </c>
      <c r="F253" s="155">
        <f>'2019 Field of Dreamers - 2019 -'!E51</f>
        <v>0.620689655172414</v>
      </c>
      <c r="G253" s="155">
        <f>'2019 Field of Dreamers - 2019 -'!F51</f>
        <v>18</v>
      </c>
      <c r="H253" s="155">
        <f>'2019 Field of Dreamers - 2019 -'!G51</f>
        <v>0</v>
      </c>
      <c r="I253" s="155">
        <f>'2019 Field of Dreamers - 2019 -'!H51</f>
        <v>0</v>
      </c>
      <c r="J253" s="155">
        <f>'2019 Field of Dreamers - 2019 -'!I51</f>
        <v>0</v>
      </c>
      <c r="K253" s="155">
        <f>'2019 Field of Dreamers - 2019 -'!J51</f>
        <v>7</v>
      </c>
      <c r="L253" s="155">
        <f>'2019 Field of Dreamers - 2019 -'!K51</f>
        <v>11</v>
      </c>
      <c r="M253" s="155">
        <f>'2019 Field of Dreamers - 2019 -'!L51</f>
        <v>0</v>
      </c>
      <c r="N253" s="155">
        <f>'2019 Field of Dreamers - 2019 -'!M51</f>
        <v>0.620689655172414</v>
      </c>
    </row>
    <row r="254" ht="14.5" customHeight="1">
      <c r="A254" t="s" s="158">
        <v>258</v>
      </c>
      <c r="B254" s="159"/>
      <c r="C254" s="160"/>
      <c r="D254" s="161">
        <f>SUM(D251:D253)</f>
        <v>102</v>
      </c>
      <c r="E254" s="161">
        <f>SUM(E251:E253)</f>
        <v>67</v>
      </c>
      <c r="F254" s="162">
        <f>E254/D254</f>
        <v>0.656862745098039</v>
      </c>
      <c r="G254" s="161">
        <f>SUM(G251:G253)</f>
        <v>54</v>
      </c>
      <c r="H254" s="161">
        <f>SUM(H251:H253)</f>
        <v>10</v>
      </c>
      <c r="I254" s="161">
        <f>SUM(I251:I253)</f>
        <v>2</v>
      </c>
      <c r="J254" s="161">
        <f>SUM(J251:J253)</f>
        <v>1</v>
      </c>
      <c r="K254" s="161">
        <f>SUM(K251:K253)</f>
        <v>38</v>
      </c>
      <c r="L254" s="161">
        <f>SUM(L251:L253)</f>
        <v>34</v>
      </c>
      <c r="M254" s="162">
        <f>(H254*1.33+I254*1.67+J254*2)/E254</f>
        <v>0.278208955223881</v>
      </c>
      <c r="N254" s="161">
        <f>M254+F254</f>
        <v>0.93507170032192</v>
      </c>
    </row>
    <row r="255" ht="14.5" customHeight="1">
      <c r="A255" s="151"/>
      <c r="B255" s="152"/>
      <c r="C255" s="153"/>
      <c r="D255" s="152"/>
      <c r="E255" s="152"/>
      <c r="F255" s="152"/>
      <c r="G255" s="152"/>
      <c r="H255" s="152"/>
      <c r="I255" s="152"/>
      <c r="J255" s="152"/>
      <c r="K255" s="152"/>
      <c r="L255" s="152"/>
      <c r="M255" s="152"/>
      <c r="N255" s="152"/>
    </row>
    <row r="256" ht="14.5" customHeight="1">
      <c r="A256" t="s" s="163">
        <v>273</v>
      </c>
      <c r="B256" s="155">
        <v>2017</v>
      </c>
      <c r="C256" t="s" s="156">
        <v>266</v>
      </c>
      <c r="D256" s="155">
        <f>'2017 Field of Dreamers - 2017 -'!C72</f>
        <v>3</v>
      </c>
      <c r="E256" s="155">
        <f>'2017 Field of Dreamers - 2017 -'!D72</f>
        <v>2</v>
      </c>
      <c r="F256" s="155">
        <f>'2017 Field of Dreamers - 2017 -'!E72</f>
        <v>0.666666666666667</v>
      </c>
      <c r="G256" s="155">
        <f>'2017 Field of Dreamers - 2017 -'!F72</f>
        <v>2</v>
      </c>
      <c r="H256" s="155">
        <f>'2017 Field of Dreamers - 2017 -'!G72</f>
        <v>0</v>
      </c>
      <c r="I256" s="155">
        <f>'2017 Field of Dreamers - 2017 -'!H72</f>
        <v>0</v>
      </c>
      <c r="J256" s="155">
        <f>'2017 Field of Dreamers - 2017 -'!I72</f>
        <v>0</v>
      </c>
      <c r="K256" s="155">
        <f>'2017 Field of Dreamers - 2017 -'!J72</f>
        <v>1</v>
      </c>
      <c r="L256" s="155">
        <f>'2017 Field of Dreamers - 2017 -'!K72</f>
        <v>0</v>
      </c>
      <c r="M256" s="155">
        <f>'2017 Field of Dreamers - 2017 -'!L72</f>
        <v>0</v>
      </c>
      <c r="N256" s="155">
        <f>'2017 Field of Dreamers - 2017 -'!M72</f>
        <v>0.666666666666667</v>
      </c>
    </row>
    <row r="257" ht="14.5" customHeight="1">
      <c r="A257" t="s" s="158">
        <v>258</v>
      </c>
      <c r="B257" s="159"/>
      <c r="C257" s="160"/>
      <c r="D257" s="161">
        <f>D256</f>
        <v>3</v>
      </c>
      <c r="E257" s="161">
        <f>E256</f>
        <v>2</v>
      </c>
      <c r="F257" s="162">
        <f>E257/D257</f>
        <v>0.666666666666667</v>
      </c>
      <c r="G257" s="161">
        <f>G256</f>
        <v>2</v>
      </c>
      <c r="H257" s="161">
        <f>H256</f>
        <v>0</v>
      </c>
      <c r="I257" s="161">
        <f>I256</f>
        <v>0</v>
      </c>
      <c r="J257" s="161">
        <f>J256</f>
        <v>0</v>
      </c>
      <c r="K257" s="161">
        <f>K256</f>
        <v>1</v>
      </c>
      <c r="L257" s="161">
        <f>L256</f>
        <v>0</v>
      </c>
      <c r="M257" s="162">
        <f>(H257*1.33+I257*1.67+J257*2)/E257</f>
        <v>0</v>
      </c>
      <c r="N257" s="161">
        <f>M257+F257</f>
        <v>0.666666666666667</v>
      </c>
    </row>
    <row r="258" ht="14.5" customHeight="1">
      <c r="A258" s="151"/>
      <c r="B258" s="152"/>
      <c r="C258" s="153"/>
      <c r="D258" s="152"/>
      <c r="E258" s="152"/>
      <c r="F258" s="152"/>
      <c r="G258" s="152"/>
      <c r="H258" s="152"/>
      <c r="I258" s="152"/>
      <c r="J258" s="152"/>
      <c r="K258" s="152"/>
      <c r="L258" s="152"/>
      <c r="M258" s="152"/>
      <c r="N258" s="152"/>
    </row>
    <row r="259" ht="14.5" customHeight="1">
      <c r="A259" t="s" s="163">
        <v>216</v>
      </c>
      <c r="B259" s="155">
        <v>2018</v>
      </c>
      <c r="C259" t="s" s="156">
        <v>266</v>
      </c>
      <c r="D259" s="155">
        <f>'2018 Field of Dreamers - 2018 -'!C76</f>
        <v>9</v>
      </c>
      <c r="E259" s="155">
        <f>'2018 Field of Dreamers - 2018 -'!D76</f>
        <v>6</v>
      </c>
      <c r="F259" s="155">
        <f>'2018 Field of Dreamers - 2018 -'!E76</f>
        <v>0.666666666666667</v>
      </c>
      <c r="G259" s="155">
        <f>'2018 Field of Dreamers - 2018 -'!F76</f>
        <v>6</v>
      </c>
      <c r="H259" s="155">
        <f>'2018 Field of Dreamers - 2018 -'!G76</f>
        <v>0</v>
      </c>
      <c r="I259" s="155">
        <f>'2018 Field of Dreamers - 2018 -'!H76</f>
        <v>0</v>
      </c>
      <c r="J259" s="155">
        <f>'2018 Field of Dreamers - 2018 -'!I76</f>
        <v>0</v>
      </c>
      <c r="K259" s="155">
        <f>'2018 Field of Dreamers - 2018 -'!J76</f>
        <v>1</v>
      </c>
      <c r="L259" s="155">
        <f>'2018 Field of Dreamers - 2018 -'!K76</f>
        <v>2</v>
      </c>
      <c r="M259" s="155">
        <f>'2018 Field of Dreamers - 2018 -'!L76</f>
        <v>0</v>
      </c>
      <c r="N259" s="155">
        <f>'2018 Field of Dreamers - 2018 -'!M76</f>
        <v>0.666666666666667</v>
      </c>
    </row>
    <row r="260" ht="14.5" customHeight="1">
      <c r="A260" t="s" s="163">
        <v>216</v>
      </c>
      <c r="B260" s="155">
        <v>2019</v>
      </c>
      <c r="C260" t="s" s="156">
        <v>269</v>
      </c>
      <c r="D260" s="155">
        <f>'2019 Field of Dreamers - 2019 -'!C65</f>
        <v>18</v>
      </c>
      <c r="E260" s="155">
        <f>'2019 Field of Dreamers - 2019 -'!D65</f>
        <v>15</v>
      </c>
      <c r="F260" s="155">
        <f>'2019 Field of Dreamers - 2019 -'!E65</f>
        <v>0.833333333333333</v>
      </c>
      <c r="G260" s="155">
        <f>'2019 Field of Dreamers - 2019 -'!F65</f>
        <v>15</v>
      </c>
      <c r="H260" s="155">
        <f>'2019 Field of Dreamers - 2019 -'!G65</f>
        <v>0</v>
      </c>
      <c r="I260" s="155">
        <f>'2019 Field of Dreamers - 2019 -'!H65</f>
        <v>0</v>
      </c>
      <c r="J260" s="155">
        <f>'2019 Field of Dreamers - 2019 -'!I65</f>
        <v>0</v>
      </c>
      <c r="K260" s="155">
        <f>'2019 Field of Dreamers - 2019 -'!J65</f>
        <v>4</v>
      </c>
      <c r="L260" s="155">
        <f>'2019 Field of Dreamers - 2019 -'!K65</f>
        <v>3</v>
      </c>
      <c r="M260" s="155">
        <f>'2019 Field of Dreamers - 2019 -'!L65</f>
        <v>0</v>
      </c>
      <c r="N260" s="155">
        <f>'2019 Field of Dreamers - 2019 -'!M65</f>
        <v>0.833333333333333</v>
      </c>
    </row>
    <row r="261" ht="14.5" customHeight="1">
      <c r="A261" t="s" s="158">
        <v>258</v>
      </c>
      <c r="B261" s="159"/>
      <c r="C261" s="160"/>
      <c r="D261" s="161">
        <f>SUM(D259:D260)</f>
        <v>27</v>
      </c>
      <c r="E261" s="161">
        <f>SUM(E259:E260)</f>
        <v>21</v>
      </c>
      <c r="F261" s="162">
        <f>E261/D261</f>
        <v>0.777777777777778</v>
      </c>
      <c r="G261" s="161">
        <f>SUM(G259:G260)</f>
        <v>21</v>
      </c>
      <c r="H261" s="161">
        <f>SUM(H259:H260)</f>
        <v>0</v>
      </c>
      <c r="I261" s="161">
        <f>SUM(I259:I260)</f>
        <v>0</v>
      </c>
      <c r="J261" s="161">
        <f>SUM(J259:J260)</f>
        <v>0</v>
      </c>
      <c r="K261" s="161">
        <f>SUM(K259:K260)</f>
        <v>5</v>
      </c>
      <c r="L261" s="161">
        <f>SUM(L259:L260)</f>
        <v>5</v>
      </c>
      <c r="M261" s="162">
        <f>(H261*1.33+I261*1.67+J261*2)/E261</f>
        <v>0</v>
      </c>
      <c r="N261" s="161">
        <f>M261+F261</f>
        <v>0.777777777777778</v>
      </c>
    </row>
    <row r="262" ht="14.5" customHeight="1">
      <c r="A262" s="151"/>
      <c r="B262" s="152"/>
      <c r="C262" s="153"/>
      <c r="D262" s="152"/>
      <c r="E262" s="152"/>
      <c r="F262" s="152"/>
      <c r="G262" s="152"/>
      <c r="H262" s="152"/>
      <c r="I262" s="152"/>
      <c r="J262" s="152"/>
      <c r="K262" s="152"/>
      <c r="L262" s="152"/>
      <c r="M262" s="152"/>
      <c r="N262" s="152"/>
    </row>
    <row r="263" ht="14.5" customHeight="1">
      <c r="A263" t="s" s="163">
        <v>130</v>
      </c>
      <c r="B263" s="155">
        <v>2017</v>
      </c>
      <c r="C263" t="s" s="156">
        <v>264</v>
      </c>
      <c r="D263" s="155">
        <f>'2017 - 2017 - Field of Dreamers'!C27</f>
        <v>64</v>
      </c>
      <c r="E263" s="155">
        <f>'2017 - 2017 - Field of Dreamers'!D27</f>
        <v>35</v>
      </c>
      <c r="F263" s="155">
        <f>'2017 - 2017 - Field of Dreamers'!E27</f>
        <v>0.546875</v>
      </c>
      <c r="G263" s="155">
        <f>'2017 - 2017 - Field of Dreamers'!F27</f>
        <v>34</v>
      </c>
      <c r="H263" s="155">
        <f>'2017 - 2017 - Field of Dreamers'!G27</f>
        <v>1</v>
      </c>
      <c r="I263" s="155">
        <f>'2017 - 2017 - Field of Dreamers'!H27</f>
        <v>0</v>
      </c>
      <c r="J263" s="155">
        <f>'2017 - 2017 - Field of Dreamers'!I27</f>
        <v>0</v>
      </c>
      <c r="K263" s="155">
        <f>'2017 - 2017 - Field of Dreamers'!J27</f>
        <v>7</v>
      </c>
      <c r="L263" s="155">
        <f>'2017 - 2017 - Field of Dreamers'!K27</f>
        <v>24</v>
      </c>
      <c r="M263" s="155">
        <f>'2017 - 2017 - Field of Dreamers'!L27</f>
        <v>0</v>
      </c>
      <c r="N263" s="155">
        <f>'2017 - 2017 - Field of Dreamers'!M27</f>
        <v>0.546875</v>
      </c>
    </row>
    <row r="264" ht="14.5" customHeight="1">
      <c r="A264" t="s" s="163">
        <v>130</v>
      </c>
      <c r="B264" s="155">
        <v>2018</v>
      </c>
      <c r="C264" t="s" s="156">
        <v>259</v>
      </c>
      <c r="D264" s="155">
        <f>'All Seasons - All Seasons'!C137</f>
        <v>40</v>
      </c>
      <c r="E264" s="155">
        <f>'All Seasons - All Seasons'!D137</f>
        <v>23</v>
      </c>
      <c r="F264" s="155">
        <f>'All Seasons - All Seasons'!E137</f>
        <v>0.575</v>
      </c>
      <c r="G264" s="155">
        <f>'All Seasons - All Seasons'!F137</f>
        <v>14</v>
      </c>
      <c r="H264" s="155">
        <f>'All Seasons - All Seasons'!G137</f>
        <v>8</v>
      </c>
      <c r="I264" s="155">
        <f>'All Seasons - All Seasons'!H137</f>
        <v>1</v>
      </c>
      <c r="J264" s="155">
        <f>'All Seasons - All Seasons'!I137</f>
        <v>0</v>
      </c>
      <c r="K264" s="155">
        <f>'All Seasons - All Seasons'!J137</f>
        <v>16</v>
      </c>
      <c r="L264" s="155">
        <f>'All Seasons - All Seasons'!K137</f>
        <v>18</v>
      </c>
      <c r="M264" s="155">
        <f>'All Seasons - All Seasons'!L137</f>
        <v>0.536130434782609</v>
      </c>
      <c r="N264" s="155">
        <f>'All Seasons - All Seasons'!M137</f>
        <v>1.11113043478261</v>
      </c>
    </row>
    <row r="265" ht="14.5" customHeight="1">
      <c r="A265" t="s" s="158">
        <v>258</v>
      </c>
      <c r="B265" s="159"/>
      <c r="C265" s="160"/>
      <c r="D265" s="161">
        <f>SUM(D263:D264)</f>
        <v>104</v>
      </c>
      <c r="E265" s="161">
        <f>SUM(E263:E264)</f>
        <v>58</v>
      </c>
      <c r="F265" s="162">
        <f>E265/D265</f>
        <v>0.557692307692308</v>
      </c>
      <c r="G265" s="161">
        <f>SUM(G263:G264)</f>
        <v>48</v>
      </c>
      <c r="H265" s="161">
        <f>SUM(H263:H264)</f>
        <v>9</v>
      </c>
      <c r="I265" s="161">
        <f>SUM(I263:I264)</f>
        <v>1</v>
      </c>
      <c r="J265" s="161">
        <f>SUM(J263:J264)</f>
        <v>0</v>
      </c>
      <c r="K265" s="161">
        <f>SUM(K263:K264)</f>
        <v>23</v>
      </c>
      <c r="L265" s="161">
        <f>SUM(L263:L264)</f>
        <v>42</v>
      </c>
      <c r="M265" s="162">
        <f>(H265*1.33+I265*1.67+J265*2)/E265</f>
        <v>0.235172413793103</v>
      </c>
      <c r="N265" s="161">
        <f>M265+F265</f>
        <v>0.792864721485411</v>
      </c>
    </row>
    <row r="266" ht="14.5" customHeight="1">
      <c r="A266" s="151"/>
      <c r="B266" s="152"/>
      <c r="C266" s="153"/>
      <c r="D266" s="152"/>
      <c r="E266" s="152"/>
      <c r="F266" s="152"/>
      <c r="G266" s="152"/>
      <c r="H266" s="152"/>
      <c r="I266" s="152"/>
      <c r="J266" s="152"/>
      <c r="K266" s="152"/>
      <c r="L266" s="152"/>
      <c r="M266" s="152"/>
      <c r="N266" s="152"/>
    </row>
    <row r="267" ht="14.5" customHeight="1">
      <c r="A267" t="s" s="163">
        <v>248</v>
      </c>
      <c r="B267" s="155">
        <v>2019</v>
      </c>
      <c r="C267" t="s" s="156">
        <v>269</v>
      </c>
      <c r="D267" s="155">
        <f>'2019 Field of Dreamers - 2019 -'!C63</f>
        <v>17</v>
      </c>
      <c r="E267" s="155">
        <f>'2019 Field of Dreamers - 2019 -'!D63</f>
        <v>9</v>
      </c>
      <c r="F267" s="155">
        <f>'2019 Field of Dreamers - 2019 -'!E63</f>
        <v>0.529411764705882</v>
      </c>
      <c r="G267" s="155">
        <f>'2019 Field of Dreamers - 2019 -'!F63</f>
        <v>8</v>
      </c>
      <c r="H267" s="155">
        <f>'2019 Field of Dreamers - 2019 -'!G63</f>
        <v>1</v>
      </c>
      <c r="I267" s="155">
        <f>'2019 Field of Dreamers - 2019 -'!H63</f>
        <v>0</v>
      </c>
      <c r="J267" s="155">
        <f>'2019 Field of Dreamers - 2019 -'!I63</f>
        <v>0</v>
      </c>
      <c r="K267" s="155">
        <f>'2019 Field of Dreamers - 2019 -'!J63</f>
        <v>4</v>
      </c>
      <c r="L267" s="155">
        <f>'2019 Field of Dreamers - 2019 -'!K63</f>
        <v>3</v>
      </c>
      <c r="M267" s="155">
        <f>'2019 Field of Dreamers - 2019 -'!L63</f>
        <v>0.148111111111111</v>
      </c>
      <c r="N267" s="155">
        <f>'2019 Field of Dreamers - 2019 -'!M63</f>
        <v>0.677522875816993</v>
      </c>
    </row>
    <row r="268" ht="14.5" customHeight="1">
      <c r="A268" t="s" s="158">
        <v>258</v>
      </c>
      <c r="B268" s="159"/>
      <c r="C268" s="160"/>
      <c r="D268" s="161">
        <f>D267</f>
        <v>17</v>
      </c>
      <c r="E268" s="161">
        <f>E267</f>
        <v>9</v>
      </c>
      <c r="F268" s="162">
        <f>E268/D268</f>
        <v>0.529411764705882</v>
      </c>
      <c r="G268" s="161">
        <f>G267</f>
        <v>8</v>
      </c>
      <c r="H268" s="161">
        <f>H267</f>
        <v>1</v>
      </c>
      <c r="I268" s="161">
        <f>I267</f>
        <v>0</v>
      </c>
      <c r="J268" s="161">
        <f>J267</f>
        <v>0</v>
      </c>
      <c r="K268" s="161">
        <f>K267</f>
        <v>4</v>
      </c>
      <c r="L268" s="161">
        <f>L267</f>
        <v>3</v>
      </c>
      <c r="M268" s="162">
        <f>(H268*1.33+I268*1.67+J268*2)/E268</f>
        <v>0.147777777777778</v>
      </c>
      <c r="N268" s="161">
        <f>M268+F268</f>
        <v>0.67718954248366</v>
      </c>
    </row>
    <row r="269" ht="14.5" customHeight="1">
      <c r="A269" s="151"/>
      <c r="B269" s="152"/>
      <c r="C269" s="153"/>
      <c r="D269" s="152"/>
      <c r="E269" s="152"/>
      <c r="F269" s="152"/>
      <c r="G269" s="152"/>
      <c r="H269" s="152"/>
      <c r="I269" s="152"/>
      <c r="J269" s="152"/>
      <c r="K269" s="152"/>
      <c r="L269" s="152"/>
      <c r="M269" s="152"/>
      <c r="N269" s="152"/>
    </row>
    <row r="270" ht="14.5" customHeight="1">
      <c r="A270" t="s" s="163">
        <v>98</v>
      </c>
      <c r="B270" s="155">
        <v>2015</v>
      </c>
      <c r="C270" t="s" s="156">
        <v>263</v>
      </c>
      <c r="D270" s="155">
        <v>28</v>
      </c>
      <c r="E270" s="155">
        <v>17</v>
      </c>
      <c r="F270" s="157">
        <f>E270/D270</f>
        <v>0.607142857142857</v>
      </c>
      <c r="G270" s="155">
        <v>8</v>
      </c>
      <c r="H270" s="155">
        <v>4</v>
      </c>
      <c r="I270" s="155">
        <v>2</v>
      </c>
      <c r="J270" s="155">
        <v>3</v>
      </c>
      <c r="K270" s="155">
        <v>11</v>
      </c>
      <c r="L270" s="155">
        <v>11</v>
      </c>
      <c r="M270" s="157">
        <f>(H270*1.33+I270*1.67+J270*2)/E270</f>
        <v>0.862352941176471</v>
      </c>
      <c r="N270" s="155">
        <f>M270+F270</f>
        <v>1.46949579831933</v>
      </c>
    </row>
    <row r="271" ht="14.5" customHeight="1">
      <c r="A271" t="s" s="163">
        <v>98</v>
      </c>
      <c r="B271" s="155">
        <v>2016</v>
      </c>
      <c r="C271" t="s" s="156">
        <v>263</v>
      </c>
      <c r="D271" s="155">
        <v>51</v>
      </c>
      <c r="E271" s="155">
        <v>42</v>
      </c>
      <c r="F271" s="157">
        <f>E271/D271</f>
        <v>0.823529411764706</v>
      </c>
      <c r="G271" s="155">
        <v>17</v>
      </c>
      <c r="H271" s="155">
        <v>7</v>
      </c>
      <c r="I271" s="155">
        <v>5</v>
      </c>
      <c r="J271" s="155">
        <v>13</v>
      </c>
      <c r="K271" s="155">
        <v>43</v>
      </c>
      <c r="L271" s="155">
        <v>31</v>
      </c>
      <c r="M271" s="157">
        <f>(H271*1.33+I271*1.67+J271*2)/E271</f>
        <v>1.03952380952381</v>
      </c>
      <c r="N271" s="155">
        <f>M271+F271</f>
        <v>1.86305322128852</v>
      </c>
    </row>
    <row r="272" ht="14.5" customHeight="1">
      <c r="A272" t="s" s="163">
        <v>98</v>
      </c>
      <c r="B272" s="155">
        <v>2017</v>
      </c>
      <c r="C272" t="s" s="156">
        <v>265</v>
      </c>
      <c r="D272" s="155">
        <f>'2017 - 2017 - Field of Dreamers'!C7</f>
        <v>80</v>
      </c>
      <c r="E272" s="155">
        <f>'2017 - 2017 - Field of Dreamers'!D7</f>
        <v>59</v>
      </c>
      <c r="F272" s="155">
        <f>'2017 - 2017 - Field of Dreamers'!E7</f>
        <v>0.7375</v>
      </c>
      <c r="G272" s="155">
        <f>'2017 - 2017 - Field of Dreamers'!F7</f>
        <v>18</v>
      </c>
      <c r="H272" s="155">
        <f>'2017 - 2017 - Field of Dreamers'!G7</f>
        <v>21</v>
      </c>
      <c r="I272" s="155">
        <f>'2017 - 2017 - Field of Dreamers'!H7</f>
        <v>7</v>
      </c>
      <c r="J272" s="155">
        <f>'2017 - 2017 - Field of Dreamers'!I7</f>
        <v>13</v>
      </c>
      <c r="K272" s="155">
        <f>'2017 - 2017 - Field of Dreamers'!J7</f>
        <v>63</v>
      </c>
      <c r="L272" s="155">
        <f>'2017 - 2017 - Field of Dreamers'!K7</f>
        <v>39</v>
      </c>
      <c r="M272" s="155">
        <f>'2017 - 2017 - Field of Dreamers'!L7</f>
        <v>1.11291525423729</v>
      </c>
      <c r="N272" s="155">
        <f>'2017 - 2017 - Field of Dreamers'!M7</f>
        <v>1.85041525423729</v>
      </c>
    </row>
    <row r="273" ht="14.5" customHeight="1">
      <c r="A273" t="s" s="163">
        <v>98</v>
      </c>
      <c r="B273" s="155">
        <v>2018</v>
      </c>
      <c r="C273" t="s" s="156">
        <v>262</v>
      </c>
      <c r="D273" s="155">
        <f>'All Seasons - All Seasons'!C137</f>
        <v>40</v>
      </c>
      <c r="E273" s="155">
        <f>'All Seasons - All Seasons'!D137</f>
        <v>23</v>
      </c>
      <c r="F273" s="155">
        <f>'All Seasons - All Seasons'!E137</f>
        <v>0.575</v>
      </c>
      <c r="G273" s="155">
        <f>'All Seasons - All Seasons'!F137</f>
        <v>14</v>
      </c>
      <c r="H273" s="155">
        <f>'All Seasons - All Seasons'!G137</f>
        <v>8</v>
      </c>
      <c r="I273" s="155">
        <f>'All Seasons - All Seasons'!H137</f>
        <v>1</v>
      </c>
      <c r="J273" s="155">
        <f>'All Seasons - All Seasons'!I137</f>
        <v>0</v>
      </c>
      <c r="K273" s="155">
        <f>'All Seasons - All Seasons'!J137</f>
        <v>16</v>
      </c>
      <c r="L273" s="155">
        <f>'All Seasons - All Seasons'!K137</f>
        <v>18</v>
      </c>
      <c r="M273" s="155">
        <f>'All Seasons - All Seasons'!L137</f>
        <v>0.536130434782609</v>
      </c>
      <c r="N273" s="155">
        <f>'All Seasons - All Seasons'!M137</f>
        <v>1.11113043478261</v>
      </c>
    </row>
    <row r="274" ht="14.5" customHeight="1">
      <c r="A274" t="s" s="163">
        <v>98</v>
      </c>
      <c r="B274" s="155">
        <v>2019</v>
      </c>
      <c r="C274" t="s" s="156">
        <v>262</v>
      </c>
      <c r="D274" s="155">
        <f>'2019 Field of Dreamers - 2019 -'!C39</f>
        <v>26</v>
      </c>
      <c r="E274" s="155">
        <f>'2019 Field of Dreamers - 2019 -'!D39</f>
        <v>20</v>
      </c>
      <c r="F274" s="155">
        <f>'2019 Field of Dreamers - 2019 -'!E39</f>
        <v>0.7692307692307691</v>
      </c>
      <c r="G274" s="155">
        <f>'2019 Field of Dreamers - 2019 -'!F39</f>
        <v>15</v>
      </c>
      <c r="H274" s="155">
        <f>'2019 Field of Dreamers - 2019 -'!G39</f>
        <v>3</v>
      </c>
      <c r="I274" s="155">
        <f>'2019 Field of Dreamers - 2019 -'!H39</f>
        <v>2</v>
      </c>
      <c r="J274" s="155">
        <f>'2019 Field of Dreamers - 2019 -'!I39</f>
        <v>0</v>
      </c>
      <c r="K274" s="155">
        <f>'2019 Field of Dreamers - 2019 -'!J39</f>
        <v>8</v>
      </c>
      <c r="L274" s="155">
        <f>'2019 Field of Dreamers - 2019 -'!K39</f>
        <v>12</v>
      </c>
      <c r="M274" s="155">
        <f>'2019 Field of Dreamers - 2019 -'!L39</f>
        <v>0.36665</v>
      </c>
      <c r="N274" s="155">
        <f>'2019 Field of Dreamers - 2019 -'!M39</f>
        <v>1.13588076923077</v>
      </c>
    </row>
    <row r="275" ht="14.5" customHeight="1">
      <c r="A275" t="s" s="158">
        <v>258</v>
      </c>
      <c r="B275" s="159"/>
      <c r="C275" s="160"/>
      <c r="D275" s="161">
        <f>SUM(D270:D274)</f>
        <v>225</v>
      </c>
      <c r="E275" s="161">
        <f>SUM(E270:E274)</f>
        <v>161</v>
      </c>
      <c r="F275" s="162">
        <f>E275/D275</f>
        <v>0.7155555555555561</v>
      </c>
      <c r="G275" s="161">
        <f>SUM(G270:G274)</f>
        <v>72</v>
      </c>
      <c r="H275" s="161">
        <f>SUM(H270:H274)</f>
        <v>43</v>
      </c>
      <c r="I275" s="161">
        <f>SUM(I270:I274)</f>
        <v>17</v>
      </c>
      <c r="J275" s="161">
        <f>SUM(J270:J274)</f>
        <v>29</v>
      </c>
      <c r="K275" s="161">
        <f>SUM(K270:K274)</f>
        <v>141</v>
      </c>
      <c r="L275" s="161">
        <f>SUM(L270:L274)</f>
        <v>111</v>
      </c>
      <c r="M275" s="162">
        <f>(H275*1.33+I275*1.67+J275*2)/E275</f>
        <v>0.891801242236025</v>
      </c>
      <c r="N275" s="161">
        <f>M275+F275</f>
        <v>1.60735679779158</v>
      </c>
    </row>
    <row r="276" ht="14.5" customHeight="1">
      <c r="A276" s="151"/>
      <c r="B276" s="152"/>
      <c r="C276" s="153"/>
      <c r="D276" s="152"/>
      <c r="E276" s="152"/>
      <c r="F276" s="152"/>
      <c r="G276" s="152"/>
      <c r="H276" s="152"/>
      <c r="I276" s="152"/>
      <c r="J276" s="152"/>
      <c r="K276" s="152"/>
      <c r="L276" s="152"/>
      <c r="M276" s="152"/>
      <c r="N276" s="152"/>
    </row>
    <row r="277" ht="14.5" customHeight="1">
      <c r="A277" t="s" s="154">
        <v>137</v>
      </c>
      <c r="B277" s="155">
        <v>2017</v>
      </c>
      <c r="C277" t="s" s="156">
        <v>265</v>
      </c>
      <c r="D277" s="155">
        <f>'2017 - 2017 - Field of Dreamers'!C36</f>
        <v>63</v>
      </c>
      <c r="E277" s="155">
        <f>'2017 - 2017 - Field of Dreamers'!D36</f>
        <v>40</v>
      </c>
      <c r="F277" s="155">
        <f>'2017 - 2017 - Field of Dreamers'!E36</f>
        <v>0.634920634920635</v>
      </c>
      <c r="G277" s="155">
        <f>'2017 - 2017 - Field of Dreamers'!F36</f>
        <v>39</v>
      </c>
      <c r="H277" s="155">
        <f>'2017 - 2017 - Field of Dreamers'!G36</f>
        <v>1</v>
      </c>
      <c r="I277" s="155">
        <f>'2017 - 2017 - Field of Dreamers'!H36</f>
        <v>0</v>
      </c>
      <c r="J277" s="155">
        <f>'2017 - 2017 - Field of Dreamers'!I36</f>
        <v>0</v>
      </c>
      <c r="K277" s="155">
        <f>'2017 - 2017 - Field of Dreamers'!J36</f>
        <v>17</v>
      </c>
      <c r="L277" s="155">
        <f>'2017 - 2017 - Field of Dreamers'!K36</f>
        <v>18</v>
      </c>
      <c r="M277" s="155">
        <f>'2017 - 2017 - Field of Dreamers'!L36</f>
        <v>0.033325</v>
      </c>
      <c r="N277" s="155">
        <f>'2017 - 2017 - Field of Dreamers'!M36</f>
        <v>0.668245634920635</v>
      </c>
    </row>
    <row r="278" ht="14.5" customHeight="1">
      <c r="A278" t="s" s="154">
        <v>137</v>
      </c>
      <c r="B278" s="155">
        <v>2018</v>
      </c>
      <c r="C278" t="s" s="156">
        <v>264</v>
      </c>
      <c r="D278" s="155">
        <f>'All Seasons - All Seasons'!C140</f>
        <v>30</v>
      </c>
      <c r="E278" s="155">
        <f>'All Seasons - All Seasons'!D140</f>
        <v>18</v>
      </c>
      <c r="F278" s="155">
        <f>'All Seasons - All Seasons'!E140</f>
        <v>0.6</v>
      </c>
      <c r="G278" s="155">
        <f>'All Seasons - All Seasons'!F140</f>
        <v>17</v>
      </c>
      <c r="H278" s="155">
        <f>'All Seasons - All Seasons'!G140</f>
        <v>1</v>
      </c>
      <c r="I278" s="155">
        <f>'All Seasons - All Seasons'!H140</f>
        <v>0</v>
      </c>
      <c r="J278" s="155">
        <f>'All Seasons - All Seasons'!I140</f>
        <v>0</v>
      </c>
      <c r="K278" s="155">
        <f>'All Seasons - All Seasons'!J140</f>
        <v>7</v>
      </c>
      <c r="L278" s="155">
        <f>'All Seasons - All Seasons'!K140</f>
        <v>6</v>
      </c>
      <c r="M278" s="155">
        <f>'All Seasons - All Seasons'!L140</f>
        <v>0.0740555555555556</v>
      </c>
      <c r="N278" s="155">
        <f>'All Seasons - All Seasons'!M140</f>
        <v>0.674055555555556</v>
      </c>
    </row>
    <row r="279" ht="14.5" customHeight="1">
      <c r="A279" t="s" s="154">
        <v>137</v>
      </c>
      <c r="B279" s="155">
        <v>2019</v>
      </c>
      <c r="C279" t="s" s="156">
        <v>265</v>
      </c>
      <c r="D279" s="155">
        <f>'2019 Field of Dreamers - 2019 -'!C26</f>
        <v>17</v>
      </c>
      <c r="E279" s="155">
        <f>'2019 Field of Dreamers - 2019 -'!D26</f>
        <v>12</v>
      </c>
      <c r="F279" s="155">
        <f>'2019 Field of Dreamers - 2019 -'!E26</f>
        <v>0.705882352941176</v>
      </c>
      <c r="G279" s="155">
        <f>'2019 Field of Dreamers - 2019 -'!F26</f>
        <v>12</v>
      </c>
      <c r="H279" s="155">
        <f>'2019 Field of Dreamers - 2019 -'!G26</f>
        <v>0</v>
      </c>
      <c r="I279" s="155">
        <f>'2019 Field of Dreamers - 2019 -'!H26</f>
        <v>0</v>
      </c>
      <c r="J279" s="155">
        <f>'2019 Field of Dreamers - 2019 -'!I26</f>
        <v>0</v>
      </c>
      <c r="K279" s="155">
        <f>'2019 Field of Dreamers - 2019 -'!J26</f>
        <v>8</v>
      </c>
      <c r="L279" s="155">
        <f>'2019 Field of Dreamers - 2019 -'!K26</f>
        <v>6</v>
      </c>
      <c r="M279" s="155">
        <f>'2019 Field of Dreamers - 2019 -'!L26</f>
        <v>0</v>
      </c>
      <c r="N279" s="155">
        <f>'2019 Field of Dreamers - 2019 -'!M26</f>
        <v>0.705882352941176</v>
      </c>
    </row>
    <row r="280" ht="14.5" customHeight="1">
      <c r="A280" t="s" s="158">
        <v>258</v>
      </c>
      <c r="B280" s="159"/>
      <c r="C280" s="160"/>
      <c r="D280" s="161">
        <f>SUM(D277:D279)</f>
        <v>110</v>
      </c>
      <c r="E280" s="161">
        <f>SUM(E277:E279)</f>
        <v>70</v>
      </c>
      <c r="F280" s="162">
        <f>E280/D280</f>
        <v>0.636363636363636</v>
      </c>
      <c r="G280" s="161">
        <f>SUM(G277:G279)</f>
        <v>68</v>
      </c>
      <c r="H280" s="161">
        <f>SUM(H277:H279)</f>
        <v>2</v>
      </c>
      <c r="I280" s="161">
        <f>SUM(I277:I279)</f>
        <v>0</v>
      </c>
      <c r="J280" s="161">
        <f>SUM(J277:J279)</f>
        <v>0</v>
      </c>
      <c r="K280" s="161">
        <f>SUM(K277:K279)</f>
        <v>32</v>
      </c>
      <c r="L280" s="161">
        <f>SUM(L277:L279)</f>
        <v>30</v>
      </c>
      <c r="M280" s="162">
        <f>(H280*1.33+I280*1.67+J280*2)/E280</f>
        <v>0.038</v>
      </c>
      <c r="N280" s="161">
        <f>M280+F280</f>
        <v>0.6743636363636361</v>
      </c>
    </row>
    <row r="281" ht="14.5" customHeight="1">
      <c r="A281" s="151"/>
      <c r="B281" s="165"/>
      <c r="C281" s="165"/>
      <c r="D281" s="165"/>
      <c r="E281" s="165"/>
      <c r="F281" s="165"/>
      <c r="G281" s="165"/>
      <c r="H281" s="165"/>
      <c r="I281" s="165"/>
      <c r="J281" s="165"/>
      <c r="K281" s="165"/>
      <c r="L281" s="165"/>
      <c r="M281" s="165"/>
      <c r="N281" s="165"/>
    </row>
    <row r="282" ht="14.5" customHeight="1">
      <c r="A282" t="s" s="154">
        <v>128</v>
      </c>
      <c r="B282" s="155">
        <v>2017</v>
      </c>
      <c r="C282" t="s" s="156">
        <v>259</v>
      </c>
      <c r="D282" s="155">
        <f>'2017 - 2017 - Field of Dreamers'!C18</f>
        <v>64</v>
      </c>
      <c r="E282" s="155">
        <f>'2017 - 2017 - Field of Dreamers'!D18</f>
        <v>37</v>
      </c>
      <c r="F282" s="155">
        <f>'2017 - 2017 - Field of Dreamers'!E18</f>
        <v>0.578125</v>
      </c>
      <c r="G282" s="155">
        <f>'2017 - 2017 - Field of Dreamers'!F18</f>
        <v>36</v>
      </c>
      <c r="H282" s="155">
        <f>'2017 - 2017 - Field of Dreamers'!G18</f>
        <v>1</v>
      </c>
      <c r="I282" s="155">
        <f>'2017 - 2017 - Field of Dreamers'!H18</f>
        <v>0</v>
      </c>
      <c r="J282" s="155">
        <f>'2017 - 2017 - Field of Dreamers'!I18</f>
        <v>0</v>
      </c>
      <c r="K282" s="155">
        <f>'2017 - 2017 - Field of Dreamers'!J18</f>
        <v>18</v>
      </c>
      <c r="L282" s="155">
        <f>'2017 - 2017 - Field of Dreamers'!K18</f>
        <v>18</v>
      </c>
      <c r="M282" s="155">
        <f>'2017 - 2017 - Field of Dreamers'!L18</f>
        <v>0.036027027027027</v>
      </c>
      <c r="N282" s="155">
        <f>'2017 - 2017 - Field of Dreamers'!M18</f>
        <v>0.614152027027027</v>
      </c>
    </row>
    <row r="283" ht="14.5" customHeight="1">
      <c r="A283" t="s" s="154">
        <v>128</v>
      </c>
      <c r="B283" s="155">
        <v>2018</v>
      </c>
      <c r="C283" t="s" s="156">
        <v>264</v>
      </c>
      <c r="D283" s="155">
        <f>'All Seasons - All Seasons'!C144</f>
        <v>47</v>
      </c>
      <c r="E283" s="155">
        <f>'All Seasons - All Seasons'!D144</f>
        <v>29</v>
      </c>
      <c r="F283" s="155">
        <f>'All Seasons - All Seasons'!E144</f>
        <v>0.617021276595745</v>
      </c>
      <c r="G283" s="155">
        <f>'All Seasons - All Seasons'!F144</f>
        <v>28</v>
      </c>
      <c r="H283" s="155">
        <f>'All Seasons - All Seasons'!G144</f>
        <v>1</v>
      </c>
      <c r="I283" s="155">
        <f>'All Seasons - All Seasons'!H144</f>
        <v>0</v>
      </c>
      <c r="J283" s="155">
        <f>'All Seasons - All Seasons'!I144</f>
        <v>0</v>
      </c>
      <c r="K283" s="155">
        <f>'All Seasons - All Seasons'!J144</f>
        <v>15</v>
      </c>
      <c r="L283" s="155">
        <f>'All Seasons - All Seasons'!K144</f>
        <v>14</v>
      </c>
      <c r="M283" s="155">
        <f>'All Seasons - All Seasons'!L144</f>
        <v>0.0459655172413793</v>
      </c>
      <c r="N283" s="155">
        <f>'All Seasons - All Seasons'!M144</f>
        <v>0.662986793837124</v>
      </c>
    </row>
    <row r="284" ht="14.5" customHeight="1">
      <c r="A284" t="s" s="158">
        <v>258</v>
      </c>
      <c r="B284" s="159"/>
      <c r="C284" s="160"/>
      <c r="D284" s="161">
        <f>SUM(D282:D283)</f>
        <v>111</v>
      </c>
      <c r="E284" s="161">
        <f>SUM(E282:E283)</f>
        <v>66</v>
      </c>
      <c r="F284" s="162">
        <f>E284/D284</f>
        <v>0.594594594594595</v>
      </c>
      <c r="G284" s="161">
        <f>SUM(G282:G283)</f>
        <v>64</v>
      </c>
      <c r="H284" s="161">
        <f>SUM(H282:H283)</f>
        <v>2</v>
      </c>
      <c r="I284" s="161">
        <f>SUM(I282:I283)</f>
        <v>0</v>
      </c>
      <c r="J284" s="161">
        <f>SUM(J282:J283)</f>
        <v>0</v>
      </c>
      <c r="K284" s="161">
        <f>SUM(K282:K283)</f>
        <v>33</v>
      </c>
      <c r="L284" s="161">
        <f>SUM(L282:L283)</f>
        <v>32</v>
      </c>
      <c r="M284" s="162">
        <f>(H284*1.33+I284*1.67+J284*2)/E284</f>
        <v>0.0403030303030303</v>
      </c>
      <c r="N284" s="161">
        <f>M284+F284</f>
        <v>0.634897624897625</v>
      </c>
    </row>
    <row r="285" ht="14.5" customHeight="1">
      <c r="A285" s="151"/>
      <c r="B285" s="165"/>
      <c r="C285" s="165"/>
      <c r="D285" s="165"/>
      <c r="E285" s="165"/>
      <c r="F285" s="165"/>
      <c r="G285" s="165"/>
      <c r="H285" s="165"/>
      <c r="I285" s="165"/>
      <c r="J285" s="165"/>
      <c r="K285" s="165"/>
      <c r="L285" s="165"/>
      <c r="M285" s="165"/>
      <c r="N285" s="165"/>
    </row>
    <row r="286" ht="14.5" customHeight="1">
      <c r="A286" t="s" s="154">
        <v>25</v>
      </c>
      <c r="B286" s="155">
        <v>2007</v>
      </c>
      <c r="C286" t="s" s="156">
        <v>257</v>
      </c>
      <c r="D286" s="155">
        <v>10</v>
      </c>
      <c r="E286" s="155">
        <v>6</v>
      </c>
      <c r="F286" s="157">
        <f>E286/D286</f>
        <v>0.6</v>
      </c>
      <c r="G286" s="155">
        <v>4</v>
      </c>
      <c r="H286" s="155">
        <v>2</v>
      </c>
      <c r="I286" s="155">
        <v>0</v>
      </c>
      <c r="J286" s="155">
        <v>0</v>
      </c>
      <c r="K286" s="155">
        <v>2</v>
      </c>
      <c r="L286" s="155">
        <v>4</v>
      </c>
      <c r="M286" s="157">
        <f>(H286*1.33+I286*1.67+J286*2)/E286</f>
        <v>0.443333333333333</v>
      </c>
      <c r="N286" s="155">
        <f>M286+F286</f>
        <v>1.04333333333333</v>
      </c>
    </row>
    <row r="287" ht="14.5" customHeight="1">
      <c r="A287" t="s" s="158">
        <v>258</v>
      </c>
      <c r="B287" s="159"/>
      <c r="C287" s="160"/>
      <c r="D287" s="161">
        <f>D286</f>
        <v>10</v>
      </c>
      <c r="E287" s="161">
        <f>E286</f>
        <v>6</v>
      </c>
      <c r="F287" s="162">
        <f>E287/D287</f>
        <v>0.6</v>
      </c>
      <c r="G287" s="161">
        <f>G286</f>
        <v>4</v>
      </c>
      <c r="H287" s="161">
        <f>H286</f>
        <v>2</v>
      </c>
      <c r="I287" s="161">
        <f>I286</f>
        <v>0</v>
      </c>
      <c r="J287" s="161">
        <f>J286</f>
        <v>0</v>
      </c>
      <c r="K287" s="161">
        <f>K286</f>
        <v>2</v>
      </c>
      <c r="L287" s="161">
        <f>L286</f>
        <v>4</v>
      </c>
      <c r="M287" s="162">
        <f>(H287*1.33+I287*1.67+J287*2)/E287</f>
        <v>0.443333333333333</v>
      </c>
      <c r="N287" s="161">
        <f>M287+F287</f>
        <v>1.04333333333333</v>
      </c>
    </row>
    <row r="288" ht="14.5" customHeight="1">
      <c r="A288" s="151"/>
      <c r="B288" s="152"/>
      <c r="C288" s="153"/>
      <c r="D288" s="152"/>
      <c r="E288" s="152"/>
      <c r="F288" s="152"/>
      <c r="G288" s="152"/>
      <c r="H288" s="152"/>
      <c r="I288" s="152"/>
      <c r="J288" s="152"/>
      <c r="K288" s="152"/>
      <c r="L288" s="152"/>
      <c r="M288" s="152"/>
      <c r="N288" s="152"/>
    </row>
    <row r="289" ht="14.5" customHeight="1">
      <c r="A289" t="s" s="154">
        <v>45</v>
      </c>
      <c r="B289" s="155">
        <v>2008</v>
      </c>
      <c r="C289" t="s" s="156">
        <v>260</v>
      </c>
      <c r="D289" s="155">
        <v>15</v>
      </c>
      <c r="E289" s="155">
        <v>8</v>
      </c>
      <c r="F289" s="157">
        <f>E289/D289</f>
        <v>0.533333333333333</v>
      </c>
      <c r="G289" s="155">
        <v>7</v>
      </c>
      <c r="H289" s="155">
        <v>1</v>
      </c>
      <c r="I289" s="155">
        <v>0</v>
      </c>
      <c r="J289" s="155">
        <v>0</v>
      </c>
      <c r="K289" s="155">
        <v>3</v>
      </c>
      <c r="L289" s="155">
        <v>3</v>
      </c>
      <c r="M289" s="157">
        <f>(H289*1.33+I289*1.67+J289*2)/E289</f>
        <v>0.16625</v>
      </c>
      <c r="N289" s="155">
        <f>M289+F289</f>
        <v>0.699583333333333</v>
      </c>
    </row>
    <row r="290" ht="14.5" customHeight="1">
      <c r="A290" t="s" s="163">
        <v>45</v>
      </c>
      <c r="B290" s="155">
        <v>2009</v>
      </c>
      <c r="C290" t="s" s="156">
        <v>261</v>
      </c>
      <c r="D290" s="155">
        <v>34</v>
      </c>
      <c r="E290" s="155">
        <v>15</v>
      </c>
      <c r="F290" s="157">
        <f>E290/D290</f>
        <v>0.441176470588235</v>
      </c>
      <c r="G290" s="164">
        <v>12</v>
      </c>
      <c r="H290" s="155">
        <v>3</v>
      </c>
      <c r="I290" s="155">
        <v>0</v>
      </c>
      <c r="J290" s="155">
        <v>0</v>
      </c>
      <c r="K290" s="155">
        <v>7</v>
      </c>
      <c r="L290" s="155">
        <v>7</v>
      </c>
      <c r="M290" s="157">
        <f>(H290*1.33+I290*1.67+J290*2)/E290</f>
        <v>0.266</v>
      </c>
      <c r="N290" s="155">
        <f>M290+F290</f>
        <v>0.707176470588235</v>
      </c>
    </row>
    <row r="291" ht="14.5" customHeight="1">
      <c r="A291" t="s" s="163">
        <v>45</v>
      </c>
      <c r="B291" s="155">
        <v>2010</v>
      </c>
      <c r="C291" t="s" s="156">
        <v>257</v>
      </c>
      <c r="D291" s="155">
        <v>7</v>
      </c>
      <c r="E291" s="155">
        <v>5</v>
      </c>
      <c r="F291" s="157">
        <f>E291/D291</f>
        <v>0.714285714285714</v>
      </c>
      <c r="G291" s="164">
        <v>5</v>
      </c>
      <c r="H291" s="155">
        <v>0</v>
      </c>
      <c r="I291" s="155">
        <v>0</v>
      </c>
      <c r="J291" s="155">
        <v>0</v>
      </c>
      <c r="K291" s="155">
        <v>0</v>
      </c>
      <c r="L291" s="155">
        <v>0</v>
      </c>
      <c r="M291" s="157">
        <f>(H291*1.33+I291*1.67+J291*2)/E291</f>
        <v>0</v>
      </c>
      <c r="N291" s="155">
        <f>M291+F291</f>
        <v>0.714285714285714</v>
      </c>
    </row>
    <row r="292" ht="14.5" customHeight="1">
      <c r="A292" t="s" s="158">
        <v>258</v>
      </c>
      <c r="B292" s="159"/>
      <c r="C292" s="160"/>
      <c r="D292" s="161">
        <f>SUM(D289:D291)</f>
        <v>56</v>
      </c>
      <c r="E292" s="161">
        <f>SUM(E289:E291)</f>
        <v>28</v>
      </c>
      <c r="F292" s="162">
        <f>E292/D292</f>
        <v>0.5</v>
      </c>
      <c r="G292" s="161">
        <f>SUM(G289:G291)</f>
        <v>24</v>
      </c>
      <c r="H292" s="161">
        <f>SUM(H289:H291)</f>
        <v>4</v>
      </c>
      <c r="I292" s="161">
        <f>SUM(I289:I291)</f>
        <v>0</v>
      </c>
      <c r="J292" s="161">
        <f>SUM(J289:J291)</f>
        <v>0</v>
      </c>
      <c r="K292" s="161">
        <f>SUM(K289:K291)</f>
        <v>10</v>
      </c>
      <c r="L292" s="161">
        <f>SUM(L289:L291)</f>
        <v>10</v>
      </c>
      <c r="M292" s="162">
        <f>(H292*1.33+I292*1.67+J292*2)/E292</f>
        <v>0.19</v>
      </c>
      <c r="N292" s="161">
        <f>M292+F292</f>
        <v>0.6899999999999999</v>
      </c>
    </row>
    <row r="293" ht="14.5" customHeight="1">
      <c r="A293" s="151"/>
      <c r="B293" s="152"/>
      <c r="C293" s="153"/>
      <c r="D293" s="152"/>
      <c r="E293" s="152"/>
      <c r="F293" s="152"/>
      <c r="G293" s="152"/>
      <c r="H293" s="152"/>
      <c r="I293" s="152"/>
      <c r="J293" s="152"/>
      <c r="K293" s="152"/>
      <c r="L293" s="152"/>
      <c r="M293" s="152"/>
      <c r="N293" s="152"/>
    </row>
    <row r="294" ht="14.5" customHeight="1">
      <c r="A294" t="s" s="154">
        <v>209</v>
      </c>
      <c r="B294" s="155">
        <v>2018</v>
      </c>
      <c r="C294" t="s" s="156">
        <v>266</v>
      </c>
      <c r="D294" s="155">
        <f>'2018 Field of Dreamers - 2018 -'!C68</f>
        <v>21</v>
      </c>
      <c r="E294" s="155">
        <f>'2018 Field of Dreamers - 2018 -'!D68</f>
        <v>11</v>
      </c>
      <c r="F294" s="155">
        <f>'2018 Field of Dreamers - 2018 -'!E68</f>
        <v>0.5238095238095239</v>
      </c>
      <c r="G294" s="155">
        <f>'2018 Field of Dreamers - 2018 -'!F68</f>
        <v>11</v>
      </c>
      <c r="H294" s="155">
        <f>'2018 Field of Dreamers - 2018 -'!G68</f>
        <v>0</v>
      </c>
      <c r="I294" s="155">
        <f>'2018 Field of Dreamers - 2018 -'!H68</f>
        <v>0</v>
      </c>
      <c r="J294" s="155">
        <f>'2018 Field of Dreamers - 2018 -'!I68</f>
        <v>0</v>
      </c>
      <c r="K294" s="155">
        <f>'2018 Field of Dreamers - 2018 -'!J68</f>
        <v>5</v>
      </c>
      <c r="L294" s="155">
        <f>'2018 Field of Dreamers - 2018 -'!K68</f>
        <v>5</v>
      </c>
      <c r="M294" s="155">
        <f>'2018 Field of Dreamers - 2018 -'!L68</f>
        <v>0</v>
      </c>
      <c r="N294" s="155">
        <f>'2018 Field of Dreamers - 2018 -'!M68</f>
        <v>0.5238095238095239</v>
      </c>
    </row>
    <row r="295" ht="14.5" customHeight="1">
      <c r="A295" t="s" s="154">
        <v>209</v>
      </c>
      <c r="B295" s="155">
        <v>2019</v>
      </c>
      <c r="C295" t="s" s="156">
        <v>266</v>
      </c>
      <c r="D295" s="155">
        <f>'2019 Field of Dreamers - 2019 -'!C81</f>
        <v>4</v>
      </c>
      <c r="E295" s="155">
        <f>'2019 Field of Dreamers - 2019 -'!D81</f>
        <v>3</v>
      </c>
      <c r="F295" s="155">
        <f>'2019 Field of Dreamers - 2019 -'!E81</f>
        <v>0.75</v>
      </c>
      <c r="G295" s="155">
        <f>'2019 Field of Dreamers - 2019 -'!F81</f>
        <v>3</v>
      </c>
      <c r="H295" s="155">
        <f>'2019 Field of Dreamers - 2019 -'!G81</f>
        <v>0</v>
      </c>
      <c r="I295" s="155">
        <f>'2019 Field of Dreamers - 2019 -'!H81</f>
        <v>0</v>
      </c>
      <c r="J295" s="155">
        <f>'2019 Field of Dreamers - 2019 -'!I81</f>
        <v>0</v>
      </c>
      <c r="K295" s="155">
        <f>'2019 Field of Dreamers - 2019 -'!J81</f>
        <v>0</v>
      </c>
      <c r="L295" s="155">
        <f>'2019 Field of Dreamers - 2019 -'!K81</f>
        <v>0</v>
      </c>
      <c r="M295" s="155">
        <f>'2019 Field of Dreamers - 2019 -'!L81</f>
        <v>0</v>
      </c>
      <c r="N295" s="155">
        <f>'2019 Field of Dreamers - 2019 -'!M81</f>
        <v>0.75</v>
      </c>
    </row>
    <row r="296" ht="14.5" customHeight="1">
      <c r="A296" t="s" s="158">
        <v>258</v>
      </c>
      <c r="B296" s="159"/>
      <c r="C296" s="160"/>
      <c r="D296" s="161">
        <f>SUM(D294:D295)</f>
        <v>25</v>
      </c>
      <c r="E296" s="161">
        <f>SUM(E294:E295)</f>
        <v>14</v>
      </c>
      <c r="F296" s="162">
        <f>E296/D296</f>
        <v>0.5600000000000001</v>
      </c>
      <c r="G296" s="161">
        <f>SUM(G294:G295)</f>
        <v>14</v>
      </c>
      <c r="H296" s="161">
        <f>SUM(H294:H295)</f>
        <v>0</v>
      </c>
      <c r="I296" s="161">
        <f>SUM(I294:I295)</f>
        <v>0</v>
      </c>
      <c r="J296" s="161">
        <f>SUM(J294:J295)</f>
        <v>0</v>
      </c>
      <c r="K296" s="161">
        <f>SUM(K294:K295)</f>
        <v>5</v>
      </c>
      <c r="L296" s="161">
        <f>SUM(L294:L295)</f>
        <v>5</v>
      </c>
      <c r="M296" s="162">
        <f>(H296*1.33+I296*1.67+J296*2)/E296</f>
        <v>0</v>
      </c>
      <c r="N296" s="161">
        <f>M296+F296</f>
        <v>0.5600000000000001</v>
      </c>
    </row>
    <row r="297" ht="14.5" customHeight="1">
      <c r="A297" s="172"/>
      <c r="B297" s="152"/>
      <c r="C297" s="153"/>
      <c r="D297" s="152"/>
      <c r="E297" s="152"/>
      <c r="F297" s="157">
        <f>E297/D297</f>
      </c>
      <c r="G297" s="152"/>
      <c r="H297" s="152"/>
      <c r="I297" s="152"/>
      <c r="J297" s="152"/>
      <c r="K297" s="152"/>
      <c r="L297" s="152"/>
      <c r="M297" s="157">
        <f>(H297*1.33+I297*1.67+J297*2)/E297</f>
      </c>
      <c r="N297" s="152">
        <f>M297+F297</f>
      </c>
    </row>
    <row r="298" ht="14.5" customHeight="1">
      <c r="A298" t="s" s="154">
        <v>33</v>
      </c>
      <c r="B298" s="155">
        <v>2007</v>
      </c>
      <c r="C298" t="s" s="156">
        <v>257</v>
      </c>
      <c r="D298" s="155">
        <v>7</v>
      </c>
      <c r="E298" s="155">
        <v>5</v>
      </c>
      <c r="F298" s="157">
        <f>E298/D298</f>
        <v>0.714285714285714</v>
      </c>
      <c r="G298" s="155">
        <v>5</v>
      </c>
      <c r="H298" s="155">
        <v>0</v>
      </c>
      <c r="I298" s="155">
        <v>0</v>
      </c>
      <c r="J298" s="155">
        <v>0</v>
      </c>
      <c r="K298" s="155">
        <v>2</v>
      </c>
      <c r="L298" s="155">
        <v>3</v>
      </c>
      <c r="M298" s="157">
        <f>(H298*1.33+I298*1.67+J298*2)/E298</f>
        <v>0</v>
      </c>
      <c r="N298" s="155">
        <f>M298+F298</f>
        <v>0.714285714285714</v>
      </c>
    </row>
    <row r="299" ht="14.5" customHeight="1">
      <c r="A299" t="s" s="158">
        <v>258</v>
      </c>
      <c r="B299" s="159"/>
      <c r="C299" s="160"/>
      <c r="D299" s="161">
        <f>D298</f>
        <v>7</v>
      </c>
      <c r="E299" s="161">
        <f>E298</f>
        <v>5</v>
      </c>
      <c r="F299" s="162">
        <f>E299/D299</f>
        <v>0.714285714285714</v>
      </c>
      <c r="G299" s="161">
        <f>G298</f>
        <v>5</v>
      </c>
      <c r="H299" s="161">
        <f>H298</f>
        <v>0</v>
      </c>
      <c r="I299" s="161">
        <f>I298</f>
        <v>0</v>
      </c>
      <c r="J299" s="161">
        <f>J298</f>
        <v>0</v>
      </c>
      <c r="K299" s="161">
        <f>K298</f>
        <v>2</v>
      </c>
      <c r="L299" s="161">
        <f>L298</f>
        <v>3</v>
      </c>
      <c r="M299" s="162">
        <f>(H299*1.33+I299*1.67+J299*2)/E299</f>
        <v>0</v>
      </c>
      <c r="N299" s="161">
        <f>M299+F299</f>
        <v>0.714285714285714</v>
      </c>
    </row>
    <row r="300" ht="14.5" customHeight="1">
      <c r="A300" s="151"/>
      <c r="B300" s="152"/>
      <c r="C300" s="153"/>
      <c r="D300" s="152"/>
      <c r="E300" s="152"/>
      <c r="F300" s="152"/>
      <c r="G300" s="152"/>
      <c r="H300" s="152"/>
      <c r="I300" s="152"/>
      <c r="J300" s="152"/>
      <c r="K300" s="152"/>
      <c r="L300" s="152"/>
      <c r="M300" s="152"/>
      <c r="N300" s="152"/>
    </row>
    <row r="301" ht="14.5" customHeight="1">
      <c r="A301" t="s" s="154">
        <v>28</v>
      </c>
      <c r="B301" s="155">
        <v>2007</v>
      </c>
      <c r="C301" t="s" s="156">
        <v>257</v>
      </c>
      <c r="D301" s="155">
        <v>47</v>
      </c>
      <c r="E301" s="155">
        <v>29</v>
      </c>
      <c r="F301" s="157">
        <f>E301/D301</f>
        <v>0.617021276595745</v>
      </c>
      <c r="G301" s="155">
        <v>25</v>
      </c>
      <c r="H301" s="155">
        <v>4</v>
      </c>
      <c r="I301" s="155">
        <v>0</v>
      </c>
      <c r="J301" s="155">
        <v>0</v>
      </c>
      <c r="K301" s="155">
        <v>9</v>
      </c>
      <c r="L301" s="155">
        <v>19</v>
      </c>
      <c r="M301" s="157">
        <f>(H301*1.33+I301*1.67+J301*2)/E301</f>
        <v>0.183448275862069</v>
      </c>
      <c r="N301" s="155">
        <f>M301+F301</f>
        <v>0.800469552457814</v>
      </c>
    </row>
    <row r="302" ht="14.5" customHeight="1">
      <c r="A302" t="s" s="163">
        <v>28</v>
      </c>
      <c r="B302" s="155">
        <v>2008</v>
      </c>
      <c r="C302" t="s" s="156">
        <v>260</v>
      </c>
      <c r="D302" s="155">
        <v>17</v>
      </c>
      <c r="E302" s="155">
        <v>11</v>
      </c>
      <c r="F302" s="157">
        <f>E302/D302</f>
        <v>0.647058823529412</v>
      </c>
      <c r="G302" s="155">
        <v>11</v>
      </c>
      <c r="H302" s="155">
        <v>0</v>
      </c>
      <c r="I302" s="155">
        <v>0</v>
      </c>
      <c r="J302" s="155">
        <v>0</v>
      </c>
      <c r="K302" s="155">
        <v>3</v>
      </c>
      <c r="L302" s="155">
        <v>3</v>
      </c>
      <c r="M302" s="157">
        <f>(H302*1.33+I302*1.67+J302*2)/E302</f>
        <v>0</v>
      </c>
      <c r="N302" s="155">
        <f>M302+F302</f>
        <v>0.647058823529412</v>
      </c>
    </row>
    <row r="303" ht="14.5" customHeight="1">
      <c r="A303" t="s" s="158">
        <v>258</v>
      </c>
      <c r="B303" s="159"/>
      <c r="C303" s="160"/>
      <c r="D303" s="161">
        <f>SUM(D301:D302)</f>
        <v>64</v>
      </c>
      <c r="E303" s="161">
        <f>SUM(E301:E302)</f>
        <v>40</v>
      </c>
      <c r="F303" s="162">
        <f>E303/D303</f>
        <v>0.625</v>
      </c>
      <c r="G303" s="161">
        <f>SUM(G301:G302)</f>
        <v>36</v>
      </c>
      <c r="H303" s="161">
        <f>SUM(H301:H302)</f>
        <v>4</v>
      </c>
      <c r="I303" s="161">
        <f>SUM(I301:I302)</f>
        <v>0</v>
      </c>
      <c r="J303" s="161">
        <f>SUM(J301:J302)</f>
        <v>0</v>
      </c>
      <c r="K303" s="161">
        <f>SUM(K301:K302)</f>
        <v>12</v>
      </c>
      <c r="L303" s="161">
        <f>SUM(L301:L302)</f>
        <v>22</v>
      </c>
      <c r="M303" s="162">
        <f>(H303*1.33+I303*1.67+J303*2)/E303</f>
        <v>0.133</v>
      </c>
      <c r="N303" s="161">
        <f>M303+F303</f>
        <v>0.758</v>
      </c>
    </row>
    <row r="304" ht="14.5" customHeight="1">
      <c r="A304" s="151"/>
      <c r="B304" s="152"/>
      <c r="C304" s="153"/>
      <c r="D304" s="152"/>
      <c r="E304" s="152"/>
      <c r="F304" s="152"/>
      <c r="G304" s="152"/>
      <c r="H304" s="152"/>
      <c r="I304" s="152"/>
      <c r="J304" s="152"/>
      <c r="K304" s="152"/>
      <c r="L304" s="152"/>
      <c r="M304" s="152"/>
      <c r="N304" s="152"/>
    </row>
    <row r="305" ht="14.5" customHeight="1">
      <c r="A305" t="s" s="163">
        <v>164</v>
      </c>
      <c r="B305" s="155">
        <v>2017</v>
      </c>
      <c r="C305" t="s" s="156">
        <v>266</v>
      </c>
      <c r="D305" s="155">
        <f>'2017 Field of Dreamers - 2017 -'!C69</f>
        <v>8</v>
      </c>
      <c r="E305" s="155">
        <f>'2017 Field of Dreamers - 2017 -'!D69</f>
        <v>3</v>
      </c>
      <c r="F305" s="155">
        <f>'2017 Field of Dreamers - 2017 -'!E69</f>
        <v>0.375</v>
      </c>
      <c r="G305" s="155">
        <f>'2017 Field of Dreamers - 2017 -'!F69</f>
        <v>3</v>
      </c>
      <c r="H305" s="155">
        <f>'2017 Field of Dreamers - 2017 -'!G69</f>
        <v>0</v>
      </c>
      <c r="I305" s="155">
        <f>'2017 Field of Dreamers - 2017 -'!H69</f>
        <v>0</v>
      </c>
      <c r="J305" s="155">
        <f>'2017 Field of Dreamers - 2017 -'!I69</f>
        <v>0</v>
      </c>
      <c r="K305" s="155">
        <f>'2017 Field of Dreamers - 2017 -'!J69</f>
        <v>2</v>
      </c>
      <c r="L305" s="155">
        <f>'2017 Field of Dreamers - 2017 -'!K69</f>
        <v>2</v>
      </c>
      <c r="M305" s="155">
        <f>'2017 Field of Dreamers - 2017 -'!L69</f>
        <v>0</v>
      </c>
      <c r="N305" s="155">
        <f>'2017 Field of Dreamers - 2017 -'!M69</f>
        <v>0.375</v>
      </c>
    </row>
    <row r="306" ht="14.5" customHeight="1">
      <c r="A306" t="s" s="163">
        <v>164</v>
      </c>
      <c r="B306" s="155">
        <v>2018</v>
      </c>
      <c r="C306" t="s" s="156">
        <v>266</v>
      </c>
      <c r="D306" s="155">
        <f>'2018 Field of Dreamers - 2018 -'!C77</f>
        <v>11</v>
      </c>
      <c r="E306" s="155">
        <f>'2018 Field of Dreamers - 2018 -'!D77</f>
        <v>2</v>
      </c>
      <c r="F306" s="155">
        <f>'2018 Field of Dreamers - 2018 -'!E77</f>
        <v>0.181818181818182</v>
      </c>
      <c r="G306" s="155">
        <f>'2018 Field of Dreamers - 2018 -'!F77</f>
        <v>2</v>
      </c>
      <c r="H306" s="155">
        <f>'2018 Field of Dreamers - 2018 -'!G77</f>
        <v>0</v>
      </c>
      <c r="I306" s="155">
        <f>'2018 Field of Dreamers - 2018 -'!H77</f>
        <v>0</v>
      </c>
      <c r="J306" s="155">
        <f>'2018 Field of Dreamers - 2018 -'!I77</f>
        <v>0</v>
      </c>
      <c r="K306" s="155">
        <f>'2018 Field of Dreamers - 2018 -'!J77</f>
        <v>1</v>
      </c>
      <c r="L306" s="155">
        <f>'2018 Field of Dreamers - 2018 -'!K77</f>
        <v>0</v>
      </c>
      <c r="M306" s="155">
        <f>'2018 Field of Dreamers - 2018 -'!L77</f>
        <v>0</v>
      </c>
      <c r="N306" s="155">
        <f>'2018 Field of Dreamers - 2018 -'!M77</f>
        <v>0.181818181818182</v>
      </c>
    </row>
    <row r="307" ht="14.5" customHeight="1">
      <c r="A307" t="s" s="163">
        <v>164</v>
      </c>
      <c r="B307" s="155">
        <v>2019</v>
      </c>
      <c r="C307" t="s" s="156">
        <v>269</v>
      </c>
      <c r="D307" s="155">
        <f>'2019 Field of Dreamers - 2019 -'!C67</f>
        <v>13</v>
      </c>
      <c r="E307" s="155">
        <f>'2019 Field of Dreamers - 2019 -'!D67</f>
        <v>9</v>
      </c>
      <c r="F307" s="155">
        <f>'2019 Field of Dreamers - 2019 -'!E67</f>
        <v>0.692307692307692</v>
      </c>
      <c r="G307" s="155">
        <f>'2019 Field of Dreamers - 2019 -'!F67</f>
        <v>9</v>
      </c>
      <c r="H307" s="155">
        <f>'2019 Field of Dreamers - 2019 -'!G67</f>
        <v>0</v>
      </c>
      <c r="I307" s="155">
        <f>'2019 Field of Dreamers - 2019 -'!H67</f>
        <v>0</v>
      </c>
      <c r="J307" s="155">
        <f>'2019 Field of Dreamers - 2019 -'!I67</f>
        <v>0</v>
      </c>
      <c r="K307" s="155">
        <f>'2019 Field of Dreamers - 2019 -'!J67</f>
        <v>2</v>
      </c>
      <c r="L307" s="155">
        <f>'2019 Field of Dreamers - 2019 -'!K67</f>
        <v>3</v>
      </c>
      <c r="M307" s="155">
        <f>'2019 Field of Dreamers - 2019 -'!L67</f>
        <v>0</v>
      </c>
      <c r="N307" s="155">
        <f>'2019 Field of Dreamers - 2019 -'!M67</f>
        <v>0.692307692307692</v>
      </c>
    </row>
    <row r="308" ht="14.5" customHeight="1">
      <c r="A308" t="s" s="158">
        <v>258</v>
      </c>
      <c r="B308" s="159"/>
      <c r="C308" s="160"/>
      <c r="D308" s="161">
        <f>SUM(D305:D307)</f>
        <v>32</v>
      </c>
      <c r="E308" s="161">
        <f>SUM(E305:E307)</f>
        <v>14</v>
      </c>
      <c r="F308" s="162">
        <f>E308/D308</f>
        <v>0.4375</v>
      </c>
      <c r="G308" s="161">
        <f>SUM(G305:G307)</f>
        <v>14</v>
      </c>
      <c r="H308" s="161">
        <f>SUM(H305:H307)</f>
        <v>0</v>
      </c>
      <c r="I308" s="161">
        <f>SUM(I305:I307)</f>
        <v>0</v>
      </c>
      <c r="J308" s="161">
        <f>SUM(J305:J307)</f>
        <v>0</v>
      </c>
      <c r="K308" s="161">
        <f>SUM(K305:K307)</f>
        <v>5</v>
      </c>
      <c r="L308" s="161">
        <f>SUM(L305:L307)</f>
        <v>5</v>
      </c>
      <c r="M308" s="162">
        <f>(H308*1.33+I308*1.67+J308*2)/E308</f>
        <v>0</v>
      </c>
      <c r="N308" s="161">
        <f>M308+F308</f>
        <v>0.4375</v>
      </c>
    </row>
    <row r="309" ht="14.5" customHeight="1">
      <c r="A309" s="151"/>
      <c r="B309" s="152"/>
      <c r="C309" s="153"/>
      <c r="D309" s="152"/>
      <c r="E309" s="152"/>
      <c r="F309" s="152"/>
      <c r="G309" s="152"/>
      <c r="H309" s="152"/>
      <c r="I309" s="152"/>
      <c r="J309" s="152"/>
      <c r="K309" s="152"/>
      <c r="L309" s="152"/>
      <c r="M309" s="152"/>
      <c r="N309" s="152"/>
    </row>
    <row r="310" ht="14.5" customHeight="1">
      <c r="A310" t="s" s="163">
        <v>86</v>
      </c>
      <c r="B310" s="155">
        <v>2014</v>
      </c>
      <c r="C310" t="s" s="156">
        <v>263</v>
      </c>
      <c r="D310" s="155">
        <v>23</v>
      </c>
      <c r="E310" s="155">
        <v>16</v>
      </c>
      <c r="F310" s="157">
        <f>E310/D310</f>
        <v>0.695652173913043</v>
      </c>
      <c r="G310" s="164">
        <v>16</v>
      </c>
      <c r="H310" s="155">
        <v>0</v>
      </c>
      <c r="I310" s="155">
        <v>0</v>
      </c>
      <c r="J310" s="155">
        <v>0</v>
      </c>
      <c r="K310" s="155">
        <v>4</v>
      </c>
      <c r="L310" s="155">
        <v>4</v>
      </c>
      <c r="M310" s="157">
        <f>(H310*1.33+I310*1.67+J310*2)/E310</f>
        <v>0</v>
      </c>
      <c r="N310" s="155">
        <f>M310+F310</f>
        <v>0.695652173913043</v>
      </c>
    </row>
    <row r="311" ht="14.5" customHeight="1">
      <c r="A311" t="s" s="163">
        <v>86</v>
      </c>
      <c r="B311" s="155">
        <v>2015</v>
      </c>
      <c r="C311" t="s" s="156">
        <v>263</v>
      </c>
      <c r="D311" s="155">
        <f>'All Seasons - All Seasons'!C150</f>
        <v>17</v>
      </c>
      <c r="E311" s="155">
        <f>'All Seasons - All Seasons'!D150</f>
        <v>11</v>
      </c>
      <c r="F311" s="155">
        <f>'All Seasons - All Seasons'!E150</f>
        <v>0.647058823529412</v>
      </c>
      <c r="G311" s="155">
        <f>'All Seasons - All Seasons'!F150</f>
        <v>11</v>
      </c>
      <c r="H311" s="155">
        <f>'All Seasons - All Seasons'!G150</f>
        <v>0</v>
      </c>
      <c r="I311" s="155">
        <f>'All Seasons - All Seasons'!H150</f>
        <v>0</v>
      </c>
      <c r="J311" s="155">
        <f>'All Seasons - All Seasons'!I150</f>
        <v>0</v>
      </c>
      <c r="K311" s="155">
        <f>'All Seasons - All Seasons'!J150</f>
        <v>3</v>
      </c>
      <c r="L311" s="155">
        <f>'All Seasons - All Seasons'!K150</f>
        <v>3</v>
      </c>
      <c r="M311" s="157">
        <f>(H311*1.33+I311*1.67+J311*2)/E311</f>
        <v>0</v>
      </c>
      <c r="N311" s="155">
        <f>M311+F311</f>
        <v>0.647058823529412</v>
      </c>
    </row>
    <row r="312" ht="14.5" customHeight="1">
      <c r="A312" t="s" s="163">
        <v>86</v>
      </c>
      <c r="B312" s="155">
        <v>2016</v>
      </c>
      <c r="C312" t="s" s="156">
        <v>263</v>
      </c>
      <c r="D312" s="155">
        <v>34</v>
      </c>
      <c r="E312" s="155">
        <v>16</v>
      </c>
      <c r="F312" s="157">
        <f>E312/D312</f>
        <v>0.470588235294118</v>
      </c>
      <c r="G312" s="155">
        <v>14</v>
      </c>
      <c r="H312" s="155">
        <v>2</v>
      </c>
      <c r="I312" s="155">
        <v>0</v>
      </c>
      <c r="J312" s="155">
        <v>0</v>
      </c>
      <c r="K312" s="155">
        <v>7</v>
      </c>
      <c r="L312" s="155">
        <v>8</v>
      </c>
      <c r="M312" s="157">
        <f>(H312*1.33+I312*1.67+J312*2)/E312</f>
        <v>0.16625</v>
      </c>
      <c r="N312" s="155">
        <f>M312+F312</f>
        <v>0.636838235294118</v>
      </c>
    </row>
    <row r="313" ht="14.5" customHeight="1">
      <c r="A313" t="s" s="163">
        <v>86</v>
      </c>
      <c r="B313" s="155">
        <v>2017</v>
      </c>
      <c r="C313" t="s" s="156">
        <v>265</v>
      </c>
      <c r="D313" s="155">
        <f>'2017 - 2017 - Field of Dreamers'!C31</f>
        <v>47</v>
      </c>
      <c r="E313" s="155">
        <f>'2017 - 2017 - Field of Dreamers'!D31</f>
        <v>26</v>
      </c>
      <c r="F313" s="155">
        <f>'2017 - 2017 - Field of Dreamers'!E31</f>
        <v>0.553191489361702</v>
      </c>
      <c r="G313" s="155">
        <f>'2017 - 2017 - Field of Dreamers'!F31</f>
        <v>25</v>
      </c>
      <c r="H313" s="155">
        <f>'2017 - 2017 - Field of Dreamers'!G31</f>
        <v>1</v>
      </c>
      <c r="I313" s="155">
        <f>'2017 - 2017 - Field of Dreamers'!H31</f>
        <v>0</v>
      </c>
      <c r="J313" s="155">
        <f>'2017 - 2017 - Field of Dreamers'!I31</f>
        <v>0</v>
      </c>
      <c r="K313" s="155">
        <f>'2017 - 2017 - Field of Dreamers'!J31</f>
        <v>18</v>
      </c>
      <c r="L313" s="155">
        <f>'2017 - 2017 - Field of Dreamers'!K31</f>
        <v>15</v>
      </c>
      <c r="M313" s="155">
        <f>'2017 - 2017 - Field of Dreamers'!L31</f>
        <v>0.0512692307692308</v>
      </c>
      <c r="N313" s="155">
        <f>'2017 - 2017 - Field of Dreamers'!M31</f>
        <v>0.604460720130933</v>
      </c>
    </row>
    <row r="314" ht="14.5" customHeight="1">
      <c r="A314" t="s" s="163">
        <v>86</v>
      </c>
      <c r="B314" s="155">
        <v>2018</v>
      </c>
      <c r="C314" t="s" s="156">
        <v>265</v>
      </c>
      <c r="D314" s="155">
        <f>'All Seasons - All Seasons'!C157</f>
        <v>38</v>
      </c>
      <c r="E314" s="155">
        <f>'All Seasons - All Seasons'!D157</f>
        <v>19</v>
      </c>
      <c r="F314" s="155">
        <f>'All Seasons - All Seasons'!E157</f>
        <v>0.5</v>
      </c>
      <c r="G314" s="155">
        <f>'All Seasons - All Seasons'!F157</f>
        <v>19</v>
      </c>
      <c r="H314" s="155">
        <f>'All Seasons - All Seasons'!G157</f>
        <v>0</v>
      </c>
      <c r="I314" s="155">
        <f>'All Seasons - All Seasons'!H157</f>
        <v>0</v>
      </c>
      <c r="J314" s="155">
        <f>'All Seasons - All Seasons'!I157</f>
        <v>0</v>
      </c>
      <c r="K314" s="155">
        <f>'All Seasons - All Seasons'!J157</f>
        <v>3</v>
      </c>
      <c r="L314" s="155">
        <f>'All Seasons - All Seasons'!K157</f>
        <v>14</v>
      </c>
      <c r="M314" s="155">
        <f>'All Seasons - All Seasons'!L157</f>
        <v>0</v>
      </c>
      <c r="N314" s="155">
        <f>'All Seasons - All Seasons'!M157</f>
        <v>0.5</v>
      </c>
    </row>
    <row r="315" ht="14.5" customHeight="1">
      <c r="A315" t="s" s="163">
        <v>86</v>
      </c>
      <c r="B315" s="155">
        <v>2019</v>
      </c>
      <c r="C315" t="s" s="156">
        <v>262</v>
      </c>
      <c r="D315" s="155">
        <f>'2019 Field of Dreamers - 2019 -'!C38</f>
        <v>14</v>
      </c>
      <c r="E315" s="155">
        <f>'2019 Field of Dreamers - 2019 -'!D38</f>
        <v>5</v>
      </c>
      <c r="F315" s="155">
        <f>'2019 Field of Dreamers - 2019 -'!E38</f>
        <v>0.357142857142857</v>
      </c>
      <c r="G315" s="155">
        <f>'2019 Field of Dreamers - 2019 -'!F38</f>
        <v>5</v>
      </c>
      <c r="H315" s="155">
        <f>'2019 Field of Dreamers - 2019 -'!G38</f>
        <v>0</v>
      </c>
      <c r="I315" s="155">
        <f>'2019 Field of Dreamers - 2019 -'!H38</f>
        <v>0</v>
      </c>
      <c r="J315" s="155">
        <f>'2019 Field of Dreamers - 2019 -'!I38</f>
        <v>0</v>
      </c>
      <c r="K315" s="155">
        <f>'2019 Field of Dreamers - 2019 -'!J38</f>
        <v>3</v>
      </c>
      <c r="L315" s="155">
        <f>'2019 Field of Dreamers - 2019 -'!K38</f>
        <v>2</v>
      </c>
      <c r="M315" s="155">
        <f>'2019 Field of Dreamers - 2019 -'!L38</f>
        <v>0</v>
      </c>
      <c r="N315" s="155">
        <f>'2019 Field of Dreamers - 2019 -'!M38</f>
        <v>0.357142857142857</v>
      </c>
    </row>
    <row r="316" ht="14.5" customHeight="1">
      <c r="A316" t="s" s="158">
        <v>258</v>
      </c>
      <c r="B316" s="159"/>
      <c r="C316" s="160"/>
      <c r="D316" s="161">
        <f>SUM(D310:D315)</f>
        <v>173</v>
      </c>
      <c r="E316" s="161">
        <f>SUM(E310:E315)</f>
        <v>93</v>
      </c>
      <c r="F316" s="162">
        <f>E316/D316</f>
        <v>0.53757225433526</v>
      </c>
      <c r="G316" s="161">
        <f>SUM(G310:G315)</f>
        <v>90</v>
      </c>
      <c r="H316" s="161">
        <f>SUM(H310:H315)</f>
        <v>3</v>
      </c>
      <c r="I316" s="161">
        <f>SUM(I310:I315)</f>
        <v>0</v>
      </c>
      <c r="J316" s="161">
        <f>SUM(J310:J315)</f>
        <v>0</v>
      </c>
      <c r="K316" s="161">
        <f>SUM(K310:K315)</f>
        <v>38</v>
      </c>
      <c r="L316" s="161">
        <f>SUM(L310:L315)</f>
        <v>46</v>
      </c>
      <c r="M316" s="162">
        <f>(H316*1.33+I316*1.67+J316*2)/E316</f>
        <v>0.0429032258064516</v>
      </c>
      <c r="N316" s="161">
        <f>M316+F316</f>
        <v>0.580475480141712</v>
      </c>
    </row>
    <row r="317" ht="14.5" customHeight="1">
      <c r="A317" s="151"/>
      <c r="B317" s="152"/>
      <c r="C317" s="153"/>
      <c r="D317" s="152"/>
      <c r="E317" s="152"/>
      <c r="F317" s="152"/>
      <c r="G317" s="152"/>
      <c r="H317" s="152"/>
      <c r="I317" s="152"/>
      <c r="J317" s="152"/>
      <c r="K317" s="152"/>
      <c r="L317" s="152"/>
      <c r="M317" s="152"/>
      <c r="N317" s="152"/>
    </row>
    <row r="318" ht="14.5" customHeight="1">
      <c r="A318" t="s" s="163">
        <v>47</v>
      </c>
      <c r="B318" s="155">
        <v>2008</v>
      </c>
      <c r="C318" t="s" s="156">
        <v>260</v>
      </c>
      <c r="D318" s="155">
        <v>14</v>
      </c>
      <c r="E318" s="155">
        <v>4</v>
      </c>
      <c r="F318" s="157">
        <f>E318/D318</f>
        <v>0.285714285714286</v>
      </c>
      <c r="G318" s="155">
        <v>4</v>
      </c>
      <c r="H318" s="155">
        <v>0</v>
      </c>
      <c r="I318" s="155">
        <v>0</v>
      </c>
      <c r="J318" s="155">
        <v>0</v>
      </c>
      <c r="K318" s="155">
        <v>2</v>
      </c>
      <c r="L318" s="155">
        <v>2</v>
      </c>
      <c r="M318" s="157">
        <f>(H318*1.33+I318*1.67+J318*2)/E318</f>
        <v>0</v>
      </c>
      <c r="N318" s="155">
        <f>M318+F318</f>
        <v>0.285714285714286</v>
      </c>
    </row>
    <row r="319" ht="14.5" customHeight="1">
      <c r="A319" t="s" s="158">
        <v>258</v>
      </c>
      <c r="B319" s="159"/>
      <c r="C319" s="160"/>
      <c r="D319" s="161">
        <f>D318</f>
        <v>14</v>
      </c>
      <c r="E319" s="161">
        <f>E318</f>
        <v>4</v>
      </c>
      <c r="F319" s="162">
        <f>E319/D319</f>
        <v>0.285714285714286</v>
      </c>
      <c r="G319" s="161">
        <f>G318</f>
        <v>4</v>
      </c>
      <c r="H319" s="161">
        <f>H318</f>
        <v>0</v>
      </c>
      <c r="I319" s="161">
        <f>I318</f>
        <v>0</v>
      </c>
      <c r="J319" s="161">
        <f>J318</f>
        <v>0</v>
      </c>
      <c r="K319" s="161">
        <f>K318</f>
        <v>2</v>
      </c>
      <c r="L319" s="161">
        <f>L318</f>
        <v>2</v>
      </c>
      <c r="M319" s="162">
        <f>(H319*1.33+I319*1.67+J319*2)/E319</f>
        <v>0</v>
      </c>
      <c r="N319" s="161">
        <f>M319+F319</f>
        <v>0.285714285714286</v>
      </c>
    </row>
    <row r="320" ht="14.5" customHeight="1">
      <c r="A320" s="151"/>
      <c r="B320" s="152"/>
      <c r="C320" s="153"/>
      <c r="D320" s="152"/>
      <c r="E320" s="152"/>
      <c r="F320" s="152"/>
      <c r="G320" s="152"/>
      <c r="H320" s="152"/>
      <c r="I320" s="152"/>
      <c r="J320" s="152"/>
      <c r="K320" s="152"/>
      <c r="L320" s="152"/>
      <c r="M320" s="152"/>
      <c r="N320" s="152"/>
    </row>
    <row r="321" ht="14.5" customHeight="1">
      <c r="A321" t="s" s="163">
        <v>110</v>
      </c>
      <c r="B321" s="155">
        <v>2016</v>
      </c>
      <c r="C321" t="s" s="156">
        <v>263</v>
      </c>
      <c r="D321" s="155">
        <v>5</v>
      </c>
      <c r="E321" s="155">
        <v>0</v>
      </c>
      <c r="F321" s="157">
        <f>E321/D321</f>
        <v>0</v>
      </c>
      <c r="G321" s="164">
        <v>0</v>
      </c>
      <c r="H321" s="155">
        <v>0</v>
      </c>
      <c r="I321" s="155">
        <v>0</v>
      </c>
      <c r="J321" s="155">
        <v>0</v>
      </c>
      <c r="K321" s="155">
        <v>1</v>
      </c>
      <c r="L321" s="155">
        <v>0</v>
      </c>
      <c r="M321" s="152">
        <f>(H321*1.33+I321*1.67+J321*2)/E321</f>
      </c>
      <c r="N321" s="152">
        <f>M321+F321</f>
      </c>
    </row>
    <row r="322" ht="14.5" customHeight="1">
      <c r="A322" t="s" s="163">
        <v>110</v>
      </c>
      <c r="B322" s="155">
        <v>2017</v>
      </c>
      <c r="C322" t="s" s="156">
        <v>259</v>
      </c>
      <c r="D322" s="155">
        <f>'2017 - 2017 - Field of Dreamers'!C21</f>
        <v>43</v>
      </c>
      <c r="E322" s="155">
        <f>'2017 - 2017 - Field of Dreamers'!D21</f>
        <v>30</v>
      </c>
      <c r="F322" s="155">
        <f>'2017 - 2017 - Field of Dreamers'!E21</f>
        <v>0.697674418604651</v>
      </c>
      <c r="G322" s="155">
        <f>'2017 - 2017 - Field of Dreamers'!F21</f>
        <v>28</v>
      </c>
      <c r="H322" s="155">
        <f>'2017 - 2017 - Field of Dreamers'!G21</f>
        <v>2</v>
      </c>
      <c r="I322" s="155">
        <f>'2017 - 2017 - Field of Dreamers'!H21</f>
        <v>0</v>
      </c>
      <c r="J322" s="155">
        <f>'2017 - 2017 - Field of Dreamers'!I21</f>
        <v>0</v>
      </c>
      <c r="K322" s="155">
        <f>'2017 - 2017 - Field of Dreamers'!J21</f>
        <v>20</v>
      </c>
      <c r="L322" s="155">
        <f>'2017 - 2017 - Field of Dreamers'!K21</f>
        <v>21</v>
      </c>
      <c r="M322" s="155">
        <f>'2017 - 2017 - Field of Dreamers'!L21</f>
        <v>0.0888666666666667</v>
      </c>
      <c r="N322" s="155">
        <f>'2017 - 2017 - Field of Dreamers'!M21</f>
        <v>0.7865410852713181</v>
      </c>
    </row>
    <row r="323" ht="14.5" customHeight="1">
      <c r="A323" t="s" s="163">
        <v>110</v>
      </c>
      <c r="B323" s="155">
        <v>2018</v>
      </c>
      <c r="C323" t="s" s="156">
        <v>264</v>
      </c>
      <c r="D323" s="155">
        <f>'All Seasons - All Seasons'!C162</f>
        <v>32</v>
      </c>
      <c r="E323" s="155">
        <f>'All Seasons - All Seasons'!D162</f>
        <v>17</v>
      </c>
      <c r="F323" s="155">
        <f>'All Seasons - All Seasons'!E162</f>
        <v>0.53125</v>
      </c>
      <c r="G323" s="155">
        <f>'All Seasons - All Seasons'!F162</f>
        <v>17</v>
      </c>
      <c r="H323" s="155">
        <f>'All Seasons - All Seasons'!G162</f>
        <v>0</v>
      </c>
      <c r="I323" s="155">
        <f>'All Seasons - All Seasons'!H162</f>
        <v>0</v>
      </c>
      <c r="J323" s="155">
        <f>'All Seasons - All Seasons'!I162</f>
        <v>0</v>
      </c>
      <c r="K323" s="155">
        <f>'All Seasons - All Seasons'!J162</f>
        <v>7</v>
      </c>
      <c r="L323" s="155">
        <f>'All Seasons - All Seasons'!K162</f>
        <v>4</v>
      </c>
      <c r="M323" s="155">
        <f>'All Seasons - All Seasons'!L162</f>
        <v>0</v>
      </c>
      <c r="N323" s="155">
        <f>'All Seasons - All Seasons'!M162</f>
        <v>0.53125</v>
      </c>
    </row>
    <row r="324" ht="14.5" customHeight="1">
      <c r="A324" t="s" s="163">
        <v>110</v>
      </c>
      <c r="B324" s="155">
        <v>2019</v>
      </c>
      <c r="C324" t="s" s="156">
        <v>262</v>
      </c>
      <c r="D324" s="155">
        <f>'2019 Field of Dreamers - 2019 -'!C44</f>
        <v>9</v>
      </c>
      <c r="E324" s="155">
        <f>'2019 Field of Dreamers - 2019 -'!D44</f>
        <v>6</v>
      </c>
      <c r="F324" s="155">
        <f>'2019 Field of Dreamers - 2019 -'!E44</f>
        <v>0.666666666666667</v>
      </c>
      <c r="G324" s="155">
        <f>'2019 Field of Dreamers - 2019 -'!F44</f>
        <v>6</v>
      </c>
      <c r="H324" s="155">
        <f>'2019 Field of Dreamers - 2019 -'!G44</f>
        <v>0</v>
      </c>
      <c r="I324" s="155">
        <f>'2019 Field of Dreamers - 2019 -'!H44</f>
        <v>0</v>
      </c>
      <c r="J324" s="155">
        <f>'2019 Field of Dreamers - 2019 -'!I44</f>
        <v>0</v>
      </c>
      <c r="K324" s="155">
        <f>'2019 Field of Dreamers - 2019 -'!J44</f>
        <v>1</v>
      </c>
      <c r="L324" s="155">
        <f>'2019 Field of Dreamers - 2019 -'!K44</f>
        <v>3</v>
      </c>
      <c r="M324" s="155">
        <f>'2019 Field of Dreamers - 2019 -'!L44</f>
        <v>0</v>
      </c>
      <c r="N324" s="155">
        <f>'2019 Field of Dreamers - 2019 -'!M44</f>
        <v>0.666666666666667</v>
      </c>
    </row>
    <row r="325" ht="14.5" customHeight="1">
      <c r="A325" t="s" s="158">
        <v>258</v>
      </c>
      <c r="B325" s="159"/>
      <c r="C325" s="160"/>
      <c r="D325" s="161">
        <f>SUM(D321:D324)</f>
        <v>89</v>
      </c>
      <c r="E325" s="161">
        <f>SUM(E321:E324)</f>
        <v>53</v>
      </c>
      <c r="F325" s="162">
        <f>E325/D325</f>
        <v>0.595505617977528</v>
      </c>
      <c r="G325" s="161">
        <f>SUM(G321:G324)</f>
        <v>51</v>
      </c>
      <c r="H325" s="161">
        <f>SUM(H321:H324)</f>
        <v>2</v>
      </c>
      <c r="I325" s="161">
        <f>SUM(I321:I324)</f>
        <v>0</v>
      </c>
      <c r="J325" s="161">
        <f>SUM(J321:J324)</f>
        <v>0</v>
      </c>
      <c r="K325" s="161">
        <f>SUM(K321:K324)</f>
        <v>29</v>
      </c>
      <c r="L325" s="161">
        <f>SUM(L321:L324)</f>
        <v>28</v>
      </c>
      <c r="M325" s="161">
        <f>'2017 - 2017 - Field of Dreamers'!L30</f>
        <v>0.333294117647059</v>
      </c>
      <c r="N325" s="161">
        <f>'2017 - 2017 - Field of Dreamers'!M30</f>
        <v>0.929785345717234</v>
      </c>
    </row>
    <row r="326" ht="14.5" customHeight="1">
      <c r="A326" s="151"/>
      <c r="B326" s="152"/>
      <c r="C326" s="153"/>
      <c r="D326" s="152"/>
      <c r="E326" s="152"/>
      <c r="F326" s="152"/>
      <c r="G326" s="152"/>
      <c r="H326" s="152"/>
      <c r="I326" s="152"/>
      <c r="J326" s="152"/>
      <c r="K326" s="152"/>
      <c r="L326" s="152"/>
      <c r="M326" s="152"/>
      <c r="N326" s="152"/>
    </row>
    <row r="327" ht="14.5" customHeight="1">
      <c r="A327" t="s" s="163">
        <v>229</v>
      </c>
      <c r="B327" s="155">
        <v>2019</v>
      </c>
      <c r="C327" t="s" s="156">
        <v>265</v>
      </c>
      <c r="D327" s="155">
        <f>'2019 Field of Dreamers - 2019 -'!C27</f>
        <v>17</v>
      </c>
      <c r="E327" s="155">
        <f>'2019 Field of Dreamers - 2019 -'!D27</f>
        <v>11</v>
      </c>
      <c r="F327" s="155">
        <f>'2019 Field of Dreamers - 2019 -'!E27</f>
        <v>0.647058823529412</v>
      </c>
      <c r="G327" s="155">
        <f>'2019 Field of Dreamers - 2019 -'!F27</f>
        <v>11</v>
      </c>
      <c r="H327" s="155">
        <f>'2019 Field of Dreamers - 2019 -'!G27</f>
        <v>0</v>
      </c>
      <c r="I327" s="155">
        <f>'2019 Field of Dreamers - 2019 -'!H27</f>
        <v>0</v>
      </c>
      <c r="J327" s="155">
        <f>'2019 Field of Dreamers - 2019 -'!I27</f>
        <v>0</v>
      </c>
      <c r="K327" s="155">
        <f>'2019 Field of Dreamers - 2019 -'!J27</f>
        <v>4</v>
      </c>
      <c r="L327" s="155">
        <f>'2019 Field of Dreamers - 2019 -'!K27</f>
        <v>4</v>
      </c>
      <c r="M327" s="155">
        <f>'2019 Field of Dreamers - 2019 -'!L27</f>
        <v>0</v>
      </c>
      <c r="N327" s="155">
        <f>'2019 Field of Dreamers - 2019 -'!M27</f>
        <v>0.647058823529412</v>
      </c>
    </row>
    <row r="328" ht="14.5" customHeight="1">
      <c r="A328" t="s" s="158">
        <v>258</v>
      </c>
      <c r="B328" s="159"/>
      <c r="C328" s="160"/>
      <c r="D328" s="161">
        <f>D327</f>
        <v>17</v>
      </c>
      <c r="E328" s="161">
        <f>E327</f>
        <v>11</v>
      </c>
      <c r="F328" s="162">
        <f>E328/D328</f>
        <v>0.647058823529412</v>
      </c>
      <c r="G328" s="161">
        <f>G327</f>
        <v>11</v>
      </c>
      <c r="H328" s="161">
        <f>H327</f>
        <v>0</v>
      </c>
      <c r="I328" s="161">
        <f>I327</f>
        <v>0</v>
      </c>
      <c r="J328" s="161">
        <f>J327</f>
        <v>0</v>
      </c>
      <c r="K328" s="161">
        <f>K327</f>
        <v>4</v>
      </c>
      <c r="L328" s="161">
        <f>L327</f>
        <v>4</v>
      </c>
      <c r="M328" s="162">
        <f>(H328*1.33+I328*1.67+J328*2)/E328</f>
        <v>0</v>
      </c>
      <c r="N328" s="161">
        <f>M328+F328</f>
        <v>0.647058823529412</v>
      </c>
    </row>
    <row r="329" ht="14.5" customHeight="1">
      <c r="A329" s="151"/>
      <c r="B329" s="152"/>
      <c r="C329" s="153"/>
      <c r="D329" s="152"/>
      <c r="E329" s="152"/>
      <c r="F329" s="152"/>
      <c r="G329" s="152"/>
      <c r="H329" s="152"/>
      <c r="I329" s="152"/>
      <c r="J329" s="152"/>
      <c r="K329" s="152"/>
      <c r="L329" s="152"/>
      <c r="M329" s="152"/>
      <c r="N329" s="152"/>
    </row>
    <row r="330" ht="14.5" customHeight="1">
      <c r="A330" t="s" s="163">
        <v>242</v>
      </c>
      <c r="B330" s="155">
        <v>2019</v>
      </c>
      <c r="C330" t="s" s="156">
        <v>264</v>
      </c>
      <c r="D330" s="155">
        <f>'2019 Field of Dreamers - 2019 -'!C54</f>
        <v>9</v>
      </c>
      <c r="E330" s="155">
        <f>'2019 Field of Dreamers - 2019 -'!D54</f>
        <v>6</v>
      </c>
      <c r="F330" s="155">
        <f>'2019 Field of Dreamers - 2019 -'!E54</f>
        <v>0.666666666666667</v>
      </c>
      <c r="G330" s="155">
        <f>'2019 Field of Dreamers - 2019 -'!F54</f>
        <v>6</v>
      </c>
      <c r="H330" s="155">
        <f>'2019 Field of Dreamers - 2019 -'!G54</f>
        <v>0</v>
      </c>
      <c r="I330" s="155">
        <f>'2019 Field of Dreamers - 2019 -'!H54</f>
        <v>0</v>
      </c>
      <c r="J330" s="155">
        <f>'2019 Field of Dreamers - 2019 -'!I54</f>
        <v>0</v>
      </c>
      <c r="K330" s="155">
        <f>'2019 Field of Dreamers - 2019 -'!J54</f>
        <v>3</v>
      </c>
      <c r="L330" s="155">
        <f>'2019 Field of Dreamers - 2019 -'!K54</f>
        <v>3</v>
      </c>
      <c r="M330" s="155">
        <f>'2019 Field of Dreamers - 2019 -'!L54</f>
        <v>0</v>
      </c>
      <c r="N330" s="155">
        <f>'2019 Field of Dreamers - 2019 -'!M54</f>
        <v>0.666666666666667</v>
      </c>
    </row>
    <row r="331" ht="14.5" customHeight="1">
      <c r="A331" t="s" s="158">
        <v>258</v>
      </c>
      <c r="B331" s="159"/>
      <c r="C331" s="160"/>
      <c r="D331" s="161">
        <f>D330</f>
        <v>9</v>
      </c>
      <c r="E331" s="161">
        <f>E330</f>
        <v>6</v>
      </c>
      <c r="F331" s="162">
        <f>E331/D331</f>
        <v>0.666666666666667</v>
      </c>
      <c r="G331" s="161">
        <f>G330</f>
        <v>6</v>
      </c>
      <c r="H331" s="161">
        <f>H330</f>
        <v>0</v>
      </c>
      <c r="I331" s="161">
        <f>I330</f>
        <v>0</v>
      </c>
      <c r="J331" s="161">
        <f>J330</f>
        <v>0</v>
      </c>
      <c r="K331" s="161">
        <f>K330</f>
        <v>3</v>
      </c>
      <c r="L331" s="161">
        <f>L330</f>
        <v>3</v>
      </c>
      <c r="M331" s="162">
        <f>(H331*1.33+I331*1.67+J331*2)/E331</f>
        <v>0</v>
      </c>
      <c r="N331" s="161">
        <f>M331+F331</f>
        <v>0.666666666666667</v>
      </c>
    </row>
    <row r="332" ht="14.5" customHeight="1">
      <c r="A332" s="151"/>
      <c r="B332" s="152"/>
      <c r="C332" s="153"/>
      <c r="D332" s="152"/>
      <c r="E332" s="152"/>
      <c r="F332" s="152"/>
      <c r="G332" s="152"/>
      <c r="H332" s="152"/>
      <c r="I332" s="152"/>
      <c r="J332" s="152"/>
      <c r="K332" s="152"/>
      <c r="L332" s="152"/>
      <c r="M332" s="152"/>
      <c r="N332" s="152"/>
    </row>
    <row r="333" ht="14.5" customHeight="1">
      <c r="A333" t="s" s="163">
        <v>129</v>
      </c>
      <c r="B333" s="155">
        <v>2017</v>
      </c>
      <c r="C333" t="s" s="156">
        <v>259</v>
      </c>
      <c r="D333" s="155">
        <f>'2017 - 2017 - Field of Dreamers'!C22</f>
        <v>29</v>
      </c>
      <c r="E333" s="155">
        <f>'2017 - 2017 - Field of Dreamers'!D22</f>
        <v>24</v>
      </c>
      <c r="F333" s="155">
        <f>'2017 - 2017 - Field of Dreamers'!E22</f>
        <v>0.827586206896552</v>
      </c>
      <c r="G333" s="155">
        <f>'2017 - 2017 - Field of Dreamers'!F22</f>
        <v>14</v>
      </c>
      <c r="H333" s="155">
        <f>'2017 - 2017 - Field of Dreamers'!G22</f>
        <v>8</v>
      </c>
      <c r="I333" s="155">
        <f>'2017 - 2017 - Field of Dreamers'!H22</f>
        <v>1</v>
      </c>
      <c r="J333" s="155">
        <f>'2017 - 2017 - Field of Dreamers'!I22</f>
        <v>1</v>
      </c>
      <c r="K333" s="155">
        <f>'2017 - 2017 - Field of Dreamers'!J22</f>
        <v>14</v>
      </c>
      <c r="L333" s="155">
        <f>'2017 - 2017 - Field of Dreamers'!K22</f>
        <v>16</v>
      </c>
      <c r="M333" s="155">
        <f>'2017 - 2017 - Field of Dreamers'!L22</f>
        <v>0.597125</v>
      </c>
      <c r="N333" s="155">
        <f>'2017 - 2017 - Field of Dreamers'!M22</f>
        <v>1.42471120689655</v>
      </c>
    </row>
    <row r="334" ht="14.5" customHeight="1">
      <c r="A334" t="s" s="163">
        <v>129</v>
      </c>
      <c r="B334" s="155">
        <v>2019</v>
      </c>
      <c r="C334" t="s" s="156">
        <v>262</v>
      </c>
      <c r="D334" s="155">
        <f>'2019 Field of Dreamers - 2019 -'!C40</f>
        <v>7</v>
      </c>
      <c r="E334" s="155">
        <f>'2019 Field of Dreamers - 2019 -'!D40</f>
        <v>5</v>
      </c>
      <c r="F334" s="155">
        <f>'2019 Field of Dreamers - 2019 -'!E40</f>
        <v>0.714285714285714</v>
      </c>
      <c r="G334" s="155">
        <f>'2019 Field of Dreamers - 2019 -'!F40</f>
        <v>4</v>
      </c>
      <c r="H334" s="155">
        <f>'2019 Field of Dreamers - 2019 -'!G40</f>
        <v>0</v>
      </c>
      <c r="I334" s="155">
        <f>'2019 Field of Dreamers - 2019 -'!H40</f>
        <v>0</v>
      </c>
      <c r="J334" s="155">
        <f>'2019 Field of Dreamers - 2019 -'!I40</f>
        <v>1</v>
      </c>
      <c r="K334" s="155">
        <f>'2019 Field of Dreamers - 2019 -'!J40</f>
        <v>4</v>
      </c>
      <c r="L334" s="155">
        <f>'2019 Field of Dreamers - 2019 -'!K40</f>
        <v>3</v>
      </c>
      <c r="M334" s="155">
        <f>'2019 Field of Dreamers - 2019 -'!L40</f>
        <v>0.4</v>
      </c>
      <c r="N334" s="155">
        <f>'2019 Field of Dreamers - 2019 -'!M40</f>
        <v>1.11428571428571</v>
      </c>
    </row>
    <row r="335" ht="14.5" customHeight="1">
      <c r="A335" t="s" s="158">
        <v>258</v>
      </c>
      <c r="B335" s="159"/>
      <c r="C335" s="160"/>
      <c r="D335" s="161">
        <f>SUM(D333:D334)</f>
        <v>36</v>
      </c>
      <c r="E335" s="161">
        <f>SUM(E333:E334)</f>
        <v>29</v>
      </c>
      <c r="F335" s="162">
        <f>E335/D335</f>
        <v>0.805555555555556</v>
      </c>
      <c r="G335" s="161">
        <f>SUM(G333:G334)</f>
        <v>18</v>
      </c>
      <c r="H335" s="161">
        <f>SUM(H333:H334)</f>
        <v>8</v>
      </c>
      <c r="I335" s="161">
        <f>SUM(I333:I334)</f>
        <v>1</v>
      </c>
      <c r="J335" s="161">
        <f>SUM(J333:J334)</f>
        <v>2</v>
      </c>
      <c r="K335" s="161">
        <f>SUM(K333:K334)</f>
        <v>18</v>
      </c>
      <c r="L335" s="161">
        <f>SUM(L333:L334)</f>
        <v>19</v>
      </c>
      <c r="M335" s="162">
        <f>(H335*1.33+I335*1.67+J335*2)/E335</f>
        <v>0.562413793103448</v>
      </c>
      <c r="N335" s="161">
        <f>M335+F335</f>
        <v>1.367969348659</v>
      </c>
    </row>
    <row r="336" ht="14.5" customHeight="1">
      <c r="A336" s="151"/>
      <c r="B336" s="152"/>
      <c r="C336" s="153"/>
      <c r="D336" s="152"/>
      <c r="E336" s="152"/>
      <c r="F336" s="152"/>
      <c r="G336" s="152"/>
      <c r="H336" s="152"/>
      <c r="I336" s="152"/>
      <c r="J336" s="152"/>
      <c r="K336" s="152"/>
      <c r="L336" s="152"/>
      <c r="M336" s="152"/>
      <c r="N336" s="152"/>
    </row>
    <row r="337" ht="14.5" customHeight="1">
      <c r="A337" t="s" s="163">
        <v>144</v>
      </c>
      <c r="B337" s="155">
        <v>2017</v>
      </c>
      <c r="C337" t="s" s="156">
        <v>262</v>
      </c>
      <c r="D337" s="155">
        <f>'2017 Field of Dreamers - 2017 -'!C41</f>
        <v>35</v>
      </c>
      <c r="E337" s="155">
        <f>'2017 Field of Dreamers - 2017 -'!D41</f>
        <v>18</v>
      </c>
      <c r="F337" s="155">
        <f>'2017 Field of Dreamers - 2017 -'!E41</f>
        <v>0.514285714285714</v>
      </c>
      <c r="G337" s="155">
        <f>'2017 Field of Dreamers - 2017 -'!F41</f>
        <v>18</v>
      </c>
      <c r="H337" s="155">
        <f>'2017 Field of Dreamers - 2017 -'!G41</f>
        <v>0</v>
      </c>
      <c r="I337" s="155">
        <f>'2017 Field of Dreamers - 2017 -'!H41</f>
        <v>0</v>
      </c>
      <c r="J337" s="155">
        <f>'2017 Field of Dreamers - 2017 -'!I41</f>
        <v>0</v>
      </c>
      <c r="K337" s="155">
        <f>'2017 Field of Dreamers - 2017 -'!J41</f>
        <v>6</v>
      </c>
      <c r="L337" s="155">
        <f>'2017 Field of Dreamers - 2017 -'!K41</f>
        <v>9</v>
      </c>
      <c r="M337" s="155">
        <f>'2017 Field of Dreamers - 2017 -'!L41</f>
        <v>0</v>
      </c>
      <c r="N337" s="155">
        <f>'2017 Field of Dreamers - 2017 -'!M41</f>
        <v>0.514285714285714</v>
      </c>
    </row>
    <row r="338" ht="14.5" customHeight="1">
      <c r="A338" t="s" s="158">
        <v>258</v>
      </c>
      <c r="B338" s="159"/>
      <c r="C338" s="160"/>
      <c r="D338" s="161">
        <f>D337</f>
        <v>35</v>
      </c>
      <c r="E338" s="161">
        <f>E337</f>
        <v>18</v>
      </c>
      <c r="F338" s="162">
        <f>E338/D338</f>
        <v>0.514285714285714</v>
      </c>
      <c r="G338" s="161">
        <f>G337</f>
        <v>18</v>
      </c>
      <c r="H338" s="161">
        <f>H337</f>
        <v>0</v>
      </c>
      <c r="I338" s="161">
        <f>I337</f>
        <v>0</v>
      </c>
      <c r="J338" s="161">
        <f>J337</f>
        <v>0</v>
      </c>
      <c r="K338" s="161">
        <f>K337</f>
        <v>6</v>
      </c>
      <c r="L338" s="161">
        <f>L337</f>
        <v>9</v>
      </c>
      <c r="M338" s="162">
        <f>(H338*1.33+I338*1.67+J338*2)/E338</f>
        <v>0</v>
      </c>
      <c r="N338" s="161">
        <f>M338+F338</f>
        <v>0.514285714285714</v>
      </c>
    </row>
    <row r="339" ht="14.5" customHeight="1">
      <c r="A339" s="151"/>
      <c r="B339" s="152"/>
      <c r="C339" s="153"/>
      <c r="D339" s="152"/>
      <c r="E339" s="152"/>
      <c r="F339" s="152"/>
      <c r="G339" s="152"/>
      <c r="H339" s="152"/>
      <c r="I339" s="152"/>
      <c r="J339" s="152"/>
      <c r="K339" s="152"/>
      <c r="L339" s="152"/>
      <c r="M339" s="152"/>
      <c r="N339" s="152"/>
    </row>
    <row r="340" ht="14.5" customHeight="1">
      <c r="A340" t="s" s="163">
        <v>192</v>
      </c>
      <c r="B340" s="155">
        <v>2018</v>
      </c>
      <c r="C340" t="s" s="156">
        <v>265</v>
      </c>
      <c r="D340" s="155">
        <f>'2018 Field of Dreamers - 2018 -'!C32</f>
        <v>30</v>
      </c>
      <c r="E340" s="155">
        <f>'2018 Field of Dreamers - 2018 -'!D32</f>
        <v>21</v>
      </c>
      <c r="F340" s="155">
        <f>'2018 Field of Dreamers - 2018 -'!E32</f>
        <v>0.7</v>
      </c>
      <c r="G340" s="155">
        <f>'2018 Field of Dreamers - 2018 -'!F32</f>
        <v>12</v>
      </c>
      <c r="H340" s="155">
        <f>'2018 Field of Dreamers - 2018 -'!G32</f>
        <v>7</v>
      </c>
      <c r="I340" s="155">
        <f>'2018 Field of Dreamers - 2018 -'!H32</f>
        <v>2</v>
      </c>
      <c r="J340" s="155">
        <f>'2018 Field of Dreamers - 2018 -'!I32</f>
        <v>0</v>
      </c>
      <c r="K340" s="155">
        <f>'2018 Field of Dreamers - 2018 -'!J32</f>
        <v>19</v>
      </c>
      <c r="L340" s="155">
        <f>'2018 Field of Dreamers - 2018 -'!K32</f>
        <v>10</v>
      </c>
      <c r="M340" s="155">
        <f>'2018 Field of Dreamers - 2018 -'!L32</f>
        <v>0.603095238095238</v>
      </c>
      <c r="N340" s="155">
        <f>'2018 Field of Dreamers - 2018 -'!M32</f>
        <v>1.30309523809524</v>
      </c>
    </row>
    <row r="341" ht="14.5" customHeight="1">
      <c r="A341" t="s" s="158">
        <v>258</v>
      </c>
      <c r="B341" s="159"/>
      <c r="C341" s="160"/>
      <c r="D341" s="161">
        <f>SUM(D340)</f>
        <v>30</v>
      </c>
      <c r="E341" s="161">
        <f>SUM(E340)</f>
        <v>21</v>
      </c>
      <c r="F341" s="162">
        <f>E341/D341</f>
        <v>0.7</v>
      </c>
      <c r="G341" s="161">
        <f>SUM(G340)</f>
        <v>12</v>
      </c>
      <c r="H341" s="161">
        <f>SUM(H340)</f>
        <v>7</v>
      </c>
      <c r="I341" s="161">
        <f>SUM(I340)</f>
        <v>2</v>
      </c>
      <c r="J341" s="161">
        <f>SUM(J340)</f>
        <v>0</v>
      </c>
      <c r="K341" s="161">
        <f>SUM(K340)</f>
        <v>19</v>
      </c>
      <c r="L341" s="161">
        <f>SUM(L340)</f>
        <v>10</v>
      </c>
      <c r="M341" s="162">
        <f>(H341*1.33+I341*1.67+J341*2)/E341</f>
        <v>0.602380952380952</v>
      </c>
      <c r="N341" s="161">
        <f>M341+F341</f>
        <v>1.30238095238095</v>
      </c>
    </row>
    <row r="342" ht="14.5" customHeight="1">
      <c r="A342" s="151"/>
      <c r="B342" s="152"/>
      <c r="C342" s="153"/>
      <c r="D342" s="152"/>
      <c r="E342" s="152"/>
      <c r="F342" s="152"/>
      <c r="G342" s="152"/>
      <c r="H342" s="152"/>
      <c r="I342" s="152"/>
      <c r="J342" s="152"/>
      <c r="K342" s="152"/>
      <c r="L342" s="152"/>
      <c r="M342" s="152"/>
      <c r="N342" s="152"/>
    </row>
    <row r="343" ht="14.5" customHeight="1">
      <c r="A343" t="s" s="163">
        <v>60</v>
      </c>
      <c r="B343" s="155">
        <v>2011</v>
      </c>
      <c r="C343" t="s" s="156">
        <v>257</v>
      </c>
      <c r="D343" s="155">
        <v>39</v>
      </c>
      <c r="E343" s="155">
        <v>19</v>
      </c>
      <c r="F343" s="157">
        <f>E343/D343</f>
        <v>0.487179487179487</v>
      </c>
      <c r="G343" s="164">
        <v>15</v>
      </c>
      <c r="H343" s="155">
        <v>4</v>
      </c>
      <c r="I343" s="155">
        <v>0</v>
      </c>
      <c r="J343" s="155">
        <v>0</v>
      </c>
      <c r="K343" s="155">
        <v>9</v>
      </c>
      <c r="L343" s="155">
        <v>11</v>
      </c>
      <c r="M343" s="157">
        <f>(H343*1.33+I343*1.67+J343*2)/E343</f>
        <v>0.28</v>
      </c>
      <c r="N343" s="155">
        <f>M343+F343</f>
        <v>0.767179487179487</v>
      </c>
    </row>
    <row r="344" ht="14.5" customHeight="1">
      <c r="A344" t="s" s="158">
        <v>258</v>
      </c>
      <c r="B344" s="159"/>
      <c r="C344" s="160"/>
      <c r="D344" s="161">
        <f>D343</f>
        <v>39</v>
      </c>
      <c r="E344" s="161">
        <f>E343</f>
        <v>19</v>
      </c>
      <c r="F344" s="162">
        <f>E344/D344</f>
        <v>0.487179487179487</v>
      </c>
      <c r="G344" s="161">
        <f>G343</f>
        <v>15</v>
      </c>
      <c r="H344" s="161">
        <f>H343</f>
        <v>4</v>
      </c>
      <c r="I344" s="161">
        <f>I343</f>
        <v>0</v>
      </c>
      <c r="J344" s="161">
        <f>J343</f>
        <v>0</v>
      </c>
      <c r="K344" s="161">
        <f>K343</f>
        <v>9</v>
      </c>
      <c r="L344" s="161">
        <f>L343</f>
        <v>11</v>
      </c>
      <c r="M344" s="162">
        <f>(H344*1.33+I344*1.67+J344*2)/E344</f>
        <v>0.28</v>
      </c>
      <c r="N344" s="161">
        <f>M344+F344</f>
        <v>0.767179487179487</v>
      </c>
    </row>
    <row r="345" ht="14.5" customHeight="1">
      <c r="A345" s="151"/>
      <c r="B345" s="152"/>
      <c r="C345" s="153"/>
      <c r="D345" s="152"/>
      <c r="E345" s="152"/>
      <c r="F345" s="152"/>
      <c r="G345" s="152"/>
      <c r="H345" s="152"/>
      <c r="I345" s="152"/>
      <c r="J345" s="152"/>
      <c r="K345" s="152"/>
      <c r="L345" s="152"/>
      <c r="M345" s="152"/>
      <c r="N345" s="152"/>
    </row>
    <row r="346" ht="14.5" customHeight="1">
      <c r="A346" t="s" s="163">
        <v>87</v>
      </c>
      <c r="B346" s="155">
        <v>2013</v>
      </c>
      <c r="C346" t="s" s="156">
        <v>263</v>
      </c>
      <c r="D346" s="155">
        <v>28</v>
      </c>
      <c r="E346" s="155">
        <v>15</v>
      </c>
      <c r="F346" s="157">
        <f>E346/D346</f>
        <v>0.535714285714286</v>
      </c>
      <c r="G346" s="164">
        <v>15</v>
      </c>
      <c r="H346" s="155">
        <v>0</v>
      </c>
      <c r="I346" s="155">
        <v>0</v>
      </c>
      <c r="J346" s="155">
        <v>0</v>
      </c>
      <c r="K346" s="155">
        <v>7</v>
      </c>
      <c r="L346" s="155">
        <v>11</v>
      </c>
      <c r="M346" s="157">
        <f>(H346*1.33+I346*1.67+J346*2)/E346</f>
        <v>0</v>
      </c>
      <c r="N346" s="155">
        <f>M346+F346</f>
        <v>0.535714285714286</v>
      </c>
    </row>
    <row r="347" ht="14.5" customHeight="1">
      <c r="A347" t="s" s="163">
        <v>87</v>
      </c>
      <c r="B347" s="155">
        <v>2014</v>
      </c>
      <c r="C347" t="s" s="156">
        <v>263</v>
      </c>
      <c r="D347" s="155">
        <v>40</v>
      </c>
      <c r="E347" s="155">
        <v>22</v>
      </c>
      <c r="F347" s="157">
        <f>E347/D347</f>
        <v>0.55</v>
      </c>
      <c r="G347" s="164">
        <v>19</v>
      </c>
      <c r="H347" s="155">
        <v>2</v>
      </c>
      <c r="I347" s="155">
        <v>1</v>
      </c>
      <c r="J347" s="155">
        <v>0</v>
      </c>
      <c r="K347" s="155">
        <v>5</v>
      </c>
      <c r="L347" s="155">
        <v>7</v>
      </c>
      <c r="M347" s="157">
        <f>(H347*1.33+I347*1.67+J347*2)/E347</f>
        <v>0.196818181818182</v>
      </c>
      <c r="N347" s="155">
        <f>M347+F347</f>
        <v>0.746818181818182</v>
      </c>
    </row>
    <row r="348" ht="14.5" customHeight="1">
      <c r="A348" t="s" s="163">
        <v>87</v>
      </c>
      <c r="B348" s="155">
        <v>2015</v>
      </c>
      <c r="C348" t="s" s="156">
        <v>263</v>
      </c>
      <c r="D348" s="155">
        <v>55</v>
      </c>
      <c r="E348" s="155">
        <v>32</v>
      </c>
      <c r="F348" s="157">
        <f>E348/D348</f>
        <v>0.581818181818182</v>
      </c>
      <c r="G348" s="164">
        <v>22</v>
      </c>
      <c r="H348" s="155">
        <v>8</v>
      </c>
      <c r="I348" s="155">
        <v>2</v>
      </c>
      <c r="J348" s="155">
        <v>0</v>
      </c>
      <c r="K348" s="155">
        <v>15</v>
      </c>
      <c r="L348" s="155">
        <v>20</v>
      </c>
      <c r="M348" s="157">
        <f>(H348*1.33+I348*1.67+J348*2)/E348</f>
        <v>0.436875</v>
      </c>
      <c r="N348" s="155">
        <f>M348+F348</f>
        <v>1.01869318181818</v>
      </c>
    </row>
    <row r="349" ht="14.5" customHeight="1">
      <c r="A349" t="s" s="163">
        <v>87</v>
      </c>
      <c r="B349" s="155">
        <v>2016</v>
      </c>
      <c r="C349" t="s" s="156">
        <v>263</v>
      </c>
      <c r="D349" s="155">
        <v>38</v>
      </c>
      <c r="E349" s="155">
        <v>19</v>
      </c>
      <c r="F349" s="157">
        <f>E349/D349</f>
        <v>0.5</v>
      </c>
      <c r="G349" s="164">
        <v>16</v>
      </c>
      <c r="H349" s="155">
        <v>2</v>
      </c>
      <c r="I349" s="155">
        <v>0</v>
      </c>
      <c r="J349" s="155">
        <v>1</v>
      </c>
      <c r="K349" s="155">
        <v>13</v>
      </c>
      <c r="L349" s="155">
        <v>11</v>
      </c>
      <c r="M349" s="157">
        <f>(H349*1.33+I349*1.67+J349*2)/E349</f>
        <v>0.245263157894737</v>
      </c>
      <c r="N349" s="155">
        <f>M349+F349</f>
        <v>0.745263157894737</v>
      </c>
    </row>
    <row r="350" ht="14.5" customHeight="1">
      <c r="A350" t="s" s="163">
        <v>87</v>
      </c>
      <c r="B350" s="155">
        <v>2017</v>
      </c>
      <c r="C350" t="s" s="156">
        <v>262</v>
      </c>
      <c r="D350" s="155">
        <f>'2017 Field of Dreamers - 2017 -'!C36</f>
        <v>57</v>
      </c>
      <c r="E350" s="155">
        <f>'2017 Field of Dreamers - 2017 -'!D36</f>
        <v>34</v>
      </c>
      <c r="F350" s="155">
        <f>'2017 Field of Dreamers - 2017 -'!E36</f>
        <v>0.596491228070175</v>
      </c>
      <c r="G350" s="155">
        <f>'2017 Field of Dreamers - 2017 -'!F36</f>
        <v>26</v>
      </c>
      <c r="H350" s="155">
        <f>'2017 Field of Dreamers - 2017 -'!G36</f>
        <v>6</v>
      </c>
      <c r="I350" s="155">
        <f>'2017 Field of Dreamers - 2017 -'!H36</f>
        <v>2</v>
      </c>
      <c r="J350" s="155">
        <f>'2017 Field of Dreamers - 2017 -'!I36</f>
        <v>0</v>
      </c>
      <c r="K350" s="155">
        <f>'2017 Field of Dreamers - 2017 -'!J36</f>
        <v>11</v>
      </c>
      <c r="L350" s="155">
        <f>'2017 Field of Dreamers - 2017 -'!K36</f>
        <v>23</v>
      </c>
      <c r="M350" s="155">
        <f>'2017 Field of Dreamers - 2017 -'!L36</f>
        <v>0.333294117647059</v>
      </c>
      <c r="N350" s="155">
        <f>'2017 Field of Dreamers - 2017 -'!M36</f>
        <v>0.929785345717234</v>
      </c>
    </row>
    <row r="351" ht="14.5" customHeight="1">
      <c r="A351" t="s" s="163">
        <v>87</v>
      </c>
      <c r="B351" s="155">
        <v>2018</v>
      </c>
      <c r="C351" t="s" s="156">
        <v>262</v>
      </c>
      <c r="D351" s="155">
        <f>'All Seasons - All Seasons'!C173</f>
        <v>39</v>
      </c>
      <c r="E351" s="155">
        <f>'All Seasons - All Seasons'!D173</f>
        <v>28</v>
      </c>
      <c r="F351" s="155">
        <f>'All Seasons - All Seasons'!E173</f>
        <v>0.717948717948718</v>
      </c>
      <c r="G351" s="155">
        <f>'All Seasons - All Seasons'!F173</f>
        <v>24</v>
      </c>
      <c r="H351" s="155">
        <f>'All Seasons - All Seasons'!G173</f>
        <v>1</v>
      </c>
      <c r="I351" s="155">
        <f>'All Seasons - All Seasons'!H173</f>
        <v>1</v>
      </c>
      <c r="J351" s="155">
        <f>'All Seasons - All Seasons'!I173</f>
        <v>2</v>
      </c>
      <c r="K351" s="155">
        <f>'All Seasons - All Seasons'!J173</f>
        <v>13</v>
      </c>
      <c r="L351" s="155">
        <f>'All Seasons - All Seasons'!K173</f>
        <v>16</v>
      </c>
      <c r="M351" s="155">
        <f>'All Seasons - All Seasons'!L173</f>
        <v>0.25</v>
      </c>
      <c r="N351" s="155">
        <f>'All Seasons - All Seasons'!M173</f>
        <v>0.967948717948718</v>
      </c>
    </row>
    <row r="352" ht="14.5" customHeight="1">
      <c r="A352" t="s" s="163">
        <v>87</v>
      </c>
      <c r="B352" s="155">
        <v>2019</v>
      </c>
      <c r="C352" t="s" s="156">
        <v>265</v>
      </c>
      <c r="D352" s="155">
        <f>'2019 Field of Dreamers - 2019 -'!C28</f>
        <v>27</v>
      </c>
      <c r="E352" s="155">
        <f>'2019 Field of Dreamers - 2019 -'!D28</f>
        <v>19</v>
      </c>
      <c r="F352" s="155">
        <f>'2019 Field of Dreamers - 2019 -'!E28</f>
        <v>0.7037037037037041</v>
      </c>
      <c r="G352" s="155">
        <f>'2019 Field of Dreamers - 2019 -'!F28</f>
        <v>18</v>
      </c>
      <c r="H352" s="155">
        <f>'2019 Field of Dreamers - 2019 -'!G28</f>
        <v>1</v>
      </c>
      <c r="I352" s="155">
        <f>'2019 Field of Dreamers - 2019 -'!H28</f>
        <v>0</v>
      </c>
      <c r="J352" s="155">
        <f>'2019 Field of Dreamers - 2019 -'!I28</f>
        <v>0</v>
      </c>
      <c r="K352" s="155">
        <f>'2019 Field of Dreamers - 2019 -'!J28</f>
        <v>7</v>
      </c>
      <c r="L352" s="155">
        <f>'2019 Field of Dreamers - 2019 -'!K28</f>
        <v>6</v>
      </c>
      <c r="M352" s="155">
        <f>'2019 Field of Dreamers - 2019 -'!L28</f>
        <v>0.0701578947368421</v>
      </c>
      <c r="N352" s="155">
        <f>'2019 Field of Dreamers - 2019 -'!M28</f>
        <v>0.773861598440546</v>
      </c>
    </row>
    <row r="353" ht="14.5" customHeight="1">
      <c r="A353" t="s" s="158">
        <v>258</v>
      </c>
      <c r="B353" s="159"/>
      <c r="C353" s="160"/>
      <c r="D353" s="161">
        <f>SUM(D346:D352)</f>
        <v>284</v>
      </c>
      <c r="E353" s="161">
        <f>SUM(E346:E352)</f>
        <v>169</v>
      </c>
      <c r="F353" s="162">
        <f>E353/D353</f>
        <v>0.595070422535211</v>
      </c>
      <c r="G353" s="161">
        <f>SUM(G346:G352)</f>
        <v>140</v>
      </c>
      <c r="H353" s="161">
        <f>SUM(H346:H352)</f>
        <v>20</v>
      </c>
      <c r="I353" s="161">
        <f>SUM(I346:I352)</f>
        <v>6</v>
      </c>
      <c r="J353" s="161">
        <f>SUM(J346:J352)</f>
        <v>3</v>
      </c>
      <c r="K353" s="161">
        <f>SUM(K346:K352)</f>
        <v>71</v>
      </c>
      <c r="L353" s="161">
        <f>SUM(L346:L352)</f>
        <v>94</v>
      </c>
      <c r="M353" s="162">
        <f>(H353*1.33+I353*1.67+J353*2)/E353</f>
        <v>0.252189349112426</v>
      </c>
      <c r="N353" s="161">
        <f>M353+F353</f>
        <v>0.847259771647637</v>
      </c>
    </row>
    <row r="354" ht="14.5" customHeight="1">
      <c r="A354" s="151"/>
      <c r="B354" s="152"/>
      <c r="C354" s="153"/>
      <c r="D354" s="152"/>
      <c r="E354" s="152"/>
      <c r="F354" s="152"/>
      <c r="G354" s="152"/>
      <c r="H354" s="152"/>
      <c r="I354" s="152"/>
      <c r="J354" s="152"/>
      <c r="K354" s="152"/>
      <c r="L354" s="152"/>
      <c r="M354" s="152"/>
      <c r="N354" s="152"/>
    </row>
    <row r="355" ht="14.5" customHeight="1">
      <c r="A355" t="s" s="163">
        <v>205</v>
      </c>
      <c r="B355" s="155">
        <v>2018</v>
      </c>
      <c r="C355" t="s" s="156">
        <v>266</v>
      </c>
      <c r="D355" s="155">
        <f>'2018 Field of Dreamers - 2018 -'!C64</f>
        <v>8</v>
      </c>
      <c r="E355" s="155">
        <f>'2018 Field of Dreamers - 2018 -'!D64</f>
        <v>3</v>
      </c>
      <c r="F355" s="155">
        <f>'2018 Field of Dreamers - 2018 -'!E64</f>
        <v>0.375</v>
      </c>
      <c r="G355" s="155">
        <f>'2018 Field of Dreamers - 2018 -'!F64</f>
        <v>3</v>
      </c>
      <c r="H355" s="155">
        <f>'2018 Field of Dreamers - 2018 -'!G64</f>
        <v>0</v>
      </c>
      <c r="I355" s="155">
        <f>'2018 Field of Dreamers - 2018 -'!H64</f>
        <v>0</v>
      </c>
      <c r="J355" s="155">
        <f>'2018 Field of Dreamers - 2018 -'!I64</f>
        <v>0</v>
      </c>
      <c r="K355" s="155">
        <f>'2018 Field of Dreamers - 2018 -'!J64</f>
        <v>2</v>
      </c>
      <c r="L355" s="155">
        <f>'2018 Field of Dreamers - 2018 -'!K64</f>
        <v>3</v>
      </c>
      <c r="M355" s="155">
        <f>'2018 Field of Dreamers - 2018 -'!L64</f>
        <v>0</v>
      </c>
      <c r="N355" s="155">
        <f>'2018 Field of Dreamers - 2018 -'!M64</f>
        <v>0.375</v>
      </c>
    </row>
    <row r="356" ht="14.5" customHeight="1">
      <c r="A356" t="s" s="163">
        <v>205</v>
      </c>
      <c r="B356" s="155">
        <v>2019</v>
      </c>
      <c r="C356" t="s" s="156">
        <v>269</v>
      </c>
      <c r="D356" s="155">
        <f>'2019 Field of Dreamers - 2019 -'!C71</f>
        <v>20</v>
      </c>
      <c r="E356" s="155">
        <f>'2019 Field of Dreamers - 2019 -'!D71</f>
        <v>15</v>
      </c>
      <c r="F356" s="155">
        <f>'2019 Field of Dreamers - 2019 -'!E71</f>
        <v>0.75</v>
      </c>
      <c r="G356" s="155">
        <f>'2019 Field of Dreamers - 2019 -'!F71</f>
        <v>14</v>
      </c>
      <c r="H356" s="155">
        <f>'2019 Field of Dreamers - 2019 -'!G71</f>
        <v>0</v>
      </c>
      <c r="I356" s="155">
        <f>'2019 Field of Dreamers - 2019 -'!H71</f>
        <v>1</v>
      </c>
      <c r="J356" s="155">
        <f>'2019 Field of Dreamers - 2019 -'!I71</f>
        <v>0</v>
      </c>
      <c r="K356" s="155">
        <f>'2019 Field of Dreamers - 2019 -'!J71</f>
        <v>8</v>
      </c>
      <c r="L356" s="155">
        <f>'2019 Field of Dreamers - 2019 -'!K71</f>
        <v>9</v>
      </c>
      <c r="M356" s="155">
        <f>'2019 Field of Dreamers - 2019 -'!L71</f>
        <v>0.111133333333333</v>
      </c>
      <c r="N356" s="155">
        <f>'2019 Field of Dreamers - 2019 -'!M71</f>
        <v>0.861133333333333</v>
      </c>
    </row>
    <row r="357" ht="14.5" customHeight="1">
      <c r="A357" t="s" s="158">
        <v>258</v>
      </c>
      <c r="B357" s="159"/>
      <c r="C357" s="160"/>
      <c r="D357" s="161">
        <f>SUM(D355:D356)</f>
        <v>28</v>
      </c>
      <c r="E357" s="161">
        <f>SUM(E355:E356)</f>
        <v>18</v>
      </c>
      <c r="F357" s="162">
        <f>E357/D357</f>
        <v>0.642857142857143</v>
      </c>
      <c r="G357" s="161">
        <f>SUM(G355:G356)</f>
        <v>17</v>
      </c>
      <c r="H357" s="161">
        <f>SUM(H355:H356)</f>
        <v>0</v>
      </c>
      <c r="I357" s="161">
        <f>SUM(I355:I356)</f>
        <v>1</v>
      </c>
      <c r="J357" s="161">
        <f>SUM(J355:J356)</f>
        <v>0</v>
      </c>
      <c r="K357" s="161">
        <f>SUM(K355:K356)</f>
        <v>10</v>
      </c>
      <c r="L357" s="161">
        <f>SUM(L355:L356)</f>
        <v>12</v>
      </c>
      <c r="M357" s="162">
        <f>(H357*1.33+I357*1.67+J357*2)/E357</f>
        <v>0.09277777777777781</v>
      </c>
      <c r="N357" s="161">
        <f>M357+F357</f>
        <v>0.735634920634921</v>
      </c>
    </row>
    <row r="358" ht="14.5" customHeight="1">
      <c r="A358" s="151"/>
      <c r="B358" s="152"/>
      <c r="C358" s="153"/>
      <c r="D358" s="152"/>
      <c r="E358" s="152"/>
      <c r="F358" s="152"/>
      <c r="G358" s="152"/>
      <c r="H358" s="152"/>
      <c r="I358" s="152"/>
      <c r="J358" s="152"/>
      <c r="K358" s="152"/>
      <c r="L358" s="152"/>
      <c r="M358" s="152"/>
      <c r="N358" s="152"/>
    </row>
    <row r="359" ht="14.5" customHeight="1">
      <c r="A359" t="s" s="163">
        <v>48</v>
      </c>
      <c r="B359" s="155">
        <v>2008</v>
      </c>
      <c r="C359" t="s" s="156">
        <v>260</v>
      </c>
      <c r="D359" s="155">
        <v>5</v>
      </c>
      <c r="E359" s="155">
        <v>0</v>
      </c>
      <c r="F359" s="157">
        <f>E359/D359</f>
        <v>0</v>
      </c>
      <c r="G359" s="155">
        <v>0</v>
      </c>
      <c r="H359" s="155">
        <v>0</v>
      </c>
      <c r="I359" s="155">
        <v>0</v>
      </c>
      <c r="J359" s="155">
        <v>0</v>
      </c>
      <c r="K359" s="155">
        <v>1</v>
      </c>
      <c r="L359" s="155">
        <v>0</v>
      </c>
      <c r="M359" s="152">
        <f>(H359*1.33+I359*1.67+J359*2)/E359</f>
      </c>
      <c r="N359" s="152">
        <f>M359+F359</f>
      </c>
    </row>
    <row r="360" ht="14.5" customHeight="1">
      <c r="A360" t="s" s="158">
        <v>258</v>
      </c>
      <c r="B360" s="159"/>
      <c r="C360" s="160"/>
      <c r="D360" s="161">
        <f>D359</f>
        <v>5</v>
      </c>
      <c r="E360" s="161">
        <f>E359</f>
        <v>0</v>
      </c>
      <c r="F360" s="162">
        <f>E360/D360</f>
        <v>0</v>
      </c>
      <c r="G360" s="161">
        <f>G359</f>
        <v>0</v>
      </c>
      <c r="H360" s="161">
        <f>H359</f>
        <v>0</v>
      </c>
      <c r="I360" s="161">
        <f>I359</f>
        <v>0</v>
      </c>
      <c r="J360" s="161">
        <f>J359</f>
        <v>0</v>
      </c>
      <c r="K360" s="161">
        <f>K359</f>
        <v>1</v>
      </c>
      <c r="L360" s="161">
        <f>L359</f>
        <v>0</v>
      </c>
      <c r="M360" s="159">
        <f>(H360*1.33+I360*1.67+J360*2)/E360</f>
      </c>
      <c r="N360" s="159">
        <f>M360+F360</f>
      </c>
    </row>
    <row r="361" ht="14.5" customHeight="1">
      <c r="A361" s="151"/>
      <c r="B361" s="152"/>
      <c r="C361" s="153"/>
      <c r="D361" s="152"/>
      <c r="E361" s="152"/>
      <c r="F361" s="152"/>
      <c r="G361" s="152"/>
      <c r="H361" s="152"/>
      <c r="I361" s="152"/>
      <c r="J361" s="152"/>
      <c r="K361" s="152"/>
      <c r="L361" s="152"/>
      <c r="M361" s="152"/>
      <c r="N361" s="152"/>
    </row>
    <row r="362" ht="14.5" customHeight="1">
      <c r="A362" t="s" s="154">
        <v>40</v>
      </c>
      <c r="B362" s="155">
        <v>2007</v>
      </c>
      <c r="C362" t="s" s="173">
        <v>257</v>
      </c>
      <c r="D362" s="174">
        <v>3</v>
      </c>
      <c r="E362" s="174">
        <v>1</v>
      </c>
      <c r="F362" s="157">
        <f>E362/D362</f>
        <v>0.333333333333333</v>
      </c>
      <c r="G362" s="174">
        <v>1</v>
      </c>
      <c r="H362" s="174">
        <v>0</v>
      </c>
      <c r="I362" s="174">
        <v>0</v>
      </c>
      <c r="J362" s="174">
        <v>0</v>
      </c>
      <c r="K362" s="174">
        <v>0</v>
      </c>
      <c r="L362" s="174">
        <v>0</v>
      </c>
      <c r="M362" s="157">
        <f>(H362*1.33+I362*1.67+J362*2)/E362</f>
        <v>0</v>
      </c>
      <c r="N362" s="155">
        <f>M362+F362</f>
        <v>0.333333333333333</v>
      </c>
    </row>
    <row r="363" ht="14.5" customHeight="1">
      <c r="A363" t="s" s="158">
        <v>258</v>
      </c>
      <c r="B363" s="159"/>
      <c r="C363" s="160"/>
      <c r="D363" s="161">
        <f>D362</f>
        <v>3</v>
      </c>
      <c r="E363" s="161">
        <f>E362</f>
        <v>1</v>
      </c>
      <c r="F363" s="162">
        <f>E363/D363</f>
        <v>0.333333333333333</v>
      </c>
      <c r="G363" s="161">
        <f>G362</f>
        <v>1</v>
      </c>
      <c r="H363" s="161">
        <f>H362</f>
        <v>0</v>
      </c>
      <c r="I363" s="161">
        <f>I362</f>
        <v>0</v>
      </c>
      <c r="J363" s="161">
        <f>J362</f>
        <v>0</v>
      </c>
      <c r="K363" s="161">
        <f>K362</f>
        <v>0</v>
      </c>
      <c r="L363" s="161">
        <f>L362</f>
        <v>0</v>
      </c>
      <c r="M363" s="162">
        <f>(H363*1.33+I363*1.67+J363*2)/E363</f>
        <v>0</v>
      </c>
      <c r="N363" s="161">
        <f>M363+F363</f>
        <v>0.333333333333333</v>
      </c>
    </row>
    <row r="364" ht="14.5" customHeight="1">
      <c r="A364" s="151"/>
      <c r="B364" s="152"/>
      <c r="C364" s="153"/>
      <c r="D364" s="152"/>
      <c r="E364" s="152"/>
      <c r="F364" s="152"/>
      <c r="G364" s="152"/>
      <c r="H364" s="152"/>
      <c r="I364" s="152"/>
      <c r="J364" s="152"/>
      <c r="K364" s="152"/>
      <c r="L364" s="152"/>
      <c r="M364" s="152"/>
      <c r="N364" s="152"/>
    </row>
    <row r="365" ht="14.5" customHeight="1">
      <c r="A365" t="s" s="163">
        <v>167</v>
      </c>
      <c r="B365" s="155">
        <v>2017</v>
      </c>
      <c r="C365" t="s" s="156">
        <v>262</v>
      </c>
      <c r="D365" s="155">
        <f>'2017 Field of Dreamers - 2017 -'!C73</f>
        <v>5</v>
      </c>
      <c r="E365" s="155">
        <f>'2017 Field of Dreamers - 2017 -'!D73</f>
        <v>4</v>
      </c>
      <c r="F365" s="155">
        <f>'2017 Field of Dreamers - 2017 -'!E73</f>
        <v>0.8</v>
      </c>
      <c r="G365" s="155">
        <f>'2017 Field of Dreamers - 2017 -'!F73</f>
        <v>4</v>
      </c>
      <c r="H365" s="155">
        <f>'2017 Field of Dreamers - 2017 -'!G73</f>
        <v>0</v>
      </c>
      <c r="I365" s="155">
        <f>'2017 Field of Dreamers - 2017 -'!H73</f>
        <v>0</v>
      </c>
      <c r="J365" s="155">
        <f>'2017 Field of Dreamers - 2017 -'!I73</f>
        <v>0</v>
      </c>
      <c r="K365" s="155">
        <f>'2017 Field of Dreamers - 2017 -'!J73</f>
        <v>4</v>
      </c>
      <c r="L365" s="155">
        <f>'2017 Field of Dreamers - 2017 -'!K73</f>
        <v>1</v>
      </c>
      <c r="M365" s="155">
        <f>'2017 Field of Dreamers - 2017 -'!L73</f>
        <v>0</v>
      </c>
      <c r="N365" s="155">
        <f>'2017 Field of Dreamers - 2017 -'!M73</f>
        <v>0.8</v>
      </c>
    </row>
    <row r="366" ht="14.5" customHeight="1">
      <c r="A366" t="s" s="158">
        <v>258</v>
      </c>
      <c r="B366" s="159"/>
      <c r="C366" s="160"/>
      <c r="D366" s="161">
        <f>D365</f>
        <v>5</v>
      </c>
      <c r="E366" s="161">
        <f>E365</f>
        <v>4</v>
      </c>
      <c r="F366" s="162">
        <f>E366/D366</f>
        <v>0.8</v>
      </c>
      <c r="G366" s="161">
        <f>G365</f>
        <v>4</v>
      </c>
      <c r="H366" s="161">
        <f>H365</f>
        <v>0</v>
      </c>
      <c r="I366" s="161">
        <f>I365</f>
        <v>0</v>
      </c>
      <c r="J366" s="161">
        <f>J365</f>
        <v>0</v>
      </c>
      <c r="K366" s="161">
        <f>K365</f>
        <v>4</v>
      </c>
      <c r="L366" s="161">
        <f>L365</f>
        <v>1</v>
      </c>
      <c r="M366" s="162">
        <f>(H366*1.33+I366*1.67+J366*2)/E366</f>
        <v>0</v>
      </c>
      <c r="N366" s="161">
        <f>M366+F366</f>
        <v>0.8</v>
      </c>
    </row>
    <row r="367" ht="14.5" customHeight="1">
      <c r="A367" s="151"/>
      <c r="B367" s="152"/>
      <c r="C367" s="153"/>
      <c r="D367" s="152"/>
      <c r="E367" s="152"/>
      <c r="F367" s="152"/>
      <c r="G367" s="152"/>
      <c r="H367" s="152"/>
      <c r="I367" s="152"/>
      <c r="J367" s="152"/>
      <c r="K367" s="152"/>
      <c r="L367" s="152"/>
      <c r="M367" s="152"/>
      <c r="N367" s="152"/>
    </row>
    <row r="368" ht="14.5" customHeight="1">
      <c r="A368" t="s" s="163">
        <v>151</v>
      </c>
      <c r="B368" s="155">
        <v>2017</v>
      </c>
      <c r="C368" t="s" s="156">
        <v>266</v>
      </c>
      <c r="D368" s="155">
        <f>'2017 - 2017 - Field of Dreamers'!C59</f>
        <v>4</v>
      </c>
      <c r="E368" s="155">
        <f>'2017 - 2017 - Field of Dreamers'!D59</f>
        <v>2</v>
      </c>
      <c r="F368" s="155">
        <f>'2017 - 2017 - Field of Dreamers'!E59</f>
        <v>0.5</v>
      </c>
      <c r="G368" s="155">
        <f>'2017 - 2017 - Field of Dreamers'!F59</f>
        <v>2</v>
      </c>
      <c r="H368" s="155">
        <f>'2017 - 2017 - Field of Dreamers'!G59</f>
        <v>0</v>
      </c>
      <c r="I368" s="155">
        <f>'2017 - 2017 - Field of Dreamers'!H59</f>
        <v>0</v>
      </c>
      <c r="J368" s="155">
        <f>'2017 - 2017 - Field of Dreamers'!I59</f>
        <v>0</v>
      </c>
      <c r="K368" s="155">
        <f>'2017 - 2017 - Field of Dreamers'!J59</f>
        <v>1</v>
      </c>
      <c r="L368" s="155">
        <f>'2017 - 2017 - Field of Dreamers'!K59</f>
        <v>1</v>
      </c>
      <c r="M368" s="155">
        <f>'2017 - 2017 - Field of Dreamers'!L59</f>
        <v>0</v>
      </c>
      <c r="N368" s="155">
        <f>'2017 - 2017 - Field of Dreamers'!M59</f>
        <v>0.5</v>
      </c>
    </row>
    <row r="369" ht="14.5" customHeight="1">
      <c r="A369" t="s" s="158">
        <v>258</v>
      </c>
      <c r="B369" s="159"/>
      <c r="C369" s="160"/>
      <c r="D369" s="161">
        <f>D368</f>
        <v>4</v>
      </c>
      <c r="E369" s="161">
        <f>E368</f>
        <v>2</v>
      </c>
      <c r="F369" s="162">
        <f>E369/D369</f>
        <v>0.5</v>
      </c>
      <c r="G369" s="161">
        <f>G368</f>
        <v>2</v>
      </c>
      <c r="H369" s="161">
        <f>H368</f>
        <v>0</v>
      </c>
      <c r="I369" s="161">
        <f>I368</f>
        <v>0</v>
      </c>
      <c r="J369" s="161">
        <f>J368</f>
        <v>0</v>
      </c>
      <c r="K369" s="161">
        <f>K368</f>
        <v>1</v>
      </c>
      <c r="L369" s="161">
        <f>L368</f>
        <v>1</v>
      </c>
      <c r="M369" s="162">
        <f>(H369*1.33+I369*1.67+J369*2)/E369</f>
        <v>0</v>
      </c>
      <c r="N369" s="161">
        <f>M369+F369</f>
        <v>0.5</v>
      </c>
    </row>
    <row r="370" ht="14.5" customHeight="1">
      <c r="A370" s="172"/>
      <c r="B370" s="152"/>
      <c r="C370" s="175"/>
      <c r="D370" s="176"/>
      <c r="E370" s="176"/>
      <c r="F370" s="176"/>
      <c r="G370" s="176"/>
      <c r="H370" s="176"/>
      <c r="I370" s="176"/>
      <c r="J370" s="176"/>
      <c r="K370" s="176"/>
      <c r="L370" s="176"/>
      <c r="M370" s="176"/>
      <c r="N370" s="176"/>
    </row>
    <row r="371" ht="14.5" customHeight="1">
      <c r="A371" t="s" s="154">
        <v>125</v>
      </c>
      <c r="B371" s="155">
        <v>2017</v>
      </c>
      <c r="C371" t="s" s="173">
        <v>264</v>
      </c>
      <c r="D371" s="174">
        <f>'2017 - 2017 - Field of Dreamers'!C13</f>
        <v>64</v>
      </c>
      <c r="E371" s="174">
        <f>'2017 - 2017 - Field of Dreamers'!D13</f>
        <v>44</v>
      </c>
      <c r="F371" s="174">
        <f>'2017 - 2017 - Field of Dreamers'!E13</f>
        <v>0.6875</v>
      </c>
      <c r="G371" s="174">
        <f>'2017 - 2017 - Field of Dreamers'!F13</f>
        <v>33</v>
      </c>
      <c r="H371" s="174">
        <f>'2017 - 2017 - Field of Dreamers'!G13</f>
        <v>10</v>
      </c>
      <c r="I371" s="174">
        <f>'2017 - 2017 - Field of Dreamers'!H13</f>
        <v>0</v>
      </c>
      <c r="J371" s="174">
        <f>'2017 - 2017 - Field of Dreamers'!I13</f>
        <v>1</v>
      </c>
      <c r="K371" s="174">
        <f>'2017 - 2017 - Field of Dreamers'!J13</f>
        <v>33</v>
      </c>
      <c r="L371" s="174">
        <f>'2017 - 2017 - Field of Dreamers'!K13</f>
        <v>26</v>
      </c>
      <c r="M371" s="174">
        <f>'2017 - 2017 - Field of Dreamers'!L13</f>
        <v>0.348409090909091</v>
      </c>
      <c r="N371" s="174">
        <f>'2017 - 2017 - Field of Dreamers'!M13</f>
        <v>1.03590909090909</v>
      </c>
    </row>
    <row r="372" ht="14.5" customHeight="1">
      <c r="A372" t="s" s="158">
        <v>258</v>
      </c>
      <c r="B372" s="159"/>
      <c r="C372" s="160"/>
      <c r="D372" s="161">
        <f>D371</f>
        <v>64</v>
      </c>
      <c r="E372" s="161">
        <f>E371</f>
        <v>44</v>
      </c>
      <c r="F372" s="162">
        <f>E372/D372</f>
        <v>0.6875</v>
      </c>
      <c r="G372" s="161">
        <f>G371</f>
        <v>33</v>
      </c>
      <c r="H372" s="161">
        <f>H371</f>
        <v>10</v>
      </c>
      <c r="I372" s="161">
        <f>I371</f>
        <v>0</v>
      </c>
      <c r="J372" s="161">
        <f>J371</f>
        <v>1</v>
      </c>
      <c r="K372" s="161">
        <f>K371</f>
        <v>33</v>
      </c>
      <c r="L372" s="161">
        <f>L371</f>
        <v>26</v>
      </c>
      <c r="M372" s="162">
        <f>(H372*1.33+I372*1.67+J372*2)/E372</f>
        <v>0.347727272727273</v>
      </c>
      <c r="N372" s="161">
        <f>M372+F372</f>
        <v>1.03522727272727</v>
      </c>
    </row>
    <row r="373" ht="14.5" customHeight="1">
      <c r="A373" s="151"/>
      <c r="B373" s="152"/>
      <c r="C373" s="153"/>
      <c r="D373" s="152"/>
      <c r="E373" s="152"/>
      <c r="F373" s="152"/>
      <c r="G373" s="152"/>
      <c r="H373" s="152"/>
      <c r="I373" s="152"/>
      <c r="J373" s="152"/>
      <c r="K373" s="152"/>
      <c r="L373" s="152"/>
      <c r="M373" s="152"/>
      <c r="N373" s="152"/>
    </row>
    <row r="374" ht="14.5" customHeight="1">
      <c r="A374" t="s" s="154">
        <v>160</v>
      </c>
      <c r="B374" s="155">
        <v>2017</v>
      </c>
      <c r="C374" t="s" s="173">
        <v>262</v>
      </c>
      <c r="D374" s="174">
        <f>'2017 Field of Dreamers - 2017 -'!C43</f>
        <v>12</v>
      </c>
      <c r="E374" s="174">
        <f>'2017 Field of Dreamers - 2017 -'!D43</f>
        <v>8</v>
      </c>
      <c r="F374" s="174">
        <f>'2017 Field of Dreamers - 2017 -'!E43</f>
        <v>0.666666666666667</v>
      </c>
      <c r="G374" s="174">
        <f>'2017 Field of Dreamers - 2017 -'!F43</f>
        <v>8</v>
      </c>
      <c r="H374" s="174">
        <f>'2017 Field of Dreamers - 2017 -'!G43</f>
        <v>0</v>
      </c>
      <c r="I374" s="174">
        <f>'2017 Field of Dreamers - 2017 -'!H43</f>
        <v>0</v>
      </c>
      <c r="J374" s="174">
        <f>'2017 Field of Dreamers - 2017 -'!I43</f>
        <v>0</v>
      </c>
      <c r="K374" s="174">
        <f>'2017 Field of Dreamers - 2017 -'!J43</f>
        <v>3</v>
      </c>
      <c r="L374" s="174">
        <f>'2017 Field of Dreamers - 2017 -'!K43</f>
        <v>1</v>
      </c>
      <c r="M374" s="174">
        <f>'2017 Field of Dreamers - 2017 -'!L43</f>
        <v>0</v>
      </c>
      <c r="N374" s="174">
        <f>'2017 Field of Dreamers - 2017 -'!M43</f>
        <v>0.666666666666667</v>
      </c>
    </row>
    <row r="375" ht="14.5" customHeight="1">
      <c r="A375" t="s" s="154">
        <v>160</v>
      </c>
      <c r="B375" s="155">
        <v>2018</v>
      </c>
      <c r="C375" t="s" s="173">
        <v>259</v>
      </c>
      <c r="D375" s="174">
        <f>'All Seasons - All Seasons'!C180</f>
        <v>22</v>
      </c>
      <c r="E375" s="174">
        <f>'All Seasons - All Seasons'!D180</f>
        <v>13</v>
      </c>
      <c r="F375" s="174">
        <f>'All Seasons - All Seasons'!E180</f>
        <v>0.5909090909090911</v>
      </c>
      <c r="G375" s="174">
        <f>'All Seasons - All Seasons'!F180</f>
        <v>12</v>
      </c>
      <c r="H375" s="174">
        <f>'All Seasons - All Seasons'!G180</f>
        <v>1</v>
      </c>
      <c r="I375" s="174">
        <f>'All Seasons - All Seasons'!H180</f>
        <v>0</v>
      </c>
      <c r="J375" s="174">
        <f>'All Seasons - All Seasons'!I180</f>
        <v>0</v>
      </c>
      <c r="K375" s="174">
        <f>'All Seasons - All Seasons'!J180</f>
        <v>4</v>
      </c>
      <c r="L375" s="174">
        <f>'All Seasons - All Seasons'!K180</f>
        <v>12</v>
      </c>
      <c r="M375" s="174">
        <f>'All Seasons - All Seasons'!L180</f>
        <v>0.102538461538462</v>
      </c>
      <c r="N375" s="174">
        <f>'All Seasons - All Seasons'!M180</f>
        <v>0.693447552447553</v>
      </c>
    </row>
    <row r="376" ht="14.5" customHeight="1">
      <c r="A376" t="s" s="154">
        <v>160</v>
      </c>
      <c r="B376" s="155">
        <v>2019</v>
      </c>
      <c r="C376" t="s" s="173">
        <v>269</v>
      </c>
      <c r="D376" s="174">
        <f>'2019 Field of Dreamers - 2019 -'!C69</f>
        <v>0</v>
      </c>
      <c r="E376" s="174">
        <f>'2019 Field of Dreamers - 2019 -'!D69</f>
        <v>0</v>
      </c>
      <c r="F376" s="176">
        <f>'2019 Field of Dreamers - 2019 -'!E69</f>
      </c>
      <c r="G376" s="174">
        <f>'2019 Field of Dreamers - 2019 -'!F69</f>
        <v>0</v>
      </c>
      <c r="H376" s="174">
        <f>'2019 Field of Dreamers - 2019 -'!G69</f>
        <v>0</v>
      </c>
      <c r="I376" s="174">
        <f>'2019 Field of Dreamers - 2019 -'!H69</f>
        <v>0</v>
      </c>
      <c r="J376" s="174">
        <f>'2019 Field of Dreamers - 2019 -'!I69</f>
        <v>0</v>
      </c>
      <c r="K376" s="174">
        <f>'2019 Field of Dreamers - 2019 -'!J69</f>
        <v>0</v>
      </c>
      <c r="L376" s="174">
        <f>'2019 Field of Dreamers - 2019 -'!K69</f>
        <v>0</v>
      </c>
      <c r="M376" s="176">
        <f>'2019 Field of Dreamers - 2019 -'!L69</f>
      </c>
      <c r="N376" s="176">
        <f>'2019 Field of Dreamers - 2019 -'!M69</f>
      </c>
    </row>
    <row r="377" ht="14.5" customHeight="1">
      <c r="A377" t="s" s="158">
        <v>258</v>
      </c>
      <c r="B377" s="159"/>
      <c r="C377" s="160"/>
      <c r="D377" s="161">
        <f>SUM(D374:D376)</f>
        <v>34</v>
      </c>
      <c r="E377" s="161">
        <f>SUM(E374:E376)</f>
        <v>21</v>
      </c>
      <c r="F377" s="162">
        <f>E377/D377</f>
        <v>0.617647058823529</v>
      </c>
      <c r="G377" s="161">
        <f>SUM(G374:G376)</f>
        <v>20</v>
      </c>
      <c r="H377" s="161">
        <f>SUM(H374:H376)</f>
        <v>1</v>
      </c>
      <c r="I377" s="161">
        <f>SUM(I374:I376)</f>
        <v>0</v>
      </c>
      <c r="J377" s="161">
        <f>SUM(J374:J376)</f>
        <v>0</v>
      </c>
      <c r="K377" s="161">
        <f>SUM(K374:K376)</f>
        <v>7</v>
      </c>
      <c r="L377" s="161">
        <f>SUM(L374:L376)</f>
        <v>13</v>
      </c>
      <c r="M377" s="162">
        <f>(H377*1.33+I377*1.67+J377*2)/E377</f>
        <v>0.0633333333333333</v>
      </c>
      <c r="N377" s="161">
        <f>M377+F377</f>
        <v>0.680980392156862</v>
      </c>
    </row>
    <row r="378" ht="14.5" customHeight="1">
      <c r="A378" s="151"/>
      <c r="B378" s="152"/>
      <c r="C378" s="153"/>
      <c r="D378" s="152"/>
      <c r="E378" s="152"/>
      <c r="F378" s="152"/>
      <c r="G378" s="152"/>
      <c r="H378" s="152"/>
      <c r="I378" s="152"/>
      <c r="J378" s="152"/>
      <c r="K378" s="152"/>
      <c r="L378" s="152"/>
      <c r="M378" s="152"/>
      <c r="N378" s="152"/>
    </row>
    <row r="379" ht="14.5" customHeight="1">
      <c r="A379" t="s" s="163">
        <v>235</v>
      </c>
      <c r="B379" s="155">
        <v>2014</v>
      </c>
      <c r="C379" t="s" s="156">
        <v>263</v>
      </c>
      <c r="D379" s="155">
        <v>11</v>
      </c>
      <c r="E379" s="155">
        <v>5</v>
      </c>
      <c r="F379" s="157">
        <f>E379/D379</f>
        <v>0.454545454545455</v>
      </c>
      <c r="G379" s="155">
        <v>5</v>
      </c>
      <c r="H379" s="155">
        <v>0</v>
      </c>
      <c r="I379" s="155">
        <v>0</v>
      </c>
      <c r="J379" s="155">
        <v>0</v>
      </c>
      <c r="K379" s="155">
        <v>0</v>
      </c>
      <c r="L379" s="155">
        <v>3</v>
      </c>
      <c r="M379" s="157">
        <f>(H379*1.33+I379*1.67+J379*2)/E379</f>
        <v>0</v>
      </c>
      <c r="N379" s="155">
        <f>M379+F379</f>
        <v>0.454545454545455</v>
      </c>
    </row>
    <row r="380" ht="14.5" customHeight="1">
      <c r="A380" t="s" s="163">
        <v>235</v>
      </c>
      <c r="B380" s="155">
        <v>2015</v>
      </c>
      <c r="C380" t="s" s="156">
        <v>263</v>
      </c>
      <c r="D380" s="155">
        <v>11</v>
      </c>
      <c r="E380" s="155">
        <v>3</v>
      </c>
      <c r="F380" s="157">
        <f>E380/D380</f>
        <v>0.272727272727273</v>
      </c>
      <c r="G380" s="155">
        <v>3</v>
      </c>
      <c r="H380" s="155">
        <v>0</v>
      </c>
      <c r="I380" s="155">
        <v>0</v>
      </c>
      <c r="J380" s="155">
        <v>0</v>
      </c>
      <c r="K380" s="155">
        <v>2</v>
      </c>
      <c r="L380" s="155">
        <v>1</v>
      </c>
      <c r="M380" s="157">
        <f>(H380*1.33+I380*1.67+J380*2)/E380</f>
        <v>0</v>
      </c>
      <c r="N380" s="155">
        <f>M380+F380</f>
        <v>0.272727272727273</v>
      </c>
    </row>
    <row r="381" ht="14.5" customHeight="1">
      <c r="A381" t="s" s="163">
        <v>235</v>
      </c>
      <c r="B381" s="155">
        <v>2016</v>
      </c>
      <c r="C381" t="s" s="156">
        <v>263</v>
      </c>
      <c r="D381" s="155">
        <v>39</v>
      </c>
      <c r="E381" s="155">
        <v>18</v>
      </c>
      <c r="F381" s="157">
        <f>E381/D381</f>
        <v>0.461538461538462</v>
      </c>
      <c r="G381" s="155">
        <v>17</v>
      </c>
      <c r="H381" s="155">
        <v>1</v>
      </c>
      <c r="I381" s="155">
        <v>0</v>
      </c>
      <c r="J381" s="155">
        <v>0</v>
      </c>
      <c r="K381" s="155">
        <v>6</v>
      </c>
      <c r="L381" s="155">
        <v>10</v>
      </c>
      <c r="M381" s="157">
        <f>(H381*1.33+I381*1.67+J381*2)/E381</f>
        <v>0.07388888888888891</v>
      </c>
      <c r="N381" s="155">
        <f>M381+F381</f>
        <v>0.535427350427351</v>
      </c>
    </row>
    <row r="382" ht="14.5" customHeight="1">
      <c r="A382" t="s" s="163">
        <v>235</v>
      </c>
      <c r="B382" s="155">
        <v>2017</v>
      </c>
      <c r="C382" t="s" s="156">
        <v>265</v>
      </c>
      <c r="D382" s="155">
        <f>'2017 - 2017 - Field of Dreamers'!C29</f>
        <v>76</v>
      </c>
      <c r="E382" s="155">
        <f>'2017 - 2017 - Field of Dreamers'!D29</f>
        <v>39</v>
      </c>
      <c r="F382" s="155">
        <f>'2017 - 2017 - Field of Dreamers'!E29</f>
        <v>0.513157894736842</v>
      </c>
      <c r="G382" s="155">
        <f>'2017 - 2017 - Field of Dreamers'!F29</f>
        <v>37</v>
      </c>
      <c r="H382" s="155">
        <f>'2017 - 2017 - Field of Dreamers'!G29</f>
        <v>2</v>
      </c>
      <c r="I382" s="155">
        <f>'2017 - 2017 - Field of Dreamers'!H29</f>
        <v>0</v>
      </c>
      <c r="J382" s="155">
        <f>'2017 - 2017 - Field of Dreamers'!I29</f>
        <v>0</v>
      </c>
      <c r="K382" s="155">
        <f>'2017 - 2017 - Field of Dreamers'!J29</f>
        <v>16</v>
      </c>
      <c r="L382" s="155">
        <f>'2017 - 2017 - Field of Dreamers'!K29</f>
        <v>22</v>
      </c>
      <c r="M382" s="155">
        <f>'2017 - 2017 - Field of Dreamers'!L29</f>
        <v>0.06835897435897439</v>
      </c>
      <c r="N382" s="155">
        <f>'2017 - 2017 - Field of Dreamers'!M29</f>
        <v>0.581516869095816</v>
      </c>
    </row>
    <row r="383" ht="14.5" customHeight="1">
      <c r="A383" t="s" s="163">
        <v>235</v>
      </c>
      <c r="B383" s="155">
        <v>2018</v>
      </c>
      <c r="C383" t="s" s="156">
        <v>265</v>
      </c>
      <c r="D383" s="155">
        <f>'All Seasons - All Seasons'!C185</f>
        <v>41</v>
      </c>
      <c r="E383" s="155">
        <f>'All Seasons - All Seasons'!D185</f>
        <v>26</v>
      </c>
      <c r="F383" s="155">
        <f>'All Seasons - All Seasons'!E185</f>
        <v>0.634146341463415</v>
      </c>
      <c r="G383" s="155">
        <f>'All Seasons - All Seasons'!F185</f>
        <v>26</v>
      </c>
      <c r="H383" s="155">
        <f>'All Seasons - All Seasons'!G185</f>
        <v>0</v>
      </c>
      <c r="I383" s="155">
        <f>'All Seasons - All Seasons'!H185</f>
        <v>0</v>
      </c>
      <c r="J383" s="155">
        <f>'All Seasons - All Seasons'!I185</f>
        <v>0</v>
      </c>
      <c r="K383" s="155">
        <f>'All Seasons - All Seasons'!J185</f>
        <v>13</v>
      </c>
      <c r="L383" s="155">
        <f>'All Seasons - All Seasons'!K185</f>
        <v>7</v>
      </c>
      <c r="M383" s="155">
        <f>'All Seasons - All Seasons'!L185</f>
        <v>0</v>
      </c>
      <c r="N383" s="155">
        <f>'All Seasons - All Seasons'!M185</f>
        <v>0.634146341463415</v>
      </c>
    </row>
    <row r="384" ht="14.5" customHeight="1">
      <c r="A384" t="s" s="163">
        <v>235</v>
      </c>
      <c r="B384" s="155">
        <v>2019</v>
      </c>
      <c r="C384" t="s" s="156">
        <v>262</v>
      </c>
      <c r="D384" s="155">
        <f>'2019 Field of Dreamers - 2019 -'!C42</f>
        <v>13</v>
      </c>
      <c r="E384" s="155">
        <f>'2019 Field of Dreamers - 2019 -'!D42</f>
        <v>9</v>
      </c>
      <c r="F384" s="155">
        <f>'2019 Field of Dreamers - 2019 -'!E42</f>
        <v>0.692307692307692</v>
      </c>
      <c r="G384" s="155">
        <f>'2019 Field of Dreamers - 2019 -'!F42</f>
        <v>8</v>
      </c>
      <c r="H384" s="155">
        <f>'2019 Field of Dreamers - 2019 -'!G42</f>
        <v>1</v>
      </c>
      <c r="I384" s="155">
        <f>'2019 Field of Dreamers - 2019 -'!H42</f>
        <v>0</v>
      </c>
      <c r="J384" s="155">
        <f>'2019 Field of Dreamers - 2019 -'!I42</f>
        <v>0</v>
      </c>
      <c r="K384" s="155">
        <f>'2019 Field of Dreamers - 2019 -'!J42</f>
        <v>1</v>
      </c>
      <c r="L384" s="155">
        <f>'2019 Field of Dreamers - 2019 -'!K42</f>
        <v>3</v>
      </c>
      <c r="M384" s="155">
        <f>'2019 Field of Dreamers - 2019 -'!L42</f>
        <v>0.148111111111111</v>
      </c>
      <c r="N384" s="155">
        <f>'2019 Field of Dreamers - 2019 -'!M42</f>
        <v>0.840418803418803</v>
      </c>
    </row>
    <row r="385" ht="14.5" customHeight="1">
      <c r="A385" t="s" s="158">
        <v>258</v>
      </c>
      <c r="B385" s="159"/>
      <c r="C385" s="160"/>
      <c r="D385" s="161">
        <f>SUM(D379:D384)</f>
        <v>191</v>
      </c>
      <c r="E385" s="161">
        <f>SUM(E379:E384)</f>
        <v>100</v>
      </c>
      <c r="F385" s="162">
        <f>E385/D385</f>
        <v>0.523560209424084</v>
      </c>
      <c r="G385" s="161">
        <f>SUM(G379:G384)</f>
        <v>96</v>
      </c>
      <c r="H385" s="161">
        <f>SUM(H379:H384)</f>
        <v>4</v>
      </c>
      <c r="I385" s="161">
        <f>SUM(I379:I384)</f>
        <v>0</v>
      </c>
      <c r="J385" s="161">
        <f>SUM(J379:J384)</f>
        <v>0</v>
      </c>
      <c r="K385" s="161">
        <f>SUM(K379:K384)</f>
        <v>38</v>
      </c>
      <c r="L385" s="161">
        <f>SUM(L379:L384)</f>
        <v>46</v>
      </c>
      <c r="M385" s="162">
        <f>(H385*1.33+I385*1.67+J385*2)/E385</f>
        <v>0.0532</v>
      </c>
      <c r="N385" s="161">
        <f>M385+F385</f>
        <v>0.576760209424084</v>
      </c>
    </row>
    <row r="386" ht="14.5" customHeight="1">
      <c r="A386" s="151"/>
      <c r="B386" s="152"/>
      <c r="C386" s="153"/>
      <c r="D386" s="152"/>
      <c r="E386" s="152"/>
      <c r="F386" s="152"/>
      <c r="G386" s="152"/>
      <c r="H386" s="152"/>
      <c r="I386" s="152"/>
      <c r="J386" s="152"/>
      <c r="K386" s="152"/>
      <c r="L386" s="152"/>
      <c r="M386" s="152"/>
      <c r="N386" s="152"/>
    </row>
    <row r="387" ht="14.5" customHeight="1">
      <c r="A387" t="s" s="154">
        <v>233</v>
      </c>
      <c r="B387" s="155">
        <v>2019</v>
      </c>
      <c r="C387" t="s" s="156">
        <v>262</v>
      </c>
      <c r="D387" s="155">
        <f>'2019 Field of Dreamers - 2019 -'!C36</f>
        <v>17</v>
      </c>
      <c r="E387" s="155">
        <f>'2019 Field of Dreamers - 2019 -'!D36</f>
        <v>9</v>
      </c>
      <c r="F387" s="155">
        <f>'2019 Field of Dreamers - 2019 -'!E36</f>
        <v>0.529411764705882</v>
      </c>
      <c r="G387" s="155">
        <f>'2019 Field of Dreamers - 2019 -'!F36</f>
        <v>5</v>
      </c>
      <c r="H387" s="155">
        <f>'2019 Field of Dreamers - 2019 -'!G36</f>
        <v>4</v>
      </c>
      <c r="I387" s="155">
        <f>'2019 Field of Dreamers - 2019 -'!H36</f>
        <v>0</v>
      </c>
      <c r="J387" s="155">
        <f>'2019 Field of Dreamers - 2019 -'!I36</f>
        <v>0</v>
      </c>
      <c r="K387" s="155">
        <f>'2019 Field of Dreamers - 2019 -'!J36</f>
        <v>5</v>
      </c>
      <c r="L387" s="155">
        <f>'2019 Field of Dreamers - 2019 -'!K36</f>
        <v>4</v>
      </c>
      <c r="M387" s="155">
        <f>'2019 Field of Dreamers - 2019 -'!L36</f>
        <v>0.592444444444444</v>
      </c>
      <c r="N387" s="155">
        <f>'2019 Field of Dreamers - 2019 -'!M36</f>
        <v>1.12185620915033</v>
      </c>
    </row>
    <row r="388" ht="14.5" customHeight="1">
      <c r="A388" t="s" s="158">
        <v>258</v>
      </c>
      <c r="B388" s="159"/>
      <c r="C388" s="160"/>
      <c r="D388" s="161">
        <f>D387</f>
        <v>17</v>
      </c>
      <c r="E388" s="161">
        <f>E387</f>
        <v>9</v>
      </c>
      <c r="F388" s="162">
        <f>E388/D388</f>
        <v>0.529411764705882</v>
      </c>
      <c r="G388" s="161">
        <f>G387</f>
        <v>5</v>
      </c>
      <c r="H388" s="161">
        <f>H387</f>
        <v>4</v>
      </c>
      <c r="I388" s="161">
        <f>I387</f>
        <v>0</v>
      </c>
      <c r="J388" s="161">
        <f>J387</f>
        <v>0</v>
      </c>
      <c r="K388" s="161">
        <f>K387</f>
        <v>5</v>
      </c>
      <c r="L388" s="161">
        <f>L387</f>
        <v>4</v>
      </c>
      <c r="M388" s="162">
        <f>(H388*1.33+I388*1.67+J388*2)/E388</f>
        <v>0.591111111111111</v>
      </c>
      <c r="N388" s="161">
        <f>M388+F388</f>
        <v>1.12052287581699</v>
      </c>
    </row>
    <row r="389" ht="14.5" customHeight="1">
      <c r="A389" s="151"/>
      <c r="B389" s="152"/>
      <c r="C389" s="153"/>
      <c r="D389" s="152"/>
      <c r="E389" s="152"/>
      <c r="F389" s="152"/>
      <c r="G389" s="152"/>
      <c r="H389" s="152"/>
      <c r="I389" s="152"/>
      <c r="J389" s="152"/>
      <c r="K389" s="152"/>
      <c r="L389" s="152"/>
      <c r="M389" s="152"/>
      <c r="N389" s="152"/>
    </row>
    <row r="390" ht="14.5" customHeight="1">
      <c r="A390" t="s" s="154">
        <v>133</v>
      </c>
      <c r="B390" s="155">
        <v>2017</v>
      </c>
      <c r="C390" t="s" s="156">
        <v>262</v>
      </c>
      <c r="D390" s="155">
        <f>'2017 Field of Dreamers - 2017 -'!C40</f>
        <v>37</v>
      </c>
      <c r="E390" s="155">
        <f>'2017 Field of Dreamers - 2017 -'!D40</f>
        <v>23</v>
      </c>
      <c r="F390" s="155">
        <f>'2017 Field of Dreamers - 2017 -'!E40</f>
        <v>0.621621621621622</v>
      </c>
      <c r="G390" s="155">
        <f>'2017 Field of Dreamers - 2017 -'!F40</f>
        <v>23</v>
      </c>
      <c r="H390" s="155">
        <f>'2017 Field of Dreamers - 2017 -'!G40</f>
        <v>0</v>
      </c>
      <c r="I390" s="155">
        <f>'2017 Field of Dreamers - 2017 -'!H40</f>
        <v>0</v>
      </c>
      <c r="J390" s="155">
        <f>'2017 Field of Dreamers - 2017 -'!I40</f>
        <v>0</v>
      </c>
      <c r="K390" s="155">
        <f>'2017 Field of Dreamers - 2017 -'!J40</f>
        <v>9</v>
      </c>
      <c r="L390" s="155">
        <f>'2017 Field of Dreamers - 2017 -'!K40</f>
        <v>12</v>
      </c>
      <c r="M390" s="155">
        <f>'2017 Field of Dreamers - 2017 -'!L40</f>
        <v>0</v>
      </c>
      <c r="N390" s="155">
        <f>'2017 Field of Dreamers - 2017 -'!M40</f>
        <v>0.621621621621622</v>
      </c>
    </row>
    <row r="391" ht="14.5" customHeight="1">
      <c r="A391" t="s" s="158">
        <v>258</v>
      </c>
      <c r="B391" s="159"/>
      <c r="C391" s="160"/>
      <c r="D391" s="161">
        <f>D390</f>
        <v>37</v>
      </c>
      <c r="E391" s="161">
        <f>E390</f>
        <v>23</v>
      </c>
      <c r="F391" s="162">
        <f>E391/D391</f>
        <v>0.621621621621622</v>
      </c>
      <c r="G391" s="161">
        <f>G390</f>
        <v>23</v>
      </c>
      <c r="H391" s="161">
        <f>H390</f>
        <v>0</v>
      </c>
      <c r="I391" s="161">
        <f>I390</f>
        <v>0</v>
      </c>
      <c r="J391" s="161">
        <f>J390</f>
        <v>0</v>
      </c>
      <c r="K391" s="161">
        <f>K390</f>
        <v>9</v>
      </c>
      <c r="L391" s="161">
        <f>L390</f>
        <v>12</v>
      </c>
      <c r="M391" s="162">
        <f>(H391*1.33+I391*1.67+J391*2)/E391</f>
        <v>0</v>
      </c>
      <c r="N391" s="161">
        <f>M391+F391</f>
        <v>0.621621621621622</v>
      </c>
    </row>
    <row r="392" ht="14.5" customHeight="1">
      <c r="A392" s="151"/>
      <c r="B392" s="165"/>
      <c r="C392" s="165"/>
      <c r="D392" s="165"/>
      <c r="E392" s="165"/>
      <c r="F392" s="165"/>
      <c r="G392" s="165"/>
      <c r="H392" s="165"/>
      <c r="I392" s="165"/>
      <c r="J392" s="165"/>
      <c r="K392" s="165"/>
      <c r="L392" s="165"/>
      <c r="M392" s="165"/>
      <c r="N392" s="165"/>
    </row>
    <row r="393" ht="14.5" customHeight="1">
      <c r="A393" t="s" s="154">
        <v>37</v>
      </c>
      <c r="B393" s="155">
        <v>2007</v>
      </c>
      <c r="C393" t="s" s="156">
        <v>257</v>
      </c>
      <c r="D393" s="155">
        <v>7</v>
      </c>
      <c r="E393" s="155">
        <v>4</v>
      </c>
      <c r="F393" s="157">
        <f>E393/D393</f>
        <v>0.571428571428571</v>
      </c>
      <c r="G393" s="155">
        <v>4</v>
      </c>
      <c r="H393" s="155">
        <v>0</v>
      </c>
      <c r="I393" s="155">
        <v>0</v>
      </c>
      <c r="J393" s="155">
        <v>0</v>
      </c>
      <c r="K393" s="155">
        <v>1</v>
      </c>
      <c r="L393" s="155">
        <v>2</v>
      </c>
      <c r="M393" s="157">
        <f>(H393*1.33+I393*1.67+J393*2)/E393</f>
        <v>0</v>
      </c>
      <c r="N393" s="155">
        <f>M393+F393</f>
        <v>0.571428571428571</v>
      </c>
    </row>
    <row r="394" ht="14.5" customHeight="1">
      <c r="A394" t="s" s="158">
        <v>258</v>
      </c>
      <c r="B394" s="159"/>
      <c r="C394" s="160"/>
      <c r="D394" s="161">
        <f>D393</f>
        <v>7</v>
      </c>
      <c r="E394" s="161">
        <f>E393</f>
        <v>4</v>
      </c>
      <c r="F394" s="162">
        <f>E394/D394</f>
        <v>0.571428571428571</v>
      </c>
      <c r="G394" s="161">
        <f>G393</f>
        <v>4</v>
      </c>
      <c r="H394" s="161">
        <f>H393</f>
        <v>0</v>
      </c>
      <c r="I394" s="161">
        <f>I393</f>
        <v>0</v>
      </c>
      <c r="J394" s="161">
        <f>J393</f>
        <v>0</v>
      </c>
      <c r="K394" s="161">
        <f>K393</f>
        <v>1</v>
      </c>
      <c r="L394" s="161">
        <f>L393</f>
        <v>2</v>
      </c>
      <c r="M394" s="162">
        <f>(H394*1.33+I394*1.67+J394*2)/E394</f>
        <v>0</v>
      </c>
      <c r="N394" s="161">
        <f>M394+F394</f>
        <v>0.571428571428571</v>
      </c>
    </row>
    <row r="395" ht="14.5" customHeight="1">
      <c r="A395" s="151"/>
      <c r="B395" s="152"/>
      <c r="C395" s="153"/>
      <c r="D395" s="152"/>
      <c r="E395" s="152"/>
      <c r="F395" s="152"/>
      <c r="G395" s="152"/>
      <c r="H395" s="152"/>
      <c r="I395" s="152"/>
      <c r="J395" s="152"/>
      <c r="K395" s="152"/>
      <c r="L395" s="152"/>
      <c r="M395" s="152"/>
      <c r="N395" s="152"/>
    </row>
    <row r="396" ht="14.5" customHeight="1">
      <c r="A396" t="s" s="163">
        <v>168</v>
      </c>
      <c r="B396" s="155">
        <v>2017</v>
      </c>
      <c r="C396" t="s" s="156">
        <v>266</v>
      </c>
      <c r="D396" s="155">
        <f>'2017 Field of Dreamers - 2017 -'!C74</f>
        <v>4</v>
      </c>
      <c r="E396" s="155">
        <f>'2017 Field of Dreamers - 2017 -'!D74</f>
        <v>4</v>
      </c>
      <c r="F396" s="155">
        <f>'2017 Field of Dreamers - 2017 -'!E74</f>
        <v>1</v>
      </c>
      <c r="G396" s="155">
        <f>'2017 Field of Dreamers - 2017 -'!F74</f>
        <v>1</v>
      </c>
      <c r="H396" s="155">
        <f>'2017 Field of Dreamers - 2017 -'!G74</f>
        <v>1</v>
      </c>
      <c r="I396" s="155">
        <f>'2017 Field of Dreamers - 2017 -'!H74</f>
        <v>2</v>
      </c>
      <c r="J396" s="155">
        <f>'2017 Field of Dreamers - 2017 -'!I74</f>
        <v>0</v>
      </c>
      <c r="K396" s="155">
        <f>'2017 Field of Dreamers - 2017 -'!J74</f>
        <v>5</v>
      </c>
      <c r="L396" s="155">
        <f>'2017 Field of Dreamers - 2017 -'!K74</f>
        <v>2</v>
      </c>
      <c r="M396" s="155">
        <f>'2017 Field of Dreamers - 2017 -'!L74</f>
        <v>1.16675</v>
      </c>
      <c r="N396" s="155">
        <f>'2017 Field of Dreamers - 2017 -'!M74</f>
        <v>2.16675</v>
      </c>
    </row>
    <row r="397" ht="14.5" customHeight="1">
      <c r="A397" t="s" s="158">
        <v>258</v>
      </c>
      <c r="B397" s="159"/>
      <c r="C397" s="160"/>
      <c r="D397" s="161">
        <f>SUM(D396:D396)</f>
        <v>4</v>
      </c>
      <c r="E397" s="161">
        <f>SUM(E396:E396)</f>
        <v>4</v>
      </c>
      <c r="F397" s="162">
        <f>E397/D397</f>
        <v>1</v>
      </c>
      <c r="G397" s="161">
        <f>SUM(G396:G396)</f>
        <v>1</v>
      </c>
      <c r="H397" s="161">
        <f>SUM(H396:H396)</f>
        <v>1</v>
      </c>
      <c r="I397" s="161">
        <f>SUM(I396:I396)</f>
        <v>2</v>
      </c>
      <c r="J397" s="161">
        <f>SUM(J396:J396)</f>
        <v>0</v>
      </c>
      <c r="K397" s="161">
        <f>SUM(K396:K396)</f>
        <v>5</v>
      </c>
      <c r="L397" s="161">
        <f>SUM(L396:L396)</f>
        <v>2</v>
      </c>
      <c r="M397" s="162">
        <f>(H397*1.33+I397*1.67+J397*2)/E397</f>
        <v>1.1675</v>
      </c>
      <c r="N397" s="161">
        <f>M397+F397</f>
        <v>2.1675</v>
      </c>
    </row>
    <row r="398" ht="14.5" customHeight="1">
      <c r="A398" s="151"/>
      <c r="B398" s="152"/>
      <c r="C398" s="153"/>
      <c r="D398" s="152"/>
      <c r="E398" s="152"/>
      <c r="F398" s="152"/>
      <c r="G398" s="164"/>
      <c r="H398" s="152"/>
      <c r="I398" s="152"/>
      <c r="J398" s="152"/>
      <c r="K398" s="152"/>
      <c r="L398" s="152"/>
      <c r="M398" s="152"/>
      <c r="N398" s="155">
        <f>M398+F398</f>
        <v>0</v>
      </c>
    </row>
    <row r="399" ht="14.5" customHeight="1">
      <c r="A399" t="s" s="163">
        <v>108</v>
      </c>
      <c r="B399" s="155">
        <v>2016</v>
      </c>
      <c r="C399" t="s" s="156">
        <v>263</v>
      </c>
      <c r="D399" s="155">
        <v>5</v>
      </c>
      <c r="E399" s="155">
        <v>3</v>
      </c>
      <c r="F399" s="157">
        <f>E399/D399</f>
        <v>0.6</v>
      </c>
      <c r="G399" s="164">
        <v>3</v>
      </c>
      <c r="H399" s="155">
        <v>0</v>
      </c>
      <c r="I399" s="155">
        <v>0</v>
      </c>
      <c r="J399" s="155">
        <v>0</v>
      </c>
      <c r="K399" s="155">
        <v>0</v>
      </c>
      <c r="L399" s="155">
        <v>1</v>
      </c>
      <c r="M399" s="157">
        <f>(H399*1.33+I399*1.67+J399*2)/E399</f>
        <v>0</v>
      </c>
      <c r="N399" s="155">
        <f>M399+F399</f>
        <v>0.6</v>
      </c>
    </row>
    <row r="400" ht="14.5" customHeight="1">
      <c r="A400" t="s" s="163">
        <v>108</v>
      </c>
      <c r="B400" s="155">
        <v>2017</v>
      </c>
      <c r="C400" t="s" s="156">
        <v>266</v>
      </c>
      <c r="D400" s="155">
        <f>'All Seasons - All Seasons'!C184</f>
        <v>63</v>
      </c>
      <c r="E400" s="155">
        <f>'All Seasons - All Seasons'!D184</f>
        <v>34</v>
      </c>
      <c r="F400" s="155">
        <f>'All Seasons - All Seasons'!E184</f>
        <v>0.53968253968254</v>
      </c>
      <c r="G400" s="155">
        <f>'All Seasons - All Seasons'!F184</f>
        <v>32</v>
      </c>
      <c r="H400" s="155">
        <f>'All Seasons - All Seasons'!G184</f>
        <v>2</v>
      </c>
      <c r="I400" s="155">
        <f>'All Seasons - All Seasons'!H184</f>
        <v>0</v>
      </c>
      <c r="J400" s="155">
        <f>'All Seasons - All Seasons'!I184</f>
        <v>0</v>
      </c>
      <c r="K400" s="155">
        <f>'All Seasons - All Seasons'!J184</f>
        <v>18</v>
      </c>
      <c r="L400" s="155">
        <f>'All Seasons - All Seasons'!K184</f>
        <v>16</v>
      </c>
      <c r="M400" s="155">
        <f>'All Seasons - All Seasons'!L184</f>
        <v>0.0784117647058824</v>
      </c>
      <c r="N400" s="155">
        <f>'All Seasons - All Seasons'!M184</f>
        <v>0.6180943043884219</v>
      </c>
    </row>
    <row r="401" ht="14.5" customHeight="1">
      <c r="A401" t="s" s="158">
        <v>258</v>
      </c>
      <c r="B401" s="159"/>
      <c r="C401" s="160"/>
      <c r="D401" s="161">
        <f>SUM(D399:D400)</f>
        <v>68</v>
      </c>
      <c r="E401" s="161">
        <f>SUM(E399:E400)</f>
        <v>37</v>
      </c>
      <c r="F401" s="162">
        <f>E401/D401</f>
        <v>0.544117647058824</v>
      </c>
      <c r="G401" s="161">
        <f>SUM(G399:G400)</f>
        <v>35</v>
      </c>
      <c r="H401" s="161">
        <f>SUM(H399:H400)</f>
        <v>2</v>
      </c>
      <c r="I401" s="161">
        <f>SUM(I399:I400)</f>
        <v>0</v>
      </c>
      <c r="J401" s="161">
        <f>SUM(J399:J400)</f>
        <v>0</v>
      </c>
      <c r="K401" s="161">
        <f>SUM(K399:K400)</f>
        <v>18</v>
      </c>
      <c r="L401" s="161">
        <f>SUM(L399:L400)</f>
        <v>17</v>
      </c>
      <c r="M401" s="162">
        <f>(H401*1.33+I401*1.67+J401*2)/E401</f>
        <v>0.07189189189189189</v>
      </c>
      <c r="N401" s="161">
        <f>M401+F401</f>
        <v>0.616009538950716</v>
      </c>
    </row>
    <row r="402" ht="14.5" customHeight="1">
      <c r="A402" s="151"/>
      <c r="B402" s="152"/>
      <c r="C402" s="153"/>
      <c r="D402" s="152"/>
      <c r="E402" s="152"/>
      <c r="F402" s="152"/>
      <c r="G402" s="152"/>
      <c r="H402" s="152"/>
      <c r="I402" s="152"/>
      <c r="J402" s="152"/>
      <c r="K402" s="152"/>
      <c r="L402" s="152"/>
      <c r="M402" s="152"/>
      <c r="N402" s="152"/>
    </row>
    <row r="403" ht="14.5" customHeight="1">
      <c r="A403" t="s" s="154">
        <v>24</v>
      </c>
      <c r="B403" s="155">
        <v>2007</v>
      </c>
      <c r="C403" t="s" s="156">
        <v>257</v>
      </c>
      <c r="D403" s="155">
        <v>53</v>
      </c>
      <c r="E403" s="155">
        <v>34</v>
      </c>
      <c r="F403" s="157">
        <f>E403/D403</f>
        <v>0.641509433962264</v>
      </c>
      <c r="G403" s="155">
        <v>24</v>
      </c>
      <c r="H403" s="155">
        <v>8</v>
      </c>
      <c r="I403" s="155">
        <v>2</v>
      </c>
      <c r="J403" s="155">
        <v>0</v>
      </c>
      <c r="K403" s="155">
        <v>16</v>
      </c>
      <c r="L403" s="155">
        <v>20</v>
      </c>
      <c r="M403" s="157">
        <f>(H403*1.33+I403*1.67+J403*2)/E403</f>
        <v>0.411176470588235</v>
      </c>
      <c r="N403" s="155">
        <f>M403+F403</f>
        <v>1.0526859045505</v>
      </c>
    </row>
    <row r="404" ht="14.5" customHeight="1">
      <c r="A404" t="s" s="163">
        <v>24</v>
      </c>
      <c r="B404" s="155">
        <v>2008</v>
      </c>
      <c r="C404" t="s" s="156">
        <v>260</v>
      </c>
      <c r="D404" s="155">
        <v>13</v>
      </c>
      <c r="E404" s="155">
        <v>9</v>
      </c>
      <c r="F404" s="157">
        <f>E404/D404</f>
        <v>0.692307692307692</v>
      </c>
      <c r="G404" s="155">
        <v>8</v>
      </c>
      <c r="H404" s="155">
        <v>0</v>
      </c>
      <c r="I404" s="155">
        <v>1</v>
      </c>
      <c r="J404" s="155">
        <v>0</v>
      </c>
      <c r="K404" s="155">
        <v>0</v>
      </c>
      <c r="L404" s="155">
        <v>6</v>
      </c>
      <c r="M404" s="157">
        <f>(H404*1.33+I404*1.67+J404*2)/E404</f>
        <v>0.185555555555556</v>
      </c>
      <c r="N404" s="155">
        <f>M404+F404</f>
        <v>0.877863247863248</v>
      </c>
    </row>
    <row r="405" ht="14.5" customHeight="1">
      <c r="A405" t="s" s="158">
        <v>258</v>
      </c>
      <c r="B405" s="159"/>
      <c r="C405" s="160"/>
      <c r="D405" s="161">
        <f>SUM(D403:D404)</f>
        <v>66</v>
      </c>
      <c r="E405" s="161">
        <f>SUM(E403:E404)</f>
        <v>43</v>
      </c>
      <c r="F405" s="162">
        <f>E405/D405</f>
        <v>0.651515151515152</v>
      </c>
      <c r="G405" s="161">
        <f>SUM(G403:G404)</f>
        <v>32</v>
      </c>
      <c r="H405" s="161">
        <f>SUM(H403:H404)</f>
        <v>8</v>
      </c>
      <c r="I405" s="161">
        <f>SUM(I403:I404)</f>
        <v>3</v>
      </c>
      <c r="J405" s="161">
        <f>SUM(J403:J404)</f>
        <v>0</v>
      </c>
      <c r="K405" s="161">
        <f>SUM(K403:K404)</f>
        <v>16</v>
      </c>
      <c r="L405" s="161">
        <f>SUM(L403:L404)</f>
        <v>26</v>
      </c>
      <c r="M405" s="162">
        <f>(H405*1.33+I405*1.67+J405*2)/E405</f>
        <v>0.363953488372093</v>
      </c>
      <c r="N405" s="161">
        <f>M405+F405</f>
        <v>1.01546863988725</v>
      </c>
    </row>
    <row r="406" ht="14.5" customHeight="1">
      <c r="A406" s="151"/>
      <c r="B406" s="152"/>
      <c r="C406" s="153"/>
      <c r="D406" s="152"/>
      <c r="E406" s="152"/>
      <c r="F406" s="152"/>
      <c r="G406" s="152"/>
      <c r="H406" s="152"/>
      <c r="I406" s="152"/>
      <c r="J406" s="152"/>
      <c r="K406" s="152"/>
      <c r="L406" s="152"/>
      <c r="M406" s="152"/>
      <c r="N406" s="152"/>
    </row>
    <row r="407" ht="14.5" customHeight="1">
      <c r="A407" t="s" s="163">
        <v>65</v>
      </c>
      <c r="B407" s="155">
        <v>2011</v>
      </c>
      <c r="C407" t="s" s="156">
        <v>257</v>
      </c>
      <c r="D407" s="155">
        <v>4</v>
      </c>
      <c r="E407" s="155">
        <v>0</v>
      </c>
      <c r="F407" s="157">
        <f>E407/D407</f>
        <v>0</v>
      </c>
      <c r="G407" s="164">
        <v>0</v>
      </c>
      <c r="H407" s="155">
        <v>0</v>
      </c>
      <c r="I407" s="155">
        <v>0</v>
      </c>
      <c r="J407" s="155">
        <v>0</v>
      </c>
      <c r="K407" s="155">
        <v>0</v>
      </c>
      <c r="L407" s="155">
        <v>0</v>
      </c>
      <c r="M407" s="152">
        <f>(H407*1.33+I407*1.67+J407*2)/E407</f>
      </c>
      <c r="N407" s="152">
        <f>M407+F407</f>
      </c>
    </row>
    <row r="408" ht="14.5" customHeight="1">
      <c r="A408" t="s" s="158">
        <v>258</v>
      </c>
      <c r="B408" s="159"/>
      <c r="C408" s="160"/>
      <c r="D408" s="161">
        <f>D407</f>
        <v>4</v>
      </c>
      <c r="E408" s="161">
        <f>E407</f>
        <v>0</v>
      </c>
      <c r="F408" s="162">
        <f>E408/D408</f>
        <v>0</v>
      </c>
      <c r="G408" s="161">
        <f>G407</f>
        <v>0</v>
      </c>
      <c r="H408" s="161">
        <f>H407</f>
        <v>0</v>
      </c>
      <c r="I408" s="161">
        <f>I407</f>
        <v>0</v>
      </c>
      <c r="J408" s="161">
        <f>J407</f>
        <v>0</v>
      </c>
      <c r="K408" s="161">
        <f>K407</f>
        <v>0</v>
      </c>
      <c r="L408" s="161">
        <f>L407</f>
        <v>0</v>
      </c>
      <c r="M408" s="159">
        <f>(H408*1.33+I408*1.67+J408*2)/E408</f>
      </c>
      <c r="N408" s="159">
        <f>M408+F408</f>
      </c>
    </row>
    <row r="409" ht="14.5" customHeight="1">
      <c r="A409" s="151"/>
      <c r="B409" s="152"/>
      <c r="C409" s="153"/>
      <c r="D409" s="152"/>
      <c r="E409" s="152"/>
      <c r="F409" s="152"/>
      <c r="G409" s="152"/>
      <c r="H409" s="152"/>
      <c r="I409" s="152"/>
      <c r="J409" s="152"/>
      <c r="K409" s="152"/>
      <c r="L409" s="152"/>
      <c r="M409" s="152"/>
      <c r="N409" s="152"/>
    </row>
    <row r="410" ht="14.5" customHeight="1">
      <c r="A410" t="s" s="163">
        <v>252</v>
      </c>
      <c r="B410" s="155">
        <v>2019</v>
      </c>
      <c r="C410" t="s" s="156">
        <v>266</v>
      </c>
      <c r="D410" s="155">
        <f>'2019 Field of Dreamers - 2019 -'!C77</f>
        <v>3</v>
      </c>
      <c r="E410" s="155">
        <f>'2019 Field of Dreamers - 2019 -'!D77</f>
        <v>0</v>
      </c>
      <c r="F410" s="155">
        <f>'2019 Field of Dreamers - 2019 -'!E77</f>
        <v>0</v>
      </c>
      <c r="G410" s="155">
        <f>'2019 Field of Dreamers - 2019 -'!F77</f>
        <v>0</v>
      </c>
      <c r="H410" s="155">
        <f>'2019 Field of Dreamers - 2019 -'!G77</f>
        <v>0</v>
      </c>
      <c r="I410" s="155">
        <f>'2019 Field of Dreamers - 2019 -'!H77</f>
        <v>0</v>
      </c>
      <c r="J410" s="155">
        <f>'2019 Field of Dreamers - 2019 -'!I77</f>
        <v>0</v>
      </c>
      <c r="K410" s="155">
        <f>'2019 Field of Dreamers - 2019 -'!J77</f>
        <v>1</v>
      </c>
      <c r="L410" s="155">
        <f>'2019 Field of Dreamers - 2019 -'!K77</f>
        <v>0</v>
      </c>
      <c r="M410" s="152">
        <f>'2019 Field of Dreamers - 2019 -'!L77</f>
      </c>
      <c r="N410" s="152">
        <f>'2019 Field of Dreamers - 2019 -'!M77</f>
      </c>
    </row>
    <row r="411" ht="14.5" customHeight="1">
      <c r="A411" t="s" s="158">
        <v>258</v>
      </c>
      <c r="B411" s="159"/>
      <c r="C411" s="160"/>
      <c r="D411" s="161">
        <f>D410</f>
        <v>3</v>
      </c>
      <c r="E411" s="161">
        <f>E410</f>
        <v>0</v>
      </c>
      <c r="F411" s="162">
        <f>E411/D411</f>
        <v>0</v>
      </c>
      <c r="G411" s="161">
        <f>G410</f>
        <v>0</v>
      </c>
      <c r="H411" s="161">
        <f>H410</f>
        <v>0</v>
      </c>
      <c r="I411" s="161">
        <f>I410</f>
        <v>0</v>
      </c>
      <c r="J411" s="161">
        <f>J410</f>
        <v>0</v>
      </c>
      <c r="K411" s="161">
        <f>K410</f>
        <v>1</v>
      </c>
      <c r="L411" s="161">
        <f>L410</f>
        <v>0</v>
      </c>
      <c r="M411" s="159">
        <f>(H411*1.33+I411*1.67+J411*2)/E411</f>
      </c>
      <c r="N411" s="159">
        <f>M411+F411</f>
      </c>
    </row>
    <row r="412" ht="14.5" customHeight="1">
      <c r="A412" s="151"/>
      <c r="B412" s="152"/>
      <c r="C412" s="153"/>
      <c r="D412" s="152"/>
      <c r="E412" s="152"/>
      <c r="F412" s="152"/>
      <c r="G412" s="152"/>
      <c r="H412" s="152"/>
      <c r="I412" s="152"/>
      <c r="J412" s="152"/>
      <c r="K412" s="152"/>
      <c r="L412" s="152"/>
      <c r="M412" s="152"/>
      <c r="N412" s="152"/>
    </row>
    <row r="413" ht="14.5" customHeight="1">
      <c r="A413" t="s" s="163">
        <v>226</v>
      </c>
      <c r="B413" s="155">
        <v>2009</v>
      </c>
      <c r="C413" t="s" s="156">
        <v>261</v>
      </c>
      <c r="D413" s="155">
        <v>25</v>
      </c>
      <c r="E413" s="155">
        <v>6</v>
      </c>
      <c r="F413" s="157">
        <f>E413/D413</f>
        <v>0.24</v>
      </c>
      <c r="G413" s="164">
        <v>6</v>
      </c>
      <c r="H413" s="155">
        <v>0</v>
      </c>
      <c r="I413" s="155">
        <v>0</v>
      </c>
      <c r="J413" s="155">
        <v>0</v>
      </c>
      <c r="K413" s="155">
        <v>4</v>
      </c>
      <c r="L413" s="155">
        <v>4</v>
      </c>
      <c r="M413" s="157">
        <f>(H413*1.33+I413*1.67+J413*2)/E413</f>
        <v>0</v>
      </c>
      <c r="N413" s="155">
        <f>M413+F413</f>
        <v>0.24</v>
      </c>
    </row>
    <row r="414" ht="14.5" customHeight="1">
      <c r="A414" t="s" s="163">
        <v>226</v>
      </c>
      <c r="B414" s="155">
        <v>2010</v>
      </c>
      <c r="C414" t="s" s="156">
        <v>257</v>
      </c>
      <c r="D414" s="155">
        <v>3</v>
      </c>
      <c r="E414" s="155">
        <v>2</v>
      </c>
      <c r="F414" s="157">
        <f>E414/D414</f>
        <v>0.666666666666667</v>
      </c>
      <c r="G414" s="164">
        <v>2</v>
      </c>
      <c r="H414" s="155">
        <v>0</v>
      </c>
      <c r="I414" s="155">
        <v>0</v>
      </c>
      <c r="J414" s="155">
        <v>0</v>
      </c>
      <c r="K414" s="155">
        <v>1</v>
      </c>
      <c r="L414" s="155">
        <v>1</v>
      </c>
      <c r="M414" s="157">
        <f>(H414*1.33+I414*1.67+J414*2)/E414</f>
        <v>0</v>
      </c>
      <c r="N414" s="155">
        <f>M414+F414</f>
        <v>0.666666666666667</v>
      </c>
    </row>
    <row r="415" ht="14.5" customHeight="1">
      <c r="A415" t="s" s="163">
        <v>226</v>
      </c>
      <c r="B415" s="155">
        <v>2012</v>
      </c>
      <c r="C415" t="s" s="156">
        <v>257</v>
      </c>
      <c r="D415" s="155">
        <v>8</v>
      </c>
      <c r="E415" s="155">
        <v>2</v>
      </c>
      <c r="F415" s="157">
        <f>E415/D415</f>
        <v>0.25</v>
      </c>
      <c r="G415" s="164">
        <v>0</v>
      </c>
      <c r="H415" s="155">
        <v>2</v>
      </c>
      <c r="I415" s="155">
        <v>0</v>
      </c>
      <c r="J415" s="155">
        <v>0</v>
      </c>
      <c r="K415" s="155">
        <v>1</v>
      </c>
      <c r="L415" s="155">
        <v>0</v>
      </c>
      <c r="M415" s="157">
        <f>(H415*1.33+I415*1.67+J415*2)/E415</f>
        <v>1.33</v>
      </c>
      <c r="N415" s="155">
        <f>M415+F415</f>
        <v>1.58</v>
      </c>
    </row>
    <row r="416" ht="14.5" customHeight="1">
      <c r="A416" t="s" s="163">
        <v>226</v>
      </c>
      <c r="B416" s="155">
        <v>2016</v>
      </c>
      <c r="C416" t="s" s="156">
        <v>263</v>
      </c>
      <c r="D416" s="155">
        <v>8</v>
      </c>
      <c r="E416" s="155">
        <v>3</v>
      </c>
      <c r="F416" s="157">
        <f>E416/D416</f>
        <v>0.375</v>
      </c>
      <c r="G416" s="164">
        <v>3</v>
      </c>
      <c r="H416" s="155">
        <v>0</v>
      </c>
      <c r="I416" s="155">
        <v>0</v>
      </c>
      <c r="J416" s="155">
        <v>0</v>
      </c>
      <c r="K416" s="155">
        <v>1</v>
      </c>
      <c r="L416" s="155">
        <v>1</v>
      </c>
      <c r="M416" s="157">
        <f>(H416*1.33+I416*1.67+J416*2)/E416</f>
        <v>0</v>
      </c>
      <c r="N416" s="155">
        <f>M416+F416</f>
        <v>0.375</v>
      </c>
    </row>
    <row r="417" ht="14.5" customHeight="1">
      <c r="A417" t="s" s="163">
        <v>226</v>
      </c>
      <c r="B417" s="155">
        <v>2017</v>
      </c>
      <c r="C417" t="s" s="156">
        <v>259</v>
      </c>
      <c r="D417" s="155">
        <f>'2017 - 2017 - Field of Dreamers'!C40</f>
        <v>47</v>
      </c>
      <c r="E417" s="155">
        <f>'2017 - 2017 - Field of Dreamers'!D40</f>
        <v>32</v>
      </c>
      <c r="F417" s="155">
        <f>'2017 - 2017 - Field of Dreamers'!E40</f>
        <v>0.680851063829787</v>
      </c>
      <c r="G417" s="155">
        <f>'2017 - 2017 - Field of Dreamers'!F40</f>
        <v>20</v>
      </c>
      <c r="H417" s="155">
        <f>'2017 - 2017 - Field of Dreamers'!G40</f>
        <v>7</v>
      </c>
      <c r="I417" s="155">
        <f>'2017 - 2017 - Field of Dreamers'!H40</f>
        <v>2</v>
      </c>
      <c r="J417" s="155">
        <f>'2017 - 2017 - Field of Dreamers'!I40</f>
        <v>3</v>
      </c>
      <c r="K417" s="155">
        <f>'2017 - 2017 - Field of Dreamers'!J40</f>
        <v>14</v>
      </c>
      <c r="L417" s="155">
        <f>'2017 - 2017 - Field of Dreamers'!K40</f>
        <v>18</v>
      </c>
      <c r="M417" s="155">
        <f>'2017 - 2017 - Field of Dreamers'!L40</f>
        <v>0.58328125</v>
      </c>
      <c r="N417" s="155">
        <f>'2017 - 2017 - Field of Dreamers'!M40</f>
        <v>1.26413231382979</v>
      </c>
    </row>
    <row r="418" ht="14.5" customHeight="1">
      <c r="A418" t="s" s="163">
        <v>226</v>
      </c>
      <c r="B418" s="155">
        <v>2018</v>
      </c>
      <c r="C418" t="s" s="156">
        <v>259</v>
      </c>
      <c r="D418" s="155">
        <f>'All Seasons - All Seasons'!C199</f>
        <v>30</v>
      </c>
      <c r="E418" s="155">
        <f>'All Seasons - All Seasons'!D199</f>
        <v>23</v>
      </c>
      <c r="F418" s="155">
        <f>'All Seasons - All Seasons'!E199</f>
        <v>0.7666666666666671</v>
      </c>
      <c r="G418" s="155">
        <f>'All Seasons - All Seasons'!F199</f>
        <v>16</v>
      </c>
      <c r="H418" s="155">
        <f>'All Seasons - All Seasons'!G199</f>
        <v>4</v>
      </c>
      <c r="I418" s="155">
        <f>'All Seasons - All Seasons'!H199</f>
        <v>2</v>
      </c>
      <c r="J418" s="155">
        <f>'All Seasons - All Seasons'!I199</f>
        <v>1</v>
      </c>
      <c r="K418" s="155">
        <f>'All Seasons - All Seasons'!J199</f>
        <v>15</v>
      </c>
      <c r="L418" s="155">
        <f>'All Seasons - All Seasons'!K199</f>
        <v>12</v>
      </c>
      <c r="M418" s="155">
        <f>'All Seasons - All Seasons'!L199</f>
        <v>0.463739130434783</v>
      </c>
      <c r="N418" s="155">
        <f>'All Seasons - All Seasons'!M199</f>
        <v>1.23040579710145</v>
      </c>
    </row>
    <row r="419" ht="14.5" customHeight="1">
      <c r="A419" t="s" s="163">
        <v>226</v>
      </c>
      <c r="B419" s="155">
        <v>2019</v>
      </c>
      <c r="C419" t="s" s="156">
        <v>265</v>
      </c>
      <c r="D419" s="155">
        <f>'2019 Field of Dreamers - 2019 -'!C20</f>
        <v>13</v>
      </c>
      <c r="E419" s="155">
        <f>'2019 Field of Dreamers - 2019 -'!D20</f>
        <v>9</v>
      </c>
      <c r="F419" s="155">
        <f>'2019 Field of Dreamers - 2019 -'!E20</f>
        <v>0.692307692307692</v>
      </c>
      <c r="G419" s="155">
        <f>'2019 Field of Dreamers - 2019 -'!F20</f>
        <v>7</v>
      </c>
      <c r="H419" s="155">
        <f>'2019 Field of Dreamers - 2019 -'!G20</f>
        <v>1</v>
      </c>
      <c r="I419" s="155">
        <f>'2019 Field of Dreamers - 2019 -'!H20</f>
        <v>1</v>
      </c>
      <c r="J419" s="155">
        <f>'2019 Field of Dreamers - 2019 -'!I20</f>
        <v>0</v>
      </c>
      <c r="K419" s="155">
        <f>'2019 Field of Dreamers - 2019 -'!J20</f>
        <v>6</v>
      </c>
      <c r="L419" s="155">
        <f>'2019 Field of Dreamers - 2019 -'!K20</f>
        <v>8</v>
      </c>
      <c r="M419" s="155">
        <f>'2019 Field of Dreamers - 2019 -'!L20</f>
        <v>0.333333333333333</v>
      </c>
      <c r="N419" s="155">
        <f>'2019 Field of Dreamers - 2019 -'!M20</f>
        <v>1.02564102564103</v>
      </c>
    </row>
    <row r="420" ht="14.5" customHeight="1">
      <c r="A420" t="s" s="158">
        <v>258</v>
      </c>
      <c r="B420" s="159"/>
      <c r="C420" s="160"/>
      <c r="D420" s="161">
        <f>SUM(D413:D419)</f>
        <v>134</v>
      </c>
      <c r="E420" s="161">
        <f>SUM(E413:E419)</f>
        <v>77</v>
      </c>
      <c r="F420" s="162">
        <f>E420/D420</f>
        <v>0.574626865671642</v>
      </c>
      <c r="G420" s="161">
        <f>SUM(G413:G419)</f>
        <v>54</v>
      </c>
      <c r="H420" s="161">
        <f>SUM(H413:H419)</f>
        <v>14</v>
      </c>
      <c r="I420" s="161">
        <f>SUM(I413:I419)</f>
        <v>5</v>
      </c>
      <c r="J420" s="161">
        <f>SUM(J413:J419)</f>
        <v>4</v>
      </c>
      <c r="K420" s="161">
        <f>SUM(K413:K419)</f>
        <v>42</v>
      </c>
      <c r="L420" s="161">
        <f>SUM(L413:L419)</f>
        <v>44</v>
      </c>
      <c r="M420" s="162">
        <f>(H420*1.33+I420*1.67+J420*2)/E420</f>
        <v>0.454155844155844</v>
      </c>
      <c r="N420" s="161">
        <f>M420+F420</f>
        <v>1.02878270982749</v>
      </c>
    </row>
    <row r="421" ht="14.5" customHeight="1">
      <c r="A421" s="151"/>
      <c r="B421" s="152"/>
      <c r="C421" s="153"/>
      <c r="D421" s="152"/>
      <c r="E421" s="152"/>
      <c r="F421" s="152"/>
      <c r="G421" s="152"/>
      <c r="H421" s="152"/>
      <c r="I421" s="152"/>
      <c r="J421" s="152"/>
      <c r="K421" s="152"/>
      <c r="L421" s="152"/>
      <c r="M421" s="152"/>
      <c r="N421" s="152"/>
    </row>
    <row r="422" ht="14.5" customHeight="1">
      <c r="A422" t="s" s="163">
        <v>76</v>
      </c>
      <c r="B422" s="155">
        <v>2013</v>
      </c>
      <c r="C422" t="s" s="156">
        <v>263</v>
      </c>
      <c r="D422" s="155">
        <v>24</v>
      </c>
      <c r="E422" s="155">
        <v>16</v>
      </c>
      <c r="F422" s="157">
        <f>E422/D422</f>
        <v>0.666666666666667</v>
      </c>
      <c r="G422" s="164">
        <v>15</v>
      </c>
      <c r="H422" s="155">
        <v>1</v>
      </c>
      <c r="I422" s="155">
        <v>0</v>
      </c>
      <c r="J422" s="155">
        <v>0</v>
      </c>
      <c r="K422" s="155">
        <v>9</v>
      </c>
      <c r="L422" s="155">
        <v>4</v>
      </c>
      <c r="M422" s="157">
        <f>(H422*1.33+I422*1.67+J422*2)/E422</f>
        <v>0.083125</v>
      </c>
      <c r="N422" s="155">
        <f>M422+F422</f>
        <v>0.749791666666667</v>
      </c>
    </row>
    <row r="423" ht="14.5" customHeight="1">
      <c r="A423" t="s" s="163">
        <v>76</v>
      </c>
      <c r="B423" s="155">
        <v>2014</v>
      </c>
      <c r="C423" t="s" s="156">
        <v>263</v>
      </c>
      <c r="D423" s="155">
        <v>31</v>
      </c>
      <c r="E423" s="155">
        <v>14</v>
      </c>
      <c r="F423" s="157">
        <f>E423/D423</f>
        <v>0.451612903225806</v>
      </c>
      <c r="G423" s="164">
        <v>10</v>
      </c>
      <c r="H423" s="155">
        <v>4</v>
      </c>
      <c r="I423" s="155">
        <v>0</v>
      </c>
      <c r="J423" s="155">
        <v>0</v>
      </c>
      <c r="K423" s="155">
        <v>8</v>
      </c>
      <c r="L423" s="155">
        <v>4</v>
      </c>
      <c r="M423" s="157">
        <f>(H423*1.33+I423*1.67+J423*2)/E423</f>
        <v>0.38</v>
      </c>
      <c r="N423" s="155">
        <f>M423+F423</f>
        <v>0.8316129032258061</v>
      </c>
    </row>
    <row r="424" ht="14.5" customHeight="1">
      <c r="A424" t="s" s="163">
        <v>76</v>
      </c>
      <c r="B424" s="155">
        <v>2016</v>
      </c>
      <c r="C424" t="s" s="156">
        <v>263</v>
      </c>
      <c r="D424" s="155">
        <v>15</v>
      </c>
      <c r="E424" s="155">
        <v>12</v>
      </c>
      <c r="F424" s="157">
        <f>E424/D424</f>
        <v>0.8</v>
      </c>
      <c r="G424" s="164">
        <v>12</v>
      </c>
      <c r="H424" s="155">
        <v>0</v>
      </c>
      <c r="I424" s="155">
        <v>0</v>
      </c>
      <c r="J424" s="155">
        <v>0</v>
      </c>
      <c r="K424" s="155">
        <v>4</v>
      </c>
      <c r="L424" s="155">
        <v>6</v>
      </c>
      <c r="M424" s="157">
        <f>(H424*1.33+I424*1.67+J424*2)/E424</f>
        <v>0</v>
      </c>
      <c r="N424" s="155">
        <f>M424+F424</f>
        <v>0.8</v>
      </c>
    </row>
    <row r="425" ht="14.5" customHeight="1">
      <c r="A425" t="s" s="163">
        <v>76</v>
      </c>
      <c r="B425" s="155">
        <v>2017</v>
      </c>
      <c r="C425" t="s" s="156">
        <v>265</v>
      </c>
      <c r="D425" s="155">
        <f>'2017 - 2017 - Field of Dreamers'!C20</f>
        <v>48</v>
      </c>
      <c r="E425" s="155">
        <f>'2017 - 2017 - Field of Dreamers'!D20</f>
        <v>32</v>
      </c>
      <c r="F425" s="155">
        <f>'2017 - 2017 - Field of Dreamers'!E20</f>
        <v>0.666666666666667</v>
      </c>
      <c r="G425" s="155">
        <f>'2017 - 2017 - Field of Dreamers'!F20</f>
        <v>30</v>
      </c>
      <c r="H425" s="155">
        <f>'2017 - 2017 - Field of Dreamers'!G20</f>
        <v>2</v>
      </c>
      <c r="I425" s="155">
        <f>'2017 - 2017 - Field of Dreamers'!H20</f>
        <v>0</v>
      </c>
      <c r="J425" s="155">
        <f>'2017 - 2017 - Field of Dreamers'!I20</f>
        <v>0</v>
      </c>
      <c r="K425" s="155">
        <f>'2017 - 2017 - Field of Dreamers'!J20</f>
        <v>14</v>
      </c>
      <c r="L425" s="155">
        <f>'2017 - 2017 - Field of Dreamers'!K20</f>
        <v>20</v>
      </c>
      <c r="M425" s="155">
        <f>'2017 - 2017 - Field of Dreamers'!L20</f>
        <v>0.0833125</v>
      </c>
      <c r="N425" s="155">
        <f>'2017 - 2017 - Field of Dreamers'!M20</f>
        <v>0.749979166666667</v>
      </c>
    </row>
    <row r="426" ht="14.5" customHeight="1">
      <c r="A426" t="s" s="163">
        <v>76</v>
      </c>
      <c r="B426" s="155">
        <v>2018</v>
      </c>
      <c r="C426" t="s" s="156">
        <v>262</v>
      </c>
      <c r="D426" s="155">
        <f>'All Seasons - All Seasons'!C204</f>
        <v>42</v>
      </c>
      <c r="E426" s="155">
        <f>'All Seasons - All Seasons'!D204</f>
        <v>23</v>
      </c>
      <c r="F426" s="155">
        <f>'All Seasons - All Seasons'!E204</f>
        <v>0.547619047619048</v>
      </c>
      <c r="G426" s="155">
        <f>'All Seasons - All Seasons'!F204</f>
        <v>21</v>
      </c>
      <c r="H426" s="155">
        <f>'All Seasons - All Seasons'!G204</f>
        <v>2</v>
      </c>
      <c r="I426" s="155">
        <f>'All Seasons - All Seasons'!H204</f>
        <v>0</v>
      </c>
      <c r="J426" s="155">
        <f>'All Seasons - All Seasons'!I204</f>
        <v>0</v>
      </c>
      <c r="K426" s="155">
        <f>'All Seasons - All Seasons'!J204</f>
        <v>12</v>
      </c>
      <c r="L426" s="155">
        <f>'All Seasons - All Seasons'!K204</f>
        <v>13</v>
      </c>
      <c r="M426" s="155">
        <f>'All Seasons - All Seasons'!L204</f>
        <v>0.115913043478261</v>
      </c>
      <c r="N426" s="155">
        <f>'All Seasons - All Seasons'!M204</f>
        <v>0.663532091097309</v>
      </c>
    </row>
    <row r="427" ht="14.5" customHeight="1">
      <c r="A427" t="s" s="163">
        <v>76</v>
      </c>
      <c r="B427" s="155">
        <v>2019</v>
      </c>
      <c r="C427" t="s" s="156">
        <v>259</v>
      </c>
      <c r="D427" s="155">
        <f>'2019 Field of Dreamers - 2019 -'!C6</f>
        <v>10</v>
      </c>
      <c r="E427" s="155">
        <f>'2019 Field of Dreamers - 2019 -'!D6</f>
        <v>6</v>
      </c>
      <c r="F427" s="155">
        <f>'2019 Field of Dreamers - 2019 -'!E6</f>
        <v>0.6</v>
      </c>
      <c r="G427" s="155">
        <f>'2019 Field of Dreamers - 2019 -'!F6</f>
        <v>6</v>
      </c>
      <c r="H427" s="155">
        <f>'2019 Field of Dreamers - 2019 -'!G6</f>
        <v>0</v>
      </c>
      <c r="I427" s="155">
        <f>'2019 Field of Dreamers - 2019 -'!H6</f>
        <v>0</v>
      </c>
      <c r="J427" s="155">
        <f>'2019 Field of Dreamers - 2019 -'!I6</f>
        <v>0</v>
      </c>
      <c r="K427" s="155">
        <f>'2019 Field of Dreamers - 2019 -'!J6</f>
        <v>3</v>
      </c>
      <c r="L427" s="155">
        <f>'2019 Field of Dreamers - 2019 -'!K6</f>
        <v>4</v>
      </c>
      <c r="M427" s="155">
        <f>'2019 Field of Dreamers - 2019 -'!L6</f>
        <v>0</v>
      </c>
      <c r="N427" s="155">
        <f>'2019 Field of Dreamers - 2019 -'!M6</f>
        <v>0.6</v>
      </c>
    </row>
    <row r="428" ht="14.5" customHeight="1">
      <c r="A428" t="s" s="158">
        <v>258</v>
      </c>
      <c r="B428" s="159"/>
      <c r="C428" s="160"/>
      <c r="D428" s="161">
        <f>SUM(D422:D427)</f>
        <v>170</v>
      </c>
      <c r="E428" s="161">
        <f>SUM(E422:E427)</f>
        <v>103</v>
      </c>
      <c r="F428" s="162">
        <f>E428/D428</f>
        <v>0.605882352941176</v>
      </c>
      <c r="G428" s="161">
        <f>SUM(G422:G427)</f>
        <v>94</v>
      </c>
      <c r="H428" s="161">
        <f>SUM(H422:H427)</f>
        <v>9</v>
      </c>
      <c r="I428" s="161">
        <f>SUM(I422:I427)</f>
        <v>0</v>
      </c>
      <c r="J428" s="161">
        <f>SUM(J422:J427)</f>
        <v>0</v>
      </c>
      <c r="K428" s="161">
        <f>SUM(K422:K427)</f>
        <v>50</v>
      </c>
      <c r="L428" s="161">
        <f>SUM(L422:L427)</f>
        <v>51</v>
      </c>
      <c r="M428" s="162">
        <f>(H428*1.33+I428*1.67+J428*2)/E428</f>
        <v>0.11621359223301</v>
      </c>
      <c r="N428" s="161">
        <f>M428+F428</f>
        <v>0.722095945174186</v>
      </c>
    </row>
    <row r="429" ht="14.5" customHeight="1">
      <c r="A429" s="151"/>
      <c r="B429" s="152"/>
      <c r="C429" s="153"/>
      <c r="D429" s="152"/>
      <c r="E429" s="152"/>
      <c r="F429" s="152"/>
      <c r="G429" s="152"/>
      <c r="H429" s="152"/>
      <c r="I429" s="152"/>
      <c r="J429" s="152"/>
      <c r="K429" s="152"/>
      <c r="L429" s="152"/>
      <c r="M429" s="152"/>
      <c r="N429" s="152"/>
    </row>
    <row r="430" ht="14.5" customHeight="1">
      <c r="A430" t="s" s="163">
        <v>143</v>
      </c>
      <c r="B430" s="155">
        <v>2017</v>
      </c>
      <c r="C430" t="s" s="156">
        <v>265</v>
      </c>
      <c r="D430" s="155">
        <f>'2017 - 2017 - Field of Dreamers'!C49</f>
        <v>22</v>
      </c>
      <c r="E430" s="155">
        <f>'2017 - 2017 - Field of Dreamers'!D49</f>
        <v>18</v>
      </c>
      <c r="F430" s="155">
        <f>'2017 - 2017 - Field of Dreamers'!E49</f>
        <v>0.818181818181818</v>
      </c>
      <c r="G430" s="155">
        <f>'2017 - 2017 - Field of Dreamers'!F49</f>
        <v>15</v>
      </c>
      <c r="H430" s="155">
        <f>'2017 - 2017 - Field of Dreamers'!G49</f>
        <v>2</v>
      </c>
      <c r="I430" s="155">
        <f>'2017 - 2017 - Field of Dreamers'!H49</f>
        <v>0</v>
      </c>
      <c r="J430" s="155">
        <f>'2017 - 2017 - Field of Dreamers'!I49</f>
        <v>1</v>
      </c>
      <c r="K430" s="155">
        <f>'2017 - 2017 - Field of Dreamers'!J49</f>
        <v>9</v>
      </c>
      <c r="L430" s="155">
        <f>'2017 - 2017 - Field of Dreamers'!K49</f>
        <v>8</v>
      </c>
      <c r="M430" s="155">
        <f>'2017 - 2017 - Field of Dreamers'!L49</f>
        <v>0.259222222222222</v>
      </c>
      <c r="N430" s="155">
        <f>'2017 - 2017 - Field of Dreamers'!M49</f>
        <v>1.07740404040404</v>
      </c>
    </row>
    <row r="431" ht="14.5" customHeight="1">
      <c r="A431" t="s" s="163">
        <v>143</v>
      </c>
      <c r="B431" s="155">
        <v>2018</v>
      </c>
      <c r="C431" t="s" s="156">
        <v>262</v>
      </c>
      <c r="D431" s="155">
        <f>'All Seasons - All Seasons'!C206</f>
        <v>21</v>
      </c>
      <c r="E431" s="155">
        <f>'All Seasons - All Seasons'!D206</f>
        <v>15</v>
      </c>
      <c r="F431" s="155">
        <f>'All Seasons - All Seasons'!E206</f>
        <v>0.714285714285714</v>
      </c>
      <c r="G431" s="155">
        <f>'All Seasons - All Seasons'!F206</f>
        <v>10</v>
      </c>
      <c r="H431" s="155">
        <f>'All Seasons - All Seasons'!G206</f>
        <v>5</v>
      </c>
      <c r="I431" s="155">
        <f>'All Seasons - All Seasons'!H206</f>
        <v>0</v>
      </c>
      <c r="J431" s="155">
        <f>'All Seasons - All Seasons'!I206</f>
        <v>0</v>
      </c>
      <c r="K431" s="155">
        <f>'All Seasons - All Seasons'!J206</f>
        <v>9</v>
      </c>
      <c r="L431" s="155">
        <f>'All Seasons - All Seasons'!K206</f>
        <v>9</v>
      </c>
      <c r="M431" s="155">
        <f>'All Seasons - All Seasons'!L206</f>
        <v>0.444333333333333</v>
      </c>
      <c r="N431" s="155">
        <f>'All Seasons - All Seasons'!M206</f>
        <v>1.15861904761905</v>
      </c>
    </row>
    <row r="432" ht="14.5" customHeight="1">
      <c r="A432" t="s" s="163">
        <v>143</v>
      </c>
      <c r="B432" s="155">
        <v>2019</v>
      </c>
      <c r="C432" t="s" s="156">
        <v>265</v>
      </c>
      <c r="D432" s="155">
        <f>'2019 Field of Dreamers - 2019 -'!C31</f>
        <v>4</v>
      </c>
      <c r="E432" s="155">
        <f>'2019 Field of Dreamers - 2019 -'!D31</f>
        <v>2</v>
      </c>
      <c r="F432" s="155">
        <f>'2019 Field of Dreamers - 2019 -'!E31</f>
        <v>0.5</v>
      </c>
      <c r="G432" s="155">
        <f>'2019 Field of Dreamers - 2019 -'!F31</f>
        <v>2</v>
      </c>
      <c r="H432" s="155">
        <f>'2019 Field of Dreamers - 2019 -'!G31</f>
        <v>0</v>
      </c>
      <c r="I432" s="155">
        <f>'2019 Field of Dreamers - 2019 -'!H31</f>
        <v>0</v>
      </c>
      <c r="J432" s="155">
        <f>'2019 Field of Dreamers - 2019 -'!I31</f>
        <v>0</v>
      </c>
      <c r="K432" s="155">
        <f>'2019 Field of Dreamers - 2019 -'!J31</f>
        <v>0</v>
      </c>
      <c r="L432" s="155">
        <f>'2019 Field of Dreamers - 2019 -'!K31</f>
        <v>2</v>
      </c>
      <c r="M432" s="155">
        <f>'2019 Field of Dreamers - 2019 -'!L31</f>
        <v>0</v>
      </c>
      <c r="N432" s="155">
        <f>'2019 Field of Dreamers - 2019 -'!M31</f>
        <v>0.5</v>
      </c>
    </row>
    <row r="433" ht="14.5" customHeight="1">
      <c r="A433" t="s" s="158">
        <v>258</v>
      </c>
      <c r="B433" s="159"/>
      <c r="C433" s="160"/>
      <c r="D433" s="161">
        <f>SUM(D430:D432)</f>
        <v>47</v>
      </c>
      <c r="E433" s="161">
        <f>SUM(E430:E432)</f>
        <v>35</v>
      </c>
      <c r="F433" s="162">
        <f>E433/D433</f>
        <v>0.74468085106383</v>
      </c>
      <c r="G433" s="161">
        <f>SUM(G430:G432)</f>
        <v>27</v>
      </c>
      <c r="H433" s="161">
        <f>SUM(H430:H432)</f>
        <v>7</v>
      </c>
      <c r="I433" s="161">
        <f>SUM(I430:I432)</f>
        <v>0</v>
      </c>
      <c r="J433" s="161">
        <f>SUM(J430:J432)</f>
        <v>1</v>
      </c>
      <c r="K433" s="161">
        <f>SUM(K430:K432)</f>
        <v>18</v>
      </c>
      <c r="L433" s="161">
        <f>SUM(L430:L432)</f>
        <v>19</v>
      </c>
      <c r="M433" s="162">
        <f>(H433*1.33+I433*1.67+J433*2)/E433</f>
        <v>0.323142857142857</v>
      </c>
      <c r="N433" s="161">
        <f>M433+F433</f>
        <v>1.06782370820669</v>
      </c>
    </row>
    <row r="434" ht="14.5" customHeight="1">
      <c r="A434" s="151"/>
      <c r="B434" s="165"/>
      <c r="C434" s="165"/>
      <c r="D434" s="165"/>
      <c r="E434" s="165"/>
      <c r="F434" s="165"/>
      <c r="G434" s="165"/>
      <c r="H434" s="165"/>
      <c r="I434" s="165"/>
      <c r="J434" s="165"/>
      <c r="K434" s="165"/>
      <c r="L434" s="165"/>
      <c r="M434" s="165"/>
      <c r="N434" s="165"/>
    </row>
    <row r="435" ht="14.5" customHeight="1">
      <c r="A435" t="s" s="154">
        <v>240</v>
      </c>
      <c r="B435" s="155">
        <v>2019</v>
      </c>
      <c r="C435" t="s" s="156">
        <v>264</v>
      </c>
      <c r="D435" s="155">
        <f>'2019 Field of Dreamers - 2019 -'!C50</f>
        <v>14</v>
      </c>
      <c r="E435" s="155">
        <f>'2019 Field of Dreamers - 2019 -'!D50</f>
        <v>10</v>
      </c>
      <c r="F435" s="155">
        <f>'2019 Field of Dreamers - 2019 -'!E50</f>
        <v>0.714285714285714</v>
      </c>
      <c r="G435" s="155">
        <f>'2019 Field of Dreamers - 2019 -'!F50</f>
        <v>8</v>
      </c>
      <c r="H435" s="155">
        <f>'2019 Field of Dreamers - 2019 -'!G50</f>
        <v>1</v>
      </c>
      <c r="I435" s="155">
        <f>'2019 Field of Dreamers - 2019 -'!H50</f>
        <v>1</v>
      </c>
      <c r="J435" s="155">
        <f>'2019 Field of Dreamers - 2019 -'!I50</f>
        <v>0</v>
      </c>
      <c r="K435" s="155">
        <f>'2019 Field of Dreamers - 2019 -'!J50</f>
        <v>3</v>
      </c>
      <c r="L435" s="155">
        <f>'2019 Field of Dreamers - 2019 -'!K50</f>
        <v>6</v>
      </c>
      <c r="M435" s="155">
        <f>'2019 Field of Dreamers - 2019 -'!L50</f>
        <v>0.3</v>
      </c>
      <c r="N435" s="155">
        <f>'2019 Field of Dreamers - 2019 -'!M50</f>
        <v>1.01428571428571</v>
      </c>
    </row>
    <row r="436" ht="14.5" customHeight="1">
      <c r="A436" t="s" s="158">
        <v>258</v>
      </c>
      <c r="B436" s="159"/>
      <c r="C436" s="160"/>
      <c r="D436" s="161">
        <f>D435</f>
        <v>14</v>
      </c>
      <c r="E436" s="161">
        <f>E435</f>
        <v>10</v>
      </c>
      <c r="F436" s="162">
        <f>E436/D436</f>
        <v>0.714285714285714</v>
      </c>
      <c r="G436" s="161">
        <f>G435</f>
        <v>8</v>
      </c>
      <c r="H436" s="161">
        <f>H435</f>
        <v>1</v>
      </c>
      <c r="I436" s="161">
        <f>I435</f>
        <v>1</v>
      </c>
      <c r="J436" s="161">
        <f>J435</f>
        <v>0</v>
      </c>
      <c r="K436" s="161">
        <f>K435</f>
        <v>3</v>
      </c>
      <c r="L436" s="161">
        <f>L435</f>
        <v>6</v>
      </c>
      <c r="M436" s="162">
        <f>(H436*1.33+I436*1.67+J436*2)/E436</f>
        <v>0.3</v>
      </c>
      <c r="N436" s="161">
        <f>M436+F436</f>
        <v>1.01428571428571</v>
      </c>
    </row>
    <row r="437" ht="14.5" customHeight="1">
      <c r="A437" s="151"/>
      <c r="B437" s="165"/>
      <c r="C437" s="165"/>
      <c r="D437" s="165"/>
      <c r="E437" s="165"/>
      <c r="F437" s="165"/>
      <c r="G437" s="165"/>
      <c r="H437" s="165"/>
      <c r="I437" s="165"/>
      <c r="J437" s="165"/>
      <c r="K437" s="165"/>
      <c r="L437" s="165"/>
      <c r="M437" s="165"/>
      <c r="N437" s="165"/>
    </row>
    <row r="438" ht="14.5" customHeight="1">
      <c r="A438" t="s" s="163">
        <v>141</v>
      </c>
      <c r="B438" s="155">
        <v>2017</v>
      </c>
      <c r="C438" t="s" s="156">
        <v>262</v>
      </c>
      <c r="D438" s="155">
        <f>'2017 Field of Dreamers - 2017 -'!C35</f>
        <v>60</v>
      </c>
      <c r="E438" s="155">
        <f>'2017 Field of Dreamers - 2017 -'!D35</f>
        <v>37</v>
      </c>
      <c r="F438" s="155">
        <f>'2017 Field of Dreamers - 2017 -'!E35</f>
        <v>0.616666666666667</v>
      </c>
      <c r="G438" s="155">
        <f>'2017 Field of Dreamers - 2017 -'!F35</f>
        <v>35</v>
      </c>
      <c r="H438" s="155">
        <f>'2017 Field of Dreamers - 2017 -'!G35</f>
        <v>2</v>
      </c>
      <c r="I438" s="155">
        <f>'2017 Field of Dreamers - 2017 -'!H35</f>
        <v>0</v>
      </c>
      <c r="J438" s="155">
        <f>'2017 Field of Dreamers - 2017 -'!I35</f>
        <v>0</v>
      </c>
      <c r="K438" s="155">
        <f>'2017 Field of Dreamers - 2017 -'!J35</f>
        <v>8</v>
      </c>
      <c r="L438" s="155">
        <f>'2017 Field of Dreamers - 2017 -'!K35</f>
        <v>20</v>
      </c>
      <c r="M438" s="155">
        <f>'2017 Field of Dreamers - 2017 -'!L35</f>
        <v>0.0720540540540541</v>
      </c>
      <c r="N438" s="155">
        <f>'2017 Field of Dreamers - 2017 -'!M35</f>
        <v>0.688720720720721</v>
      </c>
    </row>
    <row r="439" ht="14.5" customHeight="1">
      <c r="A439" t="s" s="163">
        <v>141</v>
      </c>
      <c r="B439" s="155">
        <v>2018</v>
      </c>
      <c r="C439" t="s" s="156">
        <v>264</v>
      </c>
      <c r="D439" s="155">
        <f>'All Seasons - All Seasons'!C208</f>
        <v>38</v>
      </c>
      <c r="E439" s="155">
        <f>'All Seasons - All Seasons'!D208</f>
        <v>27</v>
      </c>
      <c r="F439" s="155">
        <f>'All Seasons - All Seasons'!E208</f>
        <v>0.710526315789474</v>
      </c>
      <c r="G439" s="155">
        <f>'All Seasons - All Seasons'!F208</f>
        <v>26</v>
      </c>
      <c r="H439" s="155">
        <f>'All Seasons - All Seasons'!G208</f>
        <v>1</v>
      </c>
      <c r="I439" s="155">
        <f>'All Seasons - All Seasons'!H208</f>
        <v>0</v>
      </c>
      <c r="J439" s="155">
        <f>'All Seasons - All Seasons'!I208</f>
        <v>0</v>
      </c>
      <c r="K439" s="155">
        <f>'All Seasons - All Seasons'!J208</f>
        <v>12</v>
      </c>
      <c r="L439" s="155">
        <f>'All Seasons - All Seasons'!K208</f>
        <v>13</v>
      </c>
      <c r="M439" s="155">
        <f>'All Seasons - All Seasons'!L208</f>
        <v>0</v>
      </c>
      <c r="N439" s="155">
        <f>'All Seasons - All Seasons'!M208</f>
        <v>0.710526315789474</v>
      </c>
    </row>
    <row r="440" ht="14.5" customHeight="1">
      <c r="A440" t="s" s="163">
        <v>141</v>
      </c>
      <c r="B440" s="155">
        <v>2019</v>
      </c>
      <c r="C440" t="s" s="156">
        <v>259</v>
      </c>
      <c r="D440" s="155">
        <f>'2019 Field of Dreamers - 2019 -'!C8</f>
        <v>13</v>
      </c>
      <c r="E440" s="155">
        <f>'2019 Field of Dreamers - 2019 -'!D8</f>
        <v>6</v>
      </c>
      <c r="F440" s="155">
        <f>'2019 Field of Dreamers - 2019 -'!E8</f>
        <v>0.461538461538462</v>
      </c>
      <c r="G440" s="155">
        <f>'2019 Field of Dreamers - 2019 -'!F8</f>
        <v>6</v>
      </c>
      <c r="H440" s="155">
        <f>'2019 Field of Dreamers - 2019 -'!G8</f>
        <v>0</v>
      </c>
      <c r="I440" s="155">
        <f>'2019 Field of Dreamers - 2019 -'!H8</f>
        <v>0</v>
      </c>
      <c r="J440" s="155">
        <f>'2019 Field of Dreamers - 2019 -'!I8</f>
        <v>0</v>
      </c>
      <c r="K440" s="155">
        <f>'2019 Field of Dreamers - 2019 -'!J8</f>
        <v>3</v>
      </c>
      <c r="L440" s="155">
        <f>'2019 Field of Dreamers - 2019 -'!K8</f>
        <v>2</v>
      </c>
      <c r="M440" s="155">
        <f>'2019 Field of Dreamers - 2019 -'!L8</f>
        <v>0</v>
      </c>
      <c r="N440" s="155">
        <f>'2019 Field of Dreamers - 2019 -'!M8</f>
        <v>0.461538461538462</v>
      </c>
    </row>
    <row r="441" ht="14.5" customHeight="1">
      <c r="A441" t="s" s="158">
        <v>258</v>
      </c>
      <c r="B441" s="159"/>
      <c r="C441" s="160"/>
      <c r="D441" s="161">
        <f>SUM(D438:D440)</f>
        <v>111</v>
      </c>
      <c r="E441" s="161">
        <f>SUM(E438:E440)</f>
        <v>70</v>
      </c>
      <c r="F441" s="162">
        <f>E441/D441</f>
        <v>0.630630630630631</v>
      </c>
      <c r="G441" s="161">
        <f>SUM(G438:G440)</f>
        <v>67</v>
      </c>
      <c r="H441" s="161">
        <f>SUM(H438:H440)</f>
        <v>3</v>
      </c>
      <c r="I441" s="161">
        <f>SUM(I438:I440)</f>
        <v>0</v>
      </c>
      <c r="J441" s="161">
        <f>SUM(J438:J440)</f>
        <v>0</v>
      </c>
      <c r="K441" s="161">
        <f>SUM(K438:K440)</f>
        <v>23</v>
      </c>
      <c r="L441" s="161">
        <f>SUM(L438:L440)</f>
        <v>35</v>
      </c>
      <c r="M441" s="162">
        <f>(H441*1.33+I441*1.67+J441*2)/E441</f>
        <v>0.057</v>
      </c>
      <c r="N441" s="161">
        <f>M441+F441</f>
        <v>0.687630630630631</v>
      </c>
    </row>
    <row r="442" ht="14.5" customHeight="1">
      <c r="A442" s="151"/>
      <c r="B442" s="165"/>
      <c r="C442" s="165"/>
      <c r="D442" s="165"/>
      <c r="E442" s="165"/>
      <c r="F442" s="165"/>
      <c r="G442" s="165"/>
      <c r="H442" s="165"/>
      <c r="I442" s="165"/>
      <c r="J442" s="165"/>
      <c r="K442" s="165"/>
      <c r="L442" s="165"/>
      <c r="M442" s="165"/>
      <c r="N442" s="165"/>
    </row>
    <row r="443" ht="14.5" customHeight="1">
      <c r="A443" t="s" s="163">
        <v>78</v>
      </c>
      <c r="B443" s="155">
        <v>2013</v>
      </c>
      <c r="C443" t="s" s="156">
        <v>263</v>
      </c>
      <c r="D443" s="155">
        <v>17</v>
      </c>
      <c r="E443" s="155">
        <v>9</v>
      </c>
      <c r="F443" s="157">
        <f>E443/D443</f>
        <v>0.529411764705882</v>
      </c>
      <c r="G443" s="164">
        <v>7</v>
      </c>
      <c r="H443" s="155">
        <v>2</v>
      </c>
      <c r="I443" s="155">
        <v>0</v>
      </c>
      <c r="J443" s="155">
        <v>0</v>
      </c>
      <c r="K443" s="155">
        <v>6</v>
      </c>
      <c r="L443" s="155">
        <v>7</v>
      </c>
      <c r="M443" s="157">
        <f>(H443*1.33+I443*1.67+J443*2)/E443</f>
        <v>0.295555555555556</v>
      </c>
      <c r="N443" s="155">
        <f>M443+F443</f>
        <v>0.824967320261438</v>
      </c>
    </row>
    <row r="444" ht="14.5" customHeight="1">
      <c r="A444" t="s" s="163">
        <v>78</v>
      </c>
      <c r="B444" s="155">
        <v>2014</v>
      </c>
      <c r="C444" t="s" s="156">
        <v>263</v>
      </c>
      <c r="D444" s="155">
        <v>18</v>
      </c>
      <c r="E444" s="155">
        <v>9</v>
      </c>
      <c r="F444" s="157">
        <f>E444/D444</f>
        <v>0.5</v>
      </c>
      <c r="G444" s="164">
        <v>8</v>
      </c>
      <c r="H444" s="155">
        <v>1</v>
      </c>
      <c r="I444" s="155">
        <v>0</v>
      </c>
      <c r="J444" s="155">
        <v>0</v>
      </c>
      <c r="K444" s="155">
        <v>2</v>
      </c>
      <c r="L444" s="155">
        <v>2</v>
      </c>
      <c r="M444" s="157">
        <f>(H444*1.33+I444*1.67+J444*2)/E444</f>
        <v>0.147777777777778</v>
      </c>
      <c r="N444" s="155">
        <f>M444+F444</f>
        <v>0.647777777777778</v>
      </c>
    </row>
    <row r="445" ht="14.5" customHeight="1">
      <c r="A445" t="s" s="163">
        <v>78</v>
      </c>
      <c r="B445" s="155">
        <v>2015</v>
      </c>
      <c r="C445" t="s" s="156">
        <v>263</v>
      </c>
      <c r="D445" s="155">
        <v>18</v>
      </c>
      <c r="E445" s="155">
        <v>10</v>
      </c>
      <c r="F445" s="157">
        <f>E445/D445</f>
        <v>0.555555555555556</v>
      </c>
      <c r="G445" s="164">
        <v>10</v>
      </c>
      <c r="H445" s="155">
        <v>0</v>
      </c>
      <c r="I445" s="155">
        <v>0</v>
      </c>
      <c r="J445" s="155">
        <v>0</v>
      </c>
      <c r="K445" s="155">
        <v>5</v>
      </c>
      <c r="L445" s="155">
        <v>3</v>
      </c>
      <c r="M445" s="157">
        <f>(H445*1.33+I445*1.67+J445*2)/E445</f>
        <v>0</v>
      </c>
      <c r="N445" s="155">
        <f>M445+F445</f>
        <v>0.555555555555556</v>
      </c>
    </row>
    <row r="446" ht="14.5" customHeight="1">
      <c r="A446" t="s" s="163">
        <v>78</v>
      </c>
      <c r="B446" s="155">
        <v>2017</v>
      </c>
      <c r="C446" t="s" s="156">
        <v>264</v>
      </c>
      <c r="D446" s="155">
        <f>'2017 - 2017 - Field of Dreamers'!C45</f>
        <v>46</v>
      </c>
      <c r="E446" s="155">
        <f>'2017 - 2017 - Field of Dreamers'!D45</f>
        <v>27</v>
      </c>
      <c r="F446" s="155">
        <f>'2017 - 2017 - Field of Dreamers'!E45</f>
        <v>0.58695652173913</v>
      </c>
      <c r="G446" s="155">
        <f>'2017 - 2017 - Field of Dreamers'!F45</f>
        <v>27</v>
      </c>
      <c r="H446" s="155">
        <f>'2017 - 2017 - Field of Dreamers'!G45</f>
        <v>0</v>
      </c>
      <c r="I446" s="155">
        <f>'2017 - 2017 - Field of Dreamers'!H45</f>
        <v>0</v>
      </c>
      <c r="J446" s="155">
        <f>'2017 - 2017 - Field of Dreamers'!I45</f>
        <v>0</v>
      </c>
      <c r="K446" s="155">
        <f>'2017 - 2017 - Field of Dreamers'!J45</f>
        <v>15</v>
      </c>
      <c r="L446" s="155">
        <f>'2017 - 2017 - Field of Dreamers'!K45</f>
        <v>6</v>
      </c>
      <c r="M446" s="155">
        <f>'2017 - 2017 - Field of Dreamers'!L45</f>
        <v>0</v>
      </c>
      <c r="N446" s="155">
        <f>'2017 - 2017 - Field of Dreamers'!M45</f>
        <v>0.58695652173913</v>
      </c>
    </row>
    <row r="447" ht="14.5" customHeight="1">
      <c r="A447" t="s" s="163">
        <v>78</v>
      </c>
      <c r="B447" s="155">
        <v>2018</v>
      </c>
      <c r="C447" t="s" s="156">
        <v>265</v>
      </c>
      <c r="D447" s="155">
        <f>'All Seasons - All Seasons'!C213</f>
        <v>21</v>
      </c>
      <c r="E447" s="155">
        <f>'All Seasons - All Seasons'!D213</f>
        <v>10</v>
      </c>
      <c r="F447" s="155">
        <f>'All Seasons - All Seasons'!E213</f>
        <v>0.476190476190476</v>
      </c>
      <c r="G447" s="155">
        <f>'All Seasons - All Seasons'!F213</f>
        <v>9</v>
      </c>
      <c r="H447" s="155">
        <f>'All Seasons - All Seasons'!G213</f>
        <v>1</v>
      </c>
      <c r="I447" s="155">
        <f>'All Seasons - All Seasons'!H213</f>
        <v>0</v>
      </c>
      <c r="J447" s="155">
        <f>'All Seasons - All Seasons'!I213</f>
        <v>0</v>
      </c>
      <c r="K447" s="155">
        <f>'All Seasons - All Seasons'!J213</f>
        <v>6</v>
      </c>
      <c r="L447" s="155">
        <f>'All Seasons - All Seasons'!K213</f>
        <v>8</v>
      </c>
      <c r="M447" s="155">
        <f>'All Seasons - All Seasons'!L213</f>
        <v>0.1333</v>
      </c>
      <c r="N447" s="155">
        <f>'All Seasons - All Seasons'!M213</f>
        <v>0.609490476190476</v>
      </c>
    </row>
    <row r="448" ht="14.5" customHeight="1">
      <c r="A448" t="s" s="163">
        <v>78</v>
      </c>
      <c r="B448" s="155">
        <v>2019</v>
      </c>
      <c r="C448" t="s" s="156">
        <v>265</v>
      </c>
      <c r="D448" s="155">
        <f>'2019 Field of Dreamers - 2019 -'!C29</f>
        <v>0</v>
      </c>
      <c r="E448" s="155">
        <f>'2019 Field of Dreamers - 2019 -'!D29</f>
        <v>0</v>
      </c>
      <c r="F448" s="152">
        <f>'2019 Field of Dreamers - 2019 -'!E29</f>
      </c>
      <c r="G448" s="155">
        <f>'2019 Field of Dreamers - 2019 -'!F29</f>
        <v>0</v>
      </c>
      <c r="H448" s="155">
        <f>'2019 Field of Dreamers - 2019 -'!G29</f>
        <v>0</v>
      </c>
      <c r="I448" s="155">
        <f>'2019 Field of Dreamers - 2019 -'!H29</f>
        <v>0</v>
      </c>
      <c r="J448" s="155">
        <f>'2019 Field of Dreamers - 2019 -'!I29</f>
        <v>0</v>
      </c>
      <c r="K448" s="155">
        <f>'2019 Field of Dreamers - 2019 -'!J29</f>
        <v>0</v>
      </c>
      <c r="L448" s="155">
        <f>'2019 Field of Dreamers - 2019 -'!K29</f>
        <v>0</v>
      </c>
      <c r="M448" s="152">
        <f>'2019 Field of Dreamers - 2019 -'!L29</f>
      </c>
      <c r="N448" s="152">
        <f>'2019 Field of Dreamers - 2019 -'!M29</f>
      </c>
    </row>
    <row r="449" ht="14.5" customHeight="1">
      <c r="A449" t="s" s="158">
        <v>258</v>
      </c>
      <c r="B449" s="159"/>
      <c r="C449" s="160"/>
      <c r="D449" s="161">
        <f>SUM(D443:D448)</f>
        <v>120</v>
      </c>
      <c r="E449" s="161">
        <f>SUM(E443:E448)</f>
        <v>65</v>
      </c>
      <c r="F449" s="162">
        <f>E449/D449</f>
        <v>0.541666666666667</v>
      </c>
      <c r="G449" s="161">
        <f>SUM(G443:G448)</f>
        <v>61</v>
      </c>
      <c r="H449" s="161">
        <f>SUM(H443:H448)</f>
        <v>4</v>
      </c>
      <c r="I449" s="161">
        <f>SUM(I443:I448)</f>
        <v>0</v>
      </c>
      <c r="J449" s="161">
        <f>SUM(J443:J448)</f>
        <v>0</v>
      </c>
      <c r="K449" s="161">
        <f>SUM(K443:K448)</f>
        <v>34</v>
      </c>
      <c r="L449" s="161">
        <f>SUM(L443:L448)</f>
        <v>26</v>
      </c>
      <c r="M449" s="162">
        <f>(H449*1.33+I449*1.67+J449*2)/E449</f>
        <v>0.0818461538461538</v>
      </c>
      <c r="N449" s="161">
        <f>M449+F449</f>
        <v>0.623512820512821</v>
      </c>
    </row>
    <row r="450" ht="14.5" customHeight="1">
      <c r="A450" s="151"/>
      <c r="B450" s="152"/>
      <c r="C450" s="153"/>
      <c r="D450" s="152"/>
      <c r="E450" s="152"/>
      <c r="F450" s="152"/>
      <c r="G450" s="152"/>
      <c r="H450" s="152"/>
      <c r="I450" s="152"/>
      <c r="J450" s="152"/>
      <c r="K450" s="152"/>
      <c r="L450" s="152"/>
      <c r="M450" s="152"/>
      <c r="N450" s="152"/>
    </row>
    <row r="451" ht="14.5" customHeight="1">
      <c r="A451" t="s" s="154">
        <v>274</v>
      </c>
      <c r="B451" s="155">
        <v>2019</v>
      </c>
      <c r="C451" t="s" s="156">
        <v>259</v>
      </c>
      <c r="D451" s="155">
        <f>'2019 Field of Dreamers - 2019 -'!C10</f>
        <v>22</v>
      </c>
      <c r="E451" s="155">
        <f>'2019 Field of Dreamers - 2019 -'!D10</f>
        <v>15</v>
      </c>
      <c r="F451" s="155">
        <f>'2019 Field of Dreamers - 2019 -'!E10</f>
        <v>0.681818181818182</v>
      </c>
      <c r="G451" s="155">
        <f>'2019 Field of Dreamers - 2019 -'!F10</f>
        <v>13</v>
      </c>
      <c r="H451" s="155">
        <f>'2019 Field of Dreamers - 2019 -'!G10</f>
        <v>2</v>
      </c>
      <c r="I451" s="155">
        <f>'2019 Field of Dreamers - 2019 -'!H10</f>
        <v>0</v>
      </c>
      <c r="J451" s="155">
        <f>'2019 Field of Dreamers - 2019 -'!I10</f>
        <v>0</v>
      </c>
      <c r="K451" s="155">
        <f>'2019 Field of Dreamers - 2019 -'!J10</f>
        <v>7</v>
      </c>
      <c r="L451" s="155">
        <f>'2019 Field of Dreamers - 2019 -'!K10</f>
        <v>7</v>
      </c>
      <c r="M451" s="155">
        <f>'2019 Field of Dreamers - 2019 -'!L10</f>
        <v>0.177733333333333</v>
      </c>
      <c r="N451" s="155">
        <f>'2019 Field of Dreamers - 2019 -'!M10</f>
        <v>0.859551515151515</v>
      </c>
    </row>
    <row r="452" ht="14.5" customHeight="1">
      <c r="A452" t="s" s="158">
        <v>258</v>
      </c>
      <c r="B452" s="159"/>
      <c r="C452" s="160"/>
      <c r="D452" s="161">
        <f>D451</f>
        <v>22</v>
      </c>
      <c r="E452" s="161">
        <f>E451</f>
        <v>15</v>
      </c>
      <c r="F452" s="162">
        <f>E452/D452</f>
        <v>0.681818181818182</v>
      </c>
      <c r="G452" s="161">
        <f>G451</f>
        <v>13</v>
      </c>
      <c r="H452" s="161">
        <f>H451</f>
        <v>2</v>
      </c>
      <c r="I452" s="161">
        <f>I451</f>
        <v>0</v>
      </c>
      <c r="J452" s="161">
        <f>J451</f>
        <v>0</v>
      </c>
      <c r="K452" s="161">
        <f>K451</f>
        <v>7</v>
      </c>
      <c r="L452" s="161">
        <f>L451</f>
        <v>7</v>
      </c>
      <c r="M452" s="162">
        <f>(H452*1.33+I452*1.67+J452*2)/E452</f>
        <v>0.177333333333333</v>
      </c>
      <c r="N452" s="161">
        <f>M452+F452</f>
        <v>0.859151515151515</v>
      </c>
    </row>
    <row r="453" ht="14.5" customHeight="1">
      <c r="A453" s="151"/>
      <c r="B453" s="152"/>
      <c r="C453" s="153"/>
      <c r="D453" s="152"/>
      <c r="E453" s="152"/>
      <c r="F453" s="152"/>
      <c r="G453" s="152"/>
      <c r="H453" s="152"/>
      <c r="I453" s="152"/>
      <c r="J453" s="152"/>
      <c r="K453" s="152"/>
      <c r="L453" s="152"/>
      <c r="M453" s="152"/>
      <c r="N453" s="152"/>
    </row>
    <row r="454" ht="14.5" customHeight="1">
      <c r="A454" t="s" s="154">
        <v>34</v>
      </c>
      <c r="B454" s="155">
        <v>2007</v>
      </c>
      <c r="C454" t="s" s="156">
        <v>257</v>
      </c>
      <c r="D454" s="155">
        <v>50</v>
      </c>
      <c r="E454" s="155">
        <v>26</v>
      </c>
      <c r="F454" s="157">
        <f>E454/D454</f>
        <v>0.52</v>
      </c>
      <c r="G454" s="155">
        <v>23</v>
      </c>
      <c r="H454" s="155">
        <v>3</v>
      </c>
      <c r="I454" s="155">
        <v>0</v>
      </c>
      <c r="J454" s="155">
        <v>0</v>
      </c>
      <c r="K454" s="155">
        <v>12</v>
      </c>
      <c r="L454" s="155">
        <v>14</v>
      </c>
      <c r="M454" s="157">
        <f>(H454*1.33+I454*1.67+J454*2)/E454</f>
        <v>0.153461538461538</v>
      </c>
      <c r="N454" s="155">
        <f>M454+F454</f>
        <v>0.673461538461538</v>
      </c>
    </row>
    <row r="455" ht="14.5" customHeight="1">
      <c r="A455" t="s" s="163">
        <v>34</v>
      </c>
      <c r="B455" s="155">
        <v>2008</v>
      </c>
      <c r="C455" t="s" s="156">
        <v>260</v>
      </c>
      <c r="D455" s="155">
        <v>19</v>
      </c>
      <c r="E455" s="155">
        <v>5</v>
      </c>
      <c r="F455" s="157">
        <f>E455/D455</f>
        <v>0.263157894736842</v>
      </c>
      <c r="G455" s="155">
        <v>4</v>
      </c>
      <c r="H455" s="155">
        <v>1</v>
      </c>
      <c r="I455" s="155">
        <v>0</v>
      </c>
      <c r="J455" s="155">
        <v>0</v>
      </c>
      <c r="K455" s="155">
        <v>0</v>
      </c>
      <c r="L455" s="155">
        <v>1</v>
      </c>
      <c r="M455" s="157">
        <f>(H455*1.33+I455*1.67+J455*2)/E455</f>
        <v>0.266</v>
      </c>
      <c r="N455" s="155">
        <f>M455+F455</f>
        <v>0.529157894736842</v>
      </c>
    </row>
    <row r="456" ht="14.5" customHeight="1">
      <c r="A456" t="s" s="163">
        <v>34</v>
      </c>
      <c r="B456" s="155">
        <v>2009</v>
      </c>
      <c r="C456" t="s" s="156">
        <v>261</v>
      </c>
      <c r="D456" s="155">
        <v>28</v>
      </c>
      <c r="E456" s="155">
        <v>9</v>
      </c>
      <c r="F456" s="157">
        <f>E456/D456</f>
        <v>0.321428571428571</v>
      </c>
      <c r="G456" s="164">
        <v>6</v>
      </c>
      <c r="H456" s="155">
        <v>3</v>
      </c>
      <c r="I456" s="155">
        <v>0</v>
      </c>
      <c r="J456" s="155">
        <v>0</v>
      </c>
      <c r="K456" s="155">
        <v>5</v>
      </c>
      <c r="L456" s="155">
        <v>5</v>
      </c>
      <c r="M456" s="157">
        <f>(H456*1.33+I456*1.67+J456*2)/E456</f>
        <v>0.443333333333333</v>
      </c>
      <c r="N456" s="155">
        <f>M456+F456</f>
        <v>0.764761904761904</v>
      </c>
    </row>
    <row r="457" ht="14.5" customHeight="1">
      <c r="A457" t="s" s="163">
        <v>34</v>
      </c>
      <c r="B457" s="155">
        <v>2010</v>
      </c>
      <c r="C457" t="s" s="156">
        <v>257</v>
      </c>
      <c r="D457" s="155">
        <v>7</v>
      </c>
      <c r="E457" s="155">
        <v>1</v>
      </c>
      <c r="F457" s="157">
        <f>E457/D457</f>
        <v>0.142857142857143</v>
      </c>
      <c r="G457" s="164">
        <v>0</v>
      </c>
      <c r="H457" s="155">
        <v>1</v>
      </c>
      <c r="I457" s="155">
        <v>0</v>
      </c>
      <c r="J457" s="155">
        <v>0</v>
      </c>
      <c r="K457" s="155">
        <v>1</v>
      </c>
      <c r="L457" s="155">
        <v>0</v>
      </c>
      <c r="M457" s="157">
        <f>(H457*1.33+I457*1.67+J457*2)/E457</f>
        <v>1.33</v>
      </c>
      <c r="N457" s="155">
        <f>M457+F457</f>
        <v>1.47285714285714</v>
      </c>
    </row>
    <row r="458" ht="14.5" customHeight="1">
      <c r="A458" t="s" s="158">
        <v>258</v>
      </c>
      <c r="B458" s="159"/>
      <c r="C458" s="160"/>
      <c r="D458" s="161">
        <f>SUM(D454:D457)</f>
        <v>104</v>
      </c>
      <c r="E458" s="161">
        <f>SUM(E454:E457)</f>
        <v>41</v>
      </c>
      <c r="F458" s="162">
        <f>E458/D458</f>
        <v>0.394230769230769</v>
      </c>
      <c r="G458" s="161">
        <f>SUM(G454:G457)</f>
        <v>33</v>
      </c>
      <c r="H458" s="161">
        <f>SUM(H454:H457)</f>
        <v>8</v>
      </c>
      <c r="I458" s="161">
        <f>SUM(I454:I457)</f>
        <v>0</v>
      </c>
      <c r="J458" s="161">
        <f>SUM(J454:J457)</f>
        <v>0</v>
      </c>
      <c r="K458" s="161">
        <f>SUM(K454:K457)</f>
        <v>18</v>
      </c>
      <c r="L458" s="161">
        <f>SUM(L454:L457)</f>
        <v>20</v>
      </c>
      <c r="M458" s="162">
        <f>(H458*1.33+I458*1.67+J458*2)/E458</f>
        <v>0.259512195121951</v>
      </c>
      <c r="N458" s="161">
        <f>M458+F458</f>
        <v>0.6537429643527199</v>
      </c>
    </row>
    <row r="459" ht="14.5" customHeight="1">
      <c r="A459" s="151"/>
      <c r="B459" s="152"/>
      <c r="C459" s="165"/>
      <c r="D459" s="152"/>
      <c r="E459" s="152"/>
      <c r="F459" s="152"/>
      <c r="G459" s="152"/>
      <c r="H459" s="152"/>
      <c r="I459" s="152"/>
      <c r="J459" s="152"/>
      <c r="K459" s="152"/>
      <c r="L459" s="152"/>
      <c r="M459" s="152"/>
      <c r="N459" s="152"/>
    </row>
    <row r="460" ht="14.5" customHeight="1">
      <c r="A460" t="s" s="154">
        <v>27</v>
      </c>
      <c r="B460" s="155">
        <v>2007</v>
      </c>
      <c r="C460" t="s" s="156">
        <v>257</v>
      </c>
      <c r="D460" s="155">
        <v>47</v>
      </c>
      <c r="E460" s="155">
        <v>34</v>
      </c>
      <c r="F460" s="157">
        <f>E460/D460</f>
        <v>0.723404255319149</v>
      </c>
      <c r="G460" s="155">
        <v>28</v>
      </c>
      <c r="H460" s="155">
        <v>4</v>
      </c>
      <c r="I460" s="155">
        <v>0</v>
      </c>
      <c r="J460" s="155">
        <v>2</v>
      </c>
      <c r="K460" s="155">
        <v>20</v>
      </c>
      <c r="L460" s="155">
        <v>16</v>
      </c>
      <c r="M460" s="157">
        <f>(H460*1.33+I460*1.67+J460*2)/E460</f>
        <v>0.274117647058824</v>
      </c>
      <c r="N460" s="155">
        <f>M460+F460</f>
        <v>0.997521902377973</v>
      </c>
    </row>
    <row r="461" ht="14.5" customHeight="1">
      <c r="A461" t="s" s="158">
        <v>258</v>
      </c>
      <c r="B461" s="159"/>
      <c r="C461" s="160"/>
      <c r="D461" s="161">
        <f>D460</f>
        <v>47</v>
      </c>
      <c r="E461" s="161">
        <f>E460</f>
        <v>34</v>
      </c>
      <c r="F461" s="162">
        <f>E461/D461</f>
        <v>0.723404255319149</v>
      </c>
      <c r="G461" s="161">
        <f>G460</f>
        <v>28</v>
      </c>
      <c r="H461" s="161">
        <f>H460</f>
        <v>4</v>
      </c>
      <c r="I461" s="161">
        <f>I460</f>
        <v>0</v>
      </c>
      <c r="J461" s="161">
        <f>J460</f>
        <v>2</v>
      </c>
      <c r="K461" s="161">
        <f>K460</f>
        <v>20</v>
      </c>
      <c r="L461" s="161">
        <f>L460</f>
        <v>16</v>
      </c>
      <c r="M461" s="162">
        <f>(H461*1.33+I461*1.67+J461*2)/E461</f>
        <v>0.274117647058824</v>
      </c>
      <c r="N461" s="161">
        <f>M461+F461</f>
        <v>0.997521902377973</v>
      </c>
    </row>
    <row r="462" ht="14.5" customHeight="1">
      <c r="A462" s="151"/>
      <c r="B462" s="152"/>
      <c r="C462" s="165"/>
      <c r="D462" s="152"/>
      <c r="E462" s="152"/>
      <c r="F462" s="152"/>
      <c r="G462" s="152"/>
      <c r="H462" s="152"/>
      <c r="I462" s="152"/>
      <c r="J462" s="152"/>
      <c r="K462" s="152"/>
      <c r="L462" s="152"/>
      <c r="M462" s="152"/>
      <c r="N462" s="152"/>
    </row>
    <row r="463" ht="14.5" customHeight="1">
      <c r="A463" t="s" s="154">
        <v>249</v>
      </c>
      <c r="B463" s="155">
        <v>2019</v>
      </c>
      <c r="C463" t="s" s="156">
        <v>269</v>
      </c>
      <c r="D463" s="155">
        <f>'2019 Field of Dreamers - 2019 -'!C64</f>
        <v>14</v>
      </c>
      <c r="E463" s="155">
        <f>'2019 Field of Dreamers - 2019 -'!D64</f>
        <v>4</v>
      </c>
      <c r="F463" s="155">
        <f>'2019 Field of Dreamers - 2019 -'!E64</f>
        <v>0.285714285714286</v>
      </c>
      <c r="G463" s="155">
        <f>'2019 Field of Dreamers - 2019 -'!F64</f>
        <v>4</v>
      </c>
      <c r="H463" s="155">
        <f>'2019 Field of Dreamers - 2019 -'!G64</f>
        <v>0</v>
      </c>
      <c r="I463" s="155">
        <f>'2019 Field of Dreamers - 2019 -'!H64</f>
        <v>0</v>
      </c>
      <c r="J463" s="155">
        <f>'2019 Field of Dreamers - 2019 -'!I64</f>
        <v>0</v>
      </c>
      <c r="K463" s="155">
        <f>'2019 Field of Dreamers - 2019 -'!J64</f>
        <v>2</v>
      </c>
      <c r="L463" s="155">
        <f>'2019 Field of Dreamers - 2019 -'!K64</f>
        <v>2</v>
      </c>
      <c r="M463" s="155">
        <f>'2019 Field of Dreamers - 2019 -'!L64</f>
        <v>0</v>
      </c>
      <c r="N463" s="155">
        <f>'2019 Field of Dreamers - 2019 -'!M64</f>
        <v>0.285714285714286</v>
      </c>
    </row>
    <row r="464" ht="14.5" customHeight="1">
      <c r="A464" t="s" s="158">
        <v>258</v>
      </c>
      <c r="B464" s="159"/>
      <c r="C464" s="160"/>
      <c r="D464" s="161">
        <f>D463</f>
        <v>14</v>
      </c>
      <c r="E464" s="161">
        <f>E463</f>
        <v>4</v>
      </c>
      <c r="F464" s="162">
        <f>E464/D464</f>
        <v>0.285714285714286</v>
      </c>
      <c r="G464" s="161">
        <f>G463</f>
        <v>4</v>
      </c>
      <c r="H464" s="161">
        <f>H463</f>
        <v>0</v>
      </c>
      <c r="I464" s="161">
        <f>I463</f>
        <v>0</v>
      </c>
      <c r="J464" s="161">
        <f>J463</f>
        <v>0</v>
      </c>
      <c r="K464" s="161">
        <f>K463</f>
        <v>2</v>
      </c>
      <c r="L464" s="161">
        <f>L463</f>
        <v>2</v>
      </c>
      <c r="M464" s="162">
        <f>(H464*1.33+I464*1.67+J464*2)/E464</f>
        <v>0</v>
      </c>
      <c r="N464" s="161">
        <f>M464+F464</f>
        <v>0.285714285714286</v>
      </c>
    </row>
    <row r="465" ht="14.5" customHeight="1">
      <c r="A465" s="151"/>
      <c r="B465" s="152"/>
      <c r="C465" s="165"/>
      <c r="D465" s="152"/>
      <c r="E465" s="152"/>
      <c r="F465" s="152"/>
      <c r="G465" s="152"/>
      <c r="H465" s="152"/>
      <c r="I465" s="152"/>
      <c r="J465" s="152"/>
      <c r="K465" s="152"/>
      <c r="L465" s="152"/>
      <c r="M465" s="152"/>
      <c r="N465" s="152"/>
    </row>
    <row r="466" ht="14.5" customHeight="1">
      <c r="A466" t="s" s="163">
        <v>106</v>
      </c>
      <c r="B466" s="155">
        <v>2016</v>
      </c>
      <c r="C466" t="s" s="156">
        <v>263</v>
      </c>
      <c r="D466" s="155">
        <v>9</v>
      </c>
      <c r="E466" s="155">
        <v>6</v>
      </c>
      <c r="F466" s="157">
        <f>E466/D466</f>
        <v>0.666666666666667</v>
      </c>
      <c r="G466" s="164">
        <v>2</v>
      </c>
      <c r="H466" s="155">
        <v>3</v>
      </c>
      <c r="I466" s="155">
        <v>0</v>
      </c>
      <c r="J466" s="155">
        <v>1</v>
      </c>
      <c r="K466" s="155">
        <v>6</v>
      </c>
      <c r="L466" s="155">
        <v>4</v>
      </c>
      <c r="M466" s="157">
        <f>(H466*1.33+I466*1.67+J466*2)/E466</f>
        <v>0.998333333333333</v>
      </c>
      <c r="N466" s="155">
        <f>M466+F466</f>
        <v>1.665</v>
      </c>
    </row>
    <row r="467" ht="14.5" customHeight="1">
      <c r="A467" t="s" s="163">
        <v>106</v>
      </c>
      <c r="B467" s="155">
        <v>2017</v>
      </c>
      <c r="C467" t="s" s="156">
        <v>262</v>
      </c>
      <c r="D467" s="155">
        <f>'2017 Field of Dreamers - 2017 -'!C31</f>
        <v>69</v>
      </c>
      <c r="E467" s="155">
        <f>'2017 Field of Dreamers - 2017 -'!D31</f>
        <v>49</v>
      </c>
      <c r="F467" s="155">
        <f>'2017 Field of Dreamers - 2017 -'!E31</f>
        <v>0.710144927536232</v>
      </c>
      <c r="G467" s="155">
        <f>'2017 Field of Dreamers - 2017 -'!F31</f>
        <v>38</v>
      </c>
      <c r="H467" s="155">
        <f>'2017 Field of Dreamers - 2017 -'!G31</f>
        <v>5</v>
      </c>
      <c r="I467" s="155">
        <f>'2017 Field of Dreamers - 2017 -'!H31</f>
        <v>3</v>
      </c>
      <c r="J467" s="155">
        <f>'2017 Field of Dreamers - 2017 -'!I31</f>
        <v>3</v>
      </c>
      <c r="K467" s="155">
        <f>'2017 Field of Dreamers - 2017 -'!J31</f>
        <v>38</v>
      </c>
      <c r="L467" s="155">
        <f>'2017 Field of Dreamers - 2017 -'!K31</f>
        <v>26</v>
      </c>
      <c r="M467" s="155">
        <f>'2017 Field of Dreamers - 2017 -'!L31</f>
        <v>0.360530612244898</v>
      </c>
      <c r="N467" s="155">
        <f>'2017 Field of Dreamers - 2017 -'!M31</f>
        <v>1.07067553978113</v>
      </c>
    </row>
    <row r="468" ht="14.5" customHeight="1">
      <c r="A468" t="s" s="163">
        <v>106</v>
      </c>
      <c r="B468" s="155">
        <v>2018</v>
      </c>
      <c r="C468" t="s" s="156">
        <v>262</v>
      </c>
      <c r="D468" s="155">
        <f>'All Seasons - All Seasons'!C221</f>
        <v>44</v>
      </c>
      <c r="E468" s="155">
        <f>'All Seasons - All Seasons'!D221</f>
        <v>31</v>
      </c>
      <c r="F468" s="155">
        <f>'All Seasons - All Seasons'!E221</f>
        <v>0.704545454545455</v>
      </c>
      <c r="G468" s="155">
        <f>'All Seasons - All Seasons'!F221</f>
        <v>26</v>
      </c>
      <c r="H468" s="155">
        <f>'All Seasons - All Seasons'!G221</f>
        <v>4</v>
      </c>
      <c r="I468" s="155">
        <f>'All Seasons - All Seasons'!H221</f>
        <v>0</v>
      </c>
      <c r="J468" s="155">
        <f>'All Seasons - All Seasons'!I221</f>
        <v>1</v>
      </c>
      <c r="K468" s="155">
        <f>'All Seasons - All Seasons'!J221</f>
        <v>17</v>
      </c>
      <c r="L468" s="155">
        <f>'All Seasons - All Seasons'!K221</f>
        <v>20</v>
      </c>
      <c r="M468" s="155">
        <f>'All Seasons - All Seasons'!L221</f>
        <v>0.236516129032258</v>
      </c>
      <c r="N468" s="155">
        <f>'All Seasons - All Seasons'!M221</f>
        <v>0.941061583577713</v>
      </c>
    </row>
    <row r="469" ht="14.5" customHeight="1">
      <c r="A469" t="s" s="163">
        <v>106</v>
      </c>
      <c r="B469" s="155">
        <v>2019</v>
      </c>
      <c r="C469" t="s" s="156">
        <v>264</v>
      </c>
      <c r="D469" s="155">
        <f>'2019 Field of Dreamers - 2019 -'!C55</f>
        <v>21</v>
      </c>
      <c r="E469" s="155">
        <f>'2019 Field of Dreamers - 2019 -'!D55</f>
        <v>10</v>
      </c>
      <c r="F469" s="155">
        <f>'2019 Field of Dreamers - 2019 -'!E55</f>
        <v>0.476190476190476</v>
      </c>
      <c r="G469" s="155">
        <f>'2019 Field of Dreamers - 2019 -'!F55</f>
        <v>7</v>
      </c>
      <c r="H469" s="155">
        <f>'2019 Field of Dreamers - 2019 -'!G55</f>
        <v>2</v>
      </c>
      <c r="I469" s="155">
        <f>'2019 Field of Dreamers - 2019 -'!H55</f>
        <v>1</v>
      </c>
      <c r="J469" s="155">
        <f>'2019 Field of Dreamers - 2019 -'!I55</f>
        <v>0</v>
      </c>
      <c r="K469" s="155">
        <f>'2019 Field of Dreamers - 2019 -'!J55</f>
        <v>8</v>
      </c>
      <c r="L469" s="155">
        <f>'2019 Field of Dreamers - 2019 -'!K55</f>
        <v>6</v>
      </c>
      <c r="M469" s="155">
        <f>'2019 Field of Dreamers - 2019 -'!L55</f>
        <v>0.4333</v>
      </c>
      <c r="N469" s="155">
        <f>'2019 Field of Dreamers - 2019 -'!M55</f>
        <v>0.909490476190476</v>
      </c>
    </row>
    <row r="470" ht="14.5" customHeight="1">
      <c r="A470" t="s" s="158">
        <v>258</v>
      </c>
      <c r="B470" s="159"/>
      <c r="C470" s="160"/>
      <c r="D470" s="161">
        <f>SUM(D466:D469)</f>
        <v>143</v>
      </c>
      <c r="E470" s="161">
        <f>SUM(E466:E469)</f>
        <v>96</v>
      </c>
      <c r="F470" s="162">
        <f>E470/D470</f>
        <v>0.671328671328671</v>
      </c>
      <c r="G470" s="161">
        <f>SUM(G466:G469)</f>
        <v>73</v>
      </c>
      <c r="H470" s="161">
        <f>SUM(H466:H469)</f>
        <v>14</v>
      </c>
      <c r="I470" s="161">
        <f>SUM(I466:I469)</f>
        <v>4</v>
      </c>
      <c r="J470" s="161">
        <f>SUM(J466:J469)</f>
        <v>5</v>
      </c>
      <c r="K470" s="161">
        <f>SUM(K466:K469)</f>
        <v>69</v>
      </c>
      <c r="L470" s="161">
        <f>SUM(L466:L469)</f>
        <v>56</v>
      </c>
      <c r="M470" s="162">
        <f>(H470*1.33+I470*1.67+J470*2)/E470</f>
        <v>0.367708333333333</v>
      </c>
      <c r="N470" s="161">
        <f>M470+F470</f>
        <v>1.039037004662</v>
      </c>
    </row>
    <row r="471" ht="14.5" customHeight="1">
      <c r="A471" s="151"/>
      <c r="B471" s="152"/>
      <c r="C471" s="165"/>
      <c r="D471" s="152"/>
      <c r="E471" s="152"/>
      <c r="F471" s="152"/>
      <c r="G471" s="152"/>
      <c r="H471" s="152"/>
      <c r="I471" s="152"/>
      <c r="J471" s="152"/>
      <c r="K471" s="152"/>
      <c r="L471" s="152"/>
      <c r="M471" s="152"/>
      <c r="N471" s="152"/>
    </row>
    <row r="472" ht="14.5" customHeight="1">
      <c r="A472" t="s" s="154">
        <v>202</v>
      </c>
      <c r="B472" s="155">
        <v>2018</v>
      </c>
      <c r="C472" t="s" s="156">
        <v>264</v>
      </c>
      <c r="D472" s="155">
        <f>'2018 Field of Dreamers - 2018 -'!C57</f>
        <v>50</v>
      </c>
      <c r="E472" s="155">
        <f>'2018 Field of Dreamers - 2018 -'!D57</f>
        <v>33</v>
      </c>
      <c r="F472" s="155">
        <f>'2018 Field of Dreamers - 2018 -'!E57</f>
        <v>0.66</v>
      </c>
      <c r="G472" s="155">
        <f>'2018 Field of Dreamers - 2018 -'!F57</f>
        <v>22</v>
      </c>
      <c r="H472" s="155">
        <f>'2018 Field of Dreamers - 2018 -'!G57</f>
        <v>9</v>
      </c>
      <c r="I472" s="155">
        <f>'2018 Field of Dreamers - 2018 -'!H57</f>
        <v>0</v>
      </c>
      <c r="J472" s="155">
        <f>'2018 Field of Dreamers - 2018 -'!I57</f>
        <v>2</v>
      </c>
      <c r="K472" s="155">
        <f>'2018 Field of Dreamers - 2018 -'!J57</f>
        <v>11</v>
      </c>
      <c r="L472" s="155">
        <f>'2018 Field of Dreamers - 2018 -'!K57</f>
        <v>18</v>
      </c>
      <c r="M472" s="155">
        <f>'2018 Field of Dreamers - 2018 -'!L57</f>
        <v>0.484757575757576</v>
      </c>
      <c r="N472" s="155">
        <f>'2018 Field of Dreamers - 2018 -'!M57</f>
        <v>1.14475757575758</v>
      </c>
    </row>
    <row r="473" ht="14.5" customHeight="1">
      <c r="A473" t="s" s="154">
        <v>202</v>
      </c>
      <c r="B473" s="155">
        <v>2019</v>
      </c>
      <c r="C473" t="s" s="156">
        <v>265</v>
      </c>
      <c r="D473" s="155">
        <f>'2019 Field of Dreamers - 2019 -'!C21</f>
        <v>28</v>
      </c>
      <c r="E473" s="155">
        <f>'2019 Field of Dreamers - 2019 -'!D21</f>
        <v>24</v>
      </c>
      <c r="F473" s="155">
        <f>'2019 Field of Dreamers - 2019 -'!E21</f>
        <v>0.857142857142857</v>
      </c>
      <c r="G473" s="155">
        <f>'2019 Field of Dreamers - 2019 -'!F21</f>
        <v>12</v>
      </c>
      <c r="H473" s="155">
        <f>'2019 Field of Dreamers - 2019 -'!G21</f>
        <v>4</v>
      </c>
      <c r="I473" s="155">
        <f>'2019 Field of Dreamers - 2019 -'!H21</f>
        <v>4</v>
      </c>
      <c r="J473" s="155">
        <f>'2019 Field of Dreamers - 2019 -'!I21</f>
        <v>3</v>
      </c>
      <c r="K473" s="155">
        <f>'2019 Field of Dreamers - 2019 -'!J21</f>
        <v>20</v>
      </c>
      <c r="L473" s="155">
        <f>'2019 Field of Dreamers - 2019 -'!K21</f>
        <v>12</v>
      </c>
      <c r="M473" s="155">
        <f>'2019 Field of Dreamers - 2019 -'!L21</f>
        <v>0.75</v>
      </c>
      <c r="N473" s="155">
        <f>'2019 Field of Dreamers - 2019 -'!M21</f>
        <v>1.60714285714286</v>
      </c>
    </row>
    <row r="474" ht="14.5" customHeight="1">
      <c r="A474" t="s" s="158">
        <v>258</v>
      </c>
      <c r="B474" s="159"/>
      <c r="C474" s="160"/>
      <c r="D474" s="161">
        <f>SUM(D472:D473)</f>
        <v>78</v>
      </c>
      <c r="E474" s="161">
        <f>SUM(E472:E473)</f>
        <v>57</v>
      </c>
      <c r="F474" s="162">
        <f>E474/D474</f>
        <v>0.7307692307692309</v>
      </c>
      <c r="G474" s="161">
        <f>SUM(G472:G473)</f>
        <v>34</v>
      </c>
      <c r="H474" s="161">
        <f>SUM(H472:H473)</f>
        <v>13</v>
      </c>
      <c r="I474" s="161">
        <f>SUM(I472:I473)</f>
        <v>4</v>
      </c>
      <c r="J474" s="161">
        <f>SUM(J472:J473)</f>
        <v>5</v>
      </c>
      <c r="K474" s="161">
        <f>SUM(K472:K473)</f>
        <v>31</v>
      </c>
      <c r="L474" s="161">
        <f>SUM(L472:L473)</f>
        <v>30</v>
      </c>
      <c r="M474" s="162">
        <f>(H474*1.33+I474*1.67+J474*2)/E474</f>
        <v>0.595964912280702</v>
      </c>
      <c r="N474" s="161">
        <f>M474+F474</f>
        <v>1.32673414304993</v>
      </c>
    </row>
    <row r="475" ht="14.5" customHeight="1">
      <c r="A475" s="151"/>
      <c r="B475" s="152"/>
      <c r="C475" s="165"/>
      <c r="D475" s="152"/>
      <c r="E475" s="152"/>
      <c r="F475" s="152"/>
      <c r="G475" s="152"/>
      <c r="H475" s="152"/>
      <c r="I475" s="152"/>
      <c r="J475" s="152"/>
      <c r="K475" s="152"/>
      <c r="L475" s="152"/>
      <c r="M475" s="152"/>
      <c r="N475" s="152"/>
    </row>
    <row r="476" ht="14.5" customHeight="1">
      <c r="A476" t="s" s="163">
        <v>79</v>
      </c>
      <c r="B476" s="155">
        <v>2013</v>
      </c>
      <c r="C476" t="s" s="156">
        <v>263</v>
      </c>
      <c r="D476" s="155">
        <v>11</v>
      </c>
      <c r="E476" s="155">
        <v>5</v>
      </c>
      <c r="F476" s="157">
        <f>E476/D476</f>
        <v>0.454545454545455</v>
      </c>
      <c r="G476" s="164">
        <v>5</v>
      </c>
      <c r="H476" s="155">
        <v>0</v>
      </c>
      <c r="I476" s="155">
        <v>0</v>
      </c>
      <c r="J476" s="155">
        <v>0</v>
      </c>
      <c r="K476" s="155">
        <v>1</v>
      </c>
      <c r="L476" s="155">
        <v>3</v>
      </c>
      <c r="M476" s="157">
        <f>(H476*1.33+I476*1.67+J476*2)/E476</f>
        <v>0</v>
      </c>
      <c r="N476" s="155">
        <f>M476+F476</f>
        <v>0.454545454545455</v>
      </c>
    </row>
    <row r="477" ht="14.5" customHeight="1">
      <c r="A477" t="s" s="163">
        <v>79</v>
      </c>
      <c r="B477" s="155">
        <v>2014</v>
      </c>
      <c r="C477" t="s" s="156">
        <v>263</v>
      </c>
      <c r="D477" s="155">
        <v>37</v>
      </c>
      <c r="E477" s="155">
        <v>27</v>
      </c>
      <c r="F477" s="157">
        <f>E477/D477</f>
        <v>0.72972972972973</v>
      </c>
      <c r="G477" s="164">
        <v>25</v>
      </c>
      <c r="H477" s="155">
        <v>2</v>
      </c>
      <c r="I477" s="155">
        <v>0</v>
      </c>
      <c r="J477" s="155">
        <v>0</v>
      </c>
      <c r="K477" s="155">
        <v>4</v>
      </c>
      <c r="L477" s="155">
        <v>11</v>
      </c>
      <c r="M477" s="157">
        <f>(H477*1.33+I477*1.67+J477*2)/E477</f>
        <v>0.09851851851851851</v>
      </c>
      <c r="N477" s="155">
        <f>M477+F477</f>
        <v>0.8282482482482491</v>
      </c>
    </row>
    <row r="478" ht="14.5" customHeight="1">
      <c r="A478" t="s" s="163">
        <v>79</v>
      </c>
      <c r="B478" s="155">
        <v>2015</v>
      </c>
      <c r="C478" t="s" s="156">
        <v>263</v>
      </c>
      <c r="D478" s="155">
        <v>15</v>
      </c>
      <c r="E478" s="155">
        <v>9</v>
      </c>
      <c r="F478" s="157">
        <f>E478/D478</f>
        <v>0.6</v>
      </c>
      <c r="G478" s="164">
        <v>8</v>
      </c>
      <c r="H478" s="155">
        <v>1</v>
      </c>
      <c r="I478" s="155">
        <v>0</v>
      </c>
      <c r="J478" s="155">
        <v>0</v>
      </c>
      <c r="K478" s="155">
        <v>5</v>
      </c>
      <c r="L478" s="155">
        <v>5</v>
      </c>
      <c r="M478" s="157">
        <f>(H478*1.33+I478*1.67+J478*2)/E478</f>
        <v>0.147777777777778</v>
      </c>
      <c r="N478" s="155">
        <f>M478+F478</f>
        <v>0.747777777777778</v>
      </c>
    </row>
    <row r="479" ht="14.5" customHeight="1">
      <c r="A479" t="s" s="163">
        <v>79</v>
      </c>
      <c r="B479" s="155">
        <v>2016</v>
      </c>
      <c r="C479" t="s" s="156">
        <v>263</v>
      </c>
      <c r="D479" s="155">
        <v>42</v>
      </c>
      <c r="E479" s="155">
        <v>28</v>
      </c>
      <c r="F479" s="157">
        <f>E479/D479</f>
        <v>0.666666666666667</v>
      </c>
      <c r="G479" s="164">
        <v>24</v>
      </c>
      <c r="H479" s="155">
        <v>4</v>
      </c>
      <c r="I479" s="155">
        <v>0</v>
      </c>
      <c r="J479" s="155">
        <v>0</v>
      </c>
      <c r="K479" s="155">
        <v>6</v>
      </c>
      <c r="L479" s="155">
        <v>20</v>
      </c>
      <c r="M479" s="157">
        <f>(H479*1.33+I479*1.67+J479*2)/E479</f>
        <v>0.19</v>
      </c>
      <c r="N479" s="155">
        <f>M479+F479</f>
        <v>0.856666666666667</v>
      </c>
    </row>
    <row r="480" ht="14.5" customHeight="1">
      <c r="A480" t="s" s="163">
        <v>79</v>
      </c>
      <c r="B480" s="155">
        <v>2017</v>
      </c>
      <c r="C480" t="s" s="156">
        <v>262</v>
      </c>
      <c r="D480" s="155">
        <f>'2017 Field of Dreamers - 2017 -'!C32</f>
        <v>66</v>
      </c>
      <c r="E480" s="155">
        <f>'2017 Field of Dreamers - 2017 -'!D32</f>
        <v>42</v>
      </c>
      <c r="F480" s="155">
        <f>'2017 Field of Dreamers - 2017 -'!E32</f>
        <v>0.636363636363636</v>
      </c>
      <c r="G480" s="155">
        <f>'2017 Field of Dreamers - 2017 -'!F32</f>
        <v>37</v>
      </c>
      <c r="H480" s="155">
        <f>'2017 Field of Dreamers - 2017 -'!G32</f>
        <v>4</v>
      </c>
      <c r="I480" s="155">
        <f>'2017 Field of Dreamers - 2017 -'!H32</f>
        <v>0</v>
      </c>
      <c r="J480" s="155">
        <f>'2017 Field of Dreamers - 2017 -'!I32</f>
        <v>1</v>
      </c>
      <c r="K480" s="155">
        <f>'2017 Field of Dreamers - 2017 -'!J32</f>
        <v>15</v>
      </c>
      <c r="L480" s="155">
        <f>'2017 Field of Dreamers - 2017 -'!K32</f>
        <v>20</v>
      </c>
      <c r="M480" s="155">
        <f>'2017 Field of Dreamers - 2017 -'!L32</f>
        <v>0.174571428571429</v>
      </c>
      <c r="N480" s="155">
        <f>'2017 Field of Dreamers - 2017 -'!M32</f>
        <v>0.810935064935065</v>
      </c>
    </row>
    <row r="481" ht="14.5" customHeight="1">
      <c r="A481" t="s" s="163">
        <v>79</v>
      </c>
      <c r="B481" s="155">
        <v>2018</v>
      </c>
      <c r="C481" t="s" s="156">
        <v>259</v>
      </c>
      <c r="D481" s="155">
        <f>'All Seasons - All Seasons'!C228</f>
        <v>60</v>
      </c>
      <c r="E481" s="155">
        <f>'All Seasons - All Seasons'!D228</f>
        <v>37</v>
      </c>
      <c r="F481" s="155">
        <f>'All Seasons - All Seasons'!E228</f>
        <v>0.616666666666667</v>
      </c>
      <c r="G481" s="155">
        <f>'All Seasons - All Seasons'!F228</f>
        <v>31</v>
      </c>
      <c r="H481" s="155">
        <f>'All Seasons - All Seasons'!G228</f>
        <v>5</v>
      </c>
      <c r="I481" s="155">
        <f>'All Seasons - All Seasons'!H228</f>
        <v>0</v>
      </c>
      <c r="J481" s="155">
        <f>'All Seasons - All Seasons'!I228</f>
        <v>1</v>
      </c>
      <c r="K481" s="155">
        <f>'All Seasons - All Seasons'!J228</f>
        <v>15</v>
      </c>
      <c r="L481" s="155">
        <f>'All Seasons - All Seasons'!K228</f>
        <v>20</v>
      </c>
      <c r="M481" s="155">
        <f>'All Seasons - All Seasons'!L228</f>
        <v>0.234189189189189</v>
      </c>
      <c r="N481" s="155">
        <f>'All Seasons - All Seasons'!M228</f>
        <v>0.850855855855856</v>
      </c>
    </row>
    <row r="482" ht="14.5" customHeight="1">
      <c r="A482" t="s" s="163">
        <v>79</v>
      </c>
      <c r="B482" s="155">
        <v>2019</v>
      </c>
      <c r="C482" t="s" s="156">
        <v>264</v>
      </c>
      <c r="D482" s="155">
        <f>'2019 Field of Dreamers - 2019 -'!C52</f>
        <v>17</v>
      </c>
      <c r="E482" s="155">
        <f>'2019 Field of Dreamers - 2019 -'!D52</f>
        <v>9</v>
      </c>
      <c r="F482" s="155">
        <f>'2019 Field of Dreamers - 2019 -'!E52</f>
        <v>0.529411764705882</v>
      </c>
      <c r="G482" s="155">
        <f>'2019 Field of Dreamers - 2019 -'!F52</f>
        <v>6</v>
      </c>
      <c r="H482" s="155">
        <f>'2019 Field of Dreamers - 2019 -'!G52</f>
        <v>3</v>
      </c>
      <c r="I482" s="155">
        <f>'2019 Field of Dreamers - 2019 -'!H52</f>
        <v>0</v>
      </c>
      <c r="J482" s="155">
        <f>'2019 Field of Dreamers - 2019 -'!I52</f>
        <v>0</v>
      </c>
      <c r="K482" s="155">
        <f>'2019 Field of Dreamers - 2019 -'!J52</f>
        <v>5</v>
      </c>
      <c r="L482" s="155">
        <f>'2019 Field of Dreamers - 2019 -'!K52</f>
        <v>4</v>
      </c>
      <c r="M482" s="155">
        <f>'2019 Field of Dreamers - 2019 -'!L52</f>
        <v>0.444333333333333</v>
      </c>
      <c r="N482" s="155">
        <f>'2019 Field of Dreamers - 2019 -'!M52</f>
        <v>0.9737450980392151</v>
      </c>
    </row>
    <row r="483" ht="14.5" customHeight="1">
      <c r="A483" t="s" s="158">
        <v>258</v>
      </c>
      <c r="B483" s="159"/>
      <c r="C483" s="160"/>
      <c r="D483" s="161">
        <f>SUM(D476:D482)</f>
        <v>248</v>
      </c>
      <c r="E483" s="161">
        <f>SUM(E476:E482)</f>
        <v>157</v>
      </c>
      <c r="F483" s="162">
        <f>E483/D483</f>
        <v>0.633064516129032</v>
      </c>
      <c r="G483" s="161">
        <f>SUM(G476:G482)</f>
        <v>136</v>
      </c>
      <c r="H483" s="161">
        <f>SUM(H476:H482)</f>
        <v>19</v>
      </c>
      <c r="I483" s="161">
        <f>SUM(I476:I482)</f>
        <v>0</v>
      </c>
      <c r="J483" s="161">
        <f>SUM(J476:J482)</f>
        <v>2</v>
      </c>
      <c r="K483" s="161">
        <f>SUM(K476:K482)</f>
        <v>51</v>
      </c>
      <c r="L483" s="161">
        <f>SUM(L476:L482)</f>
        <v>83</v>
      </c>
      <c r="M483" s="162">
        <f>(H483*1.33+I483*1.67+J483*2)/E483</f>
        <v>0.186433121019108</v>
      </c>
      <c r="N483" s="161">
        <f>M483+F483</f>
        <v>0.8194976371481399</v>
      </c>
    </row>
    <row r="484" ht="14.5" customHeight="1">
      <c r="A484" s="151"/>
      <c r="B484" s="152"/>
      <c r="C484" s="165"/>
      <c r="D484" s="152"/>
      <c r="E484" s="152"/>
      <c r="F484" s="152"/>
      <c r="G484" s="152"/>
      <c r="H484" s="152"/>
      <c r="I484" s="152"/>
      <c r="J484" s="152"/>
      <c r="K484" s="152"/>
      <c r="L484" s="152"/>
      <c r="M484" s="152"/>
      <c r="N484" s="152"/>
    </row>
    <row r="485" ht="14.5" customHeight="1">
      <c r="A485" t="s" s="154">
        <v>197</v>
      </c>
      <c r="B485" s="155">
        <v>2017</v>
      </c>
      <c r="C485" t="s" s="156">
        <v>265</v>
      </c>
      <c r="D485" s="155">
        <f>'2017 - 2017 - Field of Dreamers'!C33</f>
        <v>73</v>
      </c>
      <c r="E485" s="155">
        <f>'2017 - 2017 - Field of Dreamers'!D33</f>
        <v>37</v>
      </c>
      <c r="F485" s="155">
        <f>'2017 - 2017 - Field of Dreamers'!E33</f>
        <v>0.506849315068493</v>
      </c>
      <c r="G485" s="155">
        <f>'2017 - 2017 - Field of Dreamers'!F33</f>
        <v>37</v>
      </c>
      <c r="H485" s="155">
        <f>'2017 - 2017 - Field of Dreamers'!G33</f>
        <v>0</v>
      </c>
      <c r="I485" s="155">
        <f>'2017 - 2017 - Field of Dreamers'!H33</f>
        <v>0</v>
      </c>
      <c r="J485" s="155">
        <f>'2017 - 2017 - Field of Dreamers'!I33</f>
        <v>0</v>
      </c>
      <c r="K485" s="155">
        <f>'2017 - 2017 - Field of Dreamers'!J33</f>
        <v>16</v>
      </c>
      <c r="L485" s="155">
        <f>'2017 - 2017 - Field of Dreamers'!K33</f>
        <v>20</v>
      </c>
      <c r="M485" s="155">
        <f>'2017 - 2017 - Field of Dreamers'!L33</f>
        <v>0</v>
      </c>
      <c r="N485" s="155">
        <f>'2017 - 2017 - Field of Dreamers'!M33</f>
        <v>0.506849315068493</v>
      </c>
    </row>
    <row r="486" ht="14.5" customHeight="1">
      <c r="A486" t="s" s="154">
        <v>197</v>
      </c>
      <c r="B486" s="155">
        <v>2018</v>
      </c>
      <c r="C486" t="s" s="156">
        <v>262</v>
      </c>
      <c r="D486" s="155">
        <f>'All Seasons - All Seasons'!C230</f>
        <v>46</v>
      </c>
      <c r="E486" s="155">
        <f>'All Seasons - All Seasons'!D230</f>
        <v>22</v>
      </c>
      <c r="F486" s="155">
        <f>'All Seasons - All Seasons'!E230</f>
        <v>0.478260869565217</v>
      </c>
      <c r="G486" s="155">
        <f>'All Seasons - All Seasons'!F230</f>
        <v>22</v>
      </c>
      <c r="H486" s="155">
        <f>'All Seasons - All Seasons'!G230</f>
        <v>0</v>
      </c>
      <c r="I486" s="155">
        <f>'All Seasons - All Seasons'!H230</f>
        <v>0</v>
      </c>
      <c r="J486" s="155">
        <f>'All Seasons - All Seasons'!I230</f>
        <v>0</v>
      </c>
      <c r="K486" s="155">
        <f>'All Seasons - All Seasons'!J230</f>
        <v>8</v>
      </c>
      <c r="L486" s="155">
        <f>'All Seasons - All Seasons'!K230</f>
        <v>11</v>
      </c>
      <c r="M486" s="155">
        <f>'All Seasons - All Seasons'!L230</f>
        <v>0</v>
      </c>
      <c r="N486" s="155">
        <f>'All Seasons - All Seasons'!M230</f>
        <v>0.478260869565217</v>
      </c>
    </row>
    <row r="487" ht="14.5" customHeight="1">
      <c r="A487" t="s" s="154">
        <v>197</v>
      </c>
      <c r="B487" s="155">
        <v>2019</v>
      </c>
      <c r="C487" t="s" s="156">
        <v>264</v>
      </c>
      <c r="D487" s="155">
        <f>'2019 Field of Dreamers - 2019 -'!C48</f>
        <v>38</v>
      </c>
      <c r="E487" s="155">
        <f>'2019 Field of Dreamers - 2019 -'!D48</f>
        <v>13</v>
      </c>
      <c r="F487" s="155">
        <f>'2019 Field of Dreamers - 2019 -'!E48</f>
        <v>0.342105263157895</v>
      </c>
      <c r="G487" s="155">
        <f>'2019 Field of Dreamers - 2019 -'!F48</f>
        <v>13</v>
      </c>
      <c r="H487" s="155">
        <f>'2019 Field of Dreamers - 2019 -'!G48</f>
        <v>0</v>
      </c>
      <c r="I487" s="155">
        <f>'2019 Field of Dreamers - 2019 -'!H48</f>
        <v>1</v>
      </c>
      <c r="J487" s="155">
        <f>'2019 Field of Dreamers - 2019 -'!I48</f>
        <v>0</v>
      </c>
      <c r="K487" s="155">
        <f>'2019 Field of Dreamers - 2019 -'!J48</f>
        <v>5</v>
      </c>
      <c r="L487" s="155">
        <f>'2019 Field of Dreamers - 2019 -'!K48</f>
        <v>8</v>
      </c>
      <c r="M487" s="155">
        <f>'2019 Field of Dreamers - 2019 -'!L48</f>
        <v>0.128230769230769</v>
      </c>
      <c r="N487" s="155">
        <f>'2019 Field of Dreamers - 2019 -'!M48</f>
        <v>0.470336032388664</v>
      </c>
    </row>
    <row r="488" ht="14.5" customHeight="1">
      <c r="A488" t="s" s="158">
        <v>258</v>
      </c>
      <c r="B488" s="159"/>
      <c r="C488" s="160"/>
      <c r="D488" s="161">
        <f>SUM(D485:D487)</f>
        <v>157</v>
      </c>
      <c r="E488" s="161">
        <f>SUM(E485:E487)</f>
        <v>72</v>
      </c>
      <c r="F488" s="162">
        <f>E488/D488</f>
        <v>0.45859872611465</v>
      </c>
      <c r="G488" s="161">
        <f>SUM(G485:G487)</f>
        <v>72</v>
      </c>
      <c r="H488" s="161">
        <f>SUM(H485:H487)</f>
        <v>0</v>
      </c>
      <c r="I488" s="161">
        <f>SUM(I485:I487)</f>
        <v>1</v>
      </c>
      <c r="J488" s="161">
        <f>SUM(J485:J487)</f>
        <v>0</v>
      </c>
      <c r="K488" s="161">
        <f>SUM(K485:K487)</f>
        <v>29</v>
      </c>
      <c r="L488" s="161">
        <f>SUM(L485:L487)</f>
        <v>39</v>
      </c>
      <c r="M488" s="162">
        <f>(H488*1.33+I488*1.67+J488*2)/E488</f>
        <v>0.0231944444444444</v>
      </c>
      <c r="N488" s="161">
        <f>M488+F488</f>
        <v>0.481793170559094</v>
      </c>
    </row>
    <row r="489" ht="14.5" customHeight="1">
      <c r="A489" s="151"/>
      <c r="B489" s="165"/>
      <c r="C489" s="165"/>
      <c r="D489" s="165"/>
      <c r="E489" s="165"/>
      <c r="F489" s="165"/>
      <c r="G489" s="165"/>
      <c r="H489" s="165"/>
      <c r="I489" s="165"/>
      <c r="J489" s="165"/>
      <c r="K489" s="165"/>
      <c r="L489" s="165"/>
      <c r="M489" s="165"/>
      <c r="N489" s="165"/>
    </row>
    <row r="490" ht="14.5" customHeight="1">
      <c r="A490" t="s" s="163">
        <v>92</v>
      </c>
      <c r="B490" s="155">
        <v>2014</v>
      </c>
      <c r="C490" t="s" s="156">
        <v>263</v>
      </c>
      <c r="D490" s="155">
        <v>4</v>
      </c>
      <c r="E490" s="155">
        <v>1</v>
      </c>
      <c r="F490" s="157">
        <f>E490/D490</f>
        <v>0.25</v>
      </c>
      <c r="G490" s="155">
        <v>1</v>
      </c>
      <c r="H490" s="155">
        <v>0</v>
      </c>
      <c r="I490" s="155">
        <v>0</v>
      </c>
      <c r="J490" s="155">
        <v>0</v>
      </c>
      <c r="K490" s="155">
        <v>1</v>
      </c>
      <c r="L490" s="155">
        <v>1</v>
      </c>
      <c r="M490" s="157">
        <f>(H490*1.33+I490*1.67+J490*2)/E490</f>
        <v>0</v>
      </c>
      <c r="N490" s="155">
        <f>M490+F490</f>
        <v>0.25</v>
      </c>
    </row>
    <row r="491" ht="14.5" customHeight="1">
      <c r="A491" t="s" s="163">
        <v>92</v>
      </c>
      <c r="B491" s="155">
        <v>2015</v>
      </c>
      <c r="C491" t="s" s="156">
        <v>263</v>
      </c>
      <c r="D491" s="155">
        <v>16</v>
      </c>
      <c r="E491" s="155">
        <v>9</v>
      </c>
      <c r="F491" s="157">
        <f>E491/D491</f>
        <v>0.5625</v>
      </c>
      <c r="G491" s="164">
        <v>8</v>
      </c>
      <c r="H491" s="155">
        <v>1</v>
      </c>
      <c r="I491" s="155">
        <v>0</v>
      </c>
      <c r="J491" s="155">
        <v>0</v>
      </c>
      <c r="K491" s="155">
        <v>6</v>
      </c>
      <c r="L491" s="155">
        <v>5</v>
      </c>
      <c r="M491" s="157">
        <f>(H491*1.33+I491*1.67+J491*2)/E491</f>
        <v>0.147777777777778</v>
      </c>
      <c r="N491" s="155">
        <f>M491+F491</f>
        <v>0.710277777777778</v>
      </c>
    </row>
    <row r="492" ht="14.5" customHeight="1">
      <c r="A492" t="s" s="163">
        <v>92</v>
      </c>
      <c r="B492" s="155">
        <v>2016</v>
      </c>
      <c r="C492" t="s" s="156">
        <v>263</v>
      </c>
      <c r="D492" s="155">
        <v>30</v>
      </c>
      <c r="E492" s="155">
        <v>10</v>
      </c>
      <c r="F492" s="157">
        <f>E492/D492</f>
        <v>0.333333333333333</v>
      </c>
      <c r="G492" s="164">
        <v>10</v>
      </c>
      <c r="H492" s="155">
        <v>0</v>
      </c>
      <c r="I492" s="155">
        <v>0</v>
      </c>
      <c r="J492" s="155">
        <v>0</v>
      </c>
      <c r="K492" s="155">
        <v>12</v>
      </c>
      <c r="L492" s="155">
        <v>3</v>
      </c>
      <c r="M492" s="157">
        <f>(H492*1.33+I492*1.67+J492*2)/E492</f>
        <v>0</v>
      </c>
      <c r="N492" s="155">
        <f>M492+F492</f>
        <v>0.333333333333333</v>
      </c>
    </row>
    <row r="493" ht="14.5" customHeight="1">
      <c r="A493" t="s" s="163">
        <v>92</v>
      </c>
      <c r="B493" s="155">
        <v>2017</v>
      </c>
      <c r="C493" t="s" s="156">
        <v>264</v>
      </c>
      <c r="D493" s="155">
        <f>'2017 - 2017 - Field of Dreamers'!C47</f>
        <v>30</v>
      </c>
      <c r="E493" s="155">
        <f>'2017 - 2017 - Field of Dreamers'!D47</f>
        <v>17</v>
      </c>
      <c r="F493" s="155">
        <f>'2017 - 2017 - Field of Dreamers'!E47</f>
        <v>0.566666666666667</v>
      </c>
      <c r="G493" s="155">
        <f>'2017 - 2017 - Field of Dreamers'!F47</f>
        <v>15</v>
      </c>
      <c r="H493" s="155">
        <f>'2017 - 2017 - Field of Dreamers'!G47</f>
        <v>2</v>
      </c>
      <c r="I493" s="155">
        <f>'2017 - 2017 - Field of Dreamers'!H47</f>
        <v>0</v>
      </c>
      <c r="J493" s="155">
        <f>'2017 - 2017 - Field of Dreamers'!I47</f>
        <v>0</v>
      </c>
      <c r="K493" s="155">
        <f>'2017 - 2017 - Field of Dreamers'!J47</f>
        <v>7</v>
      </c>
      <c r="L493" s="155">
        <f>'2017 - 2017 - Field of Dreamers'!K47</f>
        <v>7</v>
      </c>
      <c r="M493" s="155">
        <f>'2017 - 2017 - Field of Dreamers'!L47</f>
        <v>0</v>
      </c>
      <c r="N493" s="155">
        <f>'2017 - 2017 - Field of Dreamers'!M47</f>
        <v>0.566666666666667</v>
      </c>
    </row>
    <row r="494" ht="14.5" customHeight="1">
      <c r="A494" t="s" s="158">
        <v>258</v>
      </c>
      <c r="B494" s="159"/>
      <c r="C494" s="160"/>
      <c r="D494" s="161">
        <f>SUM(D490:D493)</f>
        <v>80</v>
      </c>
      <c r="E494" s="161">
        <f>SUM(E490:E493)</f>
        <v>37</v>
      </c>
      <c r="F494" s="162">
        <f>E494/D494</f>
        <v>0.4625</v>
      </c>
      <c r="G494" s="161">
        <f>SUM(G490:G493)</f>
        <v>34</v>
      </c>
      <c r="H494" s="161">
        <f>SUM(H490:H493)</f>
        <v>3</v>
      </c>
      <c r="I494" s="161">
        <f>SUM(I490:I493)</f>
        <v>0</v>
      </c>
      <c r="J494" s="161">
        <f>SUM(J490:J493)</f>
        <v>0</v>
      </c>
      <c r="K494" s="161">
        <f>SUM(K490:K493)</f>
        <v>26</v>
      </c>
      <c r="L494" s="161">
        <f>SUM(L490:L493)</f>
        <v>16</v>
      </c>
      <c r="M494" s="162">
        <f>(H494*1.33+I494*1.67+J494*2)/E494</f>
        <v>0.107837837837838</v>
      </c>
      <c r="N494" s="161">
        <f>M494+F494</f>
        <v>0.570337837837838</v>
      </c>
    </row>
    <row r="495" ht="14.5" customHeight="1">
      <c r="A495" s="151"/>
      <c r="B495" s="152"/>
      <c r="C495" s="165"/>
      <c r="D495" s="152"/>
      <c r="E495" s="152"/>
      <c r="F495" s="152"/>
      <c r="G495" s="152"/>
      <c r="H495" s="152"/>
      <c r="I495" s="152"/>
      <c r="J495" s="152"/>
      <c r="K495" s="152"/>
      <c r="L495" s="152"/>
      <c r="M495" s="152"/>
      <c r="N495" s="152"/>
    </row>
    <row r="496" ht="14.5" customHeight="1">
      <c r="A496" t="s" s="163">
        <v>236</v>
      </c>
      <c r="B496" s="155">
        <v>2019</v>
      </c>
      <c r="C496" t="s" s="156">
        <v>262</v>
      </c>
      <c r="D496" s="155">
        <f>'2019 Field of Dreamers - 2019 -'!C45</f>
        <v>21</v>
      </c>
      <c r="E496" s="155">
        <f>'2019 Field of Dreamers - 2019 -'!D45</f>
        <v>15</v>
      </c>
      <c r="F496" s="155">
        <f>'2019 Field of Dreamers - 2019 -'!E45</f>
        <v>0.714285714285714</v>
      </c>
      <c r="G496" s="155">
        <f>'2019 Field of Dreamers - 2019 -'!F45</f>
        <v>15</v>
      </c>
      <c r="H496" s="155">
        <f>'2019 Field of Dreamers - 2019 -'!G45</f>
        <v>0</v>
      </c>
      <c r="I496" s="155">
        <f>'2019 Field of Dreamers - 2019 -'!H45</f>
        <v>0</v>
      </c>
      <c r="J496" s="155">
        <f>'2019 Field of Dreamers - 2019 -'!I45</f>
        <v>0</v>
      </c>
      <c r="K496" s="155">
        <f>'2019 Field of Dreamers - 2019 -'!J45</f>
        <v>6</v>
      </c>
      <c r="L496" s="155">
        <f>'2019 Field of Dreamers - 2019 -'!K45</f>
        <v>8</v>
      </c>
      <c r="M496" s="155">
        <f>'2019 Field of Dreamers - 2019 -'!L45</f>
        <v>0</v>
      </c>
      <c r="N496" s="155">
        <f>'2019 Field of Dreamers - 2019 -'!M45</f>
        <v>0.714285714285714</v>
      </c>
    </row>
    <row r="497" ht="14.5" customHeight="1">
      <c r="A497" t="s" s="158">
        <v>258</v>
      </c>
      <c r="B497" s="159"/>
      <c r="C497" s="160"/>
      <c r="D497" s="161">
        <f>D496</f>
        <v>21</v>
      </c>
      <c r="E497" s="161">
        <f>E496</f>
        <v>15</v>
      </c>
      <c r="F497" s="162">
        <f>E497/D497</f>
        <v>0.714285714285714</v>
      </c>
      <c r="G497" s="161">
        <f>G496</f>
        <v>15</v>
      </c>
      <c r="H497" s="161">
        <f>H496</f>
        <v>0</v>
      </c>
      <c r="I497" s="161">
        <f>I496</f>
        <v>0</v>
      </c>
      <c r="J497" s="161">
        <f>J496</f>
        <v>0</v>
      </c>
      <c r="K497" s="161">
        <f>K496</f>
        <v>6</v>
      </c>
      <c r="L497" s="161">
        <f>L496</f>
        <v>8</v>
      </c>
      <c r="M497" s="162">
        <f>(H497*1.33+I497*1.67+J497*2)/E497</f>
        <v>0</v>
      </c>
      <c r="N497" s="161">
        <f>M497+F497</f>
        <v>0.714285714285714</v>
      </c>
    </row>
    <row r="498" ht="14.5" customHeight="1">
      <c r="A498" s="151"/>
      <c r="B498" s="152"/>
      <c r="C498" s="165"/>
      <c r="D498" s="152"/>
      <c r="E498" s="152"/>
      <c r="F498" s="152"/>
      <c r="G498" s="152"/>
      <c r="H498" s="152"/>
      <c r="I498" s="152"/>
      <c r="J498" s="152"/>
      <c r="K498" s="152"/>
      <c r="L498" s="152"/>
      <c r="M498" s="152"/>
      <c r="N498" s="152"/>
    </row>
    <row r="499" ht="14.5" customHeight="1">
      <c r="A499" t="s" s="163">
        <v>75</v>
      </c>
      <c r="B499" s="155">
        <v>2013</v>
      </c>
      <c r="C499" t="s" s="156">
        <v>263</v>
      </c>
      <c r="D499" s="155">
        <v>12</v>
      </c>
      <c r="E499" s="155">
        <v>8</v>
      </c>
      <c r="F499" s="157">
        <f>E499/D499</f>
        <v>0.666666666666667</v>
      </c>
      <c r="G499" s="164">
        <v>6</v>
      </c>
      <c r="H499" s="155">
        <v>0</v>
      </c>
      <c r="I499" s="155">
        <v>2</v>
      </c>
      <c r="J499" s="155">
        <v>0</v>
      </c>
      <c r="K499" s="155">
        <v>2</v>
      </c>
      <c r="L499" s="155">
        <v>1</v>
      </c>
      <c r="M499" s="157">
        <f>(H499*1.33+I499*1.67+J499*2)/E499</f>
        <v>0.4175</v>
      </c>
      <c r="N499" s="155">
        <f>M499+F499</f>
        <v>1.08416666666667</v>
      </c>
    </row>
    <row r="500" ht="14.5" customHeight="1">
      <c r="A500" t="s" s="163">
        <v>75</v>
      </c>
      <c r="B500" s="155">
        <v>2015</v>
      </c>
      <c r="C500" t="s" s="156">
        <v>263</v>
      </c>
      <c r="D500" s="155">
        <v>8</v>
      </c>
      <c r="E500" s="155">
        <v>5</v>
      </c>
      <c r="F500" s="157">
        <f>E500/D500</f>
        <v>0.625</v>
      </c>
      <c r="G500" s="164">
        <v>3</v>
      </c>
      <c r="H500" s="155">
        <v>1</v>
      </c>
      <c r="I500" s="155">
        <v>0</v>
      </c>
      <c r="J500" s="155">
        <v>1</v>
      </c>
      <c r="K500" s="155">
        <v>2</v>
      </c>
      <c r="L500" s="155">
        <v>1</v>
      </c>
      <c r="M500" s="157">
        <f>(H500*1.33+I500*1.67+J500*2)/E500</f>
        <v>0.666</v>
      </c>
      <c r="N500" s="155">
        <f>M500+F500</f>
        <v>1.291</v>
      </c>
    </row>
    <row r="501" ht="14.5" customHeight="1">
      <c r="A501" t="s" s="163">
        <v>75</v>
      </c>
      <c r="B501" s="155">
        <v>2016</v>
      </c>
      <c r="C501" t="s" s="156">
        <v>263</v>
      </c>
      <c r="D501" s="155">
        <v>5</v>
      </c>
      <c r="E501" s="155">
        <v>2</v>
      </c>
      <c r="F501" s="157">
        <f>E501/D501</f>
        <v>0.4</v>
      </c>
      <c r="G501" s="155">
        <v>2</v>
      </c>
      <c r="H501" s="155">
        <v>0</v>
      </c>
      <c r="I501" s="155">
        <v>0</v>
      </c>
      <c r="J501" s="155">
        <v>0</v>
      </c>
      <c r="K501" s="155">
        <v>2</v>
      </c>
      <c r="L501" s="155">
        <v>0</v>
      </c>
      <c r="M501" s="157">
        <f>(H501*1.33+I501*1.67+J501*2)/E501</f>
        <v>0</v>
      </c>
      <c r="N501" s="155">
        <f>M501+F501</f>
        <v>0.4</v>
      </c>
    </row>
    <row r="502" ht="14.5" customHeight="1">
      <c r="A502" t="s" s="163">
        <v>75</v>
      </c>
      <c r="B502" s="155">
        <v>2017</v>
      </c>
      <c r="C502" t="s" s="156">
        <v>259</v>
      </c>
      <c r="D502" s="155">
        <f>'2017 - 2017 - Field of Dreamers'!C8</f>
        <v>67</v>
      </c>
      <c r="E502" s="155">
        <f>'2017 - 2017 - Field of Dreamers'!D8</f>
        <v>51</v>
      </c>
      <c r="F502" s="155">
        <f>'2017 - 2017 - Field of Dreamers'!E8</f>
        <v>0.761194029850746</v>
      </c>
      <c r="G502" s="155">
        <f>'2017 - 2017 - Field of Dreamers'!F8</f>
        <v>18</v>
      </c>
      <c r="H502" s="155">
        <f>'2017 - 2017 - Field of Dreamers'!G8</f>
        <v>23</v>
      </c>
      <c r="I502" s="155">
        <f>'2017 - 2017 - Field of Dreamers'!H8</f>
        <v>3</v>
      </c>
      <c r="J502" s="155">
        <f>'2017 - 2017 - Field of Dreamers'!I8</f>
        <v>7</v>
      </c>
      <c r="K502" s="155">
        <f>'2017 - 2017 - Field of Dreamers'!J8</f>
        <v>42</v>
      </c>
      <c r="L502" s="155">
        <f>'2017 - 2017 - Field of Dreamers'!K8</f>
        <v>34</v>
      </c>
      <c r="M502" s="155">
        <f>'2017 - 2017 - Field of Dreamers'!L8</f>
        <v>0.973725490196078</v>
      </c>
      <c r="N502" s="155">
        <f>'2017 - 2017 - Field of Dreamers'!M8</f>
        <v>1.73491952004682</v>
      </c>
    </row>
    <row r="503" ht="14.5" customHeight="1">
      <c r="A503" t="s" s="163">
        <v>75</v>
      </c>
      <c r="B503" s="155">
        <v>2018</v>
      </c>
      <c r="C503" t="s" s="156">
        <v>264</v>
      </c>
      <c r="D503" s="155">
        <f>'All Seasons - All Seasons'!C239</f>
        <v>35</v>
      </c>
      <c r="E503" s="155">
        <f>'All Seasons - All Seasons'!D239</f>
        <v>28</v>
      </c>
      <c r="F503" s="155">
        <f>'All Seasons - All Seasons'!E239</f>
        <v>0.8</v>
      </c>
      <c r="G503" s="155">
        <f>'All Seasons - All Seasons'!F239</f>
        <v>15</v>
      </c>
      <c r="H503" s="155">
        <f>'All Seasons - All Seasons'!G239</f>
        <v>6</v>
      </c>
      <c r="I503" s="155">
        <f>'All Seasons - All Seasons'!H239</f>
        <v>5</v>
      </c>
      <c r="J503" s="155">
        <f>'All Seasons - All Seasons'!I239</f>
        <v>2</v>
      </c>
      <c r="K503" s="155">
        <f>'All Seasons - All Seasons'!J239</f>
        <v>19</v>
      </c>
      <c r="L503" s="155">
        <f>'All Seasons - All Seasons'!K239</f>
        <v>16</v>
      </c>
      <c r="M503" s="155">
        <f>'All Seasons - All Seasons'!L239</f>
        <v>0.726178571428571</v>
      </c>
      <c r="N503" s="155">
        <f>'All Seasons - All Seasons'!M239</f>
        <v>1.52617857142857</v>
      </c>
    </row>
    <row r="504" ht="14.5" customHeight="1">
      <c r="A504" t="s" s="163">
        <v>75</v>
      </c>
      <c r="B504" s="155">
        <v>2019</v>
      </c>
      <c r="C504" t="s" s="156">
        <v>259</v>
      </c>
      <c r="D504" s="155">
        <f>'2019 Field of Dreamers - 2019 -'!C16</f>
        <v>12</v>
      </c>
      <c r="E504" s="155">
        <f>'2019 Field of Dreamers - 2019 -'!D16</f>
        <v>11</v>
      </c>
      <c r="F504" s="155">
        <f>'2019 Field of Dreamers - 2019 -'!E16</f>
        <v>0.916666666666667</v>
      </c>
      <c r="G504" s="155">
        <f>'2019 Field of Dreamers - 2019 -'!F16</f>
        <v>6</v>
      </c>
      <c r="H504" s="155">
        <f>'2019 Field of Dreamers - 2019 -'!G16</f>
        <v>5</v>
      </c>
      <c r="I504" s="155">
        <f>'2019 Field of Dreamers - 2019 -'!H16</f>
        <v>0</v>
      </c>
      <c r="J504" s="155">
        <f>'2019 Field of Dreamers - 2019 -'!I16</f>
        <v>0</v>
      </c>
      <c r="K504" s="155">
        <f>'2019 Field of Dreamers - 2019 -'!J16</f>
        <v>6</v>
      </c>
      <c r="L504" s="155">
        <f>'2019 Field of Dreamers - 2019 -'!K16</f>
        <v>5</v>
      </c>
      <c r="M504" s="155">
        <f>'2019 Field of Dreamers - 2019 -'!L16</f>
        <v>0.605909090909091</v>
      </c>
      <c r="N504" s="155">
        <f>'2019 Field of Dreamers - 2019 -'!M16</f>
        <v>1.52257575757576</v>
      </c>
    </row>
    <row r="505" ht="14.5" customHeight="1">
      <c r="A505" t="s" s="158">
        <v>258</v>
      </c>
      <c r="B505" s="159"/>
      <c r="C505" s="160"/>
      <c r="D505" s="161">
        <f>SUM(D499:D504)</f>
        <v>139</v>
      </c>
      <c r="E505" s="161">
        <f>SUM(E499:E504)</f>
        <v>105</v>
      </c>
      <c r="F505" s="162">
        <f>E505/D505</f>
        <v>0.755395683453237</v>
      </c>
      <c r="G505" s="161">
        <f>SUM(G499:G504)</f>
        <v>50</v>
      </c>
      <c r="H505" s="161">
        <f>SUM(H499:H504)</f>
        <v>35</v>
      </c>
      <c r="I505" s="161">
        <f>SUM(I499:I504)</f>
        <v>10</v>
      </c>
      <c r="J505" s="161">
        <f>SUM(J499:J504)</f>
        <v>10</v>
      </c>
      <c r="K505" s="161">
        <f>SUM(K499:K504)</f>
        <v>73</v>
      </c>
      <c r="L505" s="161">
        <f>SUM(L499:L504)</f>
        <v>57</v>
      </c>
      <c r="M505" s="162">
        <f>(H505*1.33+I505*1.67+J505*2)/E505</f>
        <v>0.792857142857143</v>
      </c>
      <c r="N505" s="161">
        <f>M505+F505</f>
        <v>1.54825282631038</v>
      </c>
    </row>
    <row r="506" ht="14.5" customHeight="1">
      <c r="A506" s="151"/>
      <c r="B506" s="152"/>
      <c r="C506" s="165"/>
      <c r="D506" s="152"/>
      <c r="E506" s="152"/>
      <c r="F506" s="152"/>
      <c r="G506" s="152"/>
      <c r="H506" s="152"/>
      <c r="I506" s="152"/>
      <c r="J506" s="152"/>
      <c r="K506" s="152"/>
      <c r="L506" s="152"/>
      <c r="M506" s="152"/>
      <c r="N506" s="152"/>
    </row>
    <row r="507" ht="14.5" customHeight="1">
      <c r="A507" t="s" s="154">
        <v>136</v>
      </c>
      <c r="B507" s="155">
        <v>2017</v>
      </c>
      <c r="C507" t="s" s="156">
        <v>262</v>
      </c>
      <c r="D507" s="155">
        <f>'2017 Field of Dreamers - 2017 -'!C34</f>
        <v>63</v>
      </c>
      <c r="E507" s="155">
        <f>'2017 Field of Dreamers - 2017 -'!D34</f>
        <v>34</v>
      </c>
      <c r="F507" s="155">
        <f>'2017 Field of Dreamers - 2017 -'!E34</f>
        <v>0.53968253968254</v>
      </c>
      <c r="G507" s="155">
        <f>'2017 Field of Dreamers - 2017 -'!F34</f>
        <v>32</v>
      </c>
      <c r="H507" s="155">
        <f>'2017 Field of Dreamers - 2017 -'!G34</f>
        <v>2</v>
      </c>
      <c r="I507" s="155">
        <f>'2017 Field of Dreamers - 2017 -'!H34</f>
        <v>0</v>
      </c>
      <c r="J507" s="155">
        <f>'2017 Field of Dreamers - 2017 -'!I34</f>
        <v>0</v>
      </c>
      <c r="K507" s="155">
        <f>'2017 Field of Dreamers - 2017 -'!J34</f>
        <v>18</v>
      </c>
      <c r="L507" s="155">
        <f>'2017 Field of Dreamers - 2017 -'!K34</f>
        <v>16</v>
      </c>
      <c r="M507" s="155">
        <f>'2017 Field of Dreamers - 2017 -'!L34</f>
        <v>0.0784117647058824</v>
      </c>
      <c r="N507" s="155">
        <f>'2017 Field of Dreamers - 2017 -'!M34</f>
        <v>0.6180943043884219</v>
      </c>
    </row>
    <row r="508" ht="14.5" customHeight="1">
      <c r="A508" t="s" s="154">
        <v>136</v>
      </c>
      <c r="B508" s="155">
        <v>2018</v>
      </c>
      <c r="C508" t="s" s="156">
        <v>259</v>
      </c>
      <c r="D508" s="155">
        <f>'All Seasons - All Seasons'!C241</f>
        <v>14</v>
      </c>
      <c r="E508" s="155">
        <f>'All Seasons - All Seasons'!D241</f>
        <v>9</v>
      </c>
      <c r="F508" s="155">
        <f>'All Seasons - All Seasons'!E241</f>
        <v>0.642857142857143</v>
      </c>
      <c r="G508" s="155">
        <f>'All Seasons - All Seasons'!F241</f>
        <v>9</v>
      </c>
      <c r="H508" s="155">
        <f>'All Seasons - All Seasons'!G241</f>
        <v>0</v>
      </c>
      <c r="I508" s="155">
        <f>'All Seasons - All Seasons'!H241</f>
        <v>0</v>
      </c>
      <c r="J508" s="155">
        <f>'All Seasons - All Seasons'!I241</f>
        <v>0</v>
      </c>
      <c r="K508" s="155">
        <f>'All Seasons - All Seasons'!J241</f>
        <v>4</v>
      </c>
      <c r="L508" s="155">
        <f>'All Seasons - All Seasons'!K241</f>
        <v>3</v>
      </c>
      <c r="M508" s="155">
        <f>'All Seasons - All Seasons'!L241</f>
        <v>0</v>
      </c>
      <c r="N508" s="155">
        <f>'All Seasons - All Seasons'!M241</f>
        <v>0.642857142857143</v>
      </c>
    </row>
    <row r="509" ht="14.5" customHeight="1">
      <c r="A509" t="s" s="154">
        <v>275</v>
      </c>
      <c r="B509" s="155">
        <v>2019</v>
      </c>
      <c r="C509" t="s" s="156">
        <v>259</v>
      </c>
      <c r="D509" s="155">
        <f>'2019 Field of Dreamers - 2019 -'!C15</f>
        <v>26</v>
      </c>
      <c r="E509" s="155">
        <f>'2019 Field of Dreamers - 2019 -'!D15</f>
        <v>11</v>
      </c>
      <c r="F509" s="155">
        <f>'2019 Field of Dreamers - 2019 -'!E15</f>
        <v>0.423076923076923</v>
      </c>
      <c r="G509" s="155">
        <f>'2019 Field of Dreamers - 2019 -'!F15</f>
        <v>11</v>
      </c>
      <c r="H509" s="155">
        <f>'2019 Field of Dreamers - 2019 -'!G15</f>
        <v>0</v>
      </c>
      <c r="I509" s="155">
        <f>'2019 Field of Dreamers - 2019 -'!H15</f>
        <v>0</v>
      </c>
      <c r="J509" s="155">
        <f>'2019 Field of Dreamers - 2019 -'!I15</f>
        <v>0</v>
      </c>
      <c r="K509" s="155">
        <f>'2019 Field of Dreamers - 2019 -'!J15</f>
        <v>9</v>
      </c>
      <c r="L509" s="155">
        <f>'2019 Field of Dreamers - 2019 -'!K15</f>
        <v>5</v>
      </c>
      <c r="M509" s="155">
        <f>'2019 Field of Dreamers - 2019 -'!L15</f>
        <v>0</v>
      </c>
      <c r="N509" s="155">
        <f>'2019 Field of Dreamers - 2019 -'!M15</f>
        <v>0.423076923076923</v>
      </c>
    </row>
    <row r="510" ht="14.5" customHeight="1">
      <c r="A510" t="s" s="158">
        <v>258</v>
      </c>
      <c r="B510" s="159"/>
      <c r="C510" s="160"/>
      <c r="D510" s="161">
        <f>SUM(D507:D509)</f>
        <v>103</v>
      </c>
      <c r="E510" s="161">
        <f>SUM(E507:E509)</f>
        <v>54</v>
      </c>
      <c r="F510" s="162">
        <f>E510/D510</f>
        <v>0.5242718446601941</v>
      </c>
      <c r="G510" s="161">
        <f>SUM(G507:G509)</f>
        <v>52</v>
      </c>
      <c r="H510" s="161">
        <f>SUM(H507:H509)</f>
        <v>2</v>
      </c>
      <c r="I510" s="161">
        <f>SUM(I507:I509)</f>
        <v>0</v>
      </c>
      <c r="J510" s="161">
        <f>SUM(J507:J509)</f>
        <v>0</v>
      </c>
      <c r="K510" s="161">
        <f>SUM(K507:K509)</f>
        <v>31</v>
      </c>
      <c r="L510" s="161">
        <f>SUM(L507:L509)</f>
        <v>24</v>
      </c>
      <c r="M510" s="162">
        <f>(H510*1.33+I510*1.67+J510*2)/E510</f>
        <v>0.0492592592592593</v>
      </c>
      <c r="N510" s="161">
        <f>M510+F510</f>
        <v>0.5735311039194529</v>
      </c>
    </row>
    <row r="511" ht="14.5" customHeight="1">
      <c r="A511" s="151"/>
      <c r="B511" s="165"/>
      <c r="C511" s="165"/>
      <c r="D511" s="165"/>
      <c r="E511" s="165"/>
      <c r="F511" s="165"/>
      <c r="G511" s="165"/>
      <c r="H511" s="165"/>
      <c r="I511" s="165"/>
      <c r="J511" s="165"/>
      <c r="K511" s="165"/>
      <c r="L511" s="165"/>
      <c r="M511" s="165"/>
      <c r="N511" s="165"/>
    </row>
    <row r="512" ht="14.5" customHeight="1">
      <c r="A512" t="s" s="163">
        <v>100</v>
      </c>
      <c r="B512" s="155">
        <v>2015</v>
      </c>
      <c r="C512" t="s" s="156">
        <v>263</v>
      </c>
      <c r="D512" s="155">
        <v>23</v>
      </c>
      <c r="E512" s="155">
        <v>16</v>
      </c>
      <c r="F512" s="157">
        <f>E512/D512</f>
        <v>0.695652173913043</v>
      </c>
      <c r="G512" s="155">
        <v>16</v>
      </c>
      <c r="H512" s="155">
        <v>0</v>
      </c>
      <c r="I512" s="155">
        <v>0</v>
      </c>
      <c r="J512" s="155">
        <v>0</v>
      </c>
      <c r="K512" s="155">
        <v>12</v>
      </c>
      <c r="L512" s="155">
        <v>7</v>
      </c>
      <c r="M512" s="157">
        <f>(H512*1.33+I512*1.67+J512*2)/E512</f>
        <v>0</v>
      </c>
      <c r="N512" s="155">
        <f>M512+F512</f>
        <v>0.695652173913043</v>
      </c>
    </row>
    <row r="513" ht="14.5" customHeight="1">
      <c r="A513" t="s" s="163">
        <v>100</v>
      </c>
      <c r="B513" s="155">
        <v>2016</v>
      </c>
      <c r="C513" t="s" s="156">
        <v>263</v>
      </c>
      <c r="D513" s="155">
        <v>28</v>
      </c>
      <c r="E513" s="155">
        <v>14</v>
      </c>
      <c r="F513" s="157">
        <f>E513/D513</f>
        <v>0.5</v>
      </c>
      <c r="G513" s="155">
        <v>14</v>
      </c>
      <c r="H513" s="155">
        <v>0</v>
      </c>
      <c r="I513" s="155">
        <v>0</v>
      </c>
      <c r="J513" s="155">
        <v>0</v>
      </c>
      <c r="K513" s="155">
        <v>8</v>
      </c>
      <c r="L513" s="155">
        <v>10</v>
      </c>
      <c r="M513" s="157">
        <f>(H513*1.33+I513*1.67+J513*2)/E513</f>
        <v>0</v>
      </c>
      <c r="N513" s="155">
        <f>M513+F513</f>
        <v>0.5</v>
      </c>
    </row>
    <row r="514" ht="14.5" customHeight="1">
      <c r="A514" t="s" s="163">
        <v>100</v>
      </c>
      <c r="B514" s="155">
        <v>2017</v>
      </c>
      <c r="C514" t="s" s="156">
        <v>262</v>
      </c>
      <c r="D514" s="155">
        <f>'2017 Field of Dreamers - 2017 -'!C38</f>
        <v>53</v>
      </c>
      <c r="E514" s="155">
        <f>'2017 Field of Dreamers - 2017 -'!D38</f>
        <v>28</v>
      </c>
      <c r="F514" s="155">
        <f>'2017 Field of Dreamers - 2017 -'!E38</f>
        <v>0.528301886792453</v>
      </c>
      <c r="G514" s="155">
        <f>'2017 Field of Dreamers - 2017 -'!F38</f>
        <v>24</v>
      </c>
      <c r="H514" s="155">
        <f>'2017 Field of Dreamers - 2017 -'!G38</f>
        <v>4</v>
      </c>
      <c r="I514" s="155">
        <f>'2017 Field of Dreamers - 2017 -'!H38</f>
        <v>0</v>
      </c>
      <c r="J514" s="155">
        <f>'2017 Field of Dreamers - 2017 -'!I38</f>
        <v>0</v>
      </c>
      <c r="K514" s="155">
        <f>'2017 Field of Dreamers - 2017 -'!J38</f>
        <v>12</v>
      </c>
      <c r="L514" s="155">
        <f>'2017 Field of Dreamers - 2017 -'!K38</f>
        <v>12</v>
      </c>
      <c r="M514" s="155">
        <f>'2017 Field of Dreamers - 2017 -'!L38</f>
        <v>0.190428571428571</v>
      </c>
      <c r="N514" s="155">
        <f>'2017 Field of Dreamers - 2017 -'!M38</f>
        <v>0.718730458221024</v>
      </c>
    </row>
    <row r="515" ht="14.5" customHeight="1">
      <c r="A515" t="s" s="163">
        <v>100</v>
      </c>
      <c r="B515" s="155">
        <v>2018</v>
      </c>
      <c r="C515" t="s" s="156">
        <v>262</v>
      </c>
      <c r="D515" s="155">
        <f>'All Seasons - All Seasons'!C245</f>
        <v>50</v>
      </c>
      <c r="E515" s="155">
        <f>'All Seasons - All Seasons'!D245</f>
        <v>33</v>
      </c>
      <c r="F515" s="155">
        <f>'All Seasons - All Seasons'!E245</f>
        <v>0.66</v>
      </c>
      <c r="G515" s="155">
        <f>'All Seasons - All Seasons'!F245</f>
        <v>33</v>
      </c>
      <c r="H515" s="155">
        <f>'All Seasons - All Seasons'!G245</f>
        <v>0</v>
      </c>
      <c r="I515" s="155">
        <f>'All Seasons - All Seasons'!H245</f>
        <v>0</v>
      </c>
      <c r="J515" s="155">
        <f>'All Seasons - All Seasons'!I245</f>
        <v>0</v>
      </c>
      <c r="K515" s="155">
        <f>'All Seasons - All Seasons'!J245</f>
        <v>11</v>
      </c>
      <c r="L515" s="155">
        <f>'All Seasons - All Seasons'!K245</f>
        <v>12</v>
      </c>
      <c r="M515" s="155">
        <f>'All Seasons - All Seasons'!L245</f>
        <v>0</v>
      </c>
      <c r="N515" s="155">
        <f>'All Seasons - All Seasons'!M245</f>
        <v>0.66</v>
      </c>
    </row>
    <row r="516" ht="14.5" customHeight="1">
      <c r="A516" t="s" s="163">
        <v>100</v>
      </c>
      <c r="B516" s="155">
        <v>2019</v>
      </c>
      <c r="C516" t="s" s="156">
        <v>262</v>
      </c>
      <c r="D516" s="155">
        <f>'2019 Field of Dreamers - 2019 -'!C41</f>
        <v>18</v>
      </c>
      <c r="E516" s="155">
        <f>'2019 Field of Dreamers - 2019 -'!D41</f>
        <v>7</v>
      </c>
      <c r="F516" s="155">
        <f>'2019 Field of Dreamers - 2019 -'!E41</f>
        <v>0.388888888888889</v>
      </c>
      <c r="G516" s="155">
        <f>'2019 Field of Dreamers - 2019 -'!F41</f>
        <v>5</v>
      </c>
      <c r="H516" s="155">
        <f>'2019 Field of Dreamers - 2019 -'!G41</f>
        <v>2</v>
      </c>
      <c r="I516" s="155">
        <f>'2019 Field of Dreamers - 2019 -'!H41</f>
        <v>0</v>
      </c>
      <c r="J516" s="155">
        <f>'2019 Field of Dreamers - 2019 -'!I41</f>
        <v>0</v>
      </c>
      <c r="K516" s="155">
        <f>'2019 Field of Dreamers - 2019 -'!J41</f>
        <v>8</v>
      </c>
      <c r="L516" s="155">
        <f>'2019 Field of Dreamers - 2019 -'!K41</f>
        <v>4</v>
      </c>
      <c r="M516" s="155">
        <f>'2019 Field of Dreamers - 2019 -'!L41</f>
        <v>0.380857142857143</v>
      </c>
      <c r="N516" s="155">
        <f>'2019 Field of Dreamers - 2019 -'!M41</f>
        <v>0.769746031746032</v>
      </c>
    </row>
    <row r="517" ht="14.5" customHeight="1">
      <c r="A517" t="s" s="158">
        <v>258</v>
      </c>
      <c r="B517" s="159"/>
      <c r="C517" s="160"/>
      <c r="D517" s="161">
        <f>SUM(D512:D516)</f>
        <v>172</v>
      </c>
      <c r="E517" s="161">
        <f>SUM(E512:E516)</f>
        <v>98</v>
      </c>
      <c r="F517" s="162">
        <f>E517/D517</f>
        <v>0.569767441860465</v>
      </c>
      <c r="G517" s="161">
        <f>SUM(G512:G516)</f>
        <v>92</v>
      </c>
      <c r="H517" s="161">
        <f>SUM(H512:H516)</f>
        <v>6</v>
      </c>
      <c r="I517" s="161">
        <f>SUM(I512:I516)</f>
        <v>0</v>
      </c>
      <c r="J517" s="161">
        <f>SUM(J512:J516)</f>
        <v>0</v>
      </c>
      <c r="K517" s="161">
        <f>SUM(K512:K516)</f>
        <v>51</v>
      </c>
      <c r="L517" s="161">
        <f>SUM(L512:L516)</f>
        <v>45</v>
      </c>
      <c r="M517" s="162">
        <f>(H517*1.33+I517*1.67+J517*2)/E517</f>
        <v>0.08142857142857141</v>
      </c>
      <c r="N517" s="161">
        <f>M517+F517</f>
        <v>0.651196013289036</v>
      </c>
    </row>
    <row r="518" ht="14.5" customHeight="1">
      <c r="A518" s="151"/>
      <c r="B518" s="152"/>
      <c r="C518" s="165"/>
      <c r="D518" s="152"/>
      <c r="E518" s="152"/>
      <c r="F518" s="152"/>
      <c r="G518" s="152"/>
      <c r="H518" s="152"/>
      <c r="I518" s="152"/>
      <c r="J518" s="152"/>
      <c r="K518" s="152"/>
      <c r="L518" s="152"/>
      <c r="M518" s="152"/>
      <c r="N518" s="152"/>
    </row>
    <row r="519" ht="14.5" customHeight="1">
      <c r="A519" t="s" s="163">
        <v>138</v>
      </c>
      <c r="B519" s="155">
        <v>2008</v>
      </c>
      <c r="C519" t="s" s="156">
        <v>260</v>
      </c>
      <c r="D519" s="155">
        <v>13</v>
      </c>
      <c r="E519" s="155">
        <v>4</v>
      </c>
      <c r="F519" s="157">
        <f>E519/D519</f>
        <v>0.307692307692308</v>
      </c>
      <c r="G519" s="155">
        <v>4</v>
      </c>
      <c r="H519" s="155">
        <v>0</v>
      </c>
      <c r="I519" s="155">
        <v>0</v>
      </c>
      <c r="J519" s="155">
        <v>0</v>
      </c>
      <c r="K519" s="155">
        <v>2</v>
      </c>
      <c r="L519" s="155">
        <v>2</v>
      </c>
      <c r="M519" s="157">
        <f>(H519*1.33+I519*1.67+J519*2)/E519</f>
        <v>0</v>
      </c>
      <c r="N519" s="155">
        <f>M519+F519</f>
        <v>0.307692307692308</v>
      </c>
    </row>
    <row r="520" ht="14.5" customHeight="1">
      <c r="A520" t="s" s="163">
        <v>138</v>
      </c>
      <c r="B520" s="155">
        <v>2009</v>
      </c>
      <c r="C520" t="s" s="156">
        <v>261</v>
      </c>
      <c r="D520" s="155">
        <v>21</v>
      </c>
      <c r="E520" s="155">
        <v>9</v>
      </c>
      <c r="F520" s="157">
        <f>E520/D520</f>
        <v>0.428571428571429</v>
      </c>
      <c r="G520" s="164">
        <v>9</v>
      </c>
      <c r="H520" s="155">
        <v>0</v>
      </c>
      <c r="I520" s="155">
        <v>0</v>
      </c>
      <c r="J520" s="155">
        <v>0</v>
      </c>
      <c r="K520" s="155">
        <v>2</v>
      </c>
      <c r="L520" s="155">
        <v>6</v>
      </c>
      <c r="M520" s="157">
        <f>(H520*1.33+I520*1.67+J520*2)/E520</f>
        <v>0</v>
      </c>
      <c r="N520" s="155">
        <f>M520+F520</f>
        <v>0.428571428571429</v>
      </c>
    </row>
    <row r="521" ht="14.5" customHeight="1">
      <c r="A521" t="s" s="163">
        <v>138</v>
      </c>
      <c r="B521" s="155">
        <v>2010</v>
      </c>
      <c r="C521" t="s" s="156">
        <v>257</v>
      </c>
      <c r="D521" s="155">
        <v>5</v>
      </c>
      <c r="E521" s="155">
        <v>1</v>
      </c>
      <c r="F521" s="157">
        <f>E521/D521</f>
        <v>0.2</v>
      </c>
      <c r="G521" s="164">
        <v>1</v>
      </c>
      <c r="H521" s="155">
        <v>0</v>
      </c>
      <c r="I521" s="155">
        <v>0</v>
      </c>
      <c r="J521" s="155">
        <v>0</v>
      </c>
      <c r="K521" s="155">
        <v>0</v>
      </c>
      <c r="L521" s="155">
        <v>0</v>
      </c>
      <c r="M521" s="157">
        <f>(H521*1.33+I521*1.67+J521*2)/E521</f>
        <v>0</v>
      </c>
      <c r="N521" s="155">
        <f>M521+F521</f>
        <v>0.2</v>
      </c>
    </row>
    <row r="522" ht="14.5" customHeight="1">
      <c r="A522" t="s" s="163">
        <v>138</v>
      </c>
      <c r="B522" s="155">
        <v>2011</v>
      </c>
      <c r="C522" t="s" s="156">
        <v>257</v>
      </c>
      <c r="D522" s="155">
        <v>8</v>
      </c>
      <c r="E522" s="155">
        <v>2</v>
      </c>
      <c r="F522" s="157">
        <f>E522/D522</f>
        <v>0.25</v>
      </c>
      <c r="G522" s="164">
        <v>2</v>
      </c>
      <c r="H522" s="155">
        <v>0</v>
      </c>
      <c r="I522" s="155">
        <v>0</v>
      </c>
      <c r="J522" s="155">
        <v>0</v>
      </c>
      <c r="K522" s="155">
        <v>0</v>
      </c>
      <c r="L522" s="155">
        <v>0</v>
      </c>
      <c r="M522" s="157">
        <f>(H522*1.33+I522*1.67+J522*2)/E522</f>
        <v>0</v>
      </c>
      <c r="N522" s="155">
        <f>M522+F522</f>
        <v>0.25</v>
      </c>
    </row>
    <row r="523" ht="14.5" customHeight="1">
      <c r="A523" t="s" s="163">
        <v>138</v>
      </c>
      <c r="B523" s="155">
        <v>2016</v>
      </c>
      <c r="C523" t="s" s="156">
        <v>263</v>
      </c>
      <c r="D523" s="155">
        <v>4</v>
      </c>
      <c r="E523" s="155">
        <v>1</v>
      </c>
      <c r="F523" s="157">
        <f>E523/D523</f>
        <v>0.25</v>
      </c>
      <c r="G523" s="164">
        <v>1</v>
      </c>
      <c r="H523" s="155">
        <v>0</v>
      </c>
      <c r="I523" s="155">
        <v>0</v>
      </c>
      <c r="J523" s="155">
        <v>0</v>
      </c>
      <c r="K523" s="155">
        <v>0</v>
      </c>
      <c r="L523" s="155">
        <v>0</v>
      </c>
      <c r="M523" s="157">
        <f>(H523*1.33+I523*1.67+J523*2)/E523</f>
        <v>0</v>
      </c>
      <c r="N523" s="155">
        <f>M523+F523</f>
        <v>0.25</v>
      </c>
    </row>
    <row r="524" ht="14.5" customHeight="1">
      <c r="A524" t="s" s="163">
        <v>138</v>
      </c>
      <c r="B524" s="155">
        <v>2017</v>
      </c>
      <c r="C524" t="s" s="156">
        <v>259</v>
      </c>
      <c r="D524" s="155">
        <f>'2017 - 2017 - Field of Dreamers'!C37</f>
        <v>53</v>
      </c>
      <c r="E524" s="155">
        <f>'2017 - 2017 - Field of Dreamers'!D37</f>
        <v>26</v>
      </c>
      <c r="F524" s="155">
        <f>'2017 - 2017 - Field of Dreamers'!E37</f>
        <v>0.490566037735849</v>
      </c>
      <c r="G524" s="155">
        <f>'2017 - 2017 - Field of Dreamers'!F37</f>
        <v>25</v>
      </c>
      <c r="H524" s="155">
        <f>'2017 - 2017 - Field of Dreamers'!G37</f>
        <v>1</v>
      </c>
      <c r="I524" s="155">
        <f>'2017 - 2017 - Field of Dreamers'!H37</f>
        <v>0</v>
      </c>
      <c r="J524" s="155">
        <f>'2017 - 2017 - Field of Dreamers'!I37</f>
        <v>0</v>
      </c>
      <c r="K524" s="155">
        <f>'2017 - 2017 - Field of Dreamers'!J37</f>
        <v>12</v>
      </c>
      <c r="L524" s="155">
        <f>'2017 - 2017 - Field of Dreamers'!K37</f>
        <v>17</v>
      </c>
      <c r="M524" s="155">
        <f>'2017 - 2017 - Field of Dreamers'!L37</f>
        <v>0.0512692307692308</v>
      </c>
      <c r="N524" s="155">
        <f>'2017 - 2017 - Field of Dreamers'!M37</f>
        <v>0.54183526850508</v>
      </c>
    </row>
    <row r="525" ht="14.5" customHeight="1">
      <c r="A525" t="s" s="163">
        <v>138</v>
      </c>
      <c r="B525" s="155">
        <v>2018</v>
      </c>
      <c r="C525" t="s" s="156">
        <v>265</v>
      </c>
      <c r="D525" s="155">
        <f>'All Seasons - All Seasons'!C252</f>
        <v>26</v>
      </c>
      <c r="E525" s="155">
        <f>'All Seasons - All Seasons'!D252</f>
        <v>15</v>
      </c>
      <c r="F525" s="155">
        <f>'All Seasons - All Seasons'!E252</f>
        <v>0.576923076923077</v>
      </c>
      <c r="G525" s="155">
        <f>'All Seasons - All Seasons'!F252</f>
        <v>15</v>
      </c>
      <c r="H525" s="155">
        <f>'All Seasons - All Seasons'!G252</f>
        <v>0</v>
      </c>
      <c r="I525" s="155">
        <f>'All Seasons - All Seasons'!H252</f>
        <v>0</v>
      </c>
      <c r="J525" s="155">
        <f>'All Seasons - All Seasons'!I252</f>
        <v>0</v>
      </c>
      <c r="K525" s="155">
        <f>'All Seasons - All Seasons'!J252</f>
        <v>10</v>
      </c>
      <c r="L525" s="155">
        <f>'All Seasons - All Seasons'!K252</f>
        <v>9</v>
      </c>
      <c r="M525" s="155">
        <f>'All Seasons - All Seasons'!L252</f>
        <v>0</v>
      </c>
      <c r="N525" s="155">
        <f>'All Seasons - All Seasons'!M252</f>
        <v>0.576923076923077</v>
      </c>
    </row>
    <row r="526" ht="14.5" customHeight="1">
      <c r="A526" t="s" s="163">
        <v>138</v>
      </c>
      <c r="B526" s="155">
        <v>2019</v>
      </c>
      <c r="C526" t="s" s="156">
        <v>264</v>
      </c>
      <c r="D526" s="155">
        <f>'2019 Field of Dreamers - 2019 -'!C59</f>
        <v>5</v>
      </c>
      <c r="E526" s="155">
        <f>'2019 Field of Dreamers - 2019 -'!D59</f>
        <v>3</v>
      </c>
      <c r="F526" s="155">
        <f>'2019 Field of Dreamers - 2019 -'!E59</f>
        <v>0.6</v>
      </c>
      <c r="G526" s="155">
        <f>'2019 Field of Dreamers - 2019 -'!F59</f>
        <v>3</v>
      </c>
      <c r="H526" s="155">
        <f>'2019 Field of Dreamers - 2019 -'!G59</f>
        <v>0</v>
      </c>
      <c r="I526" s="155">
        <f>'2019 Field of Dreamers - 2019 -'!H59</f>
        <v>0</v>
      </c>
      <c r="J526" s="155">
        <f>'2019 Field of Dreamers - 2019 -'!I59</f>
        <v>0</v>
      </c>
      <c r="K526" s="155">
        <f>'2019 Field of Dreamers - 2019 -'!J59</f>
        <v>1</v>
      </c>
      <c r="L526" s="155">
        <f>'2019 Field of Dreamers - 2019 -'!K59</f>
        <v>1</v>
      </c>
      <c r="M526" s="155">
        <f>'2019 Field of Dreamers - 2019 -'!L59</f>
        <v>0</v>
      </c>
      <c r="N526" s="155">
        <f>'2019 Field of Dreamers - 2019 -'!M59</f>
        <v>0.6</v>
      </c>
    </row>
    <row r="527" ht="14.5" customHeight="1">
      <c r="A527" t="s" s="158">
        <v>258</v>
      </c>
      <c r="B527" s="159"/>
      <c r="C527" s="160"/>
      <c r="D527" s="161">
        <f>SUM(D519:D526)</f>
        <v>135</v>
      </c>
      <c r="E527" s="161">
        <f>SUM(E519:E526)</f>
        <v>61</v>
      </c>
      <c r="F527" s="162">
        <f>E527/D527</f>
        <v>0.451851851851852</v>
      </c>
      <c r="G527" s="161">
        <f>SUM(G519:G526)</f>
        <v>60</v>
      </c>
      <c r="H527" s="161">
        <f>SUM(H519:H526)</f>
        <v>1</v>
      </c>
      <c r="I527" s="161">
        <f>SUM(I519:I526)</f>
        <v>0</v>
      </c>
      <c r="J527" s="161">
        <f>SUM(J519:J526)</f>
        <v>0</v>
      </c>
      <c r="K527" s="161">
        <f>SUM(K519:K526)</f>
        <v>27</v>
      </c>
      <c r="L527" s="161">
        <f>SUM(L519:L526)</f>
        <v>35</v>
      </c>
      <c r="M527" s="162">
        <f>(H527*1.33+I527*1.67+J527*2)/E527</f>
        <v>0.0218032786885246</v>
      </c>
      <c r="N527" s="161">
        <f>M527+F527</f>
        <v>0.473655130540377</v>
      </c>
    </row>
    <row r="528" ht="14.5" customHeight="1">
      <c r="A528" s="151"/>
      <c r="B528" s="152"/>
      <c r="C528" s="165"/>
      <c r="D528" s="152"/>
      <c r="E528" s="152"/>
      <c r="F528" s="152"/>
      <c r="G528" s="152"/>
      <c r="H528" s="152"/>
      <c r="I528" s="152"/>
      <c r="J528" s="152"/>
      <c r="K528" s="152"/>
      <c r="L528" s="152"/>
      <c r="M528" s="152"/>
      <c r="N528" s="152"/>
    </row>
    <row r="529" ht="14.5" customHeight="1">
      <c r="A529" t="s" s="154">
        <v>26</v>
      </c>
      <c r="B529" s="155">
        <v>2007</v>
      </c>
      <c r="C529" t="s" s="156">
        <v>257</v>
      </c>
      <c r="D529" s="155">
        <v>31</v>
      </c>
      <c r="E529" s="155">
        <v>20</v>
      </c>
      <c r="F529" s="157">
        <f>E529/D529</f>
        <v>0.645161290322581</v>
      </c>
      <c r="G529" s="155">
        <v>15</v>
      </c>
      <c r="H529" s="155">
        <v>3</v>
      </c>
      <c r="I529" s="155">
        <v>2</v>
      </c>
      <c r="J529" s="155">
        <v>0</v>
      </c>
      <c r="K529" s="155">
        <v>11</v>
      </c>
      <c r="L529" s="155">
        <v>11</v>
      </c>
      <c r="M529" s="157">
        <f>(H529*1.33+I529*1.67+J529*2)/E529</f>
        <v>0.3665</v>
      </c>
      <c r="N529" s="155">
        <f>M529+F529</f>
        <v>1.01166129032258</v>
      </c>
    </row>
    <row r="530" ht="14.5" customHeight="1">
      <c r="A530" t="s" s="163">
        <v>26</v>
      </c>
      <c r="B530" s="155">
        <v>2008</v>
      </c>
      <c r="C530" t="s" s="156">
        <v>260</v>
      </c>
      <c r="D530" s="155">
        <v>10</v>
      </c>
      <c r="E530" s="155">
        <v>7</v>
      </c>
      <c r="F530" s="157">
        <f>E530/D530</f>
        <v>0.7</v>
      </c>
      <c r="G530" s="155">
        <v>4</v>
      </c>
      <c r="H530" s="155">
        <v>1</v>
      </c>
      <c r="I530" s="155">
        <v>2</v>
      </c>
      <c r="J530" s="155">
        <v>0</v>
      </c>
      <c r="K530" s="155">
        <v>6</v>
      </c>
      <c r="L530" s="155">
        <v>3</v>
      </c>
      <c r="M530" s="157">
        <f>(H530*1.33+I530*1.67+J530*2)/E530</f>
        <v>0.667142857142857</v>
      </c>
      <c r="N530" s="155">
        <f>M530+F530</f>
        <v>1.36714285714286</v>
      </c>
    </row>
    <row r="531" ht="14.5" customHeight="1">
      <c r="A531" t="s" s="163">
        <v>26</v>
      </c>
      <c r="B531" s="155">
        <v>2009</v>
      </c>
      <c r="C531" t="s" s="156">
        <v>261</v>
      </c>
      <c r="D531" s="155">
        <v>24</v>
      </c>
      <c r="E531" s="155">
        <v>16</v>
      </c>
      <c r="F531" s="157">
        <f>E531/D531</f>
        <v>0.666666666666667</v>
      </c>
      <c r="G531" s="164">
        <v>12</v>
      </c>
      <c r="H531" s="155">
        <v>4</v>
      </c>
      <c r="I531" s="155">
        <v>0</v>
      </c>
      <c r="J531" s="155">
        <v>0</v>
      </c>
      <c r="K531" s="155">
        <v>8</v>
      </c>
      <c r="L531" s="155">
        <v>8</v>
      </c>
      <c r="M531" s="157">
        <f>(H531*1.33+I531*1.67+J531*2)/E531</f>
        <v>0.3325</v>
      </c>
      <c r="N531" s="155">
        <f>M531+F531</f>
        <v>0.999166666666667</v>
      </c>
    </row>
    <row r="532" ht="14.5" customHeight="1">
      <c r="A532" t="s" s="163">
        <v>26</v>
      </c>
      <c r="B532" s="155">
        <v>2010</v>
      </c>
      <c r="C532" t="s" s="156">
        <v>257</v>
      </c>
      <c r="D532" s="155">
        <v>6</v>
      </c>
      <c r="E532" s="155">
        <v>6</v>
      </c>
      <c r="F532" s="157">
        <f>E532/D532</f>
        <v>1</v>
      </c>
      <c r="G532" s="164">
        <v>6</v>
      </c>
      <c r="H532" s="155">
        <v>0</v>
      </c>
      <c r="I532" s="155">
        <v>0</v>
      </c>
      <c r="J532" s="155">
        <v>0</v>
      </c>
      <c r="K532" s="155">
        <v>3</v>
      </c>
      <c r="L532" s="155">
        <v>1</v>
      </c>
      <c r="M532" s="157">
        <f>(H532*1.33+I532*1.67+J532*2)/E532</f>
        <v>0</v>
      </c>
      <c r="N532" s="155">
        <f>M532+F532</f>
        <v>1</v>
      </c>
    </row>
    <row r="533" ht="14.5" customHeight="1">
      <c r="A533" t="s" s="163">
        <v>26</v>
      </c>
      <c r="B533" s="155">
        <v>2011</v>
      </c>
      <c r="C533" t="s" s="156">
        <v>257</v>
      </c>
      <c r="D533" s="155">
        <v>27</v>
      </c>
      <c r="E533" s="155">
        <v>17</v>
      </c>
      <c r="F533" s="157">
        <f>E533/D533</f>
        <v>0.62962962962963</v>
      </c>
      <c r="G533" s="164">
        <v>12</v>
      </c>
      <c r="H533" s="155">
        <v>4</v>
      </c>
      <c r="I533" s="155">
        <v>1</v>
      </c>
      <c r="J533" s="155">
        <v>0</v>
      </c>
      <c r="K533" s="155">
        <v>11</v>
      </c>
      <c r="L533" s="155">
        <v>9</v>
      </c>
      <c r="M533" s="157">
        <f>(H533*1.33+I533*1.67+J533*2)/E533</f>
        <v>0.411176470588235</v>
      </c>
      <c r="N533" s="155">
        <f>M533+F533</f>
        <v>1.04080610021787</v>
      </c>
    </row>
    <row r="534" ht="14.5" customHeight="1">
      <c r="A534" t="s" s="163">
        <v>26</v>
      </c>
      <c r="B534" s="155">
        <v>2012</v>
      </c>
      <c r="C534" t="s" s="156">
        <v>257</v>
      </c>
      <c r="D534" s="155">
        <v>19</v>
      </c>
      <c r="E534" s="155">
        <v>15</v>
      </c>
      <c r="F534" s="157">
        <f>E534/D534</f>
        <v>0.789473684210526</v>
      </c>
      <c r="G534" s="164">
        <v>12</v>
      </c>
      <c r="H534" s="155">
        <v>3</v>
      </c>
      <c r="I534" s="155">
        <v>0</v>
      </c>
      <c r="J534" s="155">
        <v>0</v>
      </c>
      <c r="K534" s="155">
        <v>5</v>
      </c>
      <c r="L534" s="155">
        <v>7</v>
      </c>
      <c r="M534" s="157">
        <f>(H534*1.33+I534*1.67+J534*2)/E534</f>
        <v>0.266</v>
      </c>
      <c r="N534" s="155">
        <f>M534+F534</f>
        <v>1.05547368421053</v>
      </c>
    </row>
    <row r="535" ht="14.5" customHeight="1">
      <c r="A535" t="s" s="163">
        <v>26</v>
      </c>
      <c r="B535" s="155">
        <v>2013</v>
      </c>
      <c r="C535" t="s" s="156">
        <v>263</v>
      </c>
      <c r="D535" s="155">
        <v>20</v>
      </c>
      <c r="E535" s="155">
        <v>15</v>
      </c>
      <c r="F535" s="157">
        <f>E535/D535</f>
        <v>0.75</v>
      </c>
      <c r="G535" s="164">
        <v>10</v>
      </c>
      <c r="H535" s="155">
        <v>4</v>
      </c>
      <c r="I535" s="155">
        <v>1</v>
      </c>
      <c r="J535" s="155">
        <v>0</v>
      </c>
      <c r="K535" s="155">
        <v>7</v>
      </c>
      <c r="L535" s="155">
        <v>8</v>
      </c>
      <c r="M535" s="157">
        <f>(H535*1.33+I535*1.67+J535*2)/E535</f>
        <v>0.466</v>
      </c>
      <c r="N535" s="155">
        <f>M535+F535</f>
        <v>1.216</v>
      </c>
    </row>
    <row r="536" ht="14.5" customHeight="1">
      <c r="A536" t="s" s="163">
        <v>26</v>
      </c>
      <c r="B536" s="155">
        <v>2014</v>
      </c>
      <c r="C536" t="s" s="156">
        <v>263</v>
      </c>
      <c r="D536" s="155">
        <v>42</v>
      </c>
      <c r="E536" s="155">
        <v>27</v>
      </c>
      <c r="F536" s="157">
        <f>E536/D536</f>
        <v>0.642857142857143</v>
      </c>
      <c r="G536" s="164">
        <v>19</v>
      </c>
      <c r="H536" s="155">
        <v>5</v>
      </c>
      <c r="I536" s="155">
        <v>1</v>
      </c>
      <c r="J536" s="155">
        <v>3</v>
      </c>
      <c r="K536" s="155">
        <v>20</v>
      </c>
      <c r="L536" s="155">
        <v>12</v>
      </c>
      <c r="M536" s="157">
        <f>(H536*1.33+I536*1.67+J536*2)/E536</f>
        <v>0.53037037037037</v>
      </c>
      <c r="N536" s="155">
        <f>M536+F536</f>
        <v>1.17322751322751</v>
      </c>
    </row>
    <row r="537" ht="14.5" customHeight="1">
      <c r="A537" t="s" s="163">
        <v>26</v>
      </c>
      <c r="B537" s="155">
        <v>2015</v>
      </c>
      <c r="C537" t="s" s="156">
        <v>263</v>
      </c>
      <c r="D537" s="155">
        <v>44</v>
      </c>
      <c r="E537" s="155">
        <v>30</v>
      </c>
      <c r="F537" s="157">
        <f>E537/D537</f>
        <v>0.681818181818182</v>
      </c>
      <c r="G537" s="164">
        <v>15</v>
      </c>
      <c r="H537" s="155">
        <v>7</v>
      </c>
      <c r="I537" s="155">
        <v>2</v>
      </c>
      <c r="J537" s="155">
        <v>6</v>
      </c>
      <c r="K537" s="155">
        <v>29</v>
      </c>
      <c r="L537" s="155">
        <v>20</v>
      </c>
      <c r="M537" s="157">
        <f>(H537*1.33+I537*1.67+J537*2)/E537</f>
        <v>0.821666666666667</v>
      </c>
      <c r="N537" s="155">
        <f>M537+F537</f>
        <v>1.50348484848485</v>
      </c>
    </row>
    <row r="538" ht="14.5" customHeight="1">
      <c r="A538" t="s" s="163">
        <v>26</v>
      </c>
      <c r="B538" s="155">
        <v>2016</v>
      </c>
      <c r="C538" t="s" s="156">
        <v>263</v>
      </c>
      <c r="D538" s="155">
        <v>29</v>
      </c>
      <c r="E538" s="155">
        <v>19</v>
      </c>
      <c r="F538" s="157">
        <f>E538/D538</f>
        <v>0.655172413793103</v>
      </c>
      <c r="G538" s="164">
        <v>9</v>
      </c>
      <c r="H538" s="155">
        <v>5</v>
      </c>
      <c r="I538" s="155">
        <v>3</v>
      </c>
      <c r="J538" s="155">
        <v>2</v>
      </c>
      <c r="K538" s="155">
        <v>17</v>
      </c>
      <c r="L538" s="155">
        <v>11</v>
      </c>
      <c r="M538" s="157">
        <f>(H538*1.33+I538*1.67+J538*2)/E538</f>
        <v>0.8242105263157889</v>
      </c>
      <c r="N538" s="155">
        <f>M538+F538</f>
        <v>1.47938294010889</v>
      </c>
    </row>
    <row r="539" ht="14.5" customHeight="1">
      <c r="A539" t="s" s="163">
        <v>26</v>
      </c>
      <c r="B539" s="155">
        <v>2017</v>
      </c>
      <c r="C539" t="s" s="156">
        <v>264</v>
      </c>
      <c r="D539" s="155">
        <f>'2017 - 2017 - Field of Dreamers'!C5</f>
        <v>75</v>
      </c>
      <c r="E539" s="155">
        <f>'2017 - 2017 - Field of Dreamers'!D5</f>
        <v>54</v>
      </c>
      <c r="F539" s="155">
        <f>'2017 - 2017 - Field of Dreamers'!E5</f>
        <v>0.72</v>
      </c>
      <c r="G539" s="155">
        <f>'2017 - 2017 - Field of Dreamers'!F5</f>
        <v>22</v>
      </c>
      <c r="H539" s="155">
        <f>'2017 - 2017 - Field of Dreamers'!G5</f>
        <v>23</v>
      </c>
      <c r="I539" s="155">
        <f>'2017 - 2017 - Field of Dreamers'!H5</f>
        <v>3</v>
      </c>
      <c r="J539" s="155">
        <f>'2017 - 2017 - Field of Dreamers'!I5</f>
        <v>6</v>
      </c>
      <c r="K539" s="155">
        <f>'2017 - 2017 - Field of Dreamers'!J5</f>
        <v>46</v>
      </c>
      <c r="L539" s="155">
        <f>'2017 - 2017 - Field of Dreamers'!K5</f>
        <v>37</v>
      </c>
      <c r="M539" s="155">
        <f>'2017 - 2017 - Field of Dreamers'!L5</f>
        <v>0.882592592592593</v>
      </c>
      <c r="N539" s="155">
        <f>'2017 - 2017 - Field of Dreamers'!M5</f>
        <v>1.60259259259259</v>
      </c>
    </row>
    <row r="540" ht="14.5" customHeight="1">
      <c r="A540" t="s" s="163">
        <v>26</v>
      </c>
      <c r="B540" s="155">
        <v>2018</v>
      </c>
      <c r="C540" t="s" s="156">
        <v>259</v>
      </c>
      <c r="D540" s="155">
        <f>'All Seasons - All Seasons'!C264</f>
        <v>48</v>
      </c>
      <c r="E540" s="155">
        <f>'All Seasons - All Seasons'!D264</f>
        <v>35</v>
      </c>
      <c r="F540" s="155">
        <f>'All Seasons - All Seasons'!E264</f>
        <v>0.729166666666667</v>
      </c>
      <c r="G540" s="155">
        <f>'All Seasons - All Seasons'!F264</f>
        <v>23</v>
      </c>
      <c r="H540" s="155">
        <f>'All Seasons - All Seasons'!G264</f>
        <v>9</v>
      </c>
      <c r="I540" s="155">
        <f>'All Seasons - All Seasons'!H264</f>
        <v>2</v>
      </c>
      <c r="J540" s="155">
        <f>'All Seasons - All Seasons'!I264</f>
        <v>1</v>
      </c>
      <c r="K540" s="155">
        <f>'All Seasons - All Seasons'!J264</f>
        <v>29</v>
      </c>
      <c r="L540" s="155">
        <f>'All Seasons - All Seasons'!K264</f>
        <v>31</v>
      </c>
      <c r="M540" s="155">
        <f>'All Seasons - All Seasons'!L264</f>
        <v>0.495171428571429</v>
      </c>
      <c r="N540" s="155">
        <f>'All Seasons - All Seasons'!M264</f>
        <v>1.2243380952381</v>
      </c>
    </row>
    <row r="541" ht="14.5" customHeight="1">
      <c r="A541" t="s" s="163">
        <v>26</v>
      </c>
      <c r="B541" s="155">
        <v>2019</v>
      </c>
      <c r="C541" t="s" s="156">
        <v>269</v>
      </c>
      <c r="D541" s="155">
        <f>'2019 Field of Dreamers - 2019 -'!C72</f>
        <v>18</v>
      </c>
      <c r="E541" s="155">
        <f>'2019 Field of Dreamers - 2019 -'!D72</f>
        <v>12</v>
      </c>
      <c r="F541" s="155">
        <f>'2019 Field of Dreamers - 2019 -'!E72</f>
        <v>0.666666666666667</v>
      </c>
      <c r="G541" s="155">
        <f>'2019 Field of Dreamers - 2019 -'!F72</f>
        <v>7</v>
      </c>
      <c r="H541" s="155">
        <f>'2019 Field of Dreamers - 2019 -'!G72</f>
        <v>5</v>
      </c>
      <c r="I541" s="155">
        <f>'2019 Field of Dreamers - 2019 -'!H72</f>
        <v>0</v>
      </c>
      <c r="J541" s="155">
        <f>'2019 Field of Dreamers - 2019 -'!I72</f>
        <v>0</v>
      </c>
      <c r="K541" s="155">
        <f>'2019 Field of Dreamers - 2019 -'!J72</f>
        <v>6</v>
      </c>
      <c r="L541" s="155">
        <f>'2019 Field of Dreamers - 2019 -'!K72</f>
        <v>11</v>
      </c>
      <c r="M541" s="155">
        <f>'2019 Field of Dreamers - 2019 -'!L72</f>
        <v>0.555416666666667</v>
      </c>
      <c r="N541" s="155">
        <f>'2019 Field of Dreamers - 2019 -'!M72</f>
        <v>1.22208333333333</v>
      </c>
    </row>
    <row r="542" ht="14.5" customHeight="1">
      <c r="A542" t="s" s="158">
        <v>258</v>
      </c>
      <c r="B542" s="159"/>
      <c r="C542" s="160"/>
      <c r="D542" s="161">
        <f>SUM(D529:D541)</f>
        <v>393</v>
      </c>
      <c r="E542" s="161">
        <f>SUM(E529:E541)</f>
        <v>273</v>
      </c>
      <c r="F542" s="162">
        <f>E542/D542</f>
        <v>0.694656488549618</v>
      </c>
      <c r="G542" s="161">
        <f>SUM(G529:G541)</f>
        <v>166</v>
      </c>
      <c r="H542" s="161">
        <f>SUM(H529:H541)</f>
        <v>73</v>
      </c>
      <c r="I542" s="161">
        <f>SUM(I529:I541)</f>
        <v>17</v>
      </c>
      <c r="J542" s="161">
        <f>SUM(J529:J541)</f>
        <v>18</v>
      </c>
      <c r="K542" s="161">
        <f>SUM(K529:K541)</f>
        <v>198</v>
      </c>
      <c r="L542" s="161">
        <f>SUM(L529:L541)</f>
        <v>169</v>
      </c>
      <c r="M542" s="162">
        <f>(H542*1.33+I542*1.67+J542*2)/E542</f>
        <v>0.591501831501832</v>
      </c>
      <c r="N542" s="161">
        <f>M542+F542</f>
        <v>1.28615832005145</v>
      </c>
    </row>
    <row r="543" ht="14.5" customHeight="1">
      <c r="A543" s="151"/>
      <c r="B543" s="152"/>
      <c r="C543" s="165"/>
      <c r="D543" s="152"/>
      <c r="E543" s="152"/>
      <c r="F543" s="152"/>
      <c r="G543" s="152"/>
      <c r="H543" s="152"/>
      <c r="I543" s="152"/>
      <c r="J543" s="152"/>
      <c r="K543" s="152"/>
      <c r="L543" s="152"/>
      <c r="M543" s="152"/>
      <c r="N543" s="152"/>
    </row>
    <row r="544" ht="14.5" customHeight="1">
      <c r="A544" t="s" s="163">
        <v>243</v>
      </c>
      <c r="B544" s="155">
        <v>2019</v>
      </c>
      <c r="C544" t="s" s="156">
        <v>264</v>
      </c>
      <c r="D544" s="155">
        <f>'2019 Field of Dreamers - 2019 -'!C56</f>
        <v>19</v>
      </c>
      <c r="E544" s="155">
        <f>'2019 Field of Dreamers - 2019 -'!D56</f>
        <v>11</v>
      </c>
      <c r="F544" s="155">
        <f>'2019 Field of Dreamers - 2019 -'!E56</f>
        <v>0.578947368421053</v>
      </c>
      <c r="G544" s="155">
        <f>'2019 Field of Dreamers - 2019 -'!F56</f>
        <v>11</v>
      </c>
      <c r="H544" s="155">
        <f>'2019 Field of Dreamers - 2019 -'!G56</f>
        <v>0</v>
      </c>
      <c r="I544" s="155">
        <f>'2019 Field of Dreamers - 2019 -'!H56</f>
        <v>0</v>
      </c>
      <c r="J544" s="155">
        <f>'2019 Field of Dreamers - 2019 -'!I56</f>
        <v>0</v>
      </c>
      <c r="K544" s="155">
        <f>'2019 Field of Dreamers - 2019 -'!J56</f>
        <v>5</v>
      </c>
      <c r="L544" s="155">
        <f>'2019 Field of Dreamers - 2019 -'!K56</f>
        <v>3</v>
      </c>
      <c r="M544" s="155">
        <f>'2019 Field of Dreamers - 2019 -'!L56</f>
        <v>0</v>
      </c>
      <c r="N544" s="155">
        <f>'2019 Field of Dreamers - 2019 -'!M56</f>
        <v>0.578947368421053</v>
      </c>
    </row>
    <row r="545" ht="14.5" customHeight="1">
      <c r="A545" t="s" s="158">
        <v>258</v>
      </c>
      <c r="B545" s="159"/>
      <c r="C545" s="160"/>
      <c r="D545" s="161">
        <f>D544</f>
        <v>19</v>
      </c>
      <c r="E545" s="161">
        <f>E544</f>
        <v>11</v>
      </c>
      <c r="F545" s="162">
        <f>E545/D545</f>
        <v>0.578947368421053</v>
      </c>
      <c r="G545" s="161">
        <f>G544</f>
        <v>11</v>
      </c>
      <c r="H545" s="161">
        <f>H544</f>
        <v>0</v>
      </c>
      <c r="I545" s="161">
        <f>I544</f>
        <v>0</v>
      </c>
      <c r="J545" s="161">
        <f>J544</f>
        <v>0</v>
      </c>
      <c r="K545" s="161">
        <f>K544</f>
        <v>5</v>
      </c>
      <c r="L545" s="161">
        <f>L544</f>
        <v>3</v>
      </c>
      <c r="M545" s="162">
        <f>(H545*1.33+I545*1.67+J545*2)/E545</f>
        <v>0</v>
      </c>
      <c r="N545" s="161">
        <f>M545+F545</f>
        <v>0.578947368421053</v>
      </c>
    </row>
    <row r="546" ht="14.5" customHeight="1">
      <c r="A546" s="151"/>
      <c r="B546" s="152"/>
      <c r="C546" s="165"/>
      <c r="D546" s="152"/>
      <c r="E546" s="152"/>
      <c r="F546" s="152"/>
      <c r="G546" s="152"/>
      <c r="H546" s="152"/>
      <c r="I546" s="152"/>
      <c r="J546" s="152"/>
      <c r="K546" s="152"/>
      <c r="L546" s="152"/>
      <c r="M546" s="152"/>
      <c r="N546" s="152"/>
    </row>
    <row r="547" ht="14.5" customHeight="1">
      <c r="A547" t="s" s="163">
        <v>111</v>
      </c>
      <c r="B547" s="155">
        <v>2016</v>
      </c>
      <c r="C547" t="s" s="156">
        <v>263</v>
      </c>
      <c r="D547" s="155">
        <v>4</v>
      </c>
      <c r="E547" s="155">
        <v>4</v>
      </c>
      <c r="F547" s="157">
        <f>E547/D547</f>
        <v>1</v>
      </c>
      <c r="G547" s="164">
        <v>1</v>
      </c>
      <c r="H547" s="155">
        <v>3</v>
      </c>
      <c r="I547" s="155">
        <v>0</v>
      </c>
      <c r="J547" s="155">
        <v>0</v>
      </c>
      <c r="K547" s="155">
        <v>1</v>
      </c>
      <c r="L547" s="155">
        <v>2</v>
      </c>
      <c r="M547" s="157">
        <f>(H547*1.33+I547*1.67+J547*2)/E547</f>
        <v>0.9975000000000001</v>
      </c>
      <c r="N547" s="155">
        <f>M547+F547</f>
        <v>1.9975</v>
      </c>
    </row>
    <row r="548" ht="14.5" customHeight="1">
      <c r="A548" t="s" s="158">
        <v>258</v>
      </c>
      <c r="B548" s="159"/>
      <c r="C548" s="160"/>
      <c r="D548" s="161">
        <f>D547</f>
        <v>4</v>
      </c>
      <c r="E548" s="161">
        <f>E547</f>
        <v>4</v>
      </c>
      <c r="F548" s="162">
        <f>E548/D548</f>
        <v>1</v>
      </c>
      <c r="G548" s="161">
        <f>G547</f>
        <v>1</v>
      </c>
      <c r="H548" s="161">
        <f>H547</f>
        <v>3</v>
      </c>
      <c r="I548" s="161">
        <f>I547</f>
        <v>0</v>
      </c>
      <c r="J548" s="161">
        <f>J547</f>
        <v>0</v>
      </c>
      <c r="K548" s="161">
        <f>K547</f>
        <v>1</v>
      </c>
      <c r="L548" s="161">
        <f>L547</f>
        <v>2</v>
      </c>
      <c r="M548" s="162">
        <f>(H548*1.33+I548*1.67+J548*2)/E548</f>
        <v>0.9975000000000001</v>
      </c>
      <c r="N548" s="161">
        <f>M548+F548</f>
        <v>1.9975</v>
      </c>
    </row>
    <row r="549" ht="14.5" customHeight="1">
      <c r="A549" s="151"/>
      <c r="B549" s="152"/>
      <c r="C549" s="165"/>
      <c r="D549" s="152"/>
      <c r="E549" s="152"/>
      <c r="F549" s="152"/>
      <c r="G549" s="152"/>
      <c r="H549" s="152"/>
      <c r="I549" s="152"/>
      <c r="J549" s="152"/>
      <c r="K549" s="152"/>
      <c r="L549" s="152"/>
      <c r="M549" s="152"/>
      <c r="N549" s="152"/>
    </row>
    <row r="550" ht="14.5" customHeight="1">
      <c r="A550" t="s" s="154">
        <v>39</v>
      </c>
      <c r="B550" s="155">
        <v>2007</v>
      </c>
      <c r="C550" t="s" s="173">
        <v>257</v>
      </c>
      <c r="D550" s="174">
        <v>30</v>
      </c>
      <c r="E550" s="174">
        <v>10</v>
      </c>
      <c r="F550" s="157">
        <f>E550/D550</f>
        <v>0.333333333333333</v>
      </c>
      <c r="G550" s="174">
        <v>10</v>
      </c>
      <c r="H550" s="174">
        <v>0</v>
      </c>
      <c r="I550" s="174">
        <v>0</v>
      </c>
      <c r="J550" s="174">
        <v>0</v>
      </c>
      <c r="K550" s="174">
        <v>4</v>
      </c>
      <c r="L550" s="174">
        <v>4</v>
      </c>
      <c r="M550" s="157">
        <f>(H550*1.33+I550*1.67+J550*2)/E550</f>
        <v>0</v>
      </c>
      <c r="N550" s="155">
        <f>M550+F550</f>
        <v>0.333333333333333</v>
      </c>
    </row>
    <row r="551" ht="14.5" customHeight="1">
      <c r="A551" t="s" s="158">
        <v>258</v>
      </c>
      <c r="B551" s="159"/>
      <c r="C551" s="160"/>
      <c r="D551" s="161">
        <f>D550</f>
        <v>30</v>
      </c>
      <c r="E551" s="161">
        <f>E550</f>
        <v>10</v>
      </c>
      <c r="F551" s="162">
        <f>E551/D551</f>
        <v>0.333333333333333</v>
      </c>
      <c r="G551" s="161">
        <f>G550</f>
        <v>10</v>
      </c>
      <c r="H551" s="161">
        <f>H550</f>
        <v>0</v>
      </c>
      <c r="I551" s="161">
        <f>I550</f>
        <v>0</v>
      </c>
      <c r="J551" s="161">
        <f>J550</f>
        <v>0</v>
      </c>
      <c r="K551" s="161">
        <f>K550</f>
        <v>4</v>
      </c>
      <c r="L551" s="161">
        <f>L550</f>
        <v>4</v>
      </c>
      <c r="M551" s="162">
        <f>(H551*1.33+I551*1.67+J551*2)/E551</f>
        <v>0</v>
      </c>
      <c r="N551" s="161">
        <f>M551+F551</f>
        <v>0.333333333333333</v>
      </c>
    </row>
    <row r="552" ht="14.5" customHeight="1">
      <c r="A552" s="151"/>
      <c r="B552" s="152"/>
      <c r="C552" s="165"/>
      <c r="D552" s="152"/>
      <c r="E552" s="152"/>
      <c r="F552" s="152"/>
      <c r="G552" s="152"/>
      <c r="H552" s="152"/>
      <c r="I552" s="152"/>
      <c r="J552" s="152"/>
      <c r="K552" s="152"/>
      <c r="L552" s="152"/>
      <c r="M552" s="152"/>
      <c r="N552" s="152"/>
    </row>
    <row r="553" ht="14.5" customHeight="1">
      <c r="A553" t="s" s="163">
        <v>191</v>
      </c>
      <c r="B553" s="155">
        <v>2018</v>
      </c>
      <c r="C553" t="s" s="156">
        <v>265</v>
      </c>
      <c r="D553" s="155">
        <f>'2018 Field of Dreamers - 2018 -'!C19</f>
        <v>30</v>
      </c>
      <c r="E553" s="155">
        <f>'2018 Field of Dreamers - 2018 -'!D19</f>
        <v>13</v>
      </c>
      <c r="F553" s="155">
        <f>'2018 Field of Dreamers - 2018 -'!E19</f>
        <v>0.433333333333333</v>
      </c>
      <c r="G553" s="155">
        <f>'2018 Field of Dreamers - 2018 -'!F19</f>
        <v>12</v>
      </c>
      <c r="H553" s="155">
        <f>'2018 Field of Dreamers - 2018 -'!G19</f>
        <v>1</v>
      </c>
      <c r="I553" s="155">
        <f>'2018 Field of Dreamers - 2018 -'!H19</f>
        <v>0</v>
      </c>
      <c r="J553" s="155">
        <f>'2018 Field of Dreamers - 2018 -'!I19</f>
        <v>0</v>
      </c>
      <c r="K553" s="155">
        <f>'2018 Field of Dreamers - 2018 -'!J19</f>
        <v>4</v>
      </c>
      <c r="L553" s="155">
        <f>'2018 Field of Dreamers - 2018 -'!K19</f>
        <v>6</v>
      </c>
      <c r="M553" s="155">
        <f>'2018 Field of Dreamers - 2018 -'!L19</f>
        <v>0.102538461538462</v>
      </c>
      <c r="N553" s="155">
        <f>'2018 Field of Dreamers - 2018 -'!M19</f>
        <v>0.535871794871795</v>
      </c>
    </row>
    <row r="554" ht="14.5" customHeight="1">
      <c r="A554" t="s" s="163">
        <v>191</v>
      </c>
      <c r="B554" s="155">
        <v>2019</v>
      </c>
      <c r="C554" t="s" s="156">
        <v>259</v>
      </c>
      <c r="D554" s="155">
        <f>'2019 Field of Dreamers - 2019 -'!C13</f>
        <v>17</v>
      </c>
      <c r="E554" s="155">
        <f>'2019 Field of Dreamers - 2019 -'!D13</f>
        <v>11</v>
      </c>
      <c r="F554" s="155">
        <f>'2019 Field of Dreamers - 2019 -'!E13</f>
        <v>0.647058823529412</v>
      </c>
      <c r="G554" s="155">
        <f>'2019 Field of Dreamers - 2019 -'!F13</f>
        <v>10</v>
      </c>
      <c r="H554" s="155">
        <f>'2019 Field of Dreamers - 2019 -'!G13</f>
        <v>1</v>
      </c>
      <c r="I554" s="155">
        <f>'2019 Field of Dreamers - 2019 -'!H13</f>
        <v>0</v>
      </c>
      <c r="J554" s="155">
        <f>'2019 Field of Dreamers - 2019 -'!I13</f>
        <v>0</v>
      </c>
      <c r="K554" s="155">
        <f>'2019 Field of Dreamers - 2019 -'!J13</f>
        <v>1</v>
      </c>
      <c r="L554" s="155">
        <f>'2019 Field of Dreamers - 2019 -'!K13</f>
        <v>9</v>
      </c>
      <c r="M554" s="155">
        <f>'2019 Field of Dreamers - 2019 -'!L13</f>
        <v>0.121181818181818</v>
      </c>
      <c r="N554" s="155">
        <f>'2019 Field of Dreamers - 2019 -'!M13</f>
        <v>0.76824064171123</v>
      </c>
    </row>
    <row r="555" ht="14.5" customHeight="1">
      <c r="A555" t="s" s="158">
        <v>258</v>
      </c>
      <c r="B555" s="159"/>
      <c r="C555" s="160"/>
      <c r="D555" s="161">
        <f>SUM(D553:D554)</f>
        <v>47</v>
      </c>
      <c r="E555" s="161">
        <f>SUM(E553:E554)</f>
        <v>24</v>
      </c>
      <c r="F555" s="162">
        <f>E555/D555</f>
        <v>0.5106382978723401</v>
      </c>
      <c r="G555" s="161">
        <f>SUM(G553:G554)</f>
        <v>22</v>
      </c>
      <c r="H555" s="161">
        <f>SUM(H553:H554)</f>
        <v>2</v>
      </c>
      <c r="I555" s="161">
        <f>SUM(I553:I554)</f>
        <v>0</v>
      </c>
      <c r="J555" s="161">
        <f>SUM(J553:J554)</f>
        <v>0</v>
      </c>
      <c r="K555" s="161">
        <f>SUM(K553:K554)</f>
        <v>5</v>
      </c>
      <c r="L555" s="161">
        <f>SUM(L553:L554)</f>
        <v>15</v>
      </c>
      <c r="M555" s="162">
        <f>(H555*1.33+I555*1.67+J555*2)/E555</f>
        <v>0.110833333333333</v>
      </c>
      <c r="N555" s="161">
        <f>M555+F555</f>
        <v>0.6214716312056729</v>
      </c>
    </row>
    <row r="556" ht="14.5" customHeight="1">
      <c r="A556" s="151"/>
      <c r="B556" s="152"/>
      <c r="C556" s="165"/>
      <c r="D556" s="152"/>
      <c r="E556" s="152"/>
      <c r="F556" s="152"/>
      <c r="G556" s="152"/>
      <c r="H556" s="152"/>
      <c r="I556" s="152"/>
      <c r="J556" s="152"/>
      <c r="K556" s="152"/>
      <c r="L556" s="152"/>
      <c r="M556" s="152"/>
      <c r="N556" s="152"/>
    </row>
    <row r="557" ht="14.5" customHeight="1">
      <c r="A557" t="s" s="163">
        <v>80</v>
      </c>
      <c r="B557" s="155">
        <v>2013</v>
      </c>
      <c r="C557" t="s" s="156">
        <v>263</v>
      </c>
      <c r="D557" s="155">
        <v>19</v>
      </c>
      <c r="E557" s="155">
        <v>7</v>
      </c>
      <c r="F557" s="157">
        <f>E557/D557</f>
        <v>0.368421052631579</v>
      </c>
      <c r="G557" s="164">
        <v>7</v>
      </c>
      <c r="H557" s="155">
        <v>0</v>
      </c>
      <c r="I557" s="155">
        <v>0</v>
      </c>
      <c r="J557" s="155">
        <v>0</v>
      </c>
      <c r="K557" s="155">
        <v>3</v>
      </c>
      <c r="L557" s="155">
        <v>3</v>
      </c>
      <c r="M557" s="157">
        <f>(H557*1.33+I557*1.67+J557*2)/E557</f>
        <v>0</v>
      </c>
      <c r="N557" s="155">
        <f>M557+F557</f>
        <v>0.368421052631579</v>
      </c>
    </row>
    <row r="558" ht="14.5" customHeight="1">
      <c r="A558" t="s" s="163">
        <v>80</v>
      </c>
      <c r="B558" s="155">
        <v>2014</v>
      </c>
      <c r="C558" t="s" s="156">
        <v>263</v>
      </c>
      <c r="D558" s="155">
        <v>19</v>
      </c>
      <c r="E558" s="155">
        <v>10</v>
      </c>
      <c r="F558" s="157">
        <f>E558/D558</f>
        <v>0.526315789473684</v>
      </c>
      <c r="G558" s="164">
        <v>10</v>
      </c>
      <c r="H558" s="155">
        <v>0</v>
      </c>
      <c r="I558" s="155">
        <v>0</v>
      </c>
      <c r="J558" s="155">
        <v>0</v>
      </c>
      <c r="K558" s="155">
        <v>2</v>
      </c>
      <c r="L558" s="155">
        <v>4</v>
      </c>
      <c r="M558" s="157">
        <f>(H558*1.33+I558*1.67+J558*2)/E558</f>
        <v>0</v>
      </c>
      <c r="N558" s="155">
        <f>M558+F558</f>
        <v>0.526315789473684</v>
      </c>
    </row>
    <row r="559" ht="14.5" customHeight="1">
      <c r="A559" t="s" s="163">
        <v>80</v>
      </c>
      <c r="B559" s="155">
        <v>2016</v>
      </c>
      <c r="C559" t="s" s="156">
        <v>263</v>
      </c>
      <c r="D559" s="155">
        <v>16</v>
      </c>
      <c r="E559" s="155">
        <v>11</v>
      </c>
      <c r="F559" s="157">
        <f>E559/D559</f>
        <v>0.6875</v>
      </c>
      <c r="G559" s="164">
        <v>11</v>
      </c>
      <c r="H559" s="155">
        <v>0</v>
      </c>
      <c r="I559" s="155">
        <v>0</v>
      </c>
      <c r="J559" s="155">
        <v>0</v>
      </c>
      <c r="K559" s="155">
        <v>5</v>
      </c>
      <c r="L559" s="155">
        <v>5</v>
      </c>
      <c r="M559" s="157">
        <f>(H559*1.33+I559*1.67+J559*2)/E559</f>
        <v>0</v>
      </c>
      <c r="N559" s="155">
        <f>M559+F559</f>
        <v>0.6875</v>
      </c>
    </row>
    <row r="560" ht="14.5" customHeight="1">
      <c r="A560" t="s" s="158">
        <v>258</v>
      </c>
      <c r="B560" s="159"/>
      <c r="C560" s="160"/>
      <c r="D560" s="161">
        <f>SUM(D557:D559)</f>
        <v>54</v>
      </c>
      <c r="E560" s="161">
        <f>SUM(E557:E559)</f>
        <v>28</v>
      </c>
      <c r="F560" s="162">
        <f>E560/D560</f>
        <v>0.518518518518519</v>
      </c>
      <c r="G560" s="161">
        <f>SUM(G557:G559)</f>
        <v>28</v>
      </c>
      <c r="H560" s="161">
        <f>SUM(H557:H559)</f>
        <v>0</v>
      </c>
      <c r="I560" s="161">
        <f>SUM(I557:I559)</f>
        <v>0</v>
      </c>
      <c r="J560" s="161">
        <f>SUM(J557:J559)</f>
        <v>0</v>
      </c>
      <c r="K560" s="161">
        <f>SUM(K557:K559)</f>
        <v>10</v>
      </c>
      <c r="L560" s="161">
        <f>SUM(L557:L559)</f>
        <v>12</v>
      </c>
      <c r="M560" s="162">
        <f>(H560*1.33+I560*1.67+J560*2)/E560</f>
        <v>0</v>
      </c>
      <c r="N560" s="161">
        <f>M560+F560</f>
        <v>0.518518518518519</v>
      </c>
    </row>
    <row r="561" ht="14.5" customHeight="1">
      <c r="A561" s="151"/>
      <c r="B561" s="152"/>
      <c r="C561" s="165"/>
      <c r="D561" s="152"/>
      <c r="E561" s="152"/>
      <c r="F561" s="152"/>
      <c r="G561" s="152"/>
      <c r="H561" s="152"/>
      <c r="I561" s="152"/>
      <c r="J561" s="152"/>
      <c r="K561" s="152"/>
      <c r="L561" s="152"/>
      <c r="M561" s="152"/>
      <c r="N561" s="152"/>
    </row>
    <row r="562" ht="14.5" customHeight="1">
      <c r="A562" t="s" s="154">
        <v>29</v>
      </c>
      <c r="B562" s="155">
        <v>2007</v>
      </c>
      <c r="C562" t="s" s="156">
        <v>257</v>
      </c>
      <c r="D562" s="155">
        <v>5</v>
      </c>
      <c r="E562" s="155">
        <v>4</v>
      </c>
      <c r="F562" s="157">
        <f>E562/D562</f>
        <v>0.8</v>
      </c>
      <c r="G562" s="155">
        <v>4</v>
      </c>
      <c r="H562" s="155">
        <v>0</v>
      </c>
      <c r="I562" s="155">
        <v>0</v>
      </c>
      <c r="J562" s="155">
        <v>0</v>
      </c>
      <c r="K562" s="155">
        <v>1</v>
      </c>
      <c r="L562" s="155">
        <v>2</v>
      </c>
      <c r="M562" s="157">
        <f>(H562*1.33+I562*1.67+J562*2)/E562</f>
        <v>0</v>
      </c>
      <c r="N562" s="155">
        <f>M562+F562</f>
        <v>0.8</v>
      </c>
    </row>
    <row r="563" ht="14.5" customHeight="1">
      <c r="A563" t="s" s="158">
        <v>258</v>
      </c>
      <c r="B563" s="159"/>
      <c r="C563" s="160"/>
      <c r="D563" s="161">
        <f>D562</f>
        <v>5</v>
      </c>
      <c r="E563" s="161">
        <f>E562</f>
        <v>4</v>
      </c>
      <c r="F563" s="162">
        <f>E563/D563</f>
        <v>0.8</v>
      </c>
      <c r="G563" s="161">
        <f>G562</f>
        <v>4</v>
      </c>
      <c r="H563" s="161">
        <f>H562</f>
        <v>0</v>
      </c>
      <c r="I563" s="161">
        <f>I562</f>
        <v>0</v>
      </c>
      <c r="J563" s="161">
        <f>J562</f>
        <v>0</v>
      </c>
      <c r="K563" s="161">
        <f>K562</f>
        <v>1</v>
      </c>
      <c r="L563" s="161">
        <f>L562</f>
        <v>2</v>
      </c>
      <c r="M563" s="162">
        <f>(H563*1.33+I563*1.67+J563*2)/E563</f>
        <v>0</v>
      </c>
      <c r="N563" s="161">
        <f>M563+F563</f>
        <v>0.8</v>
      </c>
    </row>
    <row r="564" ht="14.5" customHeight="1">
      <c r="A564" s="151"/>
      <c r="B564" s="152"/>
      <c r="C564" s="165"/>
      <c r="D564" s="152"/>
      <c r="E564" s="152"/>
      <c r="F564" s="152"/>
      <c r="G564" s="152"/>
      <c r="H564" s="152"/>
      <c r="I564" s="152"/>
      <c r="J564" s="152"/>
      <c r="K564" s="152"/>
      <c r="L564" s="152"/>
      <c r="M564" s="152"/>
      <c r="N564" s="152"/>
    </row>
    <row r="565" ht="14.5" customHeight="1">
      <c r="A565" t="s" s="154">
        <v>146</v>
      </c>
      <c r="B565" s="155">
        <v>2017</v>
      </c>
      <c r="C565" t="s" s="156">
        <v>266</v>
      </c>
      <c r="D565" s="155">
        <f>'2017 - 2017 - Field of Dreamers'!C54</f>
        <v>14</v>
      </c>
      <c r="E565" s="155">
        <f>'2017 - 2017 - Field of Dreamers'!D54</f>
        <v>9</v>
      </c>
      <c r="F565" s="155">
        <f>'2017 - 2017 - Field of Dreamers'!E54</f>
        <v>0.642857142857143</v>
      </c>
      <c r="G565" s="155">
        <f>'2017 - 2017 - Field of Dreamers'!F54</f>
        <v>8</v>
      </c>
      <c r="H565" s="155">
        <f>'2017 - 2017 - Field of Dreamers'!G54</f>
        <v>1</v>
      </c>
      <c r="I565" s="155">
        <f>'2017 - 2017 - Field of Dreamers'!H54</f>
        <v>0</v>
      </c>
      <c r="J565" s="155">
        <f>'2017 - 2017 - Field of Dreamers'!I54</f>
        <v>0</v>
      </c>
      <c r="K565" s="155">
        <f>'2017 - 2017 - Field of Dreamers'!J54</f>
        <v>3</v>
      </c>
      <c r="L565" s="155">
        <f>'2017 - 2017 - Field of Dreamers'!K54</f>
        <v>7</v>
      </c>
      <c r="M565" s="155">
        <f>'2017 - 2017 - Field of Dreamers'!L54</f>
        <v>0.148111111111111</v>
      </c>
      <c r="N565" s="155">
        <f>'2017 - 2017 - Field of Dreamers'!M54</f>
        <v>0.790968253968254</v>
      </c>
    </row>
    <row r="566" ht="14.5" customHeight="1">
      <c r="A566" t="s" s="158">
        <v>258</v>
      </c>
      <c r="B566" s="159"/>
      <c r="C566" s="160"/>
      <c r="D566" s="161">
        <f>D565</f>
        <v>14</v>
      </c>
      <c r="E566" s="161">
        <f>E565</f>
        <v>9</v>
      </c>
      <c r="F566" s="162">
        <f>E566/D566</f>
        <v>0.642857142857143</v>
      </c>
      <c r="G566" s="161">
        <f>G565</f>
        <v>8</v>
      </c>
      <c r="H566" s="161">
        <f>H565</f>
        <v>1</v>
      </c>
      <c r="I566" s="161">
        <f>I565</f>
        <v>0</v>
      </c>
      <c r="J566" s="161">
        <f>J565</f>
        <v>0</v>
      </c>
      <c r="K566" s="161">
        <f>K565</f>
        <v>3</v>
      </c>
      <c r="L566" s="161">
        <f>L565</f>
        <v>7</v>
      </c>
      <c r="M566" s="162">
        <f>(H566*1.33+I566*1.67+J566*2)/E566</f>
        <v>0.147777777777778</v>
      </c>
      <c r="N566" s="161">
        <f>M566+F566</f>
        <v>0.790634920634921</v>
      </c>
    </row>
    <row r="567" ht="14.5" customHeight="1">
      <c r="A567" s="172"/>
      <c r="B567" s="152"/>
      <c r="C567" s="175"/>
      <c r="D567" s="176"/>
      <c r="E567" s="176"/>
      <c r="F567" s="152"/>
      <c r="G567" s="176"/>
      <c r="H567" s="176"/>
      <c r="I567" s="176"/>
      <c r="J567" s="176"/>
      <c r="K567" s="176"/>
      <c r="L567" s="176"/>
      <c r="M567" s="152"/>
      <c r="N567" s="152"/>
    </row>
    <row r="568" ht="14.5" customHeight="1">
      <c r="A568" t="s" s="154">
        <v>41</v>
      </c>
      <c r="B568" s="155">
        <v>2007</v>
      </c>
      <c r="C568" t="s" s="173">
        <v>257</v>
      </c>
      <c r="D568" s="174">
        <v>2</v>
      </c>
      <c r="E568" s="174">
        <v>0</v>
      </c>
      <c r="F568" s="157">
        <f>E568/D568</f>
        <v>0</v>
      </c>
      <c r="G568" s="174">
        <v>0</v>
      </c>
      <c r="H568" s="174">
        <v>0</v>
      </c>
      <c r="I568" s="174">
        <v>0</v>
      </c>
      <c r="J568" s="174">
        <v>0</v>
      </c>
      <c r="K568" s="174">
        <v>0</v>
      </c>
      <c r="L568" s="174">
        <v>0</v>
      </c>
      <c r="M568" s="152">
        <f>(H568*1.33+I568*1.67+J568*2)/E568</f>
      </c>
      <c r="N568" s="152">
        <f>M568+F568</f>
      </c>
    </row>
    <row r="569" ht="14.5" customHeight="1">
      <c r="A569" t="s" s="158">
        <v>258</v>
      </c>
      <c r="B569" s="159"/>
      <c r="C569" s="160"/>
      <c r="D569" s="161">
        <f>D568</f>
        <v>2</v>
      </c>
      <c r="E569" s="161">
        <f>E568</f>
        <v>0</v>
      </c>
      <c r="F569" s="162">
        <f>E569/D569</f>
        <v>0</v>
      </c>
      <c r="G569" s="161">
        <f>G568</f>
        <v>0</v>
      </c>
      <c r="H569" s="161">
        <f>H568</f>
        <v>0</v>
      </c>
      <c r="I569" s="161">
        <f>I568</f>
        <v>0</v>
      </c>
      <c r="J569" s="161">
        <f>J568</f>
        <v>0</v>
      </c>
      <c r="K569" s="161">
        <f>K568</f>
        <v>0</v>
      </c>
      <c r="L569" s="161">
        <f>L568</f>
        <v>0</v>
      </c>
      <c r="M569" s="159">
        <f>(H569*1.33+I569*1.67+J569*2)/E569</f>
      </c>
      <c r="N569" s="159">
        <f>M569+F569</f>
      </c>
    </row>
    <row r="570" ht="14.5" customHeight="1">
      <c r="A570" s="151"/>
      <c r="B570" s="165"/>
      <c r="C570" s="165"/>
      <c r="D570" s="165"/>
      <c r="E570" s="165"/>
      <c r="F570" s="165"/>
      <c r="G570" s="165"/>
      <c r="H570" s="165"/>
      <c r="I570" s="165"/>
      <c r="J570" s="165"/>
      <c r="K570" s="165"/>
      <c r="L570" s="165"/>
      <c r="M570" s="165"/>
      <c r="N570" s="165"/>
    </row>
    <row r="571" ht="14.5" customHeight="1">
      <c r="A571" t="s" s="154">
        <v>224</v>
      </c>
      <c r="B571" s="155">
        <v>2019</v>
      </c>
      <c r="C571" t="s" s="173">
        <v>259</v>
      </c>
      <c r="D571" s="174">
        <f>'2019 Field of Dreamers - 2019 -'!C11</f>
        <v>13</v>
      </c>
      <c r="E571" s="174">
        <f>'2019 Field of Dreamers - 2019 -'!D11</f>
        <v>8</v>
      </c>
      <c r="F571" s="174">
        <f>'2019 Field of Dreamers - 2019 -'!E11</f>
        <v>0.615384615384615</v>
      </c>
      <c r="G571" s="174">
        <f>'2019 Field of Dreamers - 2019 -'!F11</f>
        <v>8</v>
      </c>
      <c r="H571" s="174">
        <f>'2019 Field of Dreamers - 2019 -'!G11</f>
        <v>0</v>
      </c>
      <c r="I571" s="174">
        <f>'2019 Field of Dreamers - 2019 -'!H11</f>
        <v>0</v>
      </c>
      <c r="J571" s="174">
        <f>'2019 Field of Dreamers - 2019 -'!I11</f>
        <v>0</v>
      </c>
      <c r="K571" s="174">
        <f>'2019 Field of Dreamers - 2019 -'!J11</f>
        <v>5</v>
      </c>
      <c r="L571" s="174">
        <f>'2019 Field of Dreamers - 2019 -'!K11</f>
        <v>5</v>
      </c>
      <c r="M571" s="174">
        <f>'2019 Field of Dreamers - 2019 -'!L11</f>
        <v>0</v>
      </c>
      <c r="N571" s="174">
        <f>'2019 Field of Dreamers - 2019 -'!M11</f>
        <v>0.615384615384615</v>
      </c>
    </row>
    <row r="572" ht="14.5" customHeight="1">
      <c r="A572" t="s" s="158">
        <v>258</v>
      </c>
      <c r="B572" s="159"/>
      <c r="C572" s="160"/>
      <c r="D572" s="161">
        <f>D571</f>
        <v>13</v>
      </c>
      <c r="E572" s="161">
        <f>E571</f>
        <v>8</v>
      </c>
      <c r="F572" s="162">
        <f>E572/D572</f>
        <v>0.615384615384615</v>
      </c>
      <c r="G572" s="161">
        <f>G571</f>
        <v>8</v>
      </c>
      <c r="H572" s="161">
        <f>H571</f>
        <v>0</v>
      </c>
      <c r="I572" s="161">
        <f>I571</f>
        <v>0</v>
      </c>
      <c r="J572" s="161">
        <f>J571</f>
        <v>0</v>
      </c>
      <c r="K572" s="161">
        <f>K571</f>
        <v>5</v>
      </c>
      <c r="L572" s="161">
        <f>L571</f>
        <v>5</v>
      </c>
      <c r="M572" s="162">
        <f>(H572*1.33+I572*1.67+J572*2)/E572</f>
        <v>0</v>
      </c>
      <c r="N572" s="161">
        <f>M572+F572</f>
        <v>0.615384615384615</v>
      </c>
    </row>
    <row r="573" ht="14.5" customHeight="1">
      <c r="A573" s="151"/>
      <c r="B573" s="165"/>
      <c r="C573" s="165"/>
      <c r="D573" s="165"/>
      <c r="E573" s="165"/>
      <c r="F573" s="165"/>
      <c r="G573" s="165"/>
      <c r="H573" s="165"/>
      <c r="I573" s="165"/>
      <c r="J573" s="165"/>
      <c r="K573" s="165"/>
      <c r="L573" s="165"/>
      <c r="M573" s="165"/>
      <c r="N573" s="165"/>
    </row>
    <row r="574" ht="14.5" customHeight="1">
      <c r="A574" t="s" s="154">
        <v>190</v>
      </c>
      <c r="B574" s="155">
        <v>2018</v>
      </c>
      <c r="C574" t="s" s="156">
        <v>265</v>
      </c>
      <c r="D574" s="155">
        <f>'2018 Field of Dreamers - 2018 -'!C18</f>
        <v>36</v>
      </c>
      <c r="E574" s="155">
        <f>'2018 Field of Dreamers - 2018 -'!D18</f>
        <v>15</v>
      </c>
      <c r="F574" s="155">
        <f>'2018 Field of Dreamers - 2018 -'!E18</f>
        <v>0.416666666666667</v>
      </c>
      <c r="G574" s="155">
        <f>'2018 Field of Dreamers - 2018 -'!F18</f>
        <v>15</v>
      </c>
      <c r="H574" s="155">
        <f>'2018 Field of Dreamers - 2018 -'!G18</f>
        <v>0</v>
      </c>
      <c r="I574" s="155">
        <f>'2018 Field of Dreamers - 2018 -'!H18</f>
        <v>0</v>
      </c>
      <c r="J574" s="155">
        <f>'2018 Field of Dreamers - 2018 -'!I18</f>
        <v>0</v>
      </c>
      <c r="K574" s="155">
        <f>'2018 Field of Dreamers - 2018 -'!J18</f>
        <v>6</v>
      </c>
      <c r="L574" s="155">
        <f>'2018 Field of Dreamers - 2018 -'!K18</f>
        <v>9</v>
      </c>
      <c r="M574" s="155">
        <f>'2018 Field of Dreamers - 2018 -'!L18</f>
        <v>0</v>
      </c>
      <c r="N574" s="155">
        <f>'2018 Field of Dreamers - 2018 -'!M18</f>
        <v>0.416666666666667</v>
      </c>
    </row>
    <row r="575" ht="14.5" customHeight="1">
      <c r="A575" t="s" s="154">
        <v>190</v>
      </c>
      <c r="B575" s="155">
        <v>2019</v>
      </c>
      <c r="C575" t="s" s="156">
        <v>266</v>
      </c>
      <c r="D575" s="155">
        <f>'2019 Field of Dreamers - 2019 -'!C80</f>
        <v>8</v>
      </c>
      <c r="E575" s="155">
        <f>'2019 Field of Dreamers - 2019 -'!D80</f>
        <v>1</v>
      </c>
      <c r="F575" s="155">
        <f>'2019 Field of Dreamers - 2019 -'!E80</f>
        <v>0.125</v>
      </c>
      <c r="G575" s="155">
        <f>'2019 Field of Dreamers - 2019 -'!F80</f>
        <v>1</v>
      </c>
      <c r="H575" s="155">
        <f>'2019 Field of Dreamers - 2019 -'!G80</f>
        <v>0</v>
      </c>
      <c r="I575" s="155">
        <f>'2019 Field of Dreamers - 2019 -'!H80</f>
        <v>0</v>
      </c>
      <c r="J575" s="155">
        <f>'2019 Field of Dreamers - 2019 -'!I80</f>
        <v>0</v>
      </c>
      <c r="K575" s="155">
        <f>'2019 Field of Dreamers - 2019 -'!J80</f>
        <v>0</v>
      </c>
      <c r="L575" s="155">
        <f>'2019 Field of Dreamers - 2019 -'!K80</f>
        <v>1</v>
      </c>
      <c r="M575" s="155">
        <f>'2019 Field of Dreamers - 2019 -'!L80</f>
        <v>0</v>
      </c>
      <c r="N575" s="155">
        <f>'2019 Field of Dreamers - 2019 -'!M80</f>
        <v>0.125</v>
      </c>
    </row>
    <row r="576" ht="14.5" customHeight="1">
      <c r="A576" t="s" s="158">
        <v>258</v>
      </c>
      <c r="B576" s="159"/>
      <c r="C576" s="160"/>
      <c r="D576" s="161">
        <f>SUM(D574:D575)</f>
        <v>44</v>
      </c>
      <c r="E576" s="161">
        <f>SUM(E574:E575)</f>
        <v>16</v>
      </c>
      <c r="F576" s="162">
        <f>E576/D576</f>
        <v>0.363636363636364</v>
      </c>
      <c r="G576" s="161">
        <f>SUM(G574:G575)</f>
        <v>16</v>
      </c>
      <c r="H576" s="161">
        <f>SUM(H574:H575)</f>
        <v>0</v>
      </c>
      <c r="I576" s="161">
        <f>SUM(I574:I575)</f>
        <v>0</v>
      </c>
      <c r="J576" s="161">
        <f>SUM(J574:J575)</f>
        <v>0</v>
      </c>
      <c r="K576" s="161">
        <f>SUM(K574:K575)</f>
        <v>6</v>
      </c>
      <c r="L576" s="161">
        <f>SUM(L574:L575)</f>
        <v>10</v>
      </c>
      <c r="M576" s="162">
        <f>(H576*1.33+I576*1.67+J576*2)/E576</f>
        <v>0</v>
      </c>
      <c r="N576" s="161">
        <f>M576+F576</f>
        <v>0.363636363636364</v>
      </c>
    </row>
    <row r="577" ht="14.5" customHeight="1">
      <c r="A577" s="151"/>
      <c r="B577" s="165"/>
      <c r="C577" s="165"/>
      <c r="D577" s="165"/>
      <c r="E577" s="165"/>
      <c r="F577" s="165"/>
      <c r="G577" s="165"/>
      <c r="H577" s="165"/>
      <c r="I577" s="165"/>
      <c r="J577" s="165"/>
      <c r="K577" s="165"/>
      <c r="L577" s="165"/>
      <c r="M577" s="165"/>
      <c r="N577" s="165"/>
    </row>
    <row r="578" ht="14.5" customHeight="1">
      <c r="A578" t="s" s="154">
        <v>163</v>
      </c>
      <c r="B578" s="155">
        <v>2017</v>
      </c>
      <c r="C578" t="s" s="173">
        <v>266</v>
      </c>
      <c r="D578" s="174">
        <f>'2017 Field of Dreamers - 2017 -'!C68</f>
        <v>5</v>
      </c>
      <c r="E578" s="174">
        <f>'2017 Field of Dreamers - 2017 -'!D68</f>
        <v>2</v>
      </c>
      <c r="F578" s="174">
        <f>'2017 Field of Dreamers - 2017 -'!E68</f>
        <v>0.4</v>
      </c>
      <c r="G578" s="174">
        <f>'2017 Field of Dreamers - 2017 -'!F68</f>
        <v>2</v>
      </c>
      <c r="H578" s="174">
        <f>'2017 Field of Dreamers - 2017 -'!G68</f>
        <v>0</v>
      </c>
      <c r="I578" s="174">
        <f>'2017 Field of Dreamers - 2017 -'!H68</f>
        <v>0</v>
      </c>
      <c r="J578" s="174">
        <f>'2017 Field of Dreamers - 2017 -'!I68</f>
        <v>0</v>
      </c>
      <c r="K578" s="174">
        <f>'2017 Field of Dreamers - 2017 -'!J68</f>
        <v>1</v>
      </c>
      <c r="L578" s="174">
        <f>'2017 Field of Dreamers - 2017 -'!K68</f>
        <v>1</v>
      </c>
      <c r="M578" s="174">
        <f>'2017 Field of Dreamers - 2017 -'!L68</f>
        <v>0</v>
      </c>
      <c r="N578" s="174">
        <f>'2017 Field of Dreamers - 2017 -'!M68</f>
        <v>0.4</v>
      </c>
    </row>
    <row r="579" ht="14.5" customHeight="1">
      <c r="A579" t="s" s="154">
        <v>163</v>
      </c>
      <c r="B579" s="155">
        <v>2018</v>
      </c>
      <c r="C579" t="s" s="173">
        <v>266</v>
      </c>
      <c r="D579" s="174">
        <f>'2018 Field of Dreamers - 2018 -'!C70</f>
        <v>6</v>
      </c>
      <c r="E579" s="174">
        <f>'2018 Field of Dreamers - 2018 -'!D70</f>
        <v>4</v>
      </c>
      <c r="F579" s="174">
        <f>'2018 Field of Dreamers - 2018 -'!E70</f>
        <v>0.666666666666667</v>
      </c>
      <c r="G579" s="174">
        <f>'2018 Field of Dreamers - 2018 -'!F70</f>
        <v>3</v>
      </c>
      <c r="H579" s="174">
        <f>'2018 Field of Dreamers - 2018 -'!G70</f>
        <v>0</v>
      </c>
      <c r="I579" s="174">
        <f>'2018 Field of Dreamers - 2018 -'!H70</f>
        <v>1</v>
      </c>
      <c r="J579" s="174">
        <f>'2018 Field of Dreamers - 2018 -'!I70</f>
        <v>0</v>
      </c>
      <c r="K579" s="174">
        <f>'2018 Field of Dreamers - 2018 -'!J70</f>
        <v>2</v>
      </c>
      <c r="L579" s="174">
        <f>'2018 Field of Dreamers - 2018 -'!K70</f>
        <v>2</v>
      </c>
      <c r="M579" s="174">
        <f>'2018 Field of Dreamers - 2018 -'!L70</f>
        <v>0.41675</v>
      </c>
      <c r="N579" s="174">
        <f>'2018 Field of Dreamers - 2018 -'!M70</f>
        <v>1.08341666666667</v>
      </c>
    </row>
    <row r="580" ht="14.5" customHeight="1">
      <c r="A580" t="s" s="158">
        <v>258</v>
      </c>
      <c r="B580" s="159"/>
      <c r="C580" s="160"/>
      <c r="D580" s="161">
        <f>SUM(D578:D579)</f>
        <v>11</v>
      </c>
      <c r="E580" s="161">
        <f>SUM(E578:E579)</f>
        <v>6</v>
      </c>
      <c r="F580" s="162">
        <f>E580/D580</f>
        <v>0.545454545454545</v>
      </c>
      <c r="G580" s="161">
        <f>SUM(G578:G579)</f>
        <v>5</v>
      </c>
      <c r="H580" s="161">
        <f>SUM(H578:H579)</f>
        <v>0</v>
      </c>
      <c r="I580" s="161">
        <f>SUM(I578:I579)</f>
        <v>1</v>
      </c>
      <c r="J580" s="161">
        <f>SUM(J578:J579)</f>
        <v>0</v>
      </c>
      <c r="K580" s="161">
        <f>SUM(K578:K579)</f>
        <v>3</v>
      </c>
      <c r="L580" s="161">
        <f>SUM(L578:L579)</f>
        <v>3</v>
      </c>
      <c r="M580" s="162">
        <f>(H580*1.33+I580*1.67+J580*2)/E580</f>
        <v>0.278333333333333</v>
      </c>
      <c r="N580" s="161">
        <f>M580+F580</f>
        <v>0.823787878787878</v>
      </c>
    </row>
    <row r="581" ht="14.5" customHeight="1">
      <c r="A581" s="172"/>
      <c r="B581" s="152"/>
      <c r="C581" s="175"/>
      <c r="D581" s="176"/>
      <c r="E581" s="176"/>
      <c r="F581" s="176"/>
      <c r="G581" s="176"/>
      <c r="H581" s="176"/>
      <c r="I581" s="176"/>
      <c r="J581" s="176"/>
      <c r="K581" s="176"/>
      <c r="L581" s="176"/>
      <c r="M581" s="176"/>
      <c r="N581" s="176"/>
    </row>
    <row r="582" ht="14.5" customHeight="1">
      <c r="A582" t="s" s="154">
        <v>154</v>
      </c>
      <c r="B582" s="155">
        <v>2017</v>
      </c>
      <c r="C582" t="s" s="173">
        <v>262</v>
      </c>
      <c r="D582" s="174">
        <f>'2017 - 2017 - Field of Dreamers'!C62</f>
        <v>3</v>
      </c>
      <c r="E582" s="174">
        <f>'2017 - 2017 - Field of Dreamers'!D62</f>
        <v>2</v>
      </c>
      <c r="F582" s="174">
        <f>'2017 - 2017 - Field of Dreamers'!E62</f>
        <v>0.666666666666667</v>
      </c>
      <c r="G582" s="174">
        <f>'2017 - 2017 - Field of Dreamers'!F62</f>
        <v>2</v>
      </c>
      <c r="H582" s="174">
        <f>'2017 - 2017 - Field of Dreamers'!G62</f>
        <v>0</v>
      </c>
      <c r="I582" s="174">
        <f>'2017 - 2017 - Field of Dreamers'!H62</f>
        <v>0</v>
      </c>
      <c r="J582" s="174">
        <f>'2017 - 2017 - Field of Dreamers'!I62</f>
        <v>0</v>
      </c>
      <c r="K582" s="174">
        <f>'2017 - 2017 - Field of Dreamers'!J62</f>
        <v>0</v>
      </c>
      <c r="L582" s="174">
        <f>'2017 - 2017 - Field of Dreamers'!K62</f>
        <v>1</v>
      </c>
      <c r="M582" s="174">
        <f>'2017 - 2017 - Field of Dreamers'!L62</f>
        <v>0</v>
      </c>
      <c r="N582" s="174">
        <f>'2017 - 2017 - Field of Dreamers'!M62</f>
        <v>0.666666666666667</v>
      </c>
    </row>
    <row r="583" ht="14.5" customHeight="1">
      <c r="A583" t="s" s="158">
        <v>258</v>
      </c>
      <c r="B583" s="159"/>
      <c r="C583" s="160"/>
      <c r="D583" s="161">
        <f>D582</f>
        <v>3</v>
      </c>
      <c r="E583" s="161">
        <f>E582</f>
        <v>2</v>
      </c>
      <c r="F583" s="162">
        <f>E583/D583</f>
        <v>0.666666666666667</v>
      </c>
      <c r="G583" s="161">
        <f>G582</f>
        <v>2</v>
      </c>
      <c r="H583" s="161">
        <f>H582</f>
        <v>0</v>
      </c>
      <c r="I583" s="161">
        <f>I582</f>
        <v>0</v>
      </c>
      <c r="J583" s="161">
        <f>J582</f>
        <v>0</v>
      </c>
      <c r="K583" s="161">
        <f>K582</f>
        <v>0</v>
      </c>
      <c r="L583" s="161">
        <f>L582</f>
        <v>1</v>
      </c>
      <c r="M583" s="162">
        <f>(H583*1.33+I583*1.67+J583*2)/E583</f>
        <v>0</v>
      </c>
      <c r="N583" s="161">
        <f>M583+F583</f>
        <v>0.666666666666667</v>
      </c>
    </row>
    <row r="584" ht="14.5" customHeight="1">
      <c r="A584" s="151"/>
      <c r="B584" s="152"/>
      <c r="C584" s="153"/>
      <c r="D584" s="152"/>
      <c r="E584" s="152"/>
      <c r="F584" s="152"/>
      <c r="G584" s="164"/>
      <c r="H584" s="152"/>
      <c r="I584" s="152"/>
      <c r="J584" s="152"/>
      <c r="K584" s="152"/>
      <c r="L584" s="152"/>
      <c r="M584" s="152"/>
      <c r="N584" s="152"/>
    </row>
    <row r="585" ht="14.5" customHeight="1">
      <c r="A585" t="s" s="154">
        <v>227</v>
      </c>
      <c r="B585" s="155">
        <v>2019</v>
      </c>
      <c r="C585" t="s" s="173">
        <v>265</v>
      </c>
      <c r="D585" s="174">
        <f>'2019 Field of Dreamers - 2019 -'!C23</f>
        <v>17</v>
      </c>
      <c r="E585" s="174">
        <f>'2019 Field of Dreamers - 2019 -'!D23</f>
        <v>11</v>
      </c>
      <c r="F585" s="174">
        <f>'2019 Field of Dreamers - 2019 -'!E23</f>
        <v>0.647058823529412</v>
      </c>
      <c r="G585" s="174">
        <f>'2019 Field of Dreamers - 2019 -'!F23</f>
        <v>9</v>
      </c>
      <c r="H585" s="174">
        <f>'2019 Field of Dreamers - 2019 -'!G23</f>
        <v>2</v>
      </c>
      <c r="I585" s="174">
        <f>'2019 Field of Dreamers - 2019 -'!H23</f>
        <v>0</v>
      </c>
      <c r="J585" s="174">
        <f>'2019 Field of Dreamers - 2019 -'!I23</f>
        <v>0</v>
      </c>
      <c r="K585" s="174">
        <f>'2019 Field of Dreamers - 2019 -'!J23</f>
        <v>4</v>
      </c>
      <c r="L585" s="174">
        <f>'2019 Field of Dreamers - 2019 -'!K23</f>
        <v>6</v>
      </c>
      <c r="M585" s="174">
        <f>'2019 Field of Dreamers - 2019 -'!L23</f>
        <v>0.242363636363636</v>
      </c>
      <c r="N585" s="174">
        <f>'2019 Field of Dreamers - 2019 -'!M23</f>
        <v>0.889422459893048</v>
      </c>
    </row>
    <row r="586" ht="14.5" customHeight="1">
      <c r="A586" t="s" s="158">
        <v>258</v>
      </c>
      <c r="B586" s="159"/>
      <c r="C586" s="160"/>
      <c r="D586" s="161">
        <f>D585</f>
        <v>17</v>
      </c>
      <c r="E586" s="161">
        <f>E585</f>
        <v>11</v>
      </c>
      <c r="F586" s="162">
        <f>E586/D586</f>
        <v>0.647058823529412</v>
      </c>
      <c r="G586" s="161">
        <f>G585</f>
        <v>9</v>
      </c>
      <c r="H586" s="161">
        <f>H585</f>
        <v>2</v>
      </c>
      <c r="I586" s="161">
        <f>I585</f>
        <v>0</v>
      </c>
      <c r="J586" s="161">
        <f>J585</f>
        <v>0</v>
      </c>
      <c r="K586" s="161">
        <f>K585</f>
        <v>4</v>
      </c>
      <c r="L586" s="161">
        <f>L585</f>
        <v>6</v>
      </c>
      <c r="M586" s="162">
        <f>(H586*1.33+I586*1.67+J586*2)/E586</f>
        <v>0.241818181818182</v>
      </c>
      <c r="N586" s="161">
        <f>M586+F586</f>
        <v>0.888877005347594</v>
      </c>
    </row>
    <row r="587" ht="14.5" customHeight="1">
      <c r="A587" s="151"/>
      <c r="B587" s="152"/>
      <c r="C587" s="153"/>
      <c r="D587" s="152"/>
      <c r="E587" s="152"/>
      <c r="F587" s="152"/>
      <c r="G587" s="164"/>
      <c r="H587" s="152"/>
      <c r="I587" s="152"/>
      <c r="J587" s="152"/>
      <c r="K587" s="152"/>
      <c r="L587" s="152"/>
      <c r="M587" s="152"/>
      <c r="N587" s="152"/>
    </row>
    <row r="588" ht="14.5" customHeight="1">
      <c r="A588" t="s" s="163">
        <v>53</v>
      </c>
      <c r="B588" s="155">
        <v>2009</v>
      </c>
      <c r="C588" t="s" s="156">
        <v>261</v>
      </c>
      <c r="D588" s="155">
        <v>11</v>
      </c>
      <c r="E588" s="155">
        <v>3</v>
      </c>
      <c r="F588" s="157">
        <f>E588/D588</f>
        <v>0.272727272727273</v>
      </c>
      <c r="G588" s="164">
        <v>3</v>
      </c>
      <c r="H588" s="155">
        <v>0</v>
      </c>
      <c r="I588" s="155">
        <v>0</v>
      </c>
      <c r="J588" s="155">
        <v>0</v>
      </c>
      <c r="K588" s="155">
        <v>2</v>
      </c>
      <c r="L588" s="155">
        <v>0</v>
      </c>
      <c r="M588" s="157">
        <f>(H588*1.33+I588*1.67+J588*2)/E588</f>
        <v>0</v>
      </c>
      <c r="N588" s="155">
        <f>M588+F588</f>
        <v>0.272727272727273</v>
      </c>
    </row>
    <row r="589" ht="14.5" customHeight="1">
      <c r="A589" t="s" s="163">
        <v>53</v>
      </c>
      <c r="B589" s="155">
        <v>2011</v>
      </c>
      <c r="C589" t="s" s="156">
        <v>257</v>
      </c>
      <c r="D589" s="155">
        <v>30</v>
      </c>
      <c r="E589" s="155">
        <v>14</v>
      </c>
      <c r="F589" s="157">
        <f>E589/D589</f>
        <v>0.466666666666667</v>
      </c>
      <c r="G589" s="164">
        <v>11</v>
      </c>
      <c r="H589" s="155">
        <v>3</v>
      </c>
      <c r="I589" s="155">
        <v>0</v>
      </c>
      <c r="J589" s="155">
        <v>0</v>
      </c>
      <c r="K589" s="155">
        <v>6</v>
      </c>
      <c r="L589" s="155">
        <v>6</v>
      </c>
      <c r="M589" s="157">
        <f>(H589*1.33+I589*1.67+J589*2)/E589</f>
        <v>0.285</v>
      </c>
      <c r="N589" s="155">
        <f>M589+F589</f>
        <v>0.751666666666667</v>
      </c>
    </row>
    <row r="590" ht="14.5" customHeight="1">
      <c r="A590" t="s" s="163">
        <v>53</v>
      </c>
      <c r="B590" s="155">
        <v>2012</v>
      </c>
      <c r="C590" t="s" s="156">
        <v>257</v>
      </c>
      <c r="D590" s="155">
        <v>7</v>
      </c>
      <c r="E590" s="155">
        <v>3</v>
      </c>
      <c r="F590" s="157">
        <f>E590/D590</f>
        <v>0.428571428571429</v>
      </c>
      <c r="G590" s="164">
        <v>2</v>
      </c>
      <c r="H590" s="155">
        <v>1</v>
      </c>
      <c r="I590" s="155">
        <v>0</v>
      </c>
      <c r="J590" s="155">
        <v>0</v>
      </c>
      <c r="K590" s="155">
        <v>1</v>
      </c>
      <c r="L590" s="155">
        <v>2</v>
      </c>
      <c r="M590" s="157">
        <f>(H590*1.33+I590*1.67+J590*2)/E590</f>
        <v>0.443333333333333</v>
      </c>
      <c r="N590" s="155">
        <f>M590+F590</f>
        <v>0.871904761904762</v>
      </c>
    </row>
    <row r="591" ht="14.5" customHeight="1">
      <c r="A591" t="s" s="163">
        <v>53</v>
      </c>
      <c r="B591" s="155">
        <v>2013</v>
      </c>
      <c r="C591" t="s" s="156">
        <v>263</v>
      </c>
      <c r="D591" s="155">
        <v>11</v>
      </c>
      <c r="E591" s="155">
        <v>4</v>
      </c>
      <c r="F591" s="157">
        <f>E591/D591</f>
        <v>0.363636363636364</v>
      </c>
      <c r="G591" s="164">
        <v>4</v>
      </c>
      <c r="H591" s="155">
        <v>0</v>
      </c>
      <c r="I591" s="155">
        <v>0</v>
      </c>
      <c r="J591" s="155">
        <v>0</v>
      </c>
      <c r="K591" s="155">
        <v>4</v>
      </c>
      <c r="L591" s="155">
        <v>1</v>
      </c>
      <c r="M591" s="157">
        <f>(H591*1.33+I591*1.67+J591*2)/E591</f>
        <v>0</v>
      </c>
      <c r="N591" s="155">
        <f>M591+F591</f>
        <v>0.363636363636364</v>
      </c>
    </row>
    <row r="592" ht="14.5" customHeight="1">
      <c r="A592" t="s" s="163">
        <v>53</v>
      </c>
      <c r="B592" s="155">
        <v>2014</v>
      </c>
      <c r="C592" t="s" s="156">
        <v>263</v>
      </c>
      <c r="D592" s="155">
        <v>6</v>
      </c>
      <c r="E592" s="155">
        <v>4</v>
      </c>
      <c r="F592" s="157">
        <f>E592/D592</f>
        <v>0.666666666666667</v>
      </c>
      <c r="G592" s="164">
        <v>4</v>
      </c>
      <c r="H592" s="155">
        <v>0</v>
      </c>
      <c r="I592" s="155">
        <v>0</v>
      </c>
      <c r="J592" s="155">
        <v>0</v>
      </c>
      <c r="K592" s="155">
        <v>0</v>
      </c>
      <c r="L592" s="155">
        <v>1</v>
      </c>
      <c r="M592" s="157">
        <f>(H592*1.33+I592*1.67+J592*2)/E592</f>
        <v>0</v>
      </c>
      <c r="N592" s="155">
        <f>M592+F592</f>
        <v>0.666666666666667</v>
      </c>
    </row>
    <row r="593" ht="14.5" customHeight="1">
      <c r="A593" t="s" s="158">
        <v>258</v>
      </c>
      <c r="B593" s="159"/>
      <c r="C593" s="160"/>
      <c r="D593" s="161">
        <f>SUM(D588:D592)</f>
        <v>65</v>
      </c>
      <c r="E593" s="161">
        <f>SUM(E588:E592)</f>
        <v>28</v>
      </c>
      <c r="F593" s="162">
        <f>E593/D593</f>
        <v>0.430769230769231</v>
      </c>
      <c r="G593" s="161">
        <f>SUM(G588:G592)</f>
        <v>24</v>
      </c>
      <c r="H593" s="161">
        <f>SUM(H588:H592)</f>
        <v>4</v>
      </c>
      <c r="I593" s="161">
        <f>SUM(I588:I592)</f>
        <v>0</v>
      </c>
      <c r="J593" s="161">
        <f>SUM(J588:J592)</f>
        <v>0</v>
      </c>
      <c r="K593" s="161">
        <f>SUM(K588:K592)</f>
        <v>13</v>
      </c>
      <c r="L593" s="161">
        <f>SUM(L588:L592)</f>
        <v>10</v>
      </c>
      <c r="M593" s="162">
        <f>(H593*1.33+I593*1.67+J593*2)/E593</f>
        <v>0.19</v>
      </c>
      <c r="N593" s="161">
        <f>M593+F593</f>
        <v>0.620769230769231</v>
      </c>
    </row>
    <row r="594" ht="14.5" customHeight="1">
      <c r="A594" s="151"/>
      <c r="B594" s="152"/>
      <c r="C594" s="165"/>
      <c r="D594" s="152"/>
      <c r="E594" s="152"/>
      <c r="F594" s="152"/>
      <c r="G594" s="152"/>
      <c r="H594" s="152"/>
      <c r="I594" s="152"/>
      <c r="J594" s="152"/>
      <c r="K594" s="152"/>
      <c r="L594" s="152"/>
      <c r="M594" s="152"/>
      <c r="N594" s="152"/>
    </row>
    <row r="595" ht="14.5" customHeight="1">
      <c r="A595" t="s" s="163">
        <v>142</v>
      </c>
      <c r="B595" s="155">
        <v>2017</v>
      </c>
      <c r="C595" t="s" s="156">
        <v>265</v>
      </c>
      <c r="D595" s="155">
        <f>'2017 - 2017 - Field of Dreamers'!C48</f>
        <v>40</v>
      </c>
      <c r="E595" s="155">
        <f>'2017 - 2017 - Field of Dreamers'!D48</f>
        <v>27</v>
      </c>
      <c r="F595" s="155">
        <f>'2017 - 2017 - Field of Dreamers'!E48</f>
        <v>0.675</v>
      </c>
      <c r="G595" s="155">
        <f>'2017 - 2017 - Field of Dreamers'!F48</f>
        <v>27</v>
      </c>
      <c r="H595" s="155">
        <f>'2017 - 2017 - Field of Dreamers'!G48</f>
        <v>0</v>
      </c>
      <c r="I595" s="155">
        <f>'2017 - 2017 - Field of Dreamers'!H48</f>
        <v>0</v>
      </c>
      <c r="J595" s="155">
        <f>'2017 - 2017 - Field of Dreamers'!I48</f>
        <v>0</v>
      </c>
      <c r="K595" s="155">
        <f>'2017 - 2017 - Field of Dreamers'!J48</f>
        <v>8</v>
      </c>
      <c r="L595" s="155">
        <f>'2017 - 2017 - Field of Dreamers'!K48</f>
        <v>16</v>
      </c>
      <c r="M595" s="155">
        <f>'2017 - 2017 - Field of Dreamers'!L48</f>
        <v>0</v>
      </c>
      <c r="N595" s="155">
        <f>'2017 - 2017 - Field of Dreamers'!M48</f>
        <v>0.675</v>
      </c>
    </row>
    <row r="596" ht="14.5" customHeight="1">
      <c r="A596" t="s" s="163">
        <v>142</v>
      </c>
      <c r="B596" s="155">
        <v>2018</v>
      </c>
      <c r="C596" t="s" s="156">
        <v>264</v>
      </c>
      <c r="D596" s="155">
        <f>'All Seasons - All Seasons'!C282</f>
        <v>33</v>
      </c>
      <c r="E596" s="155">
        <f>'All Seasons - All Seasons'!D282</f>
        <v>22</v>
      </c>
      <c r="F596" s="155">
        <f>'All Seasons - All Seasons'!E282</f>
        <v>0.666666666666667</v>
      </c>
      <c r="G596" s="155">
        <f>'All Seasons - All Seasons'!F282</f>
        <v>21</v>
      </c>
      <c r="H596" s="155">
        <f>'All Seasons - All Seasons'!G282</f>
        <v>1</v>
      </c>
      <c r="I596" s="155">
        <f>'All Seasons - All Seasons'!H282</f>
        <v>0</v>
      </c>
      <c r="J596" s="155">
        <f>'All Seasons - All Seasons'!I282</f>
        <v>0</v>
      </c>
      <c r="K596" s="155">
        <f>'All Seasons - All Seasons'!J282</f>
        <v>8</v>
      </c>
      <c r="L596" s="155">
        <f>'All Seasons - All Seasons'!K282</f>
        <v>8</v>
      </c>
      <c r="M596" s="155">
        <f>'All Seasons - All Seasons'!L282</f>
        <v>0.0605909090909091</v>
      </c>
      <c r="N596" s="155">
        <f>'All Seasons - All Seasons'!M282</f>
        <v>0.727257575757576</v>
      </c>
    </row>
    <row r="597" ht="14.5" customHeight="1">
      <c r="A597" t="s" s="163">
        <v>142</v>
      </c>
      <c r="B597" s="155">
        <v>2019</v>
      </c>
      <c r="C597" t="s" s="156">
        <v>265</v>
      </c>
      <c r="D597" s="155">
        <f>'2019 Field of Dreamers - 2019 -'!C24</f>
        <v>7</v>
      </c>
      <c r="E597" s="155">
        <f>'2019 Field of Dreamers - 2019 -'!D24</f>
        <v>5</v>
      </c>
      <c r="F597" s="155">
        <f>'2019 Field of Dreamers - 2019 -'!E24</f>
        <v>0.714285714285714</v>
      </c>
      <c r="G597" s="155">
        <f>'2019 Field of Dreamers - 2019 -'!F24</f>
        <v>5</v>
      </c>
      <c r="H597" s="155">
        <f>'2019 Field of Dreamers - 2019 -'!G24</f>
        <v>0</v>
      </c>
      <c r="I597" s="155">
        <f>'2019 Field of Dreamers - 2019 -'!H24</f>
        <v>0</v>
      </c>
      <c r="J597" s="155">
        <f>'2019 Field of Dreamers - 2019 -'!I24</f>
        <v>0</v>
      </c>
      <c r="K597" s="155">
        <f>'2019 Field of Dreamers - 2019 -'!J24</f>
        <v>1</v>
      </c>
      <c r="L597" s="155">
        <f>'2019 Field of Dreamers - 2019 -'!K24</f>
        <v>2</v>
      </c>
      <c r="M597" s="155">
        <f>'2019 Field of Dreamers - 2019 -'!L24</f>
        <v>0</v>
      </c>
      <c r="N597" s="155">
        <f>'2019 Field of Dreamers - 2019 -'!M24</f>
        <v>0.714285714285714</v>
      </c>
    </row>
    <row r="598" ht="14.5" customHeight="1">
      <c r="A598" t="s" s="158">
        <v>258</v>
      </c>
      <c r="B598" s="159"/>
      <c r="C598" s="160"/>
      <c r="D598" s="161">
        <f>SUM(D595:D597)</f>
        <v>80</v>
      </c>
      <c r="E598" s="161">
        <f>SUM(E595:E597)</f>
        <v>54</v>
      </c>
      <c r="F598" s="162">
        <f>E598/D598</f>
        <v>0.675</v>
      </c>
      <c r="G598" s="161">
        <f>SUM(G595:G597)</f>
        <v>53</v>
      </c>
      <c r="H598" s="161">
        <f>SUM(H595:H597)</f>
        <v>1</v>
      </c>
      <c r="I598" s="161">
        <f>SUM(I595:I597)</f>
        <v>0</v>
      </c>
      <c r="J598" s="161">
        <f>SUM(J595:J597)</f>
        <v>0</v>
      </c>
      <c r="K598" s="161">
        <f>SUM(K595:K597)</f>
        <v>17</v>
      </c>
      <c r="L598" s="161">
        <f>SUM(L595:L597)</f>
        <v>26</v>
      </c>
      <c r="M598" s="162">
        <f>(H598*1.33+I598*1.67+J598*2)/E598</f>
        <v>0.0246296296296296</v>
      </c>
      <c r="N598" s="161">
        <f>M598+F598</f>
        <v>0.69962962962963</v>
      </c>
    </row>
    <row r="599" ht="14.5" customHeight="1">
      <c r="A599" s="151"/>
      <c r="B599" s="165"/>
      <c r="C599" s="165"/>
      <c r="D599" s="165"/>
      <c r="E599" s="165"/>
      <c r="F599" s="165"/>
      <c r="G599" s="165"/>
      <c r="H599" s="165"/>
      <c r="I599" s="165"/>
      <c r="J599" s="165"/>
      <c r="K599" s="165"/>
      <c r="L599" s="165"/>
      <c r="M599" s="165"/>
      <c r="N599" s="165"/>
    </row>
    <row r="600" ht="14.5" customHeight="1">
      <c r="A600" t="s" s="163">
        <v>107</v>
      </c>
      <c r="B600" s="155">
        <v>2016</v>
      </c>
      <c r="C600" t="s" s="156">
        <v>263</v>
      </c>
      <c r="D600" s="155">
        <v>9</v>
      </c>
      <c r="E600" s="155">
        <v>6</v>
      </c>
      <c r="F600" s="157">
        <f>E600/D600</f>
        <v>0.666666666666667</v>
      </c>
      <c r="G600" s="164">
        <v>4</v>
      </c>
      <c r="H600" s="155">
        <v>2</v>
      </c>
      <c r="I600" s="155">
        <v>0</v>
      </c>
      <c r="J600" s="155">
        <v>0</v>
      </c>
      <c r="K600" s="155">
        <v>5</v>
      </c>
      <c r="L600" s="155">
        <v>5</v>
      </c>
      <c r="M600" s="157">
        <f>(H600*1.33+I600*1.67+J600*2)/E600</f>
        <v>0.443333333333333</v>
      </c>
      <c r="N600" s="155">
        <f>M600+F600</f>
        <v>1.11</v>
      </c>
    </row>
    <row r="601" ht="14.5" customHeight="1">
      <c r="A601" t="s" s="158">
        <v>258</v>
      </c>
      <c r="B601" s="159"/>
      <c r="C601" s="160"/>
      <c r="D601" s="161">
        <f>D600</f>
        <v>9</v>
      </c>
      <c r="E601" s="161">
        <f>E600</f>
        <v>6</v>
      </c>
      <c r="F601" s="162">
        <f>E601/D601</f>
        <v>0.666666666666667</v>
      </c>
      <c r="G601" s="161">
        <f>G600</f>
        <v>4</v>
      </c>
      <c r="H601" s="161">
        <f>H600</f>
        <v>2</v>
      </c>
      <c r="I601" s="161">
        <f>I600</f>
        <v>0</v>
      </c>
      <c r="J601" s="161">
        <f>J600</f>
        <v>0</v>
      </c>
      <c r="K601" s="161">
        <f>K600</f>
        <v>5</v>
      </c>
      <c r="L601" s="161">
        <f>L600</f>
        <v>5</v>
      </c>
      <c r="M601" s="162">
        <f>(H601*1.33+I601*1.67+J601*2)/E601</f>
        <v>0.443333333333333</v>
      </c>
      <c r="N601" s="161">
        <f>M601+F601</f>
        <v>1.11</v>
      </c>
    </row>
    <row r="602" ht="14.5" customHeight="1">
      <c r="A602" s="151"/>
      <c r="B602" s="152"/>
      <c r="C602" s="165"/>
      <c r="D602" s="152"/>
      <c r="E602" s="152"/>
      <c r="F602" s="152"/>
      <c r="G602" s="152"/>
      <c r="H602" s="152"/>
      <c r="I602" s="152"/>
      <c r="J602" s="152"/>
      <c r="K602" s="152"/>
      <c r="L602" s="152"/>
      <c r="M602" s="152"/>
      <c r="N602" s="152"/>
    </row>
    <row r="603" ht="14.5" customHeight="1">
      <c r="A603" t="s" s="163">
        <v>105</v>
      </c>
      <c r="B603" s="155">
        <v>2016</v>
      </c>
      <c r="C603" t="s" s="156">
        <v>263</v>
      </c>
      <c r="D603" s="155">
        <v>9</v>
      </c>
      <c r="E603" s="155">
        <v>5</v>
      </c>
      <c r="F603" s="157">
        <f>E603/D603</f>
        <v>0.555555555555556</v>
      </c>
      <c r="G603" s="164">
        <v>2</v>
      </c>
      <c r="H603" s="155">
        <v>0</v>
      </c>
      <c r="I603" s="155">
        <v>0</v>
      </c>
      <c r="J603" s="155">
        <v>3</v>
      </c>
      <c r="K603" s="155">
        <v>5</v>
      </c>
      <c r="L603" s="155">
        <v>6</v>
      </c>
      <c r="M603" s="157">
        <f>(H603*1.33+I603*1.67+J603*2)/E603</f>
        <v>1.2</v>
      </c>
      <c r="N603" s="155">
        <f>M603+F603</f>
        <v>1.75555555555556</v>
      </c>
    </row>
    <row r="604" ht="14.5" customHeight="1">
      <c r="A604" t="s" s="163">
        <v>105</v>
      </c>
      <c r="B604" s="155">
        <v>2018</v>
      </c>
      <c r="C604" t="s" s="156">
        <v>266</v>
      </c>
      <c r="D604" s="155">
        <f>'2018 Field of Dreamers - 2018 -'!C79</f>
        <v>4</v>
      </c>
      <c r="E604" s="155">
        <f>'2018 Field of Dreamers - 2018 -'!D79</f>
        <v>3</v>
      </c>
      <c r="F604" s="155">
        <f>'2018 Field of Dreamers - 2018 -'!E79</f>
        <v>0.75</v>
      </c>
      <c r="G604" s="155">
        <f>'2018 Field of Dreamers - 2018 -'!F79</f>
        <v>1</v>
      </c>
      <c r="H604" s="155">
        <f>'2018 Field of Dreamers - 2018 -'!G79</f>
        <v>1</v>
      </c>
      <c r="I604" s="155">
        <f>'2018 Field of Dreamers - 2018 -'!H79</f>
        <v>1</v>
      </c>
      <c r="J604" s="155">
        <f>'2018 Field of Dreamers - 2018 -'!I79</f>
        <v>0</v>
      </c>
      <c r="K604" s="155">
        <f>'2018 Field of Dreamers - 2018 -'!J79</f>
        <v>0</v>
      </c>
      <c r="L604" s="155">
        <f>'2018 Field of Dreamers - 2018 -'!K79</f>
        <v>3</v>
      </c>
      <c r="M604" s="155">
        <f>'2018 Field of Dreamers - 2018 -'!L79</f>
        <v>1</v>
      </c>
      <c r="N604" s="155">
        <f>'2018 Field of Dreamers - 2018 -'!M79</f>
        <v>1.75</v>
      </c>
    </row>
    <row r="605" ht="14.5" customHeight="1">
      <c r="A605" t="s" s="158">
        <v>258</v>
      </c>
      <c r="B605" s="159"/>
      <c r="C605" s="160"/>
      <c r="D605" s="161">
        <f>SUM(D603:D604)</f>
        <v>13</v>
      </c>
      <c r="E605" s="161">
        <f>SUM(E603:E604)</f>
        <v>8</v>
      </c>
      <c r="F605" s="162">
        <f>E605/D605</f>
        <v>0.615384615384615</v>
      </c>
      <c r="G605" s="161">
        <f>SUM(G603:G604)</f>
        <v>3</v>
      </c>
      <c r="H605" s="161">
        <f>SUM(H603:H604)</f>
        <v>1</v>
      </c>
      <c r="I605" s="161">
        <f>SUM(I603:I604)</f>
        <v>1</v>
      </c>
      <c r="J605" s="161">
        <f>SUM(J603:J604)</f>
        <v>3</v>
      </c>
      <c r="K605" s="161">
        <f>SUM(K603:K604)</f>
        <v>5</v>
      </c>
      <c r="L605" s="161">
        <f>SUM(L603:L604)</f>
        <v>9</v>
      </c>
      <c r="M605" s="162">
        <f>(H605*1.33+I605*1.67+J605*2)/E605</f>
        <v>1.125</v>
      </c>
      <c r="N605" s="161">
        <f>M605+F605</f>
        <v>1.74038461538462</v>
      </c>
    </row>
    <row r="606" ht="14.5" customHeight="1">
      <c r="A606" s="151"/>
      <c r="B606" s="152"/>
      <c r="C606" s="165"/>
      <c r="D606" s="152"/>
      <c r="E606" s="152"/>
      <c r="F606" s="152"/>
      <c r="G606" s="152"/>
      <c r="H606" s="152"/>
      <c r="I606" s="152"/>
      <c r="J606" s="152"/>
      <c r="K606" s="152"/>
      <c r="L606" s="152"/>
      <c r="M606" s="152"/>
      <c r="N606" s="152"/>
    </row>
    <row r="607" ht="14.5" customHeight="1">
      <c r="A607" t="s" s="163">
        <v>237</v>
      </c>
      <c r="B607" s="155">
        <v>2019</v>
      </c>
      <c r="C607" t="s" s="156">
        <v>262</v>
      </c>
      <c r="D607" s="155">
        <f>'2019 Field of Dreamers - 2019 -'!C46</f>
        <v>3</v>
      </c>
      <c r="E607" s="155">
        <f>'2019 Field of Dreamers - 2019 -'!D46</f>
        <v>2</v>
      </c>
      <c r="F607" s="155">
        <f>'2019 Field of Dreamers - 2019 -'!E46</f>
        <v>0.666666666666667</v>
      </c>
      <c r="G607" s="155">
        <f>'2019 Field of Dreamers - 2019 -'!F46</f>
        <v>2</v>
      </c>
      <c r="H607" s="155">
        <f>'2019 Field of Dreamers - 2019 -'!G46</f>
        <v>0</v>
      </c>
      <c r="I607" s="155">
        <f>'2019 Field of Dreamers - 2019 -'!H46</f>
        <v>0</v>
      </c>
      <c r="J607" s="155">
        <f>'2019 Field of Dreamers - 2019 -'!I46</f>
        <v>0</v>
      </c>
      <c r="K607" s="155">
        <f>'2019 Field of Dreamers - 2019 -'!J46</f>
        <v>1</v>
      </c>
      <c r="L607" s="155">
        <f>'2019 Field of Dreamers - 2019 -'!K46</f>
        <v>0</v>
      </c>
      <c r="M607" s="155">
        <f>'2019 Field of Dreamers - 2019 -'!L46</f>
        <v>0</v>
      </c>
      <c r="N607" s="155">
        <f>'2019 Field of Dreamers - 2019 -'!M46</f>
        <v>0.666666666666667</v>
      </c>
    </row>
    <row r="608" ht="14.5" customHeight="1">
      <c r="A608" t="s" s="158">
        <v>258</v>
      </c>
      <c r="B608" s="159"/>
      <c r="C608" s="160"/>
      <c r="D608" s="161">
        <f>D607</f>
        <v>3</v>
      </c>
      <c r="E608" s="161">
        <f>E607</f>
        <v>2</v>
      </c>
      <c r="F608" s="162">
        <f>E608/D608</f>
        <v>0.666666666666667</v>
      </c>
      <c r="G608" s="161">
        <f>G607</f>
        <v>2</v>
      </c>
      <c r="H608" s="161">
        <f>H607</f>
        <v>0</v>
      </c>
      <c r="I608" s="161">
        <f>I607</f>
        <v>0</v>
      </c>
      <c r="J608" s="161">
        <f>J607</f>
        <v>0</v>
      </c>
      <c r="K608" s="161">
        <f>K607</f>
        <v>1</v>
      </c>
      <c r="L608" s="161">
        <f>L607</f>
        <v>0</v>
      </c>
      <c r="M608" s="162">
        <f>(H608*1.33+I608*1.67+J608*2)/E608</f>
        <v>0</v>
      </c>
      <c r="N608" s="161">
        <f>M608+F608</f>
        <v>0.666666666666667</v>
      </c>
    </row>
    <row r="609" ht="14.5" customHeight="1">
      <c r="A609" s="151"/>
      <c r="B609" s="152"/>
      <c r="C609" s="165"/>
      <c r="D609" s="152"/>
      <c r="E609" s="152"/>
      <c r="F609" s="152"/>
      <c r="G609" s="152"/>
      <c r="H609" s="152"/>
      <c r="I609" s="152"/>
      <c r="J609" s="152"/>
      <c r="K609" s="152"/>
      <c r="L609" s="152"/>
      <c r="M609" s="152"/>
      <c r="N609" s="152"/>
    </row>
    <row r="610" ht="14.5" customHeight="1">
      <c r="A610" t="s" s="163">
        <v>201</v>
      </c>
      <c r="B610" s="155">
        <v>2016</v>
      </c>
      <c r="C610" t="s" s="156">
        <v>263</v>
      </c>
      <c r="D610" s="155">
        <v>4</v>
      </c>
      <c r="E610" s="155">
        <v>2</v>
      </c>
      <c r="F610" s="157">
        <f>E610/D610</f>
        <v>0.5</v>
      </c>
      <c r="G610" s="164">
        <v>2</v>
      </c>
      <c r="H610" s="155">
        <v>0</v>
      </c>
      <c r="I610" s="155">
        <v>0</v>
      </c>
      <c r="J610" s="155">
        <v>0</v>
      </c>
      <c r="K610" s="155">
        <v>1</v>
      </c>
      <c r="L610" s="155">
        <v>2</v>
      </c>
      <c r="M610" s="157">
        <f>(H610*1.33+I610*1.67+J610*2)/E610</f>
        <v>0</v>
      </c>
      <c r="N610" s="155">
        <f>M610+F610</f>
        <v>0.5</v>
      </c>
    </row>
    <row r="611" ht="14.5" customHeight="1">
      <c r="A611" t="s" s="163">
        <v>201</v>
      </c>
      <c r="B611" s="155">
        <v>2017</v>
      </c>
      <c r="C611" t="s" s="156">
        <v>265</v>
      </c>
      <c r="D611" s="155">
        <f>'2017 - 2017 - Field of Dreamers'!C43</f>
        <v>57</v>
      </c>
      <c r="E611" s="155">
        <f>'2017 - 2017 - Field of Dreamers'!D43</f>
        <v>43</v>
      </c>
      <c r="F611" s="155">
        <f>'2017 - 2017 - Field of Dreamers'!E43</f>
        <v>0.754385964912281</v>
      </c>
      <c r="G611" s="155">
        <f>'2017 - 2017 - Field of Dreamers'!F43</f>
        <v>31</v>
      </c>
      <c r="H611" s="155">
        <f>'2017 - 2017 - Field of Dreamers'!G43</f>
        <v>10</v>
      </c>
      <c r="I611" s="155">
        <f>'2017 - 2017 - Field of Dreamers'!H43</f>
        <v>1</v>
      </c>
      <c r="J611" s="155">
        <f>'2017 - 2017 - Field of Dreamers'!I43</f>
        <v>1</v>
      </c>
      <c r="K611" s="155">
        <f>'2017 - 2017 - Field of Dreamers'!J43</f>
        <v>18</v>
      </c>
      <c r="L611" s="155">
        <f>'2017 - 2017 - Field of Dreamers'!K43</f>
        <v>24</v>
      </c>
      <c r="M611" s="155">
        <f>'2017 - 2017 - Field of Dreamers'!L43</f>
        <v>0.395279069767442</v>
      </c>
      <c r="N611" s="155">
        <f>'2017 - 2017 - Field of Dreamers'!M43</f>
        <v>1.14966503467972</v>
      </c>
    </row>
    <row r="612" ht="14.5" customHeight="1">
      <c r="A612" t="s" s="163">
        <v>201</v>
      </c>
      <c r="B612" s="155">
        <v>2018</v>
      </c>
      <c r="C612" t="s" s="156">
        <v>264</v>
      </c>
      <c r="D612" s="155">
        <f>'All Seasons - All Seasons'!C287</f>
        <v>48</v>
      </c>
      <c r="E612" s="155">
        <f>'All Seasons - All Seasons'!D287</f>
        <v>33</v>
      </c>
      <c r="F612" s="155">
        <f>'All Seasons - All Seasons'!E287</f>
        <v>0.6875</v>
      </c>
      <c r="G612" s="155">
        <f>'All Seasons - All Seasons'!F287</f>
        <v>19</v>
      </c>
      <c r="H612" s="155">
        <f>'All Seasons - All Seasons'!G287</f>
        <v>8</v>
      </c>
      <c r="I612" s="155">
        <f>'All Seasons - All Seasons'!H287</f>
        <v>4</v>
      </c>
      <c r="J612" s="155">
        <f>'All Seasons - All Seasons'!I287</f>
        <v>2</v>
      </c>
      <c r="K612" s="155">
        <f>'All Seasons - All Seasons'!J287</f>
        <v>18</v>
      </c>
      <c r="L612" s="155">
        <f>'All Seasons - All Seasons'!K287</f>
        <v>16</v>
      </c>
      <c r="M612" s="155">
        <f>'All Seasons - All Seasons'!L287</f>
        <v>0.646424242424242</v>
      </c>
      <c r="N612" s="155">
        <f>'All Seasons - All Seasons'!M287</f>
        <v>1.33392424242424</v>
      </c>
    </row>
    <row r="613" ht="14.5" customHeight="1">
      <c r="A613" t="s" s="163">
        <v>201</v>
      </c>
      <c r="B613" s="155">
        <v>2019</v>
      </c>
      <c r="C613" t="s" s="156">
        <v>265</v>
      </c>
      <c r="D613" s="155">
        <f>'2019 Field of Dreamers - 2019 -'!C22</f>
        <v>22</v>
      </c>
      <c r="E613" s="155">
        <f>'2019 Field of Dreamers - 2019 -'!D22</f>
        <v>19</v>
      </c>
      <c r="F613" s="155">
        <f>'2019 Field of Dreamers - 2019 -'!E22</f>
        <v>0.863636363636364</v>
      </c>
      <c r="G613" s="155">
        <f>'2019 Field of Dreamers - 2019 -'!F22</f>
        <v>10</v>
      </c>
      <c r="H613" s="155">
        <f>'2019 Field of Dreamers - 2019 -'!G22</f>
        <v>5</v>
      </c>
      <c r="I613" s="155">
        <f>'2019 Field of Dreamers - 2019 -'!H22</f>
        <v>2</v>
      </c>
      <c r="J613" s="155">
        <f>'2019 Field of Dreamers - 2019 -'!I22</f>
        <v>2</v>
      </c>
      <c r="K613" s="155">
        <f>'2019 Field of Dreamers - 2019 -'!J22</f>
        <v>12</v>
      </c>
      <c r="L613" s="155">
        <f>'2019 Field of Dreamers - 2019 -'!K22</f>
        <v>12</v>
      </c>
      <c r="M613" s="155">
        <f>'2019 Field of Dreamers - 2019 -'!L22</f>
        <v>0.736789473684211</v>
      </c>
      <c r="N613" s="155">
        <f>'2019 Field of Dreamers - 2019 -'!M22</f>
        <v>1.60042583732058</v>
      </c>
    </row>
    <row r="614" ht="14.5" customHeight="1">
      <c r="A614" t="s" s="158">
        <v>258</v>
      </c>
      <c r="B614" s="159"/>
      <c r="C614" s="160"/>
      <c r="D614" s="161">
        <f>SUM(D610:D613)</f>
        <v>131</v>
      </c>
      <c r="E614" s="161">
        <f>SUM(E610:E613)</f>
        <v>97</v>
      </c>
      <c r="F614" s="162">
        <f>E614/D614</f>
        <v>0.740458015267176</v>
      </c>
      <c r="G614" s="161">
        <f>SUM(G610:G613)</f>
        <v>62</v>
      </c>
      <c r="H614" s="161">
        <f>SUM(H610:H613)</f>
        <v>23</v>
      </c>
      <c r="I614" s="161">
        <f>SUM(I610:I613)</f>
        <v>7</v>
      </c>
      <c r="J614" s="161">
        <f>SUM(J610:J613)</f>
        <v>5</v>
      </c>
      <c r="K614" s="161">
        <f>SUM(K610:K613)</f>
        <v>49</v>
      </c>
      <c r="L614" s="161">
        <f>SUM(L610:L613)</f>
        <v>54</v>
      </c>
      <c r="M614" s="162">
        <f>(H614*1.33+I614*1.67+J614*2)/E614</f>
        <v>0.538969072164948</v>
      </c>
      <c r="N614" s="161">
        <f>M614+F614</f>
        <v>1.27942708743212</v>
      </c>
    </row>
    <row r="615" ht="14.5" customHeight="1">
      <c r="A615" s="151"/>
      <c r="B615" s="152"/>
      <c r="C615" s="165"/>
      <c r="D615" s="152"/>
      <c r="E615" s="152"/>
      <c r="F615" s="152"/>
      <c r="G615" s="152"/>
      <c r="H615" s="152"/>
      <c r="I615" s="152"/>
      <c r="J615" s="152"/>
      <c r="K615" s="152"/>
      <c r="L615" s="152"/>
      <c r="M615" s="152"/>
      <c r="N615" s="152"/>
    </row>
    <row r="616" ht="14.5" customHeight="1">
      <c r="A616" t="s" s="163">
        <v>210</v>
      </c>
      <c r="B616" s="155">
        <v>2018</v>
      </c>
      <c r="C616" t="s" s="156">
        <v>266</v>
      </c>
      <c r="D616" s="155">
        <f>'2018 Field of Dreamers - 2018 -'!C69</f>
        <v>29</v>
      </c>
      <c r="E616" s="155">
        <f>'2018 Field of Dreamers - 2018 -'!D69</f>
        <v>15</v>
      </c>
      <c r="F616" s="155">
        <f>'2018 Field of Dreamers - 2018 -'!E69</f>
        <v>0.517241379310345</v>
      </c>
      <c r="G616" s="155">
        <f>'2018 Field of Dreamers - 2018 -'!F69</f>
        <v>15</v>
      </c>
      <c r="H616" s="155">
        <f>'2018 Field of Dreamers - 2018 -'!G69</f>
        <v>0</v>
      </c>
      <c r="I616" s="155">
        <f>'2018 Field of Dreamers - 2018 -'!H69</f>
        <v>0</v>
      </c>
      <c r="J616" s="155">
        <f>'2018 Field of Dreamers - 2018 -'!I69</f>
        <v>0</v>
      </c>
      <c r="K616" s="155">
        <f>'2018 Field of Dreamers - 2018 -'!J69</f>
        <v>6</v>
      </c>
      <c r="L616" s="155">
        <f>'2018 Field of Dreamers - 2018 -'!K69</f>
        <v>9</v>
      </c>
      <c r="M616" s="155">
        <f>'2018 Field of Dreamers - 2018 -'!L69</f>
        <v>0</v>
      </c>
      <c r="N616" s="155">
        <f>'2018 Field of Dreamers - 2018 -'!M69</f>
        <v>0.517241379310345</v>
      </c>
    </row>
    <row r="617" ht="14.5" customHeight="1">
      <c r="A617" t="s" s="163">
        <v>210</v>
      </c>
      <c r="B617" s="155">
        <v>2019</v>
      </c>
      <c r="C617" t="s" s="156">
        <v>265</v>
      </c>
      <c r="D617" s="155">
        <f>'2019 Field of Dreamers - 2019 -'!C18</f>
        <v>17</v>
      </c>
      <c r="E617" s="155">
        <f>'2019 Field of Dreamers - 2019 -'!D18</f>
        <v>11</v>
      </c>
      <c r="F617" s="155">
        <f>'2019 Field of Dreamers - 2019 -'!E18</f>
        <v>0.647058823529412</v>
      </c>
      <c r="G617" s="155">
        <f>'2019 Field of Dreamers - 2019 -'!F18</f>
        <v>11</v>
      </c>
      <c r="H617" s="155">
        <f>'2019 Field of Dreamers - 2019 -'!G18</f>
        <v>0</v>
      </c>
      <c r="I617" s="155">
        <f>'2019 Field of Dreamers - 2019 -'!H18</f>
        <v>0</v>
      </c>
      <c r="J617" s="155">
        <f>'2019 Field of Dreamers - 2019 -'!I18</f>
        <v>0</v>
      </c>
      <c r="K617" s="155">
        <f>'2019 Field of Dreamers - 2019 -'!J18</f>
        <v>4</v>
      </c>
      <c r="L617" s="155">
        <f>'2019 Field of Dreamers - 2019 -'!K18</f>
        <v>2</v>
      </c>
      <c r="M617" s="155">
        <f>'2019 Field of Dreamers - 2019 -'!L18</f>
        <v>0</v>
      </c>
      <c r="N617" s="155">
        <f>'2019 Field of Dreamers - 2019 -'!M18</f>
        <v>0.647058823529412</v>
      </c>
    </row>
    <row r="618" ht="14.5" customHeight="1">
      <c r="A618" t="s" s="158">
        <v>258</v>
      </c>
      <c r="B618" s="159"/>
      <c r="C618" s="160"/>
      <c r="D618" s="161">
        <f>SUM(D616:D617)</f>
        <v>46</v>
      </c>
      <c r="E618" s="161">
        <f>SUM(E616:E617)</f>
        <v>26</v>
      </c>
      <c r="F618" s="162">
        <f>E618/D618</f>
        <v>0.565217391304348</v>
      </c>
      <c r="G618" s="161">
        <f>SUM(G616:G617)</f>
        <v>26</v>
      </c>
      <c r="H618" s="161">
        <f>SUM(H616:H617)</f>
        <v>0</v>
      </c>
      <c r="I618" s="161">
        <f>SUM(I616:I617)</f>
        <v>0</v>
      </c>
      <c r="J618" s="161">
        <f>SUM(J616:J617)</f>
        <v>0</v>
      </c>
      <c r="K618" s="161">
        <f>SUM(K616:K617)</f>
        <v>10</v>
      </c>
      <c r="L618" s="161">
        <f>SUM(L616:L617)</f>
        <v>11</v>
      </c>
      <c r="M618" s="162">
        <f>(H618*1.33+I618*1.67+J618*2)/E618</f>
        <v>0</v>
      </c>
      <c r="N618" s="161">
        <f>M618+F618</f>
        <v>0.565217391304348</v>
      </c>
    </row>
    <row r="619" ht="14.5" customHeight="1">
      <c r="A619" s="151"/>
      <c r="B619" s="152"/>
      <c r="C619" s="165"/>
      <c r="D619" s="152"/>
      <c r="E619" s="152"/>
      <c r="F619" s="152"/>
      <c r="G619" s="152"/>
      <c r="H619" s="152"/>
      <c r="I619" s="152"/>
      <c r="J619" s="152"/>
      <c r="K619" s="152"/>
      <c r="L619" s="152"/>
      <c r="M619" s="152"/>
      <c r="N619" s="152"/>
    </row>
    <row r="620" ht="14.5" customHeight="1">
      <c r="A620" t="s" s="163">
        <v>200</v>
      </c>
      <c r="B620" s="155">
        <v>2018</v>
      </c>
      <c r="C620" t="s" s="156">
        <v>264</v>
      </c>
      <c r="D620" s="155">
        <f>'2018 Field of Dreamers - 2018 -'!C49</f>
        <v>12</v>
      </c>
      <c r="E620" s="155">
        <f>'2018 Field of Dreamers - 2018 -'!D49</f>
        <v>8</v>
      </c>
      <c r="F620" s="155">
        <f>'2018 Field of Dreamers - 2018 -'!E49</f>
        <v>0.666666666666667</v>
      </c>
      <c r="G620" s="155">
        <f>'2018 Field of Dreamers - 2018 -'!F49</f>
        <v>8</v>
      </c>
      <c r="H620" s="155">
        <f>'2018 Field of Dreamers - 2018 -'!G49</f>
        <v>0</v>
      </c>
      <c r="I620" s="155">
        <f>'2018 Field of Dreamers - 2018 -'!H49</f>
        <v>0</v>
      </c>
      <c r="J620" s="155">
        <f>'2018 Field of Dreamers - 2018 -'!I49</f>
        <v>0</v>
      </c>
      <c r="K620" s="155">
        <f>'2018 Field of Dreamers - 2018 -'!J49</f>
        <v>1</v>
      </c>
      <c r="L620" s="155">
        <f>'2018 Field of Dreamers - 2018 -'!K49</f>
        <v>5</v>
      </c>
      <c r="M620" s="155">
        <f>'2018 Field of Dreamers - 2018 -'!L49</f>
        <v>0</v>
      </c>
      <c r="N620" s="155">
        <f>'2018 Field of Dreamers - 2018 -'!M49</f>
        <v>0.666666666666667</v>
      </c>
    </row>
    <row r="621" ht="14.5" customHeight="1">
      <c r="A621" t="s" s="158">
        <v>258</v>
      </c>
      <c r="B621" s="159"/>
      <c r="C621" s="160"/>
      <c r="D621" s="161">
        <f>D620</f>
        <v>12</v>
      </c>
      <c r="E621" s="161">
        <f>E620</f>
        <v>8</v>
      </c>
      <c r="F621" s="162">
        <f>E621/D621</f>
        <v>0.666666666666667</v>
      </c>
      <c r="G621" s="161">
        <f>G620</f>
        <v>8</v>
      </c>
      <c r="H621" s="161">
        <f>H620</f>
        <v>0</v>
      </c>
      <c r="I621" s="161">
        <f>I620</f>
        <v>0</v>
      </c>
      <c r="J621" s="161">
        <f>J620</f>
        <v>0</v>
      </c>
      <c r="K621" s="161">
        <f>K620</f>
        <v>1</v>
      </c>
      <c r="L621" s="161">
        <f>L620</f>
        <v>5</v>
      </c>
      <c r="M621" s="162">
        <f>(H621*1.33+I621*1.67+J621*2)/E621</f>
        <v>0</v>
      </c>
      <c r="N621" s="161">
        <f>M621+F621</f>
        <v>0.666666666666667</v>
      </c>
    </row>
    <row r="622" ht="14.5" customHeight="1">
      <c r="A622" s="151"/>
      <c r="B622" s="152"/>
      <c r="C622" s="165"/>
      <c r="D622" s="152"/>
      <c r="E622" s="152"/>
      <c r="F622" s="152"/>
      <c r="G622" s="152"/>
      <c r="H622" s="152"/>
      <c r="I622" s="152"/>
      <c r="J622" s="152"/>
      <c r="K622" s="152"/>
      <c r="L622" s="152"/>
      <c r="M622" s="152"/>
      <c r="N622" s="152"/>
    </row>
    <row r="623" ht="14.5" customHeight="1">
      <c r="A623" t="s" s="163">
        <v>195</v>
      </c>
      <c r="B623" s="155">
        <v>2018</v>
      </c>
      <c r="C623" t="s" s="156">
        <v>262</v>
      </c>
      <c r="D623" s="155">
        <f>'2018 Field of Dreamers - 2018 -'!C35</f>
        <v>37</v>
      </c>
      <c r="E623" s="155">
        <f>'2018 Field of Dreamers - 2018 -'!D35</f>
        <v>24</v>
      </c>
      <c r="F623" s="155">
        <f>'2018 Field of Dreamers - 2018 -'!E35</f>
        <v>0.648648648648649</v>
      </c>
      <c r="G623" s="155">
        <f>'2018 Field of Dreamers - 2018 -'!F35</f>
        <v>22</v>
      </c>
      <c r="H623" s="155">
        <f>'2018 Field of Dreamers - 2018 -'!G35</f>
        <v>2</v>
      </c>
      <c r="I623" s="155">
        <f>'2018 Field of Dreamers - 2018 -'!H35</f>
        <v>0</v>
      </c>
      <c r="J623" s="155">
        <f>'2018 Field of Dreamers - 2018 -'!I35</f>
        <v>0</v>
      </c>
      <c r="K623" s="155">
        <f>'2018 Field of Dreamers - 2018 -'!J35</f>
        <v>17</v>
      </c>
      <c r="L623" s="155">
        <f>'2018 Field of Dreamers - 2018 -'!K35</f>
        <v>15</v>
      </c>
      <c r="M623" s="155">
        <f>'2018 Field of Dreamers - 2018 -'!L35</f>
        <v>0.111083333333333</v>
      </c>
      <c r="N623" s="155">
        <f>'2018 Field of Dreamers - 2018 -'!M35</f>
        <v>0.759731981981982</v>
      </c>
    </row>
    <row r="624" ht="14.5" customHeight="1">
      <c r="A624" t="s" s="158">
        <v>258</v>
      </c>
      <c r="B624" s="159"/>
      <c r="C624" s="160"/>
      <c r="D624" s="161">
        <f>D623</f>
        <v>37</v>
      </c>
      <c r="E624" s="161">
        <f>E623</f>
        <v>24</v>
      </c>
      <c r="F624" s="162">
        <f>E624/D624</f>
        <v>0.648648648648649</v>
      </c>
      <c r="G624" s="161">
        <f>G623</f>
        <v>22</v>
      </c>
      <c r="H624" s="161">
        <f>H623</f>
        <v>2</v>
      </c>
      <c r="I624" s="161">
        <f>I623</f>
        <v>0</v>
      </c>
      <c r="J624" s="161">
        <f>J623</f>
        <v>0</v>
      </c>
      <c r="K624" s="161">
        <f>K623</f>
        <v>17</v>
      </c>
      <c r="L624" s="161">
        <f>L623</f>
        <v>15</v>
      </c>
      <c r="M624" s="162">
        <f>(H624*1.33+I624*1.67+J624*2)/E624</f>
        <v>0.110833333333333</v>
      </c>
      <c r="N624" s="161">
        <f>M624+F624</f>
        <v>0.759481981981982</v>
      </c>
    </row>
    <row r="625" ht="14.5" customHeight="1">
      <c r="A625" s="151"/>
      <c r="B625" s="152"/>
      <c r="C625" s="165"/>
      <c r="D625" s="152"/>
      <c r="E625" s="152"/>
      <c r="F625" s="152"/>
      <c r="G625" s="152"/>
      <c r="H625" s="152"/>
      <c r="I625" s="152"/>
      <c r="J625" s="152"/>
      <c r="K625" s="152"/>
      <c r="L625" s="152"/>
      <c r="M625" s="152"/>
      <c r="N625" s="152"/>
    </row>
    <row r="626" ht="14.5" customHeight="1">
      <c r="A626" t="s" s="163">
        <v>85</v>
      </c>
      <c r="B626" s="155">
        <v>2011</v>
      </c>
      <c r="C626" t="s" s="156">
        <v>257</v>
      </c>
      <c r="D626" s="155">
        <v>3</v>
      </c>
      <c r="E626" s="155">
        <v>1</v>
      </c>
      <c r="F626" s="157">
        <f>E626/D626</f>
        <v>0.333333333333333</v>
      </c>
      <c r="G626" s="155">
        <v>1</v>
      </c>
      <c r="H626" s="155">
        <v>0</v>
      </c>
      <c r="I626" s="155">
        <v>0</v>
      </c>
      <c r="J626" s="155">
        <v>0</v>
      </c>
      <c r="K626" s="155">
        <v>2</v>
      </c>
      <c r="L626" s="155">
        <v>1</v>
      </c>
      <c r="M626" s="157">
        <f>(H626*1.33+I626*1.67+J626*2)/E626</f>
        <v>0</v>
      </c>
      <c r="N626" s="155">
        <f>M626+F626</f>
        <v>0.333333333333333</v>
      </c>
    </row>
    <row r="627" ht="14.5" customHeight="1">
      <c r="A627" t="s" s="163">
        <v>85</v>
      </c>
      <c r="B627" s="155">
        <v>2012</v>
      </c>
      <c r="C627" t="s" s="156">
        <v>257</v>
      </c>
      <c r="D627" s="155">
        <v>15</v>
      </c>
      <c r="E627" s="155">
        <v>6</v>
      </c>
      <c r="F627" s="157">
        <f>E627/D627</f>
        <v>0.4</v>
      </c>
      <c r="G627" s="155">
        <v>4</v>
      </c>
      <c r="H627" s="155">
        <v>1</v>
      </c>
      <c r="I627" s="155">
        <v>1</v>
      </c>
      <c r="J627" s="155">
        <v>0</v>
      </c>
      <c r="K627" s="155">
        <v>3</v>
      </c>
      <c r="L627" s="155">
        <v>5</v>
      </c>
      <c r="M627" s="157">
        <f>(H627*1.33+I627*1.67+J627*2)/E627</f>
        <v>0.5</v>
      </c>
      <c r="N627" s="155">
        <f>M627+F627</f>
        <v>0.9</v>
      </c>
    </row>
    <row r="628" ht="14.5" customHeight="1">
      <c r="A628" t="s" s="163">
        <v>85</v>
      </c>
      <c r="B628" s="155">
        <v>2014</v>
      </c>
      <c r="C628" t="s" s="156">
        <v>263</v>
      </c>
      <c r="D628" s="155">
        <v>18</v>
      </c>
      <c r="E628" s="155">
        <v>11</v>
      </c>
      <c r="F628" s="157">
        <f>E628/D628</f>
        <v>0.611111111111111</v>
      </c>
      <c r="G628" s="164">
        <v>9</v>
      </c>
      <c r="H628" s="155">
        <v>1</v>
      </c>
      <c r="I628" s="155">
        <v>0</v>
      </c>
      <c r="J628" s="155">
        <v>1</v>
      </c>
      <c r="K628" s="155">
        <v>5</v>
      </c>
      <c r="L628" s="155">
        <v>6</v>
      </c>
      <c r="M628" s="157">
        <f>(H628*1.33+I628*1.67+J628*2)/E628</f>
        <v>0.302727272727273</v>
      </c>
      <c r="N628" s="155">
        <f>M628+F628</f>
        <v>0.913838383838384</v>
      </c>
    </row>
    <row r="629" ht="14.5" customHeight="1">
      <c r="A629" t="s" s="163">
        <v>85</v>
      </c>
      <c r="B629" s="155">
        <v>2015</v>
      </c>
      <c r="C629" t="s" s="156">
        <v>263</v>
      </c>
      <c r="D629" s="155">
        <v>26</v>
      </c>
      <c r="E629" s="155">
        <v>19</v>
      </c>
      <c r="F629" s="157">
        <f>E629/D629</f>
        <v>0.7307692307692309</v>
      </c>
      <c r="G629" s="155">
        <v>12</v>
      </c>
      <c r="H629" s="155">
        <v>6</v>
      </c>
      <c r="I629" s="155">
        <v>1</v>
      </c>
      <c r="J629" s="155">
        <v>0</v>
      </c>
      <c r="K629" s="155">
        <v>10</v>
      </c>
      <c r="L629" s="155">
        <v>12</v>
      </c>
      <c r="M629" s="157">
        <f>(H629*1.33+I629*1.67+J629*2)/E629</f>
        <v>0.507894736842105</v>
      </c>
      <c r="N629" s="155">
        <f>M629+F629</f>
        <v>1.23866396761134</v>
      </c>
    </row>
    <row r="630" ht="14.5" customHeight="1">
      <c r="A630" t="s" s="163">
        <v>85</v>
      </c>
      <c r="B630" s="155">
        <v>2016</v>
      </c>
      <c r="C630" t="s" s="156">
        <v>263</v>
      </c>
      <c r="D630" s="155">
        <v>10</v>
      </c>
      <c r="E630" s="155">
        <v>6</v>
      </c>
      <c r="F630" s="157">
        <f>E630/D630</f>
        <v>0.6</v>
      </c>
      <c r="G630" s="164">
        <v>3</v>
      </c>
      <c r="H630" s="155">
        <v>2</v>
      </c>
      <c r="I630" s="155">
        <v>0</v>
      </c>
      <c r="J630" s="155">
        <v>1</v>
      </c>
      <c r="K630" s="155">
        <v>8</v>
      </c>
      <c r="L630" s="155">
        <v>4</v>
      </c>
      <c r="M630" s="157">
        <f>(H630*1.33+I630*1.67+J630*2)/E630</f>
        <v>0.7766666666666669</v>
      </c>
      <c r="N630" s="155">
        <f>M630+F630</f>
        <v>1.37666666666667</v>
      </c>
    </row>
    <row r="631" ht="14.5" customHeight="1">
      <c r="A631" t="s" s="163">
        <v>85</v>
      </c>
      <c r="B631" s="155">
        <v>2017</v>
      </c>
      <c r="C631" t="s" s="156">
        <v>264</v>
      </c>
      <c r="D631" s="155">
        <f>'2017 - 2017 - Field of Dreamers'!C14</f>
        <v>55</v>
      </c>
      <c r="E631" s="155">
        <f>'2017 - 2017 - Field of Dreamers'!D14</f>
        <v>39</v>
      </c>
      <c r="F631" s="155">
        <f>'2017 - 2017 - Field of Dreamers'!E14</f>
        <v>0.709090909090909</v>
      </c>
      <c r="G631" s="155">
        <f>'2017 - 2017 - Field of Dreamers'!F14</f>
        <v>22</v>
      </c>
      <c r="H631" s="155">
        <f>'2017 - 2017 - Field of Dreamers'!G14</f>
        <v>10</v>
      </c>
      <c r="I631" s="155">
        <f>'2017 - 2017 - Field of Dreamers'!H14</f>
        <v>5</v>
      </c>
      <c r="J631" s="155">
        <f>'2017 - 2017 - Field of Dreamers'!I14</f>
        <v>2</v>
      </c>
      <c r="K631" s="155">
        <f>'2017 - 2017 - Field of Dreamers'!J14</f>
        <v>18</v>
      </c>
      <c r="L631" s="155">
        <f>'2017 - 2017 - Field of Dreamers'!K14</f>
        <v>28</v>
      </c>
      <c r="M631" s="155">
        <f>'2017 - 2017 - Field of Dreamers'!L14</f>
        <v>0.658076923076923</v>
      </c>
      <c r="N631" s="155">
        <f>'2017 - 2017 - Field of Dreamers'!M14</f>
        <v>1.36716783216783</v>
      </c>
    </row>
    <row r="632" ht="14.5" customHeight="1">
      <c r="A632" t="s" s="163">
        <v>85</v>
      </c>
      <c r="B632" s="155">
        <v>2018</v>
      </c>
      <c r="C632" t="s" s="156">
        <v>265</v>
      </c>
      <c r="D632" s="155">
        <f>'All Seasons - All Seasons'!C296</f>
        <v>53</v>
      </c>
      <c r="E632" s="155">
        <f>'All Seasons - All Seasons'!D296</f>
        <v>38</v>
      </c>
      <c r="F632" s="155">
        <f>'All Seasons - All Seasons'!E296</f>
        <v>0.716981132075472</v>
      </c>
      <c r="G632" s="155">
        <f>'All Seasons - All Seasons'!F296</f>
        <v>22</v>
      </c>
      <c r="H632" s="155">
        <f>'All Seasons - All Seasons'!G296</f>
        <v>10</v>
      </c>
      <c r="I632" s="155">
        <f>'All Seasons - All Seasons'!H296</f>
        <v>3</v>
      </c>
      <c r="J632" s="155">
        <f>'All Seasons - All Seasons'!I296</f>
        <v>3</v>
      </c>
      <c r="K632" s="155">
        <f>'All Seasons - All Seasons'!J296</f>
        <v>22</v>
      </c>
      <c r="L632" s="155">
        <f>'All Seasons - All Seasons'!K296</f>
        <v>25</v>
      </c>
      <c r="M632" s="155">
        <f>'All Seasons - All Seasons'!L296</f>
        <v>0.640289473684211</v>
      </c>
      <c r="N632" s="155">
        <f>'All Seasons - All Seasons'!M296</f>
        <v>1.35727060575968</v>
      </c>
    </row>
    <row r="633" ht="14.5" customHeight="1">
      <c r="A633" t="s" s="163">
        <v>85</v>
      </c>
      <c r="B633" s="155">
        <v>2019</v>
      </c>
      <c r="C633" t="s" s="156">
        <v>262</v>
      </c>
      <c r="D633" s="155">
        <f>'2019 Field of Dreamers - 2019 -'!C43</f>
        <v>26</v>
      </c>
      <c r="E633" s="155">
        <f>'2019 Field of Dreamers - 2019 -'!D43</f>
        <v>20</v>
      </c>
      <c r="F633" s="155">
        <f>'2019 Field of Dreamers - 2019 -'!E43</f>
        <v>0.7692307692307691</v>
      </c>
      <c r="G633" s="155">
        <f>'2019 Field of Dreamers - 2019 -'!F43</f>
        <v>18</v>
      </c>
      <c r="H633" s="155">
        <f>'2019 Field of Dreamers - 2019 -'!G43</f>
        <v>2</v>
      </c>
      <c r="I633" s="155">
        <f>'2019 Field of Dreamers - 2019 -'!H43</f>
        <v>0</v>
      </c>
      <c r="J633" s="155">
        <f>'2019 Field of Dreamers - 2019 -'!I43</f>
        <v>0</v>
      </c>
      <c r="K633" s="155">
        <f>'2019 Field of Dreamers - 2019 -'!J43</f>
        <v>6</v>
      </c>
      <c r="L633" s="155">
        <f>'2019 Field of Dreamers - 2019 -'!K43</f>
        <v>8</v>
      </c>
      <c r="M633" s="155">
        <f>'2019 Field of Dreamers - 2019 -'!L43</f>
        <v>0.1333</v>
      </c>
      <c r="N633" s="155">
        <f>'2019 Field of Dreamers - 2019 -'!M43</f>
        <v>0.902530769230769</v>
      </c>
    </row>
    <row r="634" ht="14.5" customHeight="1">
      <c r="A634" t="s" s="158">
        <v>258</v>
      </c>
      <c r="B634" s="159"/>
      <c r="C634" s="160"/>
      <c r="D634" s="161">
        <f>SUM(D626:D633)</f>
        <v>206</v>
      </c>
      <c r="E634" s="161">
        <f>SUM(E626:E633)</f>
        <v>140</v>
      </c>
      <c r="F634" s="162">
        <f>E634/D634</f>
        <v>0.679611650485437</v>
      </c>
      <c r="G634" s="161">
        <f>SUM(G626:G633)</f>
        <v>91</v>
      </c>
      <c r="H634" s="161">
        <f>SUM(H626:H633)</f>
        <v>32</v>
      </c>
      <c r="I634" s="161">
        <f>SUM(I626:I633)</f>
        <v>10</v>
      </c>
      <c r="J634" s="161">
        <f>SUM(J626:J633)</f>
        <v>7</v>
      </c>
      <c r="K634" s="161">
        <f>SUM(K626:K633)</f>
        <v>74</v>
      </c>
      <c r="L634" s="161">
        <f>SUM(L626:L633)</f>
        <v>89</v>
      </c>
      <c r="M634" s="162">
        <f>(H634*1.33+I634*1.67+J634*2)/E634</f>
        <v>0.523285714285714</v>
      </c>
      <c r="N634" s="161">
        <f>M634+F634</f>
        <v>1.20289736477115</v>
      </c>
    </row>
    <row r="635" ht="14.5" customHeight="1">
      <c r="A635" s="151"/>
      <c r="B635" s="152"/>
      <c r="C635" s="165"/>
      <c r="D635" s="152"/>
      <c r="E635" s="152"/>
      <c r="F635" s="152"/>
      <c r="G635" s="152"/>
      <c r="H635" s="152"/>
      <c r="I635" s="152"/>
      <c r="J635" s="152"/>
      <c r="K635" s="152"/>
      <c r="L635" s="152"/>
      <c r="M635" s="152"/>
      <c r="N635" s="152"/>
    </row>
    <row r="636" ht="14.5" customHeight="1">
      <c r="A636" t="s" s="163">
        <v>145</v>
      </c>
      <c r="B636" s="155">
        <v>2016</v>
      </c>
      <c r="C636" t="s" s="156">
        <v>263</v>
      </c>
      <c r="D636" s="155">
        <v>4</v>
      </c>
      <c r="E636" s="155">
        <v>2</v>
      </c>
      <c r="F636" s="157">
        <f>E636/D636</f>
        <v>0.5</v>
      </c>
      <c r="G636" s="164">
        <v>2</v>
      </c>
      <c r="H636" s="155">
        <v>0</v>
      </c>
      <c r="I636" s="155">
        <v>0</v>
      </c>
      <c r="J636" s="155">
        <v>0</v>
      </c>
      <c r="K636" s="155">
        <v>0</v>
      </c>
      <c r="L636" s="155">
        <v>2</v>
      </c>
      <c r="M636" s="157">
        <f>(H636*1.33+I636*1.67+J636*2)/E636</f>
        <v>0</v>
      </c>
      <c r="N636" s="155">
        <f>M636+F636</f>
        <v>0.5</v>
      </c>
    </row>
    <row r="637" ht="14.5" customHeight="1">
      <c r="A637" t="s" s="163">
        <v>145</v>
      </c>
      <c r="B637" s="155">
        <v>2017</v>
      </c>
      <c r="C637" t="s" s="156">
        <v>262</v>
      </c>
      <c r="D637" s="155">
        <f>'2017 Field of Dreamers - 2017 -'!C42</f>
        <v>29</v>
      </c>
      <c r="E637" s="155">
        <f>'2017 Field of Dreamers - 2017 -'!D42</f>
        <v>8</v>
      </c>
      <c r="F637" s="155">
        <f>'2017 Field of Dreamers - 2017 -'!E42</f>
        <v>0.275862068965517</v>
      </c>
      <c r="G637" s="155">
        <f>'2017 Field of Dreamers - 2017 -'!F42</f>
        <v>8</v>
      </c>
      <c r="H637" s="155">
        <f>'2017 Field of Dreamers - 2017 -'!G42</f>
        <v>0</v>
      </c>
      <c r="I637" s="155">
        <f>'2017 Field of Dreamers - 2017 -'!H42</f>
        <v>0</v>
      </c>
      <c r="J637" s="155">
        <f>'2017 Field of Dreamers - 2017 -'!I42</f>
        <v>0</v>
      </c>
      <c r="K637" s="155">
        <f>'2017 Field of Dreamers - 2017 -'!J42</f>
        <v>5</v>
      </c>
      <c r="L637" s="155">
        <f>'2017 Field of Dreamers - 2017 -'!K42</f>
        <v>4</v>
      </c>
      <c r="M637" s="155">
        <f>'2017 Field of Dreamers - 2017 -'!L42</f>
        <v>0</v>
      </c>
      <c r="N637" s="155">
        <f>'2017 Field of Dreamers - 2017 -'!M42</f>
        <v>0.275862068965517</v>
      </c>
    </row>
    <row r="638" ht="14.5" customHeight="1">
      <c r="A638" t="s" s="163">
        <v>145</v>
      </c>
      <c r="B638" s="155">
        <v>2018</v>
      </c>
      <c r="C638" t="s" s="156">
        <v>265</v>
      </c>
      <c r="D638" s="155">
        <f>'All Seasons - All Seasons'!C299</f>
        <v>47</v>
      </c>
      <c r="E638" s="155">
        <f>'All Seasons - All Seasons'!D299</f>
        <v>31</v>
      </c>
      <c r="F638" s="155">
        <f>'All Seasons - All Seasons'!E299</f>
        <v>0.659574468085106</v>
      </c>
      <c r="G638" s="155">
        <f>'All Seasons - All Seasons'!F299</f>
        <v>30</v>
      </c>
      <c r="H638" s="155">
        <f>'All Seasons - All Seasons'!G299</f>
        <v>1</v>
      </c>
      <c r="I638" s="155">
        <f>'All Seasons - All Seasons'!H299</f>
        <v>0</v>
      </c>
      <c r="J638" s="155">
        <f>'All Seasons - All Seasons'!I299</f>
        <v>0</v>
      </c>
      <c r="K638" s="155">
        <f>'All Seasons - All Seasons'!J299</f>
        <v>6</v>
      </c>
      <c r="L638" s="155">
        <f>'All Seasons - All Seasons'!K299</f>
        <v>18</v>
      </c>
      <c r="M638" s="155">
        <f>'All Seasons - All Seasons'!L299</f>
        <v>0.043</v>
      </c>
      <c r="N638" s="155">
        <f>'All Seasons - All Seasons'!M299</f>
        <v>0.702574468085106</v>
      </c>
    </row>
    <row r="639" ht="14.5" customHeight="1">
      <c r="A639" t="s" s="163">
        <v>145</v>
      </c>
      <c r="B639" s="155">
        <v>2019</v>
      </c>
      <c r="C639" t="s" s="156">
        <v>264</v>
      </c>
      <c r="D639" s="155">
        <f>'2019 Field of Dreamers - 2019 -'!C49</f>
        <v>6</v>
      </c>
      <c r="E639" s="155">
        <f>'2019 Field of Dreamers - 2019 -'!D49</f>
        <v>5</v>
      </c>
      <c r="F639" s="155">
        <f>'2019 Field of Dreamers - 2019 -'!E49</f>
        <v>0.833333333333333</v>
      </c>
      <c r="G639" s="155">
        <f>'2019 Field of Dreamers - 2019 -'!F49</f>
        <v>5</v>
      </c>
      <c r="H639" s="155">
        <f>'2019 Field of Dreamers - 2019 -'!G49</f>
        <v>0</v>
      </c>
      <c r="I639" s="155">
        <f>'2019 Field of Dreamers - 2019 -'!H49</f>
        <v>0</v>
      </c>
      <c r="J639" s="155">
        <f>'2019 Field of Dreamers - 2019 -'!I49</f>
        <v>0</v>
      </c>
      <c r="K639" s="155">
        <f>'2019 Field of Dreamers - 2019 -'!J49</f>
        <v>1</v>
      </c>
      <c r="L639" s="155">
        <f>'2019 Field of Dreamers - 2019 -'!K49</f>
        <v>0</v>
      </c>
      <c r="M639" s="155">
        <f>'2019 Field of Dreamers - 2019 -'!L49</f>
        <v>0</v>
      </c>
      <c r="N639" s="155">
        <f>'2019 Field of Dreamers - 2019 -'!M49</f>
        <v>0.833333333333333</v>
      </c>
    </row>
    <row r="640" ht="14.5" customHeight="1">
      <c r="A640" t="s" s="158">
        <v>258</v>
      </c>
      <c r="B640" s="159"/>
      <c r="C640" s="160"/>
      <c r="D640" s="161">
        <f>SUM(D636:D639)</f>
        <v>86</v>
      </c>
      <c r="E640" s="161">
        <f>SUM(E636:E639)</f>
        <v>46</v>
      </c>
      <c r="F640" s="162">
        <f>E640/D640</f>
        <v>0.534883720930233</v>
      </c>
      <c r="G640" s="161">
        <f>SUM(G636:G639)</f>
        <v>45</v>
      </c>
      <c r="H640" s="161">
        <f>SUM(H636:H639)</f>
        <v>1</v>
      </c>
      <c r="I640" s="161">
        <f>SUM(I636:I639)</f>
        <v>0</v>
      </c>
      <c r="J640" s="161">
        <f>SUM(J636:J639)</f>
        <v>0</v>
      </c>
      <c r="K640" s="161">
        <f>SUM(K636:K639)</f>
        <v>12</v>
      </c>
      <c r="L640" s="161">
        <f>SUM(L636:L639)</f>
        <v>24</v>
      </c>
      <c r="M640" s="162">
        <f>(H640*1.33+I640*1.67+J640*2)/E640</f>
        <v>0.0289130434782609</v>
      </c>
      <c r="N640" s="161">
        <f>M640+F640</f>
        <v>0.563796764408494</v>
      </c>
    </row>
    <row r="641" ht="14.5" customHeight="1">
      <c r="A641" s="151"/>
      <c r="B641" s="152"/>
      <c r="C641" s="165"/>
      <c r="D641" s="152"/>
      <c r="E641" s="152"/>
      <c r="F641" s="152"/>
      <c r="G641" s="152"/>
      <c r="H641" s="152"/>
      <c r="I641" s="152"/>
      <c r="J641" s="152"/>
      <c r="K641" s="152"/>
      <c r="L641" s="152"/>
      <c r="M641" s="152"/>
      <c r="N641" s="152"/>
    </row>
    <row r="642" ht="14.5" customHeight="1">
      <c r="A642" t="s" s="154">
        <v>21</v>
      </c>
      <c r="B642" s="155">
        <v>2007</v>
      </c>
      <c r="C642" t="s" s="156">
        <v>257</v>
      </c>
      <c r="D642" s="155">
        <v>45</v>
      </c>
      <c r="E642" s="155">
        <v>33</v>
      </c>
      <c r="F642" s="157">
        <f>E642/D642</f>
        <v>0.7333333333333329</v>
      </c>
      <c r="G642" s="155">
        <v>22</v>
      </c>
      <c r="H642" s="155">
        <v>5</v>
      </c>
      <c r="I642" s="155">
        <v>4</v>
      </c>
      <c r="J642" s="155">
        <v>2</v>
      </c>
      <c r="K642" s="155">
        <v>28</v>
      </c>
      <c r="L642" s="155">
        <v>22</v>
      </c>
      <c r="M642" s="157">
        <f>(H642*1.33+I642*1.67+J642*2)/E642</f>
        <v>0.525151515151515</v>
      </c>
      <c r="N642" s="155">
        <f>M642+F642</f>
        <v>1.25848484848485</v>
      </c>
    </row>
    <row r="643" ht="14.5" customHeight="1">
      <c r="A643" t="s" s="163">
        <v>21</v>
      </c>
      <c r="B643" s="155">
        <v>2008</v>
      </c>
      <c r="C643" t="s" s="156">
        <v>260</v>
      </c>
      <c r="D643" s="155">
        <v>22</v>
      </c>
      <c r="E643" s="155">
        <v>14</v>
      </c>
      <c r="F643" s="157">
        <f>E643/D643</f>
        <v>0.636363636363636</v>
      </c>
      <c r="G643" s="155">
        <v>7</v>
      </c>
      <c r="H643" s="155">
        <v>2</v>
      </c>
      <c r="I643" s="155">
        <v>3</v>
      </c>
      <c r="J643" s="155">
        <v>2</v>
      </c>
      <c r="K643" s="155">
        <v>9</v>
      </c>
      <c r="L643" s="155">
        <v>12</v>
      </c>
      <c r="M643" s="157">
        <f>(H643*1.33+I643*1.67+J643*2)/E643</f>
        <v>0.833571428571429</v>
      </c>
      <c r="N643" s="155">
        <f>M643+F643</f>
        <v>1.46993506493507</v>
      </c>
    </row>
    <row r="644" ht="14.5" customHeight="1">
      <c r="A644" t="s" s="163">
        <v>21</v>
      </c>
      <c r="B644" s="155">
        <v>2009</v>
      </c>
      <c r="C644" t="s" s="156">
        <v>261</v>
      </c>
      <c r="D644" s="155">
        <v>4</v>
      </c>
      <c r="E644" s="155">
        <v>3</v>
      </c>
      <c r="F644" s="157">
        <f>E644/D644</f>
        <v>0.75</v>
      </c>
      <c r="G644" s="164">
        <v>3</v>
      </c>
      <c r="H644" s="155">
        <v>0</v>
      </c>
      <c r="I644" s="155">
        <v>0</v>
      </c>
      <c r="J644" s="155">
        <v>0</v>
      </c>
      <c r="K644" s="155">
        <v>3</v>
      </c>
      <c r="L644" s="155">
        <v>3</v>
      </c>
      <c r="M644" s="157">
        <f>(H644*1.33+I644*1.67+J644*2)/E644</f>
        <v>0</v>
      </c>
      <c r="N644" s="155">
        <f>M644+F644</f>
        <v>0.75</v>
      </c>
    </row>
    <row r="645" ht="14.5" customHeight="1">
      <c r="A645" t="s" s="163">
        <v>21</v>
      </c>
      <c r="B645" s="155">
        <v>2010</v>
      </c>
      <c r="C645" t="s" s="156">
        <v>257</v>
      </c>
      <c r="D645" s="155">
        <v>6</v>
      </c>
      <c r="E645" s="155">
        <v>5</v>
      </c>
      <c r="F645" s="157">
        <f>E645/D645</f>
        <v>0.833333333333333</v>
      </c>
      <c r="G645" s="164">
        <v>3</v>
      </c>
      <c r="H645" s="155">
        <v>2</v>
      </c>
      <c r="I645" s="155">
        <v>0</v>
      </c>
      <c r="J645" s="155">
        <v>0</v>
      </c>
      <c r="K645" s="155">
        <v>2</v>
      </c>
      <c r="L645" s="155">
        <v>3</v>
      </c>
      <c r="M645" s="157">
        <f>(H645*1.33+I645*1.67+J645*2)/E645</f>
        <v>0.532</v>
      </c>
      <c r="N645" s="155">
        <f>M645+F645</f>
        <v>1.36533333333333</v>
      </c>
    </row>
    <row r="646" ht="14.5" customHeight="1">
      <c r="A646" t="s" s="163">
        <v>21</v>
      </c>
      <c r="B646" s="155">
        <v>2011</v>
      </c>
      <c r="C646" t="s" s="156">
        <v>257</v>
      </c>
      <c r="D646" s="155">
        <v>5</v>
      </c>
      <c r="E646" s="155">
        <v>3</v>
      </c>
      <c r="F646" s="157">
        <f>E646/D646</f>
        <v>0.6</v>
      </c>
      <c r="G646" s="155">
        <v>3</v>
      </c>
      <c r="H646" s="155">
        <v>0</v>
      </c>
      <c r="I646" s="155">
        <v>0</v>
      </c>
      <c r="J646" s="155">
        <v>0</v>
      </c>
      <c r="K646" s="155">
        <v>2</v>
      </c>
      <c r="L646" s="155">
        <v>2</v>
      </c>
      <c r="M646" s="157">
        <f>(H646*1.33+I646*1.67+J646*2)/E646</f>
        <v>0</v>
      </c>
      <c r="N646" s="155">
        <f>M646+F646</f>
        <v>0.6</v>
      </c>
    </row>
    <row r="647" ht="14.5" customHeight="1">
      <c r="A647" t="s" s="163">
        <v>21</v>
      </c>
      <c r="B647" s="155">
        <v>2012</v>
      </c>
      <c r="C647" t="s" s="156">
        <v>257</v>
      </c>
      <c r="D647" s="155">
        <v>4</v>
      </c>
      <c r="E647" s="155">
        <v>4</v>
      </c>
      <c r="F647" s="157">
        <f>E647/D647</f>
        <v>1</v>
      </c>
      <c r="G647" s="155">
        <v>2</v>
      </c>
      <c r="H647" s="155">
        <v>1</v>
      </c>
      <c r="I647" s="155">
        <v>0</v>
      </c>
      <c r="J647" s="155">
        <v>1</v>
      </c>
      <c r="K647" s="155">
        <v>3</v>
      </c>
      <c r="L647" s="155">
        <v>2</v>
      </c>
      <c r="M647" s="157">
        <f>(H647*1.33+I647*1.67+J647*2)/E647</f>
        <v>0.8325</v>
      </c>
      <c r="N647" s="155">
        <f>M647+F647</f>
        <v>1.8325</v>
      </c>
    </row>
    <row r="648" ht="14.5" customHeight="1">
      <c r="A648" t="s" s="163">
        <v>21</v>
      </c>
      <c r="B648" s="155">
        <v>2014</v>
      </c>
      <c r="C648" t="s" s="156">
        <v>263</v>
      </c>
      <c r="D648" s="155">
        <v>3</v>
      </c>
      <c r="E648" s="155">
        <v>1</v>
      </c>
      <c r="F648" s="157">
        <f>E648/D648</f>
        <v>0.333333333333333</v>
      </c>
      <c r="G648" s="164">
        <v>0</v>
      </c>
      <c r="H648" s="155">
        <v>0</v>
      </c>
      <c r="I648" s="155">
        <v>1</v>
      </c>
      <c r="J648" s="155">
        <v>0</v>
      </c>
      <c r="K648" s="155">
        <v>1</v>
      </c>
      <c r="L648" s="155">
        <v>1</v>
      </c>
      <c r="M648" s="157">
        <f>(H648*1.33+I648*1.67+J648*2)/E648</f>
        <v>1.67</v>
      </c>
      <c r="N648" s="155">
        <f>M648+F648</f>
        <v>2.00333333333333</v>
      </c>
    </row>
    <row r="649" ht="14.5" customHeight="1">
      <c r="A649" t="s" s="163">
        <v>21</v>
      </c>
      <c r="B649" s="155">
        <v>2015</v>
      </c>
      <c r="C649" t="s" s="156">
        <v>263</v>
      </c>
      <c r="D649" s="155">
        <v>4</v>
      </c>
      <c r="E649" s="155">
        <v>2</v>
      </c>
      <c r="F649" s="157">
        <f>E649/D649</f>
        <v>0.5</v>
      </c>
      <c r="G649" s="164">
        <v>1</v>
      </c>
      <c r="H649" s="155">
        <v>1</v>
      </c>
      <c r="I649" s="155">
        <v>0</v>
      </c>
      <c r="J649" s="155">
        <v>0</v>
      </c>
      <c r="K649" s="155">
        <v>1</v>
      </c>
      <c r="L649" s="155">
        <v>2</v>
      </c>
      <c r="M649" s="157">
        <f>(H649*1.33+I649*1.67+J649*2)/E649</f>
        <v>0.665</v>
      </c>
      <c r="N649" s="155">
        <f>M649+F649</f>
        <v>1.165</v>
      </c>
    </row>
    <row r="650" ht="14.5" customHeight="1">
      <c r="A650" t="s" s="158">
        <v>258</v>
      </c>
      <c r="B650" s="159"/>
      <c r="C650" s="160"/>
      <c r="D650" s="161">
        <f>SUM(D642:D649)</f>
        <v>93</v>
      </c>
      <c r="E650" s="161">
        <f>SUM(E642:E649)</f>
        <v>65</v>
      </c>
      <c r="F650" s="162">
        <f>E650/D650</f>
        <v>0.698924731182796</v>
      </c>
      <c r="G650" s="161">
        <f>SUM(G642:G649)</f>
        <v>41</v>
      </c>
      <c r="H650" s="161">
        <f>SUM(H642:H649)</f>
        <v>11</v>
      </c>
      <c r="I650" s="161">
        <f>SUM(I642:I649)</f>
        <v>8</v>
      </c>
      <c r="J650" s="161">
        <f>SUM(J642:J649)</f>
        <v>5</v>
      </c>
      <c r="K650" s="161">
        <f>SUM(K642:K649)</f>
        <v>49</v>
      </c>
      <c r="L650" s="161">
        <f>SUM(L642:L649)</f>
        <v>47</v>
      </c>
      <c r="M650" s="162">
        <f>(H650*1.33+I650*1.67+J650*2)/E650</f>
        <v>0.584461538461538</v>
      </c>
      <c r="N650" s="161">
        <f>M650+F650</f>
        <v>1.28338626964433</v>
      </c>
    </row>
    <row r="651" ht="14.5" customHeight="1">
      <c r="A651" s="151"/>
      <c r="B651" s="152"/>
      <c r="C651" s="165"/>
      <c r="D651" s="152"/>
      <c r="E651" s="152"/>
      <c r="F651" s="152"/>
      <c r="G651" s="152"/>
      <c r="H651" s="152"/>
      <c r="I651" s="152"/>
      <c r="J651" s="152"/>
      <c r="K651" s="152"/>
      <c r="L651" s="152"/>
      <c r="M651" s="152"/>
      <c r="N651" s="152"/>
    </row>
    <row r="652" ht="14.5" customHeight="1">
      <c r="A652" t="s" s="163">
        <v>89</v>
      </c>
      <c r="B652" s="155">
        <v>2014</v>
      </c>
      <c r="C652" t="s" s="156">
        <v>263</v>
      </c>
      <c r="D652" s="155">
        <v>8</v>
      </c>
      <c r="E652" s="155">
        <v>4</v>
      </c>
      <c r="F652" s="157">
        <f>E652/D652</f>
        <v>0.5</v>
      </c>
      <c r="G652" s="155">
        <v>4</v>
      </c>
      <c r="H652" s="155">
        <v>0</v>
      </c>
      <c r="I652" s="155">
        <v>0</v>
      </c>
      <c r="J652" s="155">
        <v>0</v>
      </c>
      <c r="K652" s="155">
        <v>3</v>
      </c>
      <c r="L652" s="155">
        <v>0</v>
      </c>
      <c r="M652" s="157">
        <f>(H652*1.33+I652*1.67+J652*2)/E652</f>
        <v>0</v>
      </c>
      <c r="N652" s="155">
        <f>M652+F652</f>
        <v>0.5</v>
      </c>
    </row>
    <row r="653" ht="14.5" customHeight="1">
      <c r="A653" t="s" s="158">
        <v>258</v>
      </c>
      <c r="B653" s="159"/>
      <c r="C653" s="160"/>
      <c r="D653" s="161">
        <f>D652</f>
        <v>8</v>
      </c>
      <c r="E653" s="161">
        <f>E652</f>
        <v>4</v>
      </c>
      <c r="F653" s="162">
        <f>E653/D653</f>
        <v>0.5</v>
      </c>
      <c r="G653" s="161">
        <f>G652</f>
        <v>4</v>
      </c>
      <c r="H653" s="161">
        <f>H652</f>
        <v>0</v>
      </c>
      <c r="I653" s="161">
        <f>I652</f>
        <v>0</v>
      </c>
      <c r="J653" s="161">
        <f>J652</f>
        <v>0</v>
      </c>
      <c r="K653" s="161">
        <f>K652</f>
        <v>3</v>
      </c>
      <c r="L653" s="161">
        <f>L652</f>
        <v>0</v>
      </c>
      <c r="M653" s="162">
        <f>(H653*1.33+I653*1.67+J653*2)/E653</f>
        <v>0</v>
      </c>
      <c r="N653" s="161">
        <f>M653+F653</f>
        <v>0.5</v>
      </c>
    </row>
    <row r="654" ht="14.5" customHeight="1">
      <c r="A654" s="151"/>
      <c r="B654" s="165"/>
      <c r="C654" s="165"/>
      <c r="D654" s="165"/>
      <c r="E654" s="165"/>
      <c r="F654" s="165"/>
      <c r="G654" s="165"/>
      <c r="H654" s="165"/>
      <c r="I654" s="165"/>
      <c r="J654" s="165"/>
      <c r="K654" s="165"/>
      <c r="L654" s="165"/>
      <c r="M654" s="165"/>
      <c r="N654" s="165"/>
    </row>
    <row r="655" ht="14.5" customHeight="1">
      <c r="A655" t="s" s="163">
        <v>51</v>
      </c>
      <c r="B655" s="155">
        <v>2009</v>
      </c>
      <c r="C655" t="s" s="156">
        <v>261</v>
      </c>
      <c r="D655" s="155">
        <v>24</v>
      </c>
      <c r="E655" s="155">
        <v>17</v>
      </c>
      <c r="F655" s="157">
        <f>E655/D655</f>
        <v>0.708333333333333</v>
      </c>
      <c r="G655" s="164">
        <v>12</v>
      </c>
      <c r="H655" s="155">
        <v>4</v>
      </c>
      <c r="I655" s="155">
        <v>1</v>
      </c>
      <c r="J655" s="155">
        <v>0</v>
      </c>
      <c r="K655" s="155">
        <v>6</v>
      </c>
      <c r="L655" s="155">
        <v>9</v>
      </c>
      <c r="M655" s="157">
        <f>(H655*1.33+I655*1.67+J655*2)/E655</f>
        <v>0.411176470588235</v>
      </c>
      <c r="N655" s="155">
        <f>M655+F655</f>
        <v>1.11950980392157</v>
      </c>
    </row>
    <row r="656" ht="14.5" customHeight="1">
      <c r="A656" t="s" s="163">
        <v>51</v>
      </c>
      <c r="B656" s="155">
        <v>2010</v>
      </c>
      <c r="C656" t="s" s="156">
        <v>257</v>
      </c>
      <c r="D656" s="155">
        <v>6</v>
      </c>
      <c r="E656" s="155">
        <v>3</v>
      </c>
      <c r="F656" s="157">
        <f>E656/D656</f>
        <v>0.5</v>
      </c>
      <c r="G656" s="164">
        <v>3</v>
      </c>
      <c r="H656" s="155">
        <v>0</v>
      </c>
      <c r="I656" s="155">
        <v>0</v>
      </c>
      <c r="J656" s="155">
        <v>0</v>
      </c>
      <c r="K656" s="155">
        <v>0</v>
      </c>
      <c r="L656" s="155">
        <v>0</v>
      </c>
      <c r="M656" s="157">
        <f>(H656*1.33+I656*1.67+J656*2)/E656</f>
        <v>0</v>
      </c>
      <c r="N656" s="155">
        <f>M656+F656</f>
        <v>0.5</v>
      </c>
    </row>
    <row r="657" ht="14.5" customHeight="1">
      <c r="A657" t="s" s="163">
        <v>51</v>
      </c>
      <c r="B657" s="155">
        <v>2011</v>
      </c>
      <c r="C657" t="s" s="156">
        <v>257</v>
      </c>
      <c r="D657" s="155">
        <v>22</v>
      </c>
      <c r="E657" s="155">
        <v>14</v>
      </c>
      <c r="F657" s="157">
        <f>E657/D657</f>
        <v>0.636363636363636</v>
      </c>
      <c r="G657" s="164">
        <v>14</v>
      </c>
      <c r="H657" s="155">
        <v>0</v>
      </c>
      <c r="I657" s="155">
        <v>0</v>
      </c>
      <c r="J657" s="155">
        <v>0</v>
      </c>
      <c r="K657" s="155">
        <v>7</v>
      </c>
      <c r="L657" s="155">
        <v>4</v>
      </c>
      <c r="M657" s="157">
        <f>(H657*1.33+I657*1.67+J657*2)/E657</f>
        <v>0</v>
      </c>
      <c r="N657" s="155">
        <f>M657+F657</f>
        <v>0.636363636363636</v>
      </c>
    </row>
    <row r="658" ht="14.5" customHeight="1">
      <c r="A658" t="s" s="163">
        <v>51</v>
      </c>
      <c r="B658" s="155">
        <v>2012</v>
      </c>
      <c r="C658" t="s" s="156">
        <v>257</v>
      </c>
      <c r="D658" s="155">
        <v>17</v>
      </c>
      <c r="E658" s="155">
        <v>10</v>
      </c>
      <c r="F658" s="157">
        <f>E658/D658</f>
        <v>0.588235294117647</v>
      </c>
      <c r="G658" s="164">
        <v>6</v>
      </c>
      <c r="H658" s="155">
        <v>4</v>
      </c>
      <c r="I658" s="155">
        <v>0</v>
      </c>
      <c r="J658" s="155">
        <v>0</v>
      </c>
      <c r="K658" s="155">
        <v>4</v>
      </c>
      <c r="L658" s="155">
        <v>5</v>
      </c>
      <c r="M658" s="157">
        <f>(H658*1.33+I658*1.67+J658*2)/E658</f>
        <v>0.532</v>
      </c>
      <c r="N658" s="155">
        <f>M658+F658</f>
        <v>1.12023529411765</v>
      </c>
    </row>
    <row r="659" ht="14.5" customHeight="1">
      <c r="A659" t="s" s="158">
        <v>258</v>
      </c>
      <c r="B659" s="159"/>
      <c r="C659" s="160"/>
      <c r="D659" s="161">
        <f>SUM(D655:D658)</f>
        <v>69</v>
      </c>
      <c r="E659" s="161">
        <f>SUM(E655:E658)</f>
        <v>44</v>
      </c>
      <c r="F659" s="162">
        <f>E659/D659</f>
        <v>0.63768115942029</v>
      </c>
      <c r="G659" s="161">
        <f>SUM(G655:G658)</f>
        <v>35</v>
      </c>
      <c r="H659" s="161">
        <f>SUM(H655:H658)</f>
        <v>8</v>
      </c>
      <c r="I659" s="161">
        <f>SUM(I655:I658)</f>
        <v>1</v>
      </c>
      <c r="J659" s="161">
        <f>SUM(J655:J658)</f>
        <v>0</v>
      </c>
      <c r="K659" s="161">
        <f>SUM(K655:K658)</f>
        <v>17</v>
      </c>
      <c r="L659" s="161">
        <f>SUM(L655:L658)</f>
        <v>18</v>
      </c>
      <c r="M659" s="162">
        <f>(H659*1.33+I659*1.67+J659*2)/E659</f>
        <v>0.279772727272727</v>
      </c>
      <c r="N659" s="161">
        <f>M659+F659</f>
        <v>0.917453886693017</v>
      </c>
    </row>
    <row r="660" ht="14.5" customHeight="1">
      <c r="A660" s="151"/>
      <c r="B660" s="165"/>
      <c r="C660" s="165"/>
      <c r="D660" s="165"/>
      <c r="E660" s="165"/>
      <c r="F660" s="165"/>
      <c r="G660" s="165"/>
      <c r="H660" s="165"/>
      <c r="I660" s="165"/>
      <c r="J660" s="165"/>
      <c r="K660" s="165"/>
      <c r="L660" s="165"/>
      <c r="M660" s="165"/>
      <c r="N660" s="165"/>
    </row>
    <row r="661" ht="14.5" customHeight="1">
      <c r="A661" t="s" s="163">
        <v>149</v>
      </c>
      <c r="B661" s="155">
        <v>2017</v>
      </c>
      <c r="C661" t="s" s="156">
        <v>266</v>
      </c>
      <c r="D661" s="155">
        <f>'2017 - 2017 - Field of Dreamers'!C57</f>
        <v>4</v>
      </c>
      <c r="E661" s="155">
        <f>'2017 - 2017 - Field of Dreamers'!D57</f>
        <v>4</v>
      </c>
      <c r="F661" s="155">
        <f>'2017 - 2017 - Field of Dreamers'!E57</f>
        <v>1</v>
      </c>
      <c r="G661" s="155">
        <f>'2017 - 2017 - Field of Dreamers'!F57</f>
        <v>4</v>
      </c>
      <c r="H661" s="155">
        <f>'2017 - 2017 - Field of Dreamers'!G57</f>
        <v>0</v>
      </c>
      <c r="I661" s="155">
        <f>'2017 - 2017 - Field of Dreamers'!H57</f>
        <v>0</v>
      </c>
      <c r="J661" s="155">
        <f>'2017 - 2017 - Field of Dreamers'!I57</f>
        <v>0</v>
      </c>
      <c r="K661" s="155">
        <f>'2017 - 2017 - Field of Dreamers'!J57</f>
        <v>0</v>
      </c>
      <c r="L661" s="155">
        <f>'2017 - 2017 - Field of Dreamers'!K57</f>
        <v>0</v>
      </c>
      <c r="M661" s="155">
        <f>'2017 - 2017 - Field of Dreamers'!L57</f>
        <v>0</v>
      </c>
      <c r="N661" s="155">
        <f>'2017 - 2017 - Field of Dreamers'!M57</f>
        <v>1</v>
      </c>
    </row>
    <row r="662" ht="14.5" customHeight="1">
      <c r="A662" t="s" s="163">
        <v>149</v>
      </c>
      <c r="B662" s="155">
        <v>2018</v>
      </c>
      <c r="C662" t="s" s="156">
        <v>265</v>
      </c>
      <c r="D662" s="155">
        <f>'All Seasons - All Seasons'!C314</f>
        <v>4</v>
      </c>
      <c r="E662" s="155">
        <f>'All Seasons - All Seasons'!D314</f>
        <v>1</v>
      </c>
      <c r="F662" s="155">
        <f>'All Seasons - All Seasons'!E314</f>
        <v>0.25</v>
      </c>
      <c r="G662" s="155">
        <f>'All Seasons - All Seasons'!F314</f>
        <v>1</v>
      </c>
      <c r="H662" s="155">
        <f>'All Seasons - All Seasons'!G314</f>
        <v>0</v>
      </c>
      <c r="I662" s="155">
        <f>'All Seasons - All Seasons'!H314</f>
        <v>0</v>
      </c>
      <c r="J662" s="155">
        <f>'All Seasons - All Seasons'!I314</f>
        <v>0</v>
      </c>
      <c r="K662" s="155">
        <f>'All Seasons - All Seasons'!J314</f>
        <v>0</v>
      </c>
      <c r="L662" s="155">
        <f>'All Seasons - All Seasons'!K314</f>
        <v>0</v>
      </c>
      <c r="M662" s="155">
        <f>'All Seasons - All Seasons'!L314</f>
        <v>0</v>
      </c>
      <c r="N662" s="155">
        <f>'All Seasons - All Seasons'!M314</f>
        <v>0.25</v>
      </c>
    </row>
    <row r="663" ht="14.5" customHeight="1">
      <c r="A663" t="s" s="163">
        <v>149</v>
      </c>
      <c r="B663" s="155">
        <v>2019</v>
      </c>
      <c r="C663" t="s" s="156">
        <v>269</v>
      </c>
      <c r="D663" s="155">
        <f>'2019 Field of Dreamers - 2019 -'!C66</f>
        <v>4</v>
      </c>
      <c r="E663" s="155">
        <f>'2019 Field of Dreamers - 2019 -'!D66</f>
        <v>3</v>
      </c>
      <c r="F663" s="155">
        <f>'2019 Field of Dreamers - 2019 -'!E66</f>
        <v>0.75</v>
      </c>
      <c r="G663" s="155">
        <f>'2019 Field of Dreamers - 2019 -'!F66</f>
        <v>3</v>
      </c>
      <c r="H663" s="155">
        <f>'2019 Field of Dreamers - 2019 -'!G66</f>
        <v>0</v>
      </c>
      <c r="I663" s="155">
        <f>'2019 Field of Dreamers - 2019 -'!H66</f>
        <v>0</v>
      </c>
      <c r="J663" s="155">
        <f>'2019 Field of Dreamers - 2019 -'!I66</f>
        <v>0</v>
      </c>
      <c r="K663" s="155">
        <f>'2019 Field of Dreamers - 2019 -'!J66</f>
        <v>2</v>
      </c>
      <c r="L663" s="155">
        <f>'2019 Field of Dreamers - 2019 -'!K66</f>
        <v>2</v>
      </c>
      <c r="M663" s="155">
        <f>'2019 Field of Dreamers - 2019 -'!L66</f>
        <v>0</v>
      </c>
      <c r="N663" s="155">
        <f>'2019 Field of Dreamers - 2019 -'!M66</f>
        <v>0.75</v>
      </c>
    </row>
    <row r="664" ht="14.5" customHeight="1">
      <c r="A664" t="s" s="158">
        <v>258</v>
      </c>
      <c r="B664" s="159"/>
      <c r="C664" s="160"/>
      <c r="D664" s="161">
        <f>SUM(D661:D663)</f>
        <v>12</v>
      </c>
      <c r="E664" s="161">
        <f>SUM(E661:E663)</f>
        <v>8</v>
      </c>
      <c r="F664" s="162">
        <f>E664/D664</f>
        <v>0.666666666666667</v>
      </c>
      <c r="G664" s="161">
        <f>SUM(G661:G663)</f>
        <v>8</v>
      </c>
      <c r="H664" s="161">
        <f>SUM(H661:H663)</f>
        <v>0</v>
      </c>
      <c r="I664" s="161">
        <f>SUM(I661:I663)</f>
        <v>0</v>
      </c>
      <c r="J664" s="161">
        <f>SUM(J661:J663)</f>
        <v>0</v>
      </c>
      <c r="K664" s="161">
        <f>SUM(K661:K663)</f>
        <v>2</v>
      </c>
      <c r="L664" s="161">
        <f>SUM(L661:L663)</f>
        <v>2</v>
      </c>
      <c r="M664" s="161">
        <f>SUM(M661:M663)</f>
        <v>0</v>
      </c>
      <c r="N664" s="161">
        <f>SUM(N661:N663)</f>
        <v>2</v>
      </c>
    </row>
    <row r="665" ht="14.5" customHeight="1">
      <c r="A665" s="151"/>
      <c r="B665" s="165"/>
      <c r="C665" s="165"/>
      <c r="D665" s="165"/>
      <c r="E665" s="165"/>
      <c r="F665" s="165"/>
      <c r="G665" s="165"/>
      <c r="H665" s="165"/>
      <c r="I665" s="165"/>
      <c r="J665" s="165"/>
      <c r="K665" s="165"/>
      <c r="L665" s="165"/>
      <c r="M665" s="165"/>
      <c r="N665" s="165"/>
    </row>
    <row r="666" ht="14.5" customHeight="1">
      <c r="A666" t="s" s="163">
        <v>241</v>
      </c>
      <c r="B666" s="155">
        <v>2019</v>
      </c>
      <c r="C666" t="s" s="156">
        <v>264</v>
      </c>
      <c r="D666" s="155">
        <f>'2019 Field of Dreamers - 2019 -'!C53</f>
        <v>12</v>
      </c>
      <c r="E666" s="155">
        <f>'2019 Field of Dreamers - 2019 -'!D53</f>
        <v>6</v>
      </c>
      <c r="F666" s="155">
        <f>'2019 Field of Dreamers - 2019 -'!E53</f>
        <v>0.5</v>
      </c>
      <c r="G666" s="155">
        <f>'2019 Field of Dreamers - 2019 -'!F53</f>
        <v>4</v>
      </c>
      <c r="H666" s="155">
        <f>'2019 Field of Dreamers - 2019 -'!G53</f>
        <v>2</v>
      </c>
      <c r="I666" s="155">
        <f>'2019 Field of Dreamers - 2019 -'!H53</f>
        <v>0</v>
      </c>
      <c r="J666" s="155">
        <f>'2019 Field of Dreamers - 2019 -'!I53</f>
        <v>0</v>
      </c>
      <c r="K666" s="155">
        <f>'2019 Field of Dreamers - 2019 -'!J53</f>
        <v>4</v>
      </c>
      <c r="L666" s="155">
        <f>'2019 Field of Dreamers - 2019 -'!K53</f>
        <v>3</v>
      </c>
      <c r="M666" s="155">
        <f>'2019 Field of Dreamers - 2019 -'!L53</f>
        <v>0.444333333333333</v>
      </c>
      <c r="N666" s="155">
        <f>'2019 Field of Dreamers - 2019 -'!M53</f>
        <v>0.944333333333333</v>
      </c>
    </row>
    <row r="667" ht="14.5" customHeight="1">
      <c r="A667" t="s" s="158">
        <v>258</v>
      </c>
      <c r="B667" s="159"/>
      <c r="C667" s="160"/>
      <c r="D667" s="161">
        <f>D666</f>
        <v>12</v>
      </c>
      <c r="E667" s="161">
        <f>E666</f>
        <v>6</v>
      </c>
      <c r="F667" s="162">
        <f>E667/D667</f>
        <v>0.5</v>
      </c>
      <c r="G667" s="161">
        <f>G666</f>
        <v>4</v>
      </c>
      <c r="H667" s="161">
        <f>H666</f>
        <v>2</v>
      </c>
      <c r="I667" s="161">
        <f>I666</f>
        <v>0</v>
      </c>
      <c r="J667" s="161">
        <f>J666</f>
        <v>0</v>
      </c>
      <c r="K667" s="161">
        <f>K666</f>
        <v>4</v>
      </c>
      <c r="L667" s="161">
        <f>L666</f>
        <v>3</v>
      </c>
      <c r="M667" s="162">
        <f>(H667*1.33+I667*1.67+J667*2)/E667</f>
        <v>0.443333333333333</v>
      </c>
      <c r="N667" s="161">
        <f>M667+F667</f>
        <v>0.943333333333333</v>
      </c>
    </row>
    <row r="668" ht="14.5" customHeight="1">
      <c r="A668" s="151"/>
      <c r="B668" s="165"/>
      <c r="C668" s="165"/>
      <c r="D668" s="165"/>
      <c r="E668" s="165"/>
      <c r="F668" s="165"/>
      <c r="G668" s="165"/>
      <c r="H668" s="165"/>
      <c r="I668" s="165"/>
      <c r="J668" s="165"/>
      <c r="K668" s="165"/>
      <c r="L668" s="165"/>
      <c r="M668" s="165"/>
      <c r="N668" s="165"/>
    </row>
    <row r="669" ht="14.5" customHeight="1">
      <c r="A669" t="s" s="163">
        <v>132</v>
      </c>
      <c r="B669" s="155">
        <v>2017</v>
      </c>
      <c r="C669" t="s" s="156">
        <v>265</v>
      </c>
      <c r="D669" s="155">
        <f>'2017 - 2017 - Field of Dreamers'!C26</f>
        <v>43</v>
      </c>
      <c r="E669" s="155">
        <f>'2017 - 2017 - Field of Dreamers'!D26</f>
        <v>34</v>
      </c>
      <c r="F669" s="155">
        <f>'2017 - 2017 - Field of Dreamers'!E26</f>
        <v>0.7906976744186049</v>
      </c>
      <c r="G669" s="155">
        <f>'2017 - 2017 - Field of Dreamers'!F26</f>
        <v>16</v>
      </c>
      <c r="H669" s="155">
        <f>'2017 - 2017 - Field of Dreamers'!G26</f>
        <v>9</v>
      </c>
      <c r="I669" s="155">
        <f>'2017 - 2017 - Field of Dreamers'!H26</f>
        <v>3</v>
      </c>
      <c r="J669" s="155">
        <f>'2017 - 2017 - Field of Dreamers'!I26</f>
        <v>5</v>
      </c>
      <c r="K669" s="155">
        <f>'2017 - 2017 - Field of Dreamers'!J26</f>
        <v>30</v>
      </c>
      <c r="L669" s="155">
        <f>'2017 - 2017 - Field of Dreamers'!K26</f>
        <v>24</v>
      </c>
      <c r="M669" s="155">
        <f>'2017 - 2017 - Field of Dreamers'!L26</f>
        <v>0.794058823529412</v>
      </c>
      <c r="N669" s="155">
        <f>'2017 - 2017 - Field of Dreamers'!M26</f>
        <v>1.58475649794802</v>
      </c>
    </row>
    <row r="670" ht="14.5" customHeight="1">
      <c r="A670" t="s" s="163">
        <v>132</v>
      </c>
      <c r="B670" s="155">
        <v>2018</v>
      </c>
      <c r="C670" t="s" s="156">
        <v>265</v>
      </c>
      <c r="D670" s="155">
        <f>'All Seasons - All Seasons'!C316</f>
        <v>30</v>
      </c>
      <c r="E670" s="155">
        <f>'All Seasons - All Seasons'!D316</f>
        <v>22</v>
      </c>
      <c r="F670" s="155">
        <f>'All Seasons - All Seasons'!E316</f>
        <v>0.7333333333333329</v>
      </c>
      <c r="G670" s="155">
        <f>'All Seasons - All Seasons'!F316</f>
        <v>15</v>
      </c>
      <c r="H670" s="155">
        <f>'All Seasons - All Seasons'!G316</f>
        <v>4</v>
      </c>
      <c r="I670" s="155">
        <f>'All Seasons - All Seasons'!H316</f>
        <v>2</v>
      </c>
      <c r="J670" s="155">
        <f>'All Seasons - All Seasons'!I316</f>
        <v>1</v>
      </c>
      <c r="K670" s="155">
        <f>'All Seasons - All Seasons'!J316</f>
        <v>16</v>
      </c>
      <c r="L670" s="155">
        <f>'All Seasons - All Seasons'!K316</f>
        <v>8</v>
      </c>
      <c r="M670" s="155">
        <f>'All Seasons - All Seasons'!L316</f>
        <v>0.484818181818182</v>
      </c>
      <c r="N670" s="155">
        <f>'All Seasons - All Seasons'!M316</f>
        <v>1.21815151515152</v>
      </c>
    </row>
    <row r="671" ht="14.5" customHeight="1">
      <c r="A671" t="s" s="163">
        <v>132</v>
      </c>
      <c r="B671" s="155">
        <v>2019</v>
      </c>
      <c r="C671" t="s" s="156">
        <v>259</v>
      </c>
      <c r="D671" s="155">
        <f>'2019 Field of Dreamers - 2019 -'!C14</f>
        <v>11</v>
      </c>
      <c r="E671" s="155">
        <f>'2019 Field of Dreamers - 2019 -'!D14</f>
        <v>8</v>
      </c>
      <c r="F671" s="155">
        <f>'2019 Field of Dreamers - 2019 -'!E14</f>
        <v>0.727272727272727</v>
      </c>
      <c r="G671" s="155">
        <f>'2019 Field of Dreamers - 2019 -'!F14</f>
        <v>3</v>
      </c>
      <c r="H671" s="155">
        <f>'2019 Field of Dreamers - 2019 -'!G14</f>
        <v>4</v>
      </c>
      <c r="I671" s="155">
        <f>'2019 Field of Dreamers - 2019 -'!H14</f>
        <v>1</v>
      </c>
      <c r="J671" s="155">
        <f>'2019 Field of Dreamers - 2019 -'!I14</f>
        <v>0</v>
      </c>
      <c r="K671" s="155">
        <f>'2019 Field of Dreamers - 2019 -'!J14</f>
        <v>6</v>
      </c>
      <c r="L671" s="155">
        <f>'2019 Field of Dreamers - 2019 -'!K14</f>
        <v>6</v>
      </c>
      <c r="M671" s="155">
        <f>'2019 Field of Dreamers - 2019 -'!L14</f>
        <v>0.874875</v>
      </c>
      <c r="N671" s="155">
        <f>'2019 Field of Dreamers - 2019 -'!M14</f>
        <v>1.60214772727273</v>
      </c>
    </row>
    <row r="672" ht="14.5" customHeight="1">
      <c r="A672" t="s" s="158">
        <v>258</v>
      </c>
      <c r="B672" s="159"/>
      <c r="C672" s="160"/>
      <c r="D672" s="161">
        <f>SUM(D669:D671)</f>
        <v>84</v>
      </c>
      <c r="E672" s="161">
        <f>SUM(E669:E671)</f>
        <v>64</v>
      </c>
      <c r="F672" s="162">
        <f>E672/D672</f>
        <v>0.761904761904762</v>
      </c>
      <c r="G672" s="161">
        <f>SUM(G669:G671)</f>
        <v>34</v>
      </c>
      <c r="H672" s="161">
        <f>SUM(H669:H671)</f>
        <v>17</v>
      </c>
      <c r="I672" s="161">
        <f>SUM(I669:I671)</f>
        <v>6</v>
      </c>
      <c r="J672" s="161">
        <f>SUM(J669:J671)</f>
        <v>6</v>
      </c>
      <c r="K672" s="161">
        <f>SUM(K669:K671)</f>
        <v>52</v>
      </c>
      <c r="L672" s="161">
        <f>SUM(L669:L671)</f>
        <v>38</v>
      </c>
      <c r="M672" s="162">
        <f>(H672*1.33+I672*1.67+J672*2)/E672</f>
        <v>0.69734375</v>
      </c>
      <c r="N672" s="161">
        <f>M672+F672</f>
        <v>1.45924851190476</v>
      </c>
    </row>
    <row r="673" ht="14.5" customHeight="1">
      <c r="A673" s="151"/>
      <c r="B673" s="165"/>
      <c r="C673" s="165"/>
      <c r="D673" s="165"/>
      <c r="E673" s="165"/>
      <c r="F673" s="165"/>
      <c r="G673" s="165"/>
      <c r="H673" s="165"/>
      <c r="I673" s="165"/>
      <c r="J673" s="165"/>
      <c r="K673" s="165"/>
      <c r="L673" s="165"/>
      <c r="M673" s="165"/>
      <c r="N673" s="165"/>
    </row>
    <row r="674" ht="14.5" customHeight="1">
      <c r="A674" t="s" s="163">
        <v>251</v>
      </c>
      <c r="B674" s="155">
        <v>2019</v>
      </c>
      <c r="C674" t="s" s="156">
        <v>266</v>
      </c>
      <c r="D674" s="155">
        <f>'2019 Field of Dreamers - 2019 -'!C76</f>
        <v>3</v>
      </c>
      <c r="E674" s="155">
        <f>'2019 Field of Dreamers - 2019 -'!D76</f>
        <v>0</v>
      </c>
      <c r="F674" s="155">
        <f>'2019 Field of Dreamers - 2019 -'!E76</f>
        <v>0</v>
      </c>
      <c r="G674" s="155">
        <f>'2019 Field of Dreamers - 2019 -'!F76</f>
        <v>0</v>
      </c>
      <c r="H674" s="155">
        <f>'2019 Field of Dreamers - 2019 -'!G76</f>
        <v>0</v>
      </c>
      <c r="I674" s="155">
        <f>'2019 Field of Dreamers - 2019 -'!H76</f>
        <v>0</v>
      </c>
      <c r="J674" s="155">
        <f>'2019 Field of Dreamers - 2019 -'!I76</f>
        <v>0</v>
      </c>
      <c r="K674" s="155">
        <f>'2019 Field of Dreamers - 2019 -'!J76</f>
        <v>0</v>
      </c>
      <c r="L674" s="155">
        <f>'2019 Field of Dreamers - 2019 -'!K76</f>
        <v>0</v>
      </c>
      <c r="M674" s="152">
        <f>'2019 Field of Dreamers - 2019 -'!L76</f>
      </c>
      <c r="N674" s="152">
        <f>'2019 Field of Dreamers - 2019 -'!M76</f>
      </c>
    </row>
    <row r="675" ht="14.5" customHeight="1">
      <c r="A675" t="s" s="158">
        <v>258</v>
      </c>
      <c r="B675" s="159"/>
      <c r="C675" s="160"/>
      <c r="D675" s="161">
        <f>D674</f>
        <v>3</v>
      </c>
      <c r="E675" s="161">
        <f>E674</f>
        <v>0</v>
      </c>
      <c r="F675" s="162">
        <f>E675/D675</f>
        <v>0</v>
      </c>
      <c r="G675" s="161">
        <f>G674</f>
        <v>0</v>
      </c>
      <c r="H675" s="161">
        <f>H674</f>
        <v>0</v>
      </c>
      <c r="I675" s="161">
        <f>I674</f>
        <v>0</v>
      </c>
      <c r="J675" s="161">
        <f>J674</f>
        <v>0</v>
      </c>
      <c r="K675" s="161">
        <f>K674</f>
        <v>0</v>
      </c>
      <c r="L675" s="161">
        <f>L674</f>
        <v>0</v>
      </c>
      <c r="M675" s="162">
        <f>(H675*1.33+I675*1.67+J675*2)/E675</f>
      </c>
      <c r="N675" s="159">
        <f>M675+F675</f>
      </c>
    </row>
    <row r="676" ht="14.5" customHeight="1">
      <c r="A676" s="151"/>
      <c r="B676" s="165"/>
      <c r="C676" s="165"/>
      <c r="D676" s="165"/>
      <c r="E676" s="165"/>
      <c r="F676" s="165"/>
      <c r="G676" s="165"/>
      <c r="H676" s="165"/>
      <c r="I676" s="165"/>
      <c r="J676" s="165"/>
      <c r="K676" s="165"/>
      <c r="L676" s="165"/>
      <c r="M676" s="165"/>
      <c r="N676" s="165"/>
    </row>
    <row r="677" ht="14.5" customHeight="1">
      <c r="A677" t="s" s="163">
        <v>276</v>
      </c>
      <c r="B677" s="155">
        <v>2017</v>
      </c>
      <c r="C677" t="s" s="156">
        <v>266</v>
      </c>
      <c r="D677" s="155">
        <f>'2017 - 2017 - Field of Dreamers'!C60</f>
        <v>3</v>
      </c>
      <c r="E677" s="155">
        <f>'2017 - 2017 - Field of Dreamers'!D60</f>
        <v>2</v>
      </c>
      <c r="F677" s="155">
        <f>'2017 - 2017 - Field of Dreamers'!E60</f>
        <v>0.666666666666667</v>
      </c>
      <c r="G677" s="155">
        <f>'2017 - 2017 - Field of Dreamers'!F60</f>
        <v>2</v>
      </c>
      <c r="H677" s="155">
        <f>'2017 - 2017 - Field of Dreamers'!G60</f>
        <v>0</v>
      </c>
      <c r="I677" s="155">
        <f>'2017 - 2017 - Field of Dreamers'!H60</f>
        <v>0</v>
      </c>
      <c r="J677" s="155">
        <f>'2017 - 2017 - Field of Dreamers'!I60</f>
        <v>0</v>
      </c>
      <c r="K677" s="155">
        <f>'2017 - 2017 - Field of Dreamers'!J60</f>
        <v>1</v>
      </c>
      <c r="L677" s="155">
        <f>'2017 - 2017 - Field of Dreamers'!K60</f>
        <v>1</v>
      </c>
      <c r="M677" s="155">
        <f>'2017 - 2017 - Field of Dreamers'!L60</f>
        <v>0</v>
      </c>
      <c r="N677" s="155">
        <f>'2017 - 2017 - Field of Dreamers'!M60</f>
        <v>0.666666666666667</v>
      </c>
    </row>
    <row r="678" ht="14.5" customHeight="1">
      <c r="A678" t="s" s="158">
        <v>258</v>
      </c>
      <c r="B678" s="159"/>
      <c r="C678" s="160"/>
      <c r="D678" s="161">
        <f>D677</f>
        <v>3</v>
      </c>
      <c r="E678" s="161">
        <f>E677</f>
        <v>2</v>
      </c>
      <c r="F678" s="162">
        <f>E678/D678</f>
        <v>0.666666666666667</v>
      </c>
      <c r="G678" s="161">
        <f>G677</f>
        <v>2</v>
      </c>
      <c r="H678" s="161">
        <f>H677</f>
        <v>0</v>
      </c>
      <c r="I678" s="161">
        <f>I677</f>
        <v>0</v>
      </c>
      <c r="J678" s="161">
        <f>J677</f>
        <v>0</v>
      </c>
      <c r="K678" s="161">
        <f>K677</f>
        <v>1</v>
      </c>
      <c r="L678" s="161">
        <f>L677</f>
        <v>1</v>
      </c>
      <c r="M678" s="162">
        <f>(H678*1.33+I678*1.67+J678*2)/E678</f>
        <v>0</v>
      </c>
      <c r="N678" s="161">
        <f>M678+F678</f>
        <v>0.666666666666667</v>
      </c>
    </row>
    <row r="679" ht="14.5" customHeight="1">
      <c r="A679" s="151"/>
      <c r="B679" s="152"/>
      <c r="C679" s="153"/>
      <c r="D679" s="152"/>
      <c r="E679" s="152"/>
      <c r="F679" s="152"/>
      <c r="G679" s="164"/>
      <c r="H679" s="152"/>
      <c r="I679" s="152"/>
      <c r="J679" s="152"/>
      <c r="K679" s="152"/>
      <c r="L679" s="152"/>
      <c r="M679" s="152"/>
      <c r="N679" s="152"/>
    </row>
    <row r="680" ht="14.5" customHeight="1">
      <c r="A680" t="s" s="163">
        <v>231</v>
      </c>
      <c r="B680" s="155">
        <v>2019</v>
      </c>
      <c r="C680" t="s" s="156">
        <v>262</v>
      </c>
      <c r="D680" s="155">
        <f>'2019 Field of Dreamers - 2019 -'!C33</f>
        <v>38</v>
      </c>
      <c r="E680" s="155">
        <f>'2019 Field of Dreamers - 2019 -'!D33</f>
        <v>20</v>
      </c>
      <c r="F680" s="155">
        <f>'2019 Field of Dreamers - 2019 -'!E33</f>
        <v>0.526315789473684</v>
      </c>
      <c r="G680" s="155">
        <f>'2019 Field of Dreamers - 2019 -'!F33</f>
        <v>18</v>
      </c>
      <c r="H680" s="155">
        <f>'2019 Field of Dreamers - 2019 -'!G33</f>
        <v>2</v>
      </c>
      <c r="I680" s="155">
        <f>'2019 Field of Dreamers - 2019 -'!H33</f>
        <v>0</v>
      </c>
      <c r="J680" s="155">
        <f>'2019 Field of Dreamers - 2019 -'!I33</f>
        <v>0</v>
      </c>
      <c r="K680" s="155">
        <f>'2019 Field of Dreamers - 2019 -'!J33</f>
        <v>7</v>
      </c>
      <c r="L680" s="155">
        <f>'2019 Field of Dreamers - 2019 -'!K33</f>
        <v>16</v>
      </c>
      <c r="M680" s="155">
        <f>'2019 Field of Dreamers - 2019 -'!L33</f>
        <v>0.1333</v>
      </c>
      <c r="N680" s="155">
        <f>'2019 Field of Dreamers - 2019 -'!M33</f>
        <v>0.659615789473684</v>
      </c>
    </row>
    <row r="681" ht="14.5" customHeight="1">
      <c r="A681" t="s" s="158">
        <v>258</v>
      </c>
      <c r="B681" s="159"/>
      <c r="C681" s="160"/>
      <c r="D681" s="161">
        <f>D680</f>
        <v>38</v>
      </c>
      <c r="E681" s="161">
        <f>E680</f>
        <v>20</v>
      </c>
      <c r="F681" s="162">
        <f>E681/D681</f>
        <v>0.526315789473684</v>
      </c>
      <c r="G681" s="161">
        <f>G680</f>
        <v>18</v>
      </c>
      <c r="H681" s="161">
        <f>H680</f>
        <v>2</v>
      </c>
      <c r="I681" s="161">
        <f>I680</f>
        <v>0</v>
      </c>
      <c r="J681" s="161">
        <f>J680</f>
        <v>0</v>
      </c>
      <c r="K681" s="161">
        <f>K680</f>
        <v>7</v>
      </c>
      <c r="L681" s="161">
        <f>L680</f>
        <v>16</v>
      </c>
      <c r="M681" s="162">
        <f>(H681*1.33+I681*1.67+J681*2)/E681</f>
        <v>0.133</v>
      </c>
      <c r="N681" s="161">
        <f>M681+F681</f>
        <v>0.659315789473684</v>
      </c>
    </row>
    <row r="682" ht="14.5" customHeight="1">
      <c r="A682" s="151"/>
      <c r="B682" s="152"/>
      <c r="C682" s="153"/>
      <c r="D682" s="152"/>
      <c r="E682" s="152"/>
      <c r="F682" s="152"/>
      <c r="G682" s="164"/>
      <c r="H682" s="152"/>
      <c r="I682" s="152"/>
      <c r="J682" s="152"/>
      <c r="K682" s="152"/>
      <c r="L682" s="152"/>
      <c r="M682" s="152"/>
      <c r="N682" s="152"/>
    </row>
    <row r="683" ht="14.5" customHeight="1">
      <c r="A683" t="s" s="163">
        <v>57</v>
      </c>
      <c r="B683" s="155">
        <v>2010</v>
      </c>
      <c r="C683" t="s" s="156">
        <v>257</v>
      </c>
      <c r="D683" s="155">
        <v>3</v>
      </c>
      <c r="E683" s="155">
        <v>0</v>
      </c>
      <c r="F683" s="157">
        <f>E683/D683</f>
        <v>0</v>
      </c>
      <c r="G683" s="164">
        <v>0</v>
      </c>
      <c r="H683" s="155">
        <v>0</v>
      </c>
      <c r="I683" s="155">
        <v>0</v>
      </c>
      <c r="J683" s="155">
        <v>0</v>
      </c>
      <c r="K683" s="155">
        <v>0</v>
      </c>
      <c r="L683" s="155">
        <v>0</v>
      </c>
      <c r="M683" s="152">
        <f>(H683*1.33+I683*1.67+J683*2)/E683</f>
      </c>
      <c r="N683" s="152">
        <f>M683+F683</f>
      </c>
    </row>
    <row r="684" ht="14.5" customHeight="1">
      <c r="A684" t="s" s="158">
        <v>258</v>
      </c>
      <c r="B684" s="159"/>
      <c r="C684" s="160"/>
      <c r="D684" s="161">
        <f>D683</f>
        <v>3</v>
      </c>
      <c r="E684" s="161">
        <f>E683</f>
        <v>0</v>
      </c>
      <c r="F684" s="162">
        <f>E684/D684</f>
        <v>0</v>
      </c>
      <c r="G684" s="161">
        <f>G683</f>
        <v>0</v>
      </c>
      <c r="H684" s="161">
        <f>H683</f>
        <v>0</v>
      </c>
      <c r="I684" s="161">
        <f>I683</f>
        <v>0</v>
      </c>
      <c r="J684" s="161">
        <f>J683</f>
        <v>0</v>
      </c>
      <c r="K684" s="161">
        <f>K683</f>
        <v>0</v>
      </c>
      <c r="L684" s="161">
        <f>L683</f>
        <v>0</v>
      </c>
      <c r="M684" s="159">
        <f>(H684*1.33+I684*1.67+J684*2)/E684</f>
      </c>
      <c r="N684" s="159">
        <f>M684+F684</f>
      </c>
    </row>
    <row r="685" ht="14.5" customHeight="1">
      <c r="A685" s="151"/>
      <c r="B685" s="165"/>
      <c r="C685" s="165"/>
      <c r="D685" s="165"/>
      <c r="E685" s="165"/>
      <c r="F685" s="165"/>
      <c r="G685" s="165"/>
      <c r="H685" s="165"/>
      <c r="I685" s="165"/>
      <c r="J685" s="165"/>
      <c r="K685" s="165"/>
      <c r="L685" s="165"/>
      <c r="M685" s="165"/>
      <c r="N685" s="165"/>
    </row>
    <row r="686" ht="14.5" customHeight="1">
      <c r="A686" t="s" s="163">
        <v>165</v>
      </c>
      <c r="B686" s="155">
        <v>2017</v>
      </c>
      <c r="C686" t="s" s="156">
        <v>266</v>
      </c>
      <c r="D686" s="155">
        <f>'2017 Field of Dreamers - 2017 -'!C71</f>
        <v>7</v>
      </c>
      <c r="E686" s="155">
        <f>'2017 Field of Dreamers - 2017 -'!D71</f>
        <v>4</v>
      </c>
      <c r="F686" s="155">
        <f>'2017 Field of Dreamers - 2017 -'!E71</f>
        <v>0.571428571428571</v>
      </c>
      <c r="G686" s="155">
        <f>'2017 Field of Dreamers - 2017 -'!F71</f>
        <v>4</v>
      </c>
      <c r="H686" s="155">
        <f>'2017 Field of Dreamers - 2017 -'!G71</f>
        <v>0</v>
      </c>
      <c r="I686" s="155">
        <f>'2017 Field of Dreamers - 2017 -'!H71</f>
        <v>0</v>
      </c>
      <c r="J686" s="155">
        <f>'2017 Field of Dreamers - 2017 -'!I71</f>
        <v>0</v>
      </c>
      <c r="K686" s="155">
        <f>'2017 Field of Dreamers - 2017 -'!J71</f>
        <v>2</v>
      </c>
      <c r="L686" s="155">
        <f>'2017 Field of Dreamers - 2017 -'!K71</f>
        <v>0</v>
      </c>
      <c r="M686" s="155">
        <f>'2017 Field of Dreamers - 2017 -'!L71</f>
        <v>0</v>
      </c>
      <c r="N686" s="155">
        <f>'2017 Field of Dreamers - 2017 -'!M71</f>
        <v>0.571428571428571</v>
      </c>
    </row>
    <row r="687" ht="14.5" customHeight="1">
      <c r="A687" t="s" s="163">
        <v>165</v>
      </c>
      <c r="B687" s="155">
        <v>2018</v>
      </c>
      <c r="C687" t="s" s="156">
        <v>266</v>
      </c>
      <c r="D687" s="155">
        <f>'2018 Field of Dreamers - 2018 -'!C66</f>
        <v>3</v>
      </c>
      <c r="E687" s="155">
        <f>'2018 Field of Dreamers - 2018 -'!D66</f>
        <v>2</v>
      </c>
      <c r="F687" s="155">
        <f>'2018 Field of Dreamers - 2018 -'!E66</f>
        <v>0.666666666666667</v>
      </c>
      <c r="G687" s="155">
        <f>'2018 Field of Dreamers - 2018 -'!F66</f>
        <v>1</v>
      </c>
      <c r="H687" s="155">
        <f>'2018 Field of Dreamers - 2018 -'!G66</f>
        <v>1</v>
      </c>
      <c r="I687" s="155">
        <f>'2018 Field of Dreamers - 2018 -'!H66</f>
        <v>0</v>
      </c>
      <c r="J687" s="155">
        <f>'2018 Field of Dreamers - 2018 -'!I66</f>
        <v>0</v>
      </c>
      <c r="K687" s="155">
        <f>'2018 Field of Dreamers - 2018 -'!J66</f>
        <v>1</v>
      </c>
      <c r="L687" s="155">
        <f>'2018 Field of Dreamers - 2018 -'!K66</f>
        <v>0</v>
      </c>
      <c r="M687" s="155">
        <f>'2018 Field of Dreamers - 2018 -'!L66</f>
        <v>0.6665</v>
      </c>
      <c r="N687" s="155">
        <f>'2018 Field of Dreamers - 2018 -'!M66</f>
        <v>1.33316666666667</v>
      </c>
    </row>
    <row r="688" ht="14.5" customHeight="1">
      <c r="A688" t="s" s="158">
        <v>258</v>
      </c>
      <c r="B688" s="159"/>
      <c r="C688" s="160"/>
      <c r="D688" s="161">
        <f>SUM(D686:D687)</f>
        <v>10</v>
      </c>
      <c r="E688" s="161">
        <f>SUM(E686:E687)</f>
        <v>6</v>
      </c>
      <c r="F688" s="162">
        <f>E688/D688</f>
        <v>0.6</v>
      </c>
      <c r="G688" s="161">
        <f>SUM(G686:G687)</f>
        <v>5</v>
      </c>
      <c r="H688" s="161">
        <f>SUM(H686:H687)</f>
        <v>1</v>
      </c>
      <c r="I688" s="161">
        <f>SUM(I686:I687)</f>
        <v>0</v>
      </c>
      <c r="J688" s="161">
        <f>SUM(J686:J687)</f>
        <v>0</v>
      </c>
      <c r="K688" s="161">
        <f>SUM(K686:K687)</f>
        <v>3</v>
      </c>
      <c r="L688" s="161">
        <f>SUM(L686:L687)</f>
        <v>0</v>
      </c>
      <c r="M688" s="162">
        <f>(H688*1.33+I688*1.67+J688*2)/E688</f>
        <v>0.221666666666667</v>
      </c>
      <c r="N688" s="161">
        <f>M688+F688</f>
        <v>0.821666666666667</v>
      </c>
    </row>
    <row r="689" ht="14.5" customHeight="1">
      <c r="A689" s="151"/>
      <c r="B689" s="165"/>
      <c r="C689" s="165"/>
      <c r="D689" s="165"/>
      <c r="E689" s="165"/>
      <c r="F689" s="165"/>
      <c r="G689" s="165"/>
      <c r="H689" s="165"/>
      <c r="I689" s="165"/>
      <c r="J689" s="165"/>
      <c r="K689" s="165"/>
      <c r="L689" s="165"/>
      <c r="M689" s="165"/>
      <c r="N689" s="165"/>
    </row>
    <row r="690" ht="14.5" customHeight="1">
      <c r="A690" t="s" s="163">
        <v>153</v>
      </c>
      <c r="B690" s="155">
        <v>2017</v>
      </c>
      <c r="C690" t="s" s="156">
        <v>262</v>
      </c>
      <c r="D690" s="155">
        <f>'2017 - 2017 - Field of Dreamers'!C61</f>
        <v>3</v>
      </c>
      <c r="E690" s="155">
        <f>'2017 - 2017 - Field of Dreamers'!D61</f>
        <v>3</v>
      </c>
      <c r="F690" s="155">
        <f>'2017 - 2017 - Field of Dreamers'!E61</f>
        <v>1</v>
      </c>
      <c r="G690" s="155">
        <f>'2017 - 2017 - Field of Dreamers'!F61</f>
        <v>3</v>
      </c>
      <c r="H690" s="155">
        <f>'2017 - 2017 - Field of Dreamers'!G61</f>
        <v>0</v>
      </c>
      <c r="I690" s="155">
        <f>'2017 - 2017 - Field of Dreamers'!H61</f>
        <v>0</v>
      </c>
      <c r="J690" s="155">
        <f>'2017 - 2017 - Field of Dreamers'!I61</f>
        <v>0</v>
      </c>
      <c r="K690" s="155">
        <f>'2017 - 2017 - Field of Dreamers'!J61</f>
        <v>1</v>
      </c>
      <c r="L690" s="155">
        <f>'2017 - 2017 - Field of Dreamers'!K61</f>
        <v>1</v>
      </c>
      <c r="M690" s="155">
        <f>'2017 - 2017 - Field of Dreamers'!L61</f>
        <v>0</v>
      </c>
      <c r="N690" s="155">
        <f>'2017 - 2017 - Field of Dreamers'!M61</f>
        <v>1</v>
      </c>
    </row>
    <row r="691" ht="14.5" customHeight="1">
      <c r="A691" t="s" s="158">
        <v>258</v>
      </c>
      <c r="B691" s="159"/>
      <c r="C691" s="160"/>
      <c r="D691" s="161">
        <f>D690</f>
        <v>3</v>
      </c>
      <c r="E691" s="161">
        <f>E690</f>
        <v>3</v>
      </c>
      <c r="F691" s="162">
        <f>E691/D691</f>
        <v>1</v>
      </c>
      <c r="G691" s="161">
        <f>G690</f>
        <v>3</v>
      </c>
      <c r="H691" s="161">
        <f>H690</f>
        <v>0</v>
      </c>
      <c r="I691" s="161">
        <f>I690</f>
        <v>0</v>
      </c>
      <c r="J691" s="161">
        <f>J690</f>
        <v>0</v>
      </c>
      <c r="K691" s="161">
        <f>K690</f>
        <v>1</v>
      </c>
      <c r="L691" s="161">
        <f>L690</f>
        <v>1</v>
      </c>
      <c r="M691" s="162">
        <f>(H691*1.33+I691*1.67+J691*2)/E691</f>
        <v>0</v>
      </c>
      <c r="N691" s="161">
        <f>M691+F691</f>
        <v>1</v>
      </c>
    </row>
    <row r="692" ht="14.5" customHeight="1">
      <c r="A692" s="151"/>
      <c r="B692" s="152"/>
      <c r="C692" s="153"/>
      <c r="D692" s="152"/>
      <c r="E692" s="152"/>
      <c r="F692" s="152">
        <f>E692/D692</f>
      </c>
      <c r="G692" s="164"/>
      <c r="H692" s="152"/>
      <c r="I692" s="152"/>
      <c r="J692" s="152"/>
      <c r="K692" s="152"/>
      <c r="L692" s="152"/>
      <c r="M692" s="152">
        <f>(H692*1.33+I692*1.67+J692*2)/E692</f>
      </c>
      <c r="N692" s="152">
        <f>M692+F692</f>
      </c>
    </row>
    <row r="693" ht="14.5" customHeight="1">
      <c r="A693" t="s" s="163">
        <v>62</v>
      </c>
      <c r="B693" s="155">
        <v>2011</v>
      </c>
      <c r="C693" t="s" s="156">
        <v>257</v>
      </c>
      <c r="D693" s="155">
        <v>24</v>
      </c>
      <c r="E693" s="155">
        <v>11</v>
      </c>
      <c r="F693" s="157">
        <f>E693/D693</f>
        <v>0.458333333333333</v>
      </c>
      <c r="G693" s="164">
        <v>9</v>
      </c>
      <c r="H693" s="155">
        <v>2</v>
      </c>
      <c r="I693" s="155">
        <v>0</v>
      </c>
      <c r="J693" s="155">
        <v>0</v>
      </c>
      <c r="K693" s="155">
        <v>3</v>
      </c>
      <c r="L693" s="155">
        <v>6</v>
      </c>
      <c r="M693" s="157">
        <f>(H693*1.33+I693*1.67+J693*2)/E693</f>
        <v>0.241818181818182</v>
      </c>
      <c r="N693" s="155">
        <f>M693+F693</f>
        <v>0.700151515151515</v>
      </c>
    </row>
    <row r="694" ht="14.5" customHeight="1">
      <c r="A694" t="s" s="163">
        <v>62</v>
      </c>
      <c r="B694" s="155">
        <v>2012</v>
      </c>
      <c r="C694" t="s" s="156">
        <v>257</v>
      </c>
      <c r="D694" s="155">
        <v>14</v>
      </c>
      <c r="E694" s="155">
        <v>8</v>
      </c>
      <c r="F694" s="157">
        <f>E694/D694</f>
        <v>0.571428571428571</v>
      </c>
      <c r="G694" s="164">
        <v>6</v>
      </c>
      <c r="H694" s="155">
        <v>2</v>
      </c>
      <c r="I694" s="155">
        <v>0</v>
      </c>
      <c r="J694" s="155">
        <v>0</v>
      </c>
      <c r="K694" s="155">
        <v>3</v>
      </c>
      <c r="L694" s="155">
        <v>4</v>
      </c>
      <c r="M694" s="157">
        <f>(H694*1.33+I694*1.67+J694*2)/E694</f>
        <v>0.3325</v>
      </c>
      <c r="N694" s="155">
        <f>M694+F694</f>
        <v>0.903928571428571</v>
      </c>
    </row>
    <row r="695" ht="14.5" customHeight="1">
      <c r="A695" t="s" s="163">
        <v>62</v>
      </c>
      <c r="B695" s="155">
        <v>2017</v>
      </c>
      <c r="C695" t="s" s="156">
        <v>259</v>
      </c>
      <c r="D695" s="155">
        <f>'2017 - 2017 - Field of Dreamers'!C19</f>
        <v>75</v>
      </c>
      <c r="E695" s="155">
        <f>'2017 - 2017 - Field of Dreamers'!D19</f>
        <v>53</v>
      </c>
      <c r="F695" s="155">
        <f>'2017 - 2017 - Field of Dreamers'!E19</f>
        <v>0.706666666666667</v>
      </c>
      <c r="G695" s="155">
        <f>'2017 - 2017 - Field of Dreamers'!F19</f>
        <v>37</v>
      </c>
      <c r="H695" s="155">
        <f>'2017 - 2017 - Field of Dreamers'!G19</f>
        <v>11</v>
      </c>
      <c r="I695" s="155">
        <f>'2017 - 2017 - Field of Dreamers'!H19</f>
        <v>3</v>
      </c>
      <c r="J695" s="155">
        <f>'2017 - 2017 - Field of Dreamers'!I19</f>
        <v>2</v>
      </c>
      <c r="K695" s="155">
        <f>'2017 - 2017 - Field of Dreamers'!J19</f>
        <v>28</v>
      </c>
      <c r="L695" s="155">
        <f>'2017 - 2017 - Field of Dreamers'!K19</f>
        <v>39</v>
      </c>
      <c r="M695" s="155">
        <f>'2017 - 2017 - Field of Dreamers'!L19</f>
        <v>0.446490566037736</v>
      </c>
      <c r="N695" s="155">
        <f>'2017 - 2017 - Field of Dreamers'!M19</f>
        <v>1.1531572327044</v>
      </c>
    </row>
    <row r="696" ht="14.5" customHeight="1">
      <c r="A696" t="s" s="163">
        <v>62</v>
      </c>
      <c r="B696" s="155">
        <v>2018</v>
      </c>
      <c r="C696" t="s" s="156">
        <v>262</v>
      </c>
      <c r="D696" s="155">
        <f>'All Seasons - All Seasons'!C322</f>
        <v>57</v>
      </c>
      <c r="E696" s="155">
        <f>'All Seasons - All Seasons'!D322</f>
        <v>42</v>
      </c>
      <c r="F696" s="155">
        <f>'All Seasons - All Seasons'!E322</f>
        <v>0.736842105263158</v>
      </c>
      <c r="G696" s="155">
        <f>'All Seasons - All Seasons'!F322</f>
        <v>36</v>
      </c>
      <c r="H696" s="155">
        <f>'All Seasons - All Seasons'!G322</f>
        <v>4</v>
      </c>
      <c r="I696" s="155">
        <f>'All Seasons - All Seasons'!H322</f>
        <v>1</v>
      </c>
      <c r="J696" s="155">
        <f>'All Seasons - All Seasons'!I322</f>
        <v>1</v>
      </c>
      <c r="K696" s="155">
        <f>'All Seasons - All Seasons'!J322</f>
        <v>22</v>
      </c>
      <c r="L696" s="155">
        <f>'All Seasons - All Seasons'!K322</f>
        <v>24</v>
      </c>
      <c r="M696" s="155">
        <f>'All Seasons - All Seasons'!L322</f>
        <v>0.214261904761905</v>
      </c>
      <c r="N696" s="155">
        <f>'All Seasons - All Seasons'!M322</f>
        <v>0.951104010025063</v>
      </c>
    </row>
    <row r="697" ht="14.5" customHeight="1">
      <c r="A697" t="s" s="163">
        <v>62</v>
      </c>
      <c r="B697" s="155">
        <v>2019</v>
      </c>
      <c r="C697" t="s" s="156">
        <v>265</v>
      </c>
      <c r="D697" s="155">
        <f>'2019 Field of Dreamers - 2019 -'!C30</f>
        <v>40</v>
      </c>
      <c r="E697" s="155">
        <f>'2019 Field of Dreamers - 2019 -'!D30</f>
        <v>31</v>
      </c>
      <c r="F697" s="155">
        <f>'2019 Field of Dreamers - 2019 -'!E30</f>
        <v>0.775</v>
      </c>
      <c r="G697" s="155">
        <f>'2019 Field of Dreamers - 2019 -'!F30</f>
        <v>23</v>
      </c>
      <c r="H697" s="155">
        <f>'2019 Field of Dreamers - 2019 -'!G30</f>
        <v>3</v>
      </c>
      <c r="I697" s="155">
        <f>'2019 Field of Dreamers - 2019 -'!H30</f>
        <v>3</v>
      </c>
      <c r="J697" s="155">
        <f>'2019 Field of Dreamers - 2019 -'!I30</f>
        <v>1</v>
      </c>
      <c r="K697" s="155">
        <f>'2019 Field of Dreamers - 2019 -'!J30</f>
        <v>16</v>
      </c>
      <c r="L697" s="155">
        <f>'2019 Field of Dreamers - 2019 -'!K30</f>
        <v>17</v>
      </c>
      <c r="M697" s="155">
        <f>'2019 Field of Dreamers - 2019 -'!L30</f>
        <v>0.354838709677419</v>
      </c>
      <c r="N697" s="155">
        <f>'2019 Field of Dreamers - 2019 -'!M30</f>
        <v>1.12983870967742</v>
      </c>
    </row>
    <row r="698" ht="14.5" customHeight="1">
      <c r="A698" t="s" s="158">
        <v>258</v>
      </c>
      <c r="B698" s="159"/>
      <c r="C698" s="160"/>
      <c r="D698" s="161">
        <f>SUM(D693:D697)</f>
        <v>210</v>
      </c>
      <c r="E698" s="161">
        <f>SUM(E693:E697)</f>
        <v>145</v>
      </c>
      <c r="F698" s="162">
        <f>E698/D698</f>
        <v>0.69047619047619</v>
      </c>
      <c r="G698" s="161">
        <f>SUM(G693:G697)</f>
        <v>111</v>
      </c>
      <c r="H698" s="161">
        <f>SUM(H693:H697)</f>
        <v>22</v>
      </c>
      <c r="I698" s="161">
        <f>SUM(I693:I697)</f>
        <v>7</v>
      </c>
      <c r="J698" s="161">
        <f>SUM(J693:J697)</f>
        <v>4</v>
      </c>
      <c r="K698" s="161">
        <f>SUM(K693:K697)</f>
        <v>72</v>
      </c>
      <c r="L698" s="161">
        <f>SUM(L693:L697)</f>
        <v>90</v>
      </c>
      <c r="M698" s="162">
        <f>(H698*1.33+I698*1.67+J698*2)/E698</f>
        <v>0.337586206896552</v>
      </c>
      <c r="N698" s="161">
        <f>M698+F698</f>
        <v>1.02806239737274</v>
      </c>
    </row>
    <row r="699" ht="14.5" customHeight="1">
      <c r="A699" s="151"/>
      <c r="B699" s="152"/>
      <c r="C699" s="153"/>
      <c r="D699" s="152"/>
      <c r="E699" s="152"/>
      <c r="F699" s="152"/>
      <c r="G699" s="152"/>
      <c r="H699" s="152"/>
      <c r="I699" s="152"/>
      <c r="J699" s="152"/>
      <c r="K699" s="152"/>
      <c r="L699" s="152"/>
      <c r="M699" s="152"/>
      <c r="N699" s="152"/>
    </row>
    <row r="700" ht="14.5" customHeight="1">
      <c r="A700" s="151"/>
      <c r="B700" s="152"/>
      <c r="C700" s="153"/>
      <c r="D700" s="152"/>
      <c r="E700" s="152"/>
      <c r="F700" s="152"/>
      <c r="G700" s="152"/>
      <c r="H700" s="152"/>
      <c r="I700" s="152"/>
      <c r="J700" s="152"/>
      <c r="K700" s="152"/>
      <c r="L700" s="152"/>
      <c r="M700" s="152"/>
      <c r="N700" s="152"/>
    </row>
  </sheetData>
  <mergeCells count="1">
    <mergeCell ref="A1:N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7.xml><?xml version="1.0" encoding="utf-8"?>
<worksheet xmlns:r="http://schemas.openxmlformats.org/officeDocument/2006/relationships" xmlns="http://schemas.openxmlformats.org/spreadsheetml/2006/main">
  <sheetPr>
    <pageSetUpPr fitToPage="1"/>
  </sheetPr>
  <dimension ref="A1:L160"/>
  <sheetViews>
    <sheetView workbookViewId="0" showGridLines="0" defaultGridColor="1">
      <pane topLeftCell="B2" xSplit="1" ySplit="1" activePane="bottomRight" state="frozen"/>
    </sheetView>
  </sheetViews>
  <sheetFormatPr defaultColWidth="16.3333" defaultRowHeight="14.15" customHeight="1" outlineLevelRow="0" outlineLevelCol="0"/>
  <cols>
    <col min="1" max="1" width="24.5" style="177" customWidth="1"/>
    <col min="2" max="2" width="8.32812" style="177" customWidth="1"/>
    <col min="3" max="3" width="8.73438" style="177" customWidth="1"/>
    <col min="4" max="4" width="9.89844" style="177" customWidth="1"/>
    <col min="5" max="5" width="6.44531" style="177" customWidth="1"/>
    <col min="6" max="6" width="7.41406" style="177" customWidth="1"/>
    <col min="7" max="7" width="8.67188" style="177" customWidth="1"/>
    <col min="8" max="8" width="7.39844" style="177" customWidth="1"/>
    <col min="9" max="9" width="9.94531" style="177" customWidth="1"/>
    <col min="10" max="10" width="9.64844" style="177" customWidth="1"/>
    <col min="11" max="11" width="11.875" style="177" customWidth="1"/>
    <col min="12" max="12" width="9.89844" style="177" customWidth="1"/>
    <col min="13" max="256" width="16.3516" style="177" customWidth="1"/>
  </cols>
  <sheetData>
    <row r="1" ht="15" customHeight="1">
      <c r="A1" t="s" s="178">
        <v>6</v>
      </c>
      <c r="B1" t="s" s="179">
        <v>7</v>
      </c>
      <c r="C1" t="s" s="179">
        <v>8</v>
      </c>
      <c r="D1" t="s" s="179">
        <v>9</v>
      </c>
      <c r="E1" t="s" s="179">
        <v>10</v>
      </c>
      <c r="F1" t="s" s="179">
        <v>11</v>
      </c>
      <c r="G1" t="s" s="179">
        <v>12</v>
      </c>
      <c r="H1" t="s" s="179">
        <v>13</v>
      </c>
      <c r="I1" t="s" s="179">
        <v>14</v>
      </c>
      <c r="J1" t="s" s="179">
        <v>15</v>
      </c>
      <c r="K1" t="s" s="179">
        <v>16</v>
      </c>
      <c r="L1" t="s" s="179">
        <v>17</v>
      </c>
    </row>
    <row r="2" ht="15" customHeight="1">
      <c r="A2" t="s" s="180">
        <v>22</v>
      </c>
      <c r="B2" s="12">
        <f>'Baseball Card Page - All Season'!D122</f>
        <v>513</v>
      </c>
      <c r="C2" s="12">
        <f>'Baseball Card Page - All Season'!E122</f>
        <v>355</v>
      </c>
      <c r="D2" s="12">
        <f>'Baseball Card Page - All Season'!F122</f>
        <v>0.692007797270955</v>
      </c>
      <c r="E2" s="12">
        <f>'Baseball Card Page - All Season'!G122</f>
        <v>152</v>
      </c>
      <c r="F2" s="12">
        <f>'Baseball Card Page - All Season'!H122</f>
        <v>109</v>
      </c>
      <c r="G2" s="12">
        <f>'Baseball Card Page - All Season'!I122</f>
        <v>38</v>
      </c>
      <c r="H2" s="12">
        <f>'Baseball Card Page - All Season'!J122</f>
        <v>56</v>
      </c>
      <c r="I2" s="12">
        <f>'Baseball Card Page - All Season'!K122</f>
        <v>312</v>
      </c>
      <c r="J2" s="12">
        <f>'Baseball Card Page - All Season'!L122</f>
        <v>230</v>
      </c>
      <c r="K2" s="12">
        <f>'Baseball Card Page - All Season'!M122</f>
        <v>0.902619718309859</v>
      </c>
      <c r="L2" s="12">
        <f>'Baseball Card Page - All Season'!N122</f>
        <v>1.59462751558081</v>
      </c>
    </row>
    <row r="3" ht="15" customHeight="1">
      <c r="A3" t="s" s="180">
        <v>26</v>
      </c>
      <c r="B3" s="12">
        <f>'Baseball Card Page - All Season'!D542</f>
        <v>393</v>
      </c>
      <c r="C3" s="12">
        <f>'Baseball Card Page - All Season'!E542</f>
        <v>273</v>
      </c>
      <c r="D3" s="12">
        <f>'Baseball Card Page - All Season'!F542</f>
        <v>0.694656488549618</v>
      </c>
      <c r="E3" s="12">
        <f>'Baseball Card Page - All Season'!G542</f>
        <v>166</v>
      </c>
      <c r="F3" s="12">
        <f>'Baseball Card Page - All Season'!H542</f>
        <v>73</v>
      </c>
      <c r="G3" s="12">
        <f>'Baseball Card Page - All Season'!I542</f>
        <v>17</v>
      </c>
      <c r="H3" s="12">
        <f>'Baseball Card Page - All Season'!J542</f>
        <v>18</v>
      </c>
      <c r="I3" s="12">
        <f>'Baseball Card Page - All Season'!K542</f>
        <v>198</v>
      </c>
      <c r="J3" s="12">
        <f>'Baseball Card Page - All Season'!L542</f>
        <v>169</v>
      </c>
      <c r="K3" s="12">
        <f>'Baseball Card Page - All Season'!M542</f>
        <v>0.591501831501832</v>
      </c>
      <c r="L3" s="12">
        <f>'Baseball Card Page - All Season'!N542</f>
        <v>1.28615832005145</v>
      </c>
    </row>
    <row r="4" ht="15" customHeight="1">
      <c r="A4" t="s" s="180">
        <v>44</v>
      </c>
      <c r="B4" s="12">
        <f>'Baseball Card Page - All Season'!D246</f>
        <v>320</v>
      </c>
      <c r="C4" s="12">
        <f>'Baseball Card Page - All Season'!E246</f>
        <v>223</v>
      </c>
      <c r="D4" s="12">
        <f>'Baseball Card Page - All Season'!F246</f>
        <v>0.696875</v>
      </c>
      <c r="E4" s="12">
        <f>'Baseball Card Page - All Season'!G246</f>
        <v>112</v>
      </c>
      <c r="F4" s="12">
        <f>'Baseball Card Page - All Season'!H246</f>
        <v>49</v>
      </c>
      <c r="G4" s="12">
        <f>'Baseball Card Page - All Season'!I246</f>
        <v>17</v>
      </c>
      <c r="H4" s="12">
        <f>'Baseball Card Page - All Season'!J246</f>
        <v>45</v>
      </c>
      <c r="I4" s="12">
        <f>'Baseball Card Page - All Season'!K246</f>
        <v>188</v>
      </c>
      <c r="J4" s="12">
        <f>'Baseball Card Page - All Season'!L246</f>
        <v>153</v>
      </c>
      <c r="K4" s="12">
        <f>'Baseball Card Page - All Season'!M246</f>
        <v>0.823139013452915</v>
      </c>
      <c r="L4" s="12">
        <f>'Baseball Card Page - All Season'!N246</f>
        <v>1.52001401345292</v>
      </c>
    </row>
    <row r="5" ht="15" customHeight="1">
      <c r="A5" t="s" s="180">
        <v>87</v>
      </c>
      <c r="B5" s="12">
        <f>'Baseball Card Page - All Season'!D353</f>
        <v>284</v>
      </c>
      <c r="C5" s="12">
        <f>'Baseball Card Page - All Season'!E353</f>
        <v>169</v>
      </c>
      <c r="D5" s="12">
        <f>'Baseball Card Page - All Season'!F353</f>
        <v>0.595070422535211</v>
      </c>
      <c r="E5" s="12">
        <f>'Baseball Card Page - All Season'!G353</f>
        <v>140</v>
      </c>
      <c r="F5" s="12">
        <f>'Baseball Card Page - All Season'!H353</f>
        <v>20</v>
      </c>
      <c r="G5" s="12">
        <f>'Baseball Card Page - All Season'!I353</f>
        <v>6</v>
      </c>
      <c r="H5" s="12">
        <f>'Baseball Card Page - All Season'!J353</f>
        <v>3</v>
      </c>
      <c r="I5" s="12">
        <f>'Baseball Card Page - All Season'!K353</f>
        <v>71</v>
      </c>
      <c r="J5" s="12">
        <f>'Baseball Card Page - All Season'!L353</f>
        <v>94</v>
      </c>
      <c r="K5" s="12">
        <f>'Baseball Card Page - All Season'!M353</f>
        <v>0.252189349112426</v>
      </c>
      <c r="L5" s="12">
        <f>'Baseball Card Page - All Season'!N353</f>
        <v>0.847259771647637</v>
      </c>
    </row>
    <row r="6" ht="15" customHeight="1">
      <c r="A6" t="s" s="180">
        <v>95</v>
      </c>
      <c r="B6" s="12">
        <f>'Baseball Card Page - All Season'!D105</f>
        <v>224</v>
      </c>
      <c r="C6" s="12">
        <f>'Baseball Card Page - All Season'!E105</f>
        <v>172</v>
      </c>
      <c r="D6" s="12">
        <f>'Baseball Card Page - All Season'!F105</f>
        <v>0.767857142857143</v>
      </c>
      <c r="E6" s="12">
        <f>'Baseball Card Page - All Season'!G105</f>
        <v>80</v>
      </c>
      <c r="F6" s="12">
        <f>'Baseball Card Page - All Season'!H105</f>
        <v>48</v>
      </c>
      <c r="G6" s="12">
        <f>'Baseball Card Page - All Season'!I105</f>
        <v>21</v>
      </c>
      <c r="H6" s="12">
        <f>'Baseball Card Page - All Season'!J105</f>
        <v>22</v>
      </c>
      <c r="I6" s="12">
        <f>'Baseball Card Page - All Season'!K105</f>
        <v>148</v>
      </c>
      <c r="J6" s="12">
        <f>'Baseball Card Page - All Season'!L105</f>
        <v>123</v>
      </c>
      <c r="K6" s="12">
        <f>'Baseball Card Page - All Season'!M105</f>
        <v>0.830872093023256</v>
      </c>
      <c r="L6" s="12">
        <f>'Baseball Card Page - All Season'!N105</f>
        <v>1.5987292358804</v>
      </c>
    </row>
    <row r="7" ht="15" customHeight="1">
      <c r="A7" t="s" s="180">
        <v>98</v>
      </c>
      <c r="B7" s="12">
        <f>'Baseball Card Page - All Season'!D275</f>
        <v>225</v>
      </c>
      <c r="C7" s="12">
        <f>'Baseball Card Page - All Season'!E275</f>
        <v>161</v>
      </c>
      <c r="D7" s="12">
        <f>'Baseball Card Page - All Season'!F275</f>
        <v>0.7155555555555561</v>
      </c>
      <c r="E7" s="12">
        <f>'Baseball Card Page - All Season'!G275</f>
        <v>72</v>
      </c>
      <c r="F7" s="12">
        <f>'Baseball Card Page - All Season'!H275</f>
        <v>43</v>
      </c>
      <c r="G7" s="12">
        <f>'Baseball Card Page - All Season'!I275</f>
        <v>17</v>
      </c>
      <c r="H7" s="12">
        <f>'Baseball Card Page - All Season'!J275</f>
        <v>29</v>
      </c>
      <c r="I7" s="12">
        <f>'Baseball Card Page - All Season'!K275</f>
        <v>141</v>
      </c>
      <c r="J7" s="12">
        <f>'Baseball Card Page - All Season'!L275</f>
        <v>111</v>
      </c>
      <c r="K7" s="12">
        <f>'Baseball Card Page - All Season'!M275</f>
        <v>0.891801242236025</v>
      </c>
      <c r="L7" s="12">
        <f>'Baseball Card Page - All Season'!N275</f>
        <v>1.60735679779158</v>
      </c>
    </row>
    <row r="8" ht="15" customHeight="1">
      <c r="A8" t="s" s="180">
        <v>279</v>
      </c>
      <c r="B8" s="12">
        <f>'Baseball Card Page - All Season'!D213</f>
        <v>272</v>
      </c>
      <c r="C8" s="12">
        <f>'Baseball Card Page - All Season'!E213</f>
        <v>161</v>
      </c>
      <c r="D8" s="12">
        <f>'Baseball Card Page - All Season'!F213</f>
        <v>0.591911764705882</v>
      </c>
      <c r="E8" s="12">
        <f>'Baseball Card Page - All Season'!G213</f>
        <v>156</v>
      </c>
      <c r="F8" s="12">
        <f>'Baseball Card Page - All Season'!H213</f>
        <v>5</v>
      </c>
      <c r="G8" s="12">
        <f>'Baseball Card Page - All Season'!I213</f>
        <v>0</v>
      </c>
      <c r="H8" s="12">
        <f>'Baseball Card Page - All Season'!J213</f>
        <v>0</v>
      </c>
      <c r="I8" s="12">
        <f>'Baseball Card Page - All Season'!K213</f>
        <v>78</v>
      </c>
      <c r="J8" s="12">
        <f>'Baseball Card Page - All Season'!L213</f>
        <v>74</v>
      </c>
      <c r="K8" s="12">
        <f>'Baseball Card Page - All Season'!M213</f>
        <v>0.041304347826087</v>
      </c>
      <c r="L8" s="12">
        <f>'Baseball Card Page - All Season'!N213</f>
        <v>0.633216112531969</v>
      </c>
    </row>
    <row r="9" ht="15" customHeight="1">
      <c r="A9" t="s" s="180">
        <v>79</v>
      </c>
      <c r="B9" s="12">
        <f>'Baseball Card Page - All Season'!D483</f>
        <v>248</v>
      </c>
      <c r="C9" s="12">
        <f>'Baseball Card Page - All Season'!E483</f>
        <v>157</v>
      </c>
      <c r="D9" s="12">
        <f>'Baseball Card Page - All Season'!F483</f>
        <v>0.633064516129032</v>
      </c>
      <c r="E9" s="12">
        <f>'Baseball Card Page - All Season'!G483</f>
        <v>136</v>
      </c>
      <c r="F9" s="12">
        <f>'Baseball Card Page - All Season'!H483</f>
        <v>19</v>
      </c>
      <c r="G9" s="12">
        <f>'Baseball Card Page - All Season'!I483</f>
        <v>0</v>
      </c>
      <c r="H9" s="12">
        <f>'Baseball Card Page - All Season'!J483</f>
        <v>2</v>
      </c>
      <c r="I9" s="12">
        <f>'Baseball Card Page - All Season'!K483</f>
        <v>51</v>
      </c>
      <c r="J9" s="12">
        <f>'Baseball Card Page - All Season'!L483</f>
        <v>83</v>
      </c>
      <c r="K9" s="12">
        <f>'Baseball Card Page - All Season'!M483</f>
        <v>0.186433121019108</v>
      </c>
      <c r="L9" s="12">
        <f>'Baseball Card Page - All Season'!N483</f>
        <v>0.8194976371481399</v>
      </c>
    </row>
    <row r="10" ht="15" customHeight="1">
      <c r="A10" t="s" s="180">
        <v>96</v>
      </c>
      <c r="B10" s="12">
        <f>'Baseball Card Page - All Season'!D148</f>
        <v>215</v>
      </c>
      <c r="C10" s="12">
        <f>'Baseball Card Page - All Season'!E148</f>
        <v>153</v>
      </c>
      <c r="D10" s="12">
        <f>'Baseball Card Page - All Season'!F148</f>
        <v>0.7116279069767441</v>
      </c>
      <c r="E10" s="12">
        <f>'Baseball Card Page - All Season'!G148</f>
        <v>125</v>
      </c>
      <c r="F10" s="12">
        <f>'Baseball Card Page - All Season'!H148</f>
        <v>23</v>
      </c>
      <c r="G10" s="12">
        <f>'Baseball Card Page - All Season'!I148</f>
        <v>3</v>
      </c>
      <c r="H10" s="12">
        <f>'Baseball Card Page - All Season'!J148</f>
        <v>2</v>
      </c>
      <c r="I10" s="12">
        <f>'Baseball Card Page - All Season'!K148</f>
        <v>64</v>
      </c>
      <c r="J10" s="12">
        <f>'Baseball Card Page - All Season'!L148</f>
        <v>81</v>
      </c>
      <c r="K10" s="12">
        <f>'Baseball Card Page - All Season'!M148</f>
        <v>0.258823529411765</v>
      </c>
      <c r="L10" s="12">
        <f>'Baseball Card Page - All Season'!N148</f>
        <v>0.9704514363885089</v>
      </c>
    </row>
    <row r="11" ht="15" customHeight="1">
      <c r="A11" t="s" s="180">
        <v>62</v>
      </c>
      <c r="B11" s="12">
        <f>'Baseball Card Page - All Season'!D698</f>
        <v>210</v>
      </c>
      <c r="C11" s="12">
        <f>'Baseball Card Page - All Season'!E698</f>
        <v>145</v>
      </c>
      <c r="D11" s="12">
        <f>'Baseball Card Page - All Season'!F698</f>
        <v>0.69047619047619</v>
      </c>
      <c r="E11" s="12">
        <f>'Baseball Card Page - All Season'!G698</f>
        <v>111</v>
      </c>
      <c r="F11" s="12">
        <f>'Baseball Card Page - All Season'!H698</f>
        <v>22</v>
      </c>
      <c r="G11" s="12">
        <f>'Baseball Card Page - All Season'!I698</f>
        <v>7</v>
      </c>
      <c r="H11" s="12">
        <f>'Baseball Card Page - All Season'!J698</f>
        <v>4</v>
      </c>
      <c r="I11" s="12">
        <f>'Baseball Card Page - All Season'!K698</f>
        <v>72</v>
      </c>
      <c r="J11" s="12">
        <f>'Baseball Card Page - All Season'!L698</f>
        <v>90</v>
      </c>
      <c r="K11" s="12">
        <f>'Baseball Card Page - All Season'!M698</f>
        <v>0.337586206896552</v>
      </c>
      <c r="L11" s="12">
        <f>'Baseball Card Page - All Season'!N698</f>
        <v>1.02806239737274</v>
      </c>
    </row>
    <row r="12" ht="15" customHeight="1">
      <c r="A12" t="s" s="180">
        <v>85</v>
      </c>
      <c r="B12" s="12">
        <f>'Baseball Card Page - All Season'!D634</f>
        <v>206</v>
      </c>
      <c r="C12" s="12">
        <f>'Baseball Card Page - All Season'!E634</f>
        <v>140</v>
      </c>
      <c r="D12" s="12">
        <f>'Baseball Card Page - All Season'!F634</f>
        <v>0.679611650485437</v>
      </c>
      <c r="E12" s="12">
        <f>'Baseball Card Page - All Season'!G634</f>
        <v>91</v>
      </c>
      <c r="F12" s="12">
        <f>'Baseball Card Page - All Season'!H634</f>
        <v>32</v>
      </c>
      <c r="G12" s="12">
        <f>'Baseball Card Page - All Season'!I634</f>
        <v>10</v>
      </c>
      <c r="H12" s="12">
        <f>'Baseball Card Page - All Season'!J634</f>
        <v>7</v>
      </c>
      <c r="I12" s="12">
        <f>'Baseball Card Page - All Season'!K634</f>
        <v>74</v>
      </c>
      <c r="J12" s="12">
        <f>'Baseball Card Page - All Season'!L634</f>
        <v>89</v>
      </c>
      <c r="K12" s="12">
        <f>'Baseball Card Page - All Season'!M634</f>
        <v>0.523285714285714</v>
      </c>
      <c r="L12" s="12">
        <f>'Baseball Card Page - All Season'!N634</f>
        <v>1.20289736477115</v>
      </c>
    </row>
    <row r="13" ht="15" customHeight="1">
      <c r="A13" t="s" s="180">
        <v>97</v>
      </c>
      <c r="B13" s="12">
        <f>'Baseball Card Page - All Season'!D63</f>
        <v>190</v>
      </c>
      <c r="C13" s="12">
        <f>'Baseball Card Page - All Season'!E63</f>
        <v>139</v>
      </c>
      <c r="D13" s="12">
        <f>'Baseball Card Page - All Season'!F63</f>
        <v>0.731578947368421</v>
      </c>
      <c r="E13" s="12">
        <f>'Baseball Card Page - All Season'!G63</f>
        <v>135</v>
      </c>
      <c r="F13" s="12">
        <f>'Baseball Card Page - All Season'!H63</f>
        <v>3</v>
      </c>
      <c r="G13" s="12">
        <f>'Baseball Card Page - All Season'!I63</f>
        <v>1</v>
      </c>
      <c r="H13" s="12">
        <f>'Baseball Card Page - All Season'!J63</f>
        <v>0</v>
      </c>
      <c r="I13" s="12">
        <f>'Baseball Card Page - All Season'!K63</f>
        <v>46</v>
      </c>
      <c r="J13" s="12">
        <f>'Baseball Card Page - All Season'!L63</f>
        <v>81</v>
      </c>
      <c r="K13" s="12">
        <f>'Baseball Card Page - All Season'!M63</f>
        <v>0.0407194244604317</v>
      </c>
      <c r="L13" s="12">
        <f>'Baseball Card Page - All Season'!N63</f>
        <v>0.772298371828853</v>
      </c>
    </row>
    <row r="14" ht="15" customHeight="1">
      <c r="A14" t="s" s="180">
        <v>124</v>
      </c>
      <c r="B14" s="12">
        <f>'Baseball Card Page - All Season'!D137</f>
        <v>168</v>
      </c>
      <c r="C14" s="12">
        <f>'Baseball Card Page - All Season'!E137</f>
        <v>130</v>
      </c>
      <c r="D14" s="12">
        <f>'Baseball Card Page - All Season'!F137</f>
        <v>0.7738095238095239</v>
      </c>
      <c r="E14" s="12">
        <f>'Baseball Card Page - All Season'!G137</f>
        <v>70</v>
      </c>
      <c r="F14" s="12">
        <f>'Baseball Card Page - All Season'!H137</f>
        <v>35</v>
      </c>
      <c r="G14" s="12">
        <f>'Baseball Card Page - All Season'!I137</f>
        <v>16</v>
      </c>
      <c r="H14" s="12">
        <f>'Baseball Card Page - All Season'!J137</f>
        <v>8</v>
      </c>
      <c r="I14" s="12">
        <f>'Baseball Card Page - All Season'!K137</f>
        <v>103</v>
      </c>
      <c r="J14" s="12">
        <f>'Baseball Card Page - All Season'!L137</f>
        <v>70</v>
      </c>
      <c r="K14" s="12">
        <f>'Baseball Card Page - All Season'!M137</f>
        <v>0.686692307692308</v>
      </c>
      <c r="L14" s="12">
        <f>'Baseball Card Page - All Season'!N137</f>
        <v>1.46050183150183</v>
      </c>
    </row>
    <row r="15" ht="15" customHeight="1">
      <c r="A15" t="s" s="180">
        <v>91</v>
      </c>
      <c r="B15" s="12">
        <f>'Baseball Card Page - All Season'!D232</f>
        <v>216</v>
      </c>
      <c r="C15" s="12">
        <f>'Baseball Card Page - All Season'!E232</f>
        <v>115</v>
      </c>
      <c r="D15" s="12">
        <f>'Baseball Card Page - All Season'!F232</f>
        <v>0.532407407407407</v>
      </c>
      <c r="E15" s="12">
        <f>'Baseball Card Page - All Season'!G232</f>
        <v>109</v>
      </c>
      <c r="F15" s="12">
        <f>'Baseball Card Page - All Season'!H232</f>
        <v>5</v>
      </c>
      <c r="G15" s="12">
        <f>'Baseball Card Page - All Season'!I232</f>
        <v>1</v>
      </c>
      <c r="H15" s="12">
        <f>'Baseball Card Page - All Season'!J232</f>
        <v>0</v>
      </c>
      <c r="I15" s="12">
        <f>'Baseball Card Page - All Season'!K232</f>
        <v>62</v>
      </c>
      <c r="J15" s="12">
        <f>'Baseball Card Page - All Season'!L232</f>
        <v>41</v>
      </c>
      <c r="K15" s="12">
        <f>'Baseball Card Page - All Season'!M232</f>
        <v>0.0723478260869565</v>
      </c>
      <c r="L15" s="12">
        <f>'Baseball Card Page - All Season'!N232</f>
        <v>0.604755233494364</v>
      </c>
    </row>
    <row r="16" ht="15" customHeight="1">
      <c r="A16" t="s" s="31">
        <v>18</v>
      </c>
      <c r="B16" s="12">
        <f>'Baseball Card Page - All Season'!D15</f>
        <v>148</v>
      </c>
      <c r="C16" s="12">
        <f>'Baseball Card Page - All Season'!E15</f>
        <v>110</v>
      </c>
      <c r="D16" s="12">
        <f>'Baseball Card Page - All Season'!F15</f>
        <v>0.743243243243243</v>
      </c>
      <c r="E16" s="12">
        <f>'Baseball Card Page - All Season'!G15</f>
        <v>34</v>
      </c>
      <c r="F16" s="12">
        <f>'Baseball Card Page - All Season'!H15</f>
        <v>26</v>
      </c>
      <c r="G16" s="12">
        <f>'Baseball Card Page - All Season'!I15</f>
        <v>14</v>
      </c>
      <c r="H16" s="12">
        <f>'Baseball Card Page - All Season'!J15</f>
        <v>34</v>
      </c>
      <c r="I16" s="12">
        <f>'Baseball Card Page - All Season'!K15</f>
        <v>115</v>
      </c>
      <c r="J16" s="12">
        <f>'Baseball Card Page - All Season'!L15</f>
        <v>81</v>
      </c>
      <c r="K16" s="12">
        <f>'Baseball Card Page - All Season'!M15</f>
        <v>1.14509090909091</v>
      </c>
      <c r="L16" s="12">
        <f>'Baseball Card Page - All Season'!N15</f>
        <v>1.88833415233415</v>
      </c>
    </row>
    <row r="17" ht="15" customHeight="1">
      <c r="A17" t="s" s="180">
        <v>123</v>
      </c>
      <c r="B17" s="12">
        <f>'Baseball Card Page - All Season'!D53</f>
        <v>137</v>
      </c>
      <c r="C17" s="12">
        <f>'Baseball Card Page - All Season'!E53</f>
        <v>111</v>
      </c>
      <c r="D17" s="12">
        <f>'Baseball Card Page - All Season'!F53</f>
        <v>0.81021897810219</v>
      </c>
      <c r="E17" s="12">
        <f>'Baseball Card Page - All Season'!G53</f>
        <v>65</v>
      </c>
      <c r="F17" s="12">
        <f>'Baseball Card Page - All Season'!H53</f>
        <v>27</v>
      </c>
      <c r="G17" s="12">
        <f>'Baseball Card Page - All Season'!I53</f>
        <v>11</v>
      </c>
      <c r="H17" s="12">
        <f>'Baseball Card Page - All Season'!J53</f>
        <v>7</v>
      </c>
      <c r="I17" s="12">
        <f>'Baseball Card Page - All Season'!K53</f>
        <v>72</v>
      </c>
      <c r="J17" s="12">
        <f>'Baseball Card Page - All Season'!L53</f>
        <v>67</v>
      </c>
      <c r="K17" s="12">
        <f>'Baseball Card Page - All Season'!M53</f>
        <v>0.615135135135135</v>
      </c>
      <c r="L17" s="12">
        <f>'Baseball Card Page - All Season'!N53</f>
        <v>1.42535411323733</v>
      </c>
    </row>
    <row r="18" ht="15" customHeight="1">
      <c r="A18" t="s" s="180">
        <v>75</v>
      </c>
      <c r="B18" s="12">
        <f>'Baseball Card Page - All Season'!D505</f>
        <v>139</v>
      </c>
      <c r="C18" s="12">
        <f>'Baseball Card Page - All Season'!E505</f>
        <v>105</v>
      </c>
      <c r="D18" s="12">
        <f>'Baseball Card Page - All Season'!F505</f>
        <v>0.755395683453237</v>
      </c>
      <c r="E18" s="12">
        <f>'Baseball Card Page - All Season'!G505</f>
        <v>50</v>
      </c>
      <c r="F18" s="12">
        <f>'Baseball Card Page - All Season'!H505</f>
        <v>35</v>
      </c>
      <c r="G18" s="12">
        <f>'Baseball Card Page - All Season'!I505</f>
        <v>10</v>
      </c>
      <c r="H18" s="12">
        <f>'Baseball Card Page - All Season'!J505</f>
        <v>10</v>
      </c>
      <c r="I18" s="12">
        <f>'Baseball Card Page - All Season'!K505</f>
        <v>73</v>
      </c>
      <c r="J18" s="12">
        <f>'Baseball Card Page - All Season'!L505</f>
        <v>57</v>
      </c>
      <c r="K18" s="12">
        <f>'Baseball Card Page - All Season'!M505</f>
        <v>0.792857142857143</v>
      </c>
      <c r="L18" s="12">
        <f>'Baseball Card Page - All Season'!N505</f>
        <v>1.54825282631038</v>
      </c>
    </row>
    <row r="19" ht="15" customHeight="1">
      <c r="A19" t="s" s="180">
        <v>76</v>
      </c>
      <c r="B19" s="12">
        <f>'Baseball Card Page - All Season'!D428</f>
        <v>170</v>
      </c>
      <c r="C19" s="12">
        <f>'Baseball Card Page - All Season'!E428</f>
        <v>103</v>
      </c>
      <c r="D19" s="12">
        <f>'Baseball Card Page - All Season'!F428</f>
        <v>0.605882352941176</v>
      </c>
      <c r="E19" s="12">
        <f>'Baseball Card Page - All Season'!G428</f>
        <v>94</v>
      </c>
      <c r="F19" s="12">
        <f>'Baseball Card Page - All Season'!H428</f>
        <v>9</v>
      </c>
      <c r="G19" s="12">
        <f>'Baseball Card Page - All Season'!I428</f>
        <v>0</v>
      </c>
      <c r="H19" s="12">
        <f>'Baseball Card Page - All Season'!J428</f>
        <v>0</v>
      </c>
      <c r="I19" s="12">
        <f>'Baseball Card Page - All Season'!K428</f>
        <v>50</v>
      </c>
      <c r="J19" s="12">
        <f>'Baseball Card Page - All Season'!L428</f>
        <v>51</v>
      </c>
      <c r="K19" s="12">
        <f>'Baseball Card Page - All Season'!M428</f>
        <v>0.11621359223301</v>
      </c>
      <c r="L19" s="12">
        <f>'Baseball Card Page - All Season'!N428</f>
        <v>0.722095945174186</v>
      </c>
    </row>
    <row r="20" ht="15" customHeight="1">
      <c r="A20" t="s" s="180">
        <v>99</v>
      </c>
      <c r="B20" s="12">
        <f>'Baseball Card Page - All Season'!D385</f>
        <v>191</v>
      </c>
      <c r="C20" s="12">
        <f>'Baseball Card Page - All Season'!E385</f>
        <v>100</v>
      </c>
      <c r="D20" s="12">
        <f>'Baseball Card Page - All Season'!F385</f>
        <v>0.523560209424084</v>
      </c>
      <c r="E20" s="12">
        <f>'Baseball Card Page - All Season'!G385</f>
        <v>96</v>
      </c>
      <c r="F20" s="12">
        <f>'Baseball Card Page - All Season'!H385</f>
        <v>4</v>
      </c>
      <c r="G20" s="12">
        <f>'Baseball Card Page - All Season'!I385</f>
        <v>0</v>
      </c>
      <c r="H20" s="12">
        <f>'Baseball Card Page - All Season'!J385</f>
        <v>0</v>
      </c>
      <c r="I20" s="12">
        <f>'Baseball Card Page - All Season'!K385</f>
        <v>38</v>
      </c>
      <c r="J20" s="12">
        <f>'Baseball Card Page - All Season'!L385</f>
        <v>46</v>
      </c>
      <c r="K20" s="12">
        <f>'Baseball Card Page - All Season'!M385</f>
        <v>0.0532</v>
      </c>
      <c r="L20" s="12">
        <f>'Baseball Card Page - All Season'!N385</f>
        <v>0.576760209424084</v>
      </c>
    </row>
    <row r="21" ht="15" customHeight="1">
      <c r="A21" t="s" s="180">
        <v>100</v>
      </c>
      <c r="B21" s="12">
        <f>'Baseball Card Page - All Season'!D517</f>
        <v>172</v>
      </c>
      <c r="C21" s="12">
        <f>'Baseball Card Page - All Season'!E517</f>
        <v>98</v>
      </c>
      <c r="D21" s="12">
        <f>'Baseball Card Page - All Season'!F517</f>
        <v>0.569767441860465</v>
      </c>
      <c r="E21" s="12">
        <f>'Baseball Card Page - All Season'!G517</f>
        <v>92</v>
      </c>
      <c r="F21" s="12">
        <f>'Baseball Card Page - All Season'!H517</f>
        <v>6</v>
      </c>
      <c r="G21" s="12">
        <f>'Baseball Card Page - All Season'!I517</f>
        <v>0</v>
      </c>
      <c r="H21" s="12">
        <f>'Baseball Card Page - All Season'!J517</f>
        <v>0</v>
      </c>
      <c r="I21" s="12">
        <f>'Baseball Card Page - All Season'!K517</f>
        <v>51</v>
      </c>
      <c r="J21" s="12">
        <f>'Baseball Card Page - All Season'!L517</f>
        <v>45</v>
      </c>
      <c r="K21" s="12">
        <f>'Baseball Card Page - All Season'!M517</f>
        <v>0.08142857142857141</v>
      </c>
      <c r="L21" s="12">
        <f>'Baseball Card Page - All Season'!N517</f>
        <v>0.651196013289036</v>
      </c>
    </row>
    <row r="22" ht="15" customHeight="1">
      <c r="A22" t="s" s="180">
        <v>201</v>
      </c>
      <c r="B22" s="12">
        <f>'Baseball Card Page - All Season'!D614</f>
        <v>131</v>
      </c>
      <c r="C22" s="12">
        <f>'Baseball Card Page - All Season'!E614</f>
        <v>97</v>
      </c>
      <c r="D22" s="12">
        <f>'Baseball Card Page - All Season'!F614</f>
        <v>0.740458015267176</v>
      </c>
      <c r="E22" s="12">
        <f>'Baseball Card Page - All Season'!G614</f>
        <v>62</v>
      </c>
      <c r="F22" s="12">
        <f>'Baseball Card Page - All Season'!H614</f>
        <v>23</v>
      </c>
      <c r="G22" s="12">
        <f>'Baseball Card Page - All Season'!I614</f>
        <v>7</v>
      </c>
      <c r="H22" s="12">
        <f>'Baseball Card Page - All Season'!J614</f>
        <v>5</v>
      </c>
      <c r="I22" s="12">
        <f>'Baseball Card Page - All Season'!K614</f>
        <v>49</v>
      </c>
      <c r="J22" s="12">
        <f>'Baseball Card Page - All Season'!L614</f>
        <v>54</v>
      </c>
      <c r="K22" s="12">
        <f>'Baseball Card Page - All Season'!M614</f>
        <v>0.538969072164948</v>
      </c>
      <c r="L22" s="12">
        <f>'Baseball Card Page - All Season'!N614</f>
        <v>1.27942708743212</v>
      </c>
    </row>
    <row r="23" ht="15" customHeight="1">
      <c r="A23" t="s" s="180">
        <v>106</v>
      </c>
      <c r="B23" s="12">
        <f>'Baseball Card Page - All Season'!D470</f>
        <v>143</v>
      </c>
      <c r="C23" s="12">
        <f>'Baseball Card Page - All Season'!E470</f>
        <v>96</v>
      </c>
      <c r="D23" s="12">
        <f>'Baseball Card Page - All Season'!F470</f>
        <v>0.671328671328671</v>
      </c>
      <c r="E23" s="12">
        <f>'Baseball Card Page - All Season'!G470</f>
        <v>73</v>
      </c>
      <c r="F23" s="12">
        <f>'Baseball Card Page - All Season'!H470</f>
        <v>14</v>
      </c>
      <c r="G23" s="12">
        <f>'Baseball Card Page - All Season'!I470</f>
        <v>4</v>
      </c>
      <c r="H23" s="12">
        <f>'Baseball Card Page - All Season'!J470</f>
        <v>5</v>
      </c>
      <c r="I23" s="12">
        <f>'Baseball Card Page - All Season'!K470</f>
        <v>69</v>
      </c>
      <c r="J23" s="12">
        <f>'Baseball Card Page - All Season'!L470</f>
        <v>56</v>
      </c>
      <c r="K23" s="12">
        <f>'Baseball Card Page - All Season'!M470</f>
        <v>0.367708333333333</v>
      </c>
      <c r="L23" s="12">
        <f>'Baseball Card Page - All Season'!N470</f>
        <v>1.039037004662</v>
      </c>
    </row>
    <row r="24" ht="15" customHeight="1">
      <c r="A24" t="s" s="180">
        <v>104</v>
      </c>
      <c r="B24" s="12">
        <f>'Baseball Card Page - All Season'!D39</f>
        <v>133</v>
      </c>
      <c r="C24" s="12">
        <f>'Baseball Card Page - All Season'!E39</f>
        <v>93</v>
      </c>
      <c r="D24" s="12">
        <f>'Baseball Card Page - All Season'!F39</f>
        <v>0.699248120300752</v>
      </c>
      <c r="E24" s="12">
        <f>'Baseball Card Page - All Season'!G39</f>
        <v>57</v>
      </c>
      <c r="F24" s="12">
        <f>'Baseball Card Page - All Season'!H39</f>
        <v>22</v>
      </c>
      <c r="G24" s="12">
        <f>'Baseball Card Page - All Season'!I39</f>
        <v>10</v>
      </c>
      <c r="H24" s="12">
        <f>'Baseball Card Page - All Season'!J39</f>
        <v>5</v>
      </c>
      <c r="I24" s="12">
        <f>'Baseball Card Page - All Season'!K39</f>
        <v>77</v>
      </c>
      <c r="J24" s="12">
        <f>'Baseball Card Page - All Season'!L39</f>
        <v>66</v>
      </c>
      <c r="K24" s="12">
        <f>'Baseball Card Page - All Season'!M39</f>
        <v>0.601720430107527</v>
      </c>
      <c r="L24" s="12">
        <f>'Baseball Card Page - All Season'!N39</f>
        <v>1.30096855040828</v>
      </c>
    </row>
    <row r="25" ht="15" customHeight="1">
      <c r="A25" t="s" s="31">
        <v>19</v>
      </c>
      <c r="B25" s="12">
        <f>'Baseball Card Page - All Season'!D166</f>
        <v>132</v>
      </c>
      <c r="C25" s="12">
        <f>'Baseball Card Page - All Season'!E166</f>
        <v>93</v>
      </c>
      <c r="D25" s="12">
        <f>'Baseball Card Page - All Season'!F166</f>
        <v>0.704545454545455</v>
      </c>
      <c r="E25" s="12">
        <f>'Baseball Card Page - All Season'!G166</f>
        <v>48</v>
      </c>
      <c r="F25" s="12">
        <f>'Baseball Card Page - All Season'!H166</f>
        <v>28</v>
      </c>
      <c r="G25" s="12">
        <f>'Baseball Card Page - All Season'!I166</f>
        <v>11</v>
      </c>
      <c r="H25" s="12">
        <f>'Baseball Card Page - All Season'!J166</f>
        <v>6</v>
      </c>
      <c r="I25" s="12">
        <f>'Baseball Card Page - All Season'!K166</f>
        <v>69</v>
      </c>
      <c r="J25" s="12">
        <f>'Baseball Card Page - All Season'!L166</f>
        <v>60</v>
      </c>
      <c r="K25" s="12">
        <f>'Baseball Card Page - All Season'!M166</f>
        <v>0.726989247311828</v>
      </c>
      <c r="L25" s="12">
        <f>'Baseball Card Page - All Season'!N166</f>
        <v>1.43153470185728</v>
      </c>
    </row>
    <row r="26" ht="15" customHeight="1">
      <c r="A26" t="s" s="180">
        <v>86</v>
      </c>
      <c r="B26" s="12">
        <f>'Baseball Card Page - All Season'!D316</f>
        <v>173</v>
      </c>
      <c r="C26" s="12">
        <f>'Baseball Card Page - All Season'!E316</f>
        <v>93</v>
      </c>
      <c r="D26" s="12">
        <f>'Baseball Card Page - All Season'!F316</f>
        <v>0.53757225433526</v>
      </c>
      <c r="E26" s="12">
        <f>'Baseball Card Page - All Season'!G316</f>
        <v>90</v>
      </c>
      <c r="F26" s="12">
        <f>'Baseball Card Page - All Season'!H316</f>
        <v>3</v>
      </c>
      <c r="G26" s="12">
        <f>'Baseball Card Page - All Season'!I316</f>
        <v>0</v>
      </c>
      <c r="H26" s="12">
        <f>'Baseball Card Page - All Season'!J316</f>
        <v>0</v>
      </c>
      <c r="I26" s="12">
        <f>'Baseball Card Page - All Season'!K316</f>
        <v>38</v>
      </c>
      <c r="J26" s="12">
        <f>'Baseball Card Page - All Season'!L316</f>
        <v>46</v>
      </c>
      <c r="K26" s="12">
        <f>'Baseball Card Page - All Season'!M316</f>
        <v>0.0429032258064516</v>
      </c>
      <c r="L26" s="12">
        <f>'Baseball Card Page - All Season'!N316</f>
        <v>0.580475480141712</v>
      </c>
    </row>
    <row r="27" ht="15" customHeight="1">
      <c r="A27" t="s" s="180">
        <v>140</v>
      </c>
      <c r="B27" s="12">
        <f>'Baseball Card Page - All Season'!D20</f>
        <v>141</v>
      </c>
      <c r="C27" s="12">
        <f>'Baseball Card Page - All Season'!E20</f>
        <v>93</v>
      </c>
      <c r="D27" s="12">
        <f>'Baseball Card Page - All Season'!F20</f>
        <v>0.659574468085106</v>
      </c>
      <c r="E27" s="12">
        <f>'Baseball Card Page - All Season'!G20</f>
        <v>89</v>
      </c>
      <c r="F27" s="12">
        <f>'Baseball Card Page - All Season'!H20</f>
        <v>3</v>
      </c>
      <c r="G27" s="12">
        <f>'Baseball Card Page - All Season'!I20</f>
        <v>0</v>
      </c>
      <c r="H27" s="12">
        <f>'Baseball Card Page - All Season'!J20</f>
        <v>1</v>
      </c>
      <c r="I27" s="12">
        <f>'Baseball Card Page - All Season'!K20</f>
        <v>37</v>
      </c>
      <c r="J27" s="12">
        <f>'Baseball Card Page - All Season'!L20</f>
        <v>57</v>
      </c>
      <c r="K27" s="12">
        <f>'Baseball Card Page - All Season'!M20</f>
        <v>0.06440860215053761</v>
      </c>
      <c r="L27" s="12">
        <f>'Baseball Card Page - All Season'!N20</f>
        <v>0.723983070235644</v>
      </c>
    </row>
    <row r="28" ht="15" customHeight="1">
      <c r="A28" t="s" s="180">
        <v>134</v>
      </c>
      <c r="B28" s="12">
        <f>'Baseball Card Page - All Season'!D170</f>
        <v>136</v>
      </c>
      <c r="C28" s="12">
        <f>'Baseball Card Page - All Season'!E170</f>
        <v>81</v>
      </c>
      <c r="D28" s="12">
        <f>'Baseball Card Page - All Season'!F170</f>
        <v>0.595588235294118</v>
      </c>
      <c r="E28" s="12">
        <f>'Baseball Card Page - All Season'!G170</f>
        <v>72</v>
      </c>
      <c r="F28" s="12">
        <f>'Baseball Card Page - All Season'!H170</f>
        <v>7</v>
      </c>
      <c r="G28" s="12">
        <f>'Baseball Card Page - All Season'!I170</f>
        <v>1</v>
      </c>
      <c r="H28" s="12">
        <f>'Baseball Card Page - All Season'!J170</f>
        <v>1</v>
      </c>
      <c r="I28" s="12">
        <f>'Baseball Card Page - All Season'!K170</f>
        <v>53</v>
      </c>
      <c r="J28" s="12">
        <f>'Baseball Card Page - All Season'!L170</f>
        <v>34</v>
      </c>
      <c r="K28" s="12">
        <f>'Baseball Card Page - All Season'!M170</f>
        <v>0.160246913580247</v>
      </c>
      <c r="L28" s="12">
        <f>'Baseball Card Page - All Season'!N170</f>
        <v>0.755835148874365</v>
      </c>
    </row>
    <row r="29" ht="15" customHeight="1">
      <c r="A29" t="s" s="180">
        <v>54</v>
      </c>
      <c r="B29" s="12">
        <f>'Baseball Card Page - All Season'!D420</f>
        <v>134</v>
      </c>
      <c r="C29" s="12">
        <f>'Baseball Card Page - All Season'!E420</f>
        <v>77</v>
      </c>
      <c r="D29" s="12">
        <f>'Baseball Card Page - All Season'!F420</f>
        <v>0.574626865671642</v>
      </c>
      <c r="E29" s="12">
        <f>'Baseball Card Page - All Season'!G420</f>
        <v>54</v>
      </c>
      <c r="F29" s="12">
        <f>'Baseball Card Page - All Season'!H420</f>
        <v>14</v>
      </c>
      <c r="G29" s="12">
        <f>'Baseball Card Page - All Season'!I420</f>
        <v>5</v>
      </c>
      <c r="H29" s="12">
        <f>'Baseball Card Page - All Season'!J420</f>
        <v>4</v>
      </c>
      <c r="I29" s="12">
        <f>'Baseball Card Page - All Season'!K420</f>
        <v>42</v>
      </c>
      <c r="J29" s="12">
        <f>'Baseball Card Page - All Season'!L420</f>
        <v>44</v>
      </c>
      <c r="K29" s="12">
        <f>'Baseball Card Page - All Season'!M420</f>
        <v>0.454155844155844</v>
      </c>
      <c r="L29" s="12">
        <f>'Baseball Card Page - All Season'!N420</f>
        <v>1.02878270982749</v>
      </c>
    </row>
    <row r="30" ht="15" customHeight="1">
      <c r="A30" t="s" s="180">
        <v>127</v>
      </c>
      <c r="B30" s="12">
        <f>'Baseball Card Page - All Season'!D33</f>
        <v>91</v>
      </c>
      <c r="C30" s="12">
        <f>'Baseball Card Page - All Season'!E33</f>
        <v>75</v>
      </c>
      <c r="D30" s="12">
        <f>'Baseball Card Page - All Season'!F33</f>
        <v>0.824175824175824</v>
      </c>
      <c r="E30" s="12">
        <f>'Baseball Card Page - All Season'!G33</f>
        <v>24</v>
      </c>
      <c r="F30" s="12">
        <f>'Baseball Card Page - All Season'!H33</f>
        <v>35</v>
      </c>
      <c r="G30" s="12">
        <f>'Baseball Card Page - All Season'!I33</f>
        <v>5</v>
      </c>
      <c r="H30" s="12">
        <f>'Baseball Card Page - All Season'!J33</f>
        <v>11</v>
      </c>
      <c r="I30" s="12">
        <f>'Baseball Card Page - All Season'!K33</f>
        <v>62</v>
      </c>
      <c r="J30" s="12">
        <f>'Baseball Card Page - All Season'!L33</f>
        <v>46</v>
      </c>
      <c r="K30" s="12">
        <f>'Baseball Card Page - All Season'!M33</f>
        <v>1.02533333333333</v>
      </c>
      <c r="L30" s="12">
        <f>'Baseball Card Page - All Season'!N33</f>
        <v>1.84950915750915</v>
      </c>
    </row>
    <row r="31" ht="15" customHeight="1">
      <c r="A31" t="s" s="180">
        <v>197</v>
      </c>
      <c r="B31" s="12">
        <f>'Baseball Card Page - All Season'!D488</f>
        <v>157</v>
      </c>
      <c r="C31" s="12">
        <f>'Baseball Card Page - All Season'!E488</f>
        <v>72</v>
      </c>
      <c r="D31" s="12">
        <f>'Baseball Card Page - All Season'!F488</f>
        <v>0.45859872611465</v>
      </c>
      <c r="E31" s="12">
        <f>'Baseball Card Page - All Season'!G488</f>
        <v>72</v>
      </c>
      <c r="F31" s="12">
        <f>'Baseball Card Page - All Season'!H488</f>
        <v>0</v>
      </c>
      <c r="G31" s="12">
        <f>'Baseball Card Page - All Season'!I488</f>
        <v>1</v>
      </c>
      <c r="H31" s="12">
        <f>'Baseball Card Page - All Season'!J488</f>
        <v>0</v>
      </c>
      <c r="I31" s="12">
        <f>'Baseball Card Page - All Season'!K488</f>
        <v>29</v>
      </c>
      <c r="J31" s="12">
        <f>'Baseball Card Page - All Season'!L488</f>
        <v>39</v>
      </c>
      <c r="K31" s="12">
        <f>'Baseball Card Page - All Season'!M488</f>
        <v>0.0231944444444444</v>
      </c>
      <c r="L31" s="12">
        <f>'Baseball Card Page - All Season'!N488</f>
        <v>0.481793170559094</v>
      </c>
    </row>
    <row r="32" ht="15" customHeight="1">
      <c r="A32" t="s" s="180">
        <v>137</v>
      </c>
      <c r="B32" s="12">
        <f>'Baseball Card Page - All Season'!D280</f>
        <v>110</v>
      </c>
      <c r="C32" s="12">
        <f>'Baseball Card Page - All Season'!E280</f>
        <v>70</v>
      </c>
      <c r="D32" s="12">
        <f>'Baseball Card Page - All Season'!F280</f>
        <v>0.636363636363636</v>
      </c>
      <c r="E32" s="12">
        <f>'Baseball Card Page - All Season'!G280</f>
        <v>68</v>
      </c>
      <c r="F32" s="12">
        <f>'Baseball Card Page - All Season'!H280</f>
        <v>2</v>
      </c>
      <c r="G32" s="12">
        <f>'Baseball Card Page - All Season'!I280</f>
        <v>0</v>
      </c>
      <c r="H32" s="12">
        <f>'Baseball Card Page - All Season'!J280</f>
        <v>0</v>
      </c>
      <c r="I32" s="12">
        <f>'Baseball Card Page - All Season'!K280</f>
        <v>32</v>
      </c>
      <c r="J32" s="12">
        <f>'Baseball Card Page - All Season'!L280</f>
        <v>30</v>
      </c>
      <c r="K32" s="12">
        <f>'Baseball Card Page - All Season'!M280</f>
        <v>0.038</v>
      </c>
      <c r="L32" s="12">
        <f>'Baseball Card Page - All Season'!N280</f>
        <v>0.6743636363636361</v>
      </c>
    </row>
    <row r="33" ht="15" customHeight="1">
      <c r="A33" t="s" s="31">
        <v>61</v>
      </c>
      <c r="B33" s="12">
        <f>'Baseball Card Page - All Season'!D46</f>
        <v>118</v>
      </c>
      <c r="C33" s="12">
        <f>'Baseball Card Page - All Season'!E46</f>
        <v>69</v>
      </c>
      <c r="D33" s="12">
        <f>'Baseball Card Page - All Season'!F46</f>
        <v>0.584745762711864</v>
      </c>
      <c r="E33" s="12">
        <f>'Baseball Card Page - All Season'!G46</f>
        <v>61</v>
      </c>
      <c r="F33" s="12">
        <f>'Baseball Card Page - All Season'!H46</f>
        <v>7</v>
      </c>
      <c r="G33" s="12">
        <f>'Baseball Card Page - All Season'!I46</f>
        <v>0</v>
      </c>
      <c r="H33" s="12">
        <f>'Baseball Card Page - All Season'!J46</f>
        <v>1</v>
      </c>
      <c r="I33" s="12">
        <f>'Baseball Card Page - All Season'!K46</f>
        <v>22</v>
      </c>
      <c r="J33" s="12">
        <f>'Baseball Card Page - All Season'!L46</f>
        <v>23</v>
      </c>
      <c r="K33" s="12">
        <f>'Baseball Card Page - All Season'!M46</f>
        <v>0.163913043478261</v>
      </c>
      <c r="L33" s="12">
        <f>'Baseball Card Page - All Season'!N46</f>
        <v>0.748658806190125</v>
      </c>
    </row>
    <row r="34" ht="15" customHeight="1">
      <c r="A34" t="s" s="180">
        <v>141</v>
      </c>
      <c r="B34" s="12">
        <f>'Baseball Card Page - All Season'!D441</f>
        <v>111</v>
      </c>
      <c r="C34" s="12">
        <f>'Baseball Card Page - All Season'!E441</f>
        <v>70</v>
      </c>
      <c r="D34" s="12">
        <f>'Baseball Card Page - All Season'!F441</f>
        <v>0.630630630630631</v>
      </c>
      <c r="E34" s="12">
        <f>'Baseball Card Page - All Season'!G441</f>
        <v>67</v>
      </c>
      <c r="F34" s="12">
        <f>'Baseball Card Page - All Season'!H441</f>
        <v>3</v>
      </c>
      <c r="G34" s="12">
        <f>'Baseball Card Page - All Season'!I441</f>
        <v>0</v>
      </c>
      <c r="H34" s="12">
        <f>'Baseball Card Page - All Season'!J441</f>
        <v>0</v>
      </c>
      <c r="I34" s="12">
        <f>'Baseball Card Page - All Season'!K441</f>
        <v>23</v>
      </c>
      <c r="J34" s="12">
        <f>'Baseball Card Page - All Season'!L441</f>
        <v>35</v>
      </c>
      <c r="K34" s="12">
        <f>'Baseball Card Page - All Season'!M441</f>
        <v>0.057</v>
      </c>
      <c r="L34" s="12">
        <f>'Baseball Card Page - All Season'!N441</f>
        <v>0.687630630630631</v>
      </c>
    </row>
    <row r="35" ht="15" customHeight="1">
      <c r="A35" t="s" s="180">
        <v>68</v>
      </c>
      <c r="B35" s="12">
        <f>'Baseball Card Page - All Season'!D254</f>
        <v>102</v>
      </c>
      <c r="C35" s="12">
        <f>'Baseball Card Page - All Season'!E254</f>
        <v>67</v>
      </c>
      <c r="D35" s="12">
        <f>'Baseball Card Page - All Season'!F254</f>
        <v>0.656862745098039</v>
      </c>
      <c r="E35" s="12">
        <f>'Baseball Card Page - All Season'!G254</f>
        <v>54</v>
      </c>
      <c r="F35" s="12">
        <f>'Baseball Card Page - All Season'!H254</f>
        <v>10</v>
      </c>
      <c r="G35" s="12">
        <f>'Baseball Card Page - All Season'!I254</f>
        <v>2</v>
      </c>
      <c r="H35" s="12">
        <f>'Baseball Card Page - All Season'!J254</f>
        <v>1</v>
      </c>
      <c r="I35" s="12">
        <f>'Baseball Card Page - All Season'!K254</f>
        <v>38</v>
      </c>
      <c r="J35" s="12">
        <f>'Baseball Card Page - All Season'!L254</f>
        <v>34</v>
      </c>
      <c r="K35" s="12">
        <f>'Baseball Card Page - All Season'!M254</f>
        <v>0.278208955223881</v>
      </c>
      <c r="L35" s="12">
        <f>'Baseball Card Page - All Season'!N254</f>
        <v>0.93507170032192</v>
      </c>
    </row>
    <row r="36" ht="15" customHeight="1">
      <c r="A36" t="s" s="180">
        <v>128</v>
      </c>
      <c r="B36" s="12">
        <f>'Baseball Card Page - All Season'!D284</f>
        <v>111</v>
      </c>
      <c r="C36" s="12">
        <f>'Baseball Card Page - All Season'!E284</f>
        <v>66</v>
      </c>
      <c r="D36" s="12">
        <f>'Baseball Card Page - All Season'!F284</f>
        <v>0.594594594594595</v>
      </c>
      <c r="E36" s="12">
        <f>'Baseball Card Page - All Season'!G284</f>
        <v>64</v>
      </c>
      <c r="F36" s="12">
        <f>'Baseball Card Page - All Season'!H284</f>
        <v>2</v>
      </c>
      <c r="G36" s="12">
        <f>'Baseball Card Page - All Season'!I284</f>
        <v>0</v>
      </c>
      <c r="H36" s="12">
        <f>'Baseball Card Page - All Season'!J284</f>
        <v>0</v>
      </c>
      <c r="I36" s="12">
        <f>'Baseball Card Page - All Season'!K284</f>
        <v>33</v>
      </c>
      <c r="J36" s="12">
        <f>'Baseball Card Page - All Season'!L284</f>
        <v>32</v>
      </c>
      <c r="K36" s="12">
        <f>'Baseball Card Page - All Season'!M284</f>
        <v>0.0403030303030303</v>
      </c>
      <c r="L36" s="12">
        <f>'Baseball Card Page - All Season'!N284</f>
        <v>0.634897624897625</v>
      </c>
    </row>
    <row r="37" ht="15" customHeight="1">
      <c r="A37" t="s" s="31">
        <v>21</v>
      </c>
      <c r="B37" s="12">
        <f>'Baseball Card Page - All Season'!D650</f>
        <v>93</v>
      </c>
      <c r="C37" s="12">
        <f>'Baseball Card Page - All Season'!E650</f>
        <v>65</v>
      </c>
      <c r="D37" s="12">
        <f>'Baseball Card Page - All Season'!F650</f>
        <v>0.698924731182796</v>
      </c>
      <c r="E37" s="12">
        <f>'Baseball Card Page - All Season'!G650</f>
        <v>41</v>
      </c>
      <c r="F37" s="12">
        <f>'Baseball Card Page - All Season'!H650</f>
        <v>11</v>
      </c>
      <c r="G37" s="12">
        <f>'Baseball Card Page - All Season'!I650</f>
        <v>8</v>
      </c>
      <c r="H37" s="12">
        <f>'Baseball Card Page - All Season'!J650</f>
        <v>5</v>
      </c>
      <c r="I37" s="12">
        <f>'Baseball Card Page - All Season'!K650</f>
        <v>49</v>
      </c>
      <c r="J37" s="12">
        <f>'Baseball Card Page - All Season'!L650</f>
        <v>47</v>
      </c>
      <c r="K37" s="12">
        <f>'Baseball Card Page - All Season'!M650</f>
        <v>0.584461538461538</v>
      </c>
      <c r="L37" s="12">
        <f>'Baseball Card Page - All Season'!N650</f>
        <v>1.28338626964433</v>
      </c>
    </row>
    <row r="38" ht="15" customHeight="1">
      <c r="A38" t="s" s="180">
        <v>78</v>
      </c>
      <c r="B38" s="12">
        <f>'Baseball Card Page - All Season'!D449</f>
        <v>120</v>
      </c>
      <c r="C38" s="12">
        <f>'Baseball Card Page - All Season'!E449</f>
        <v>65</v>
      </c>
      <c r="D38" s="12">
        <f>'Baseball Card Page - All Season'!F449</f>
        <v>0.541666666666667</v>
      </c>
      <c r="E38" s="12">
        <f>'Baseball Card Page - All Season'!G449</f>
        <v>61</v>
      </c>
      <c r="F38" s="12">
        <f>'Baseball Card Page - All Season'!H449</f>
        <v>4</v>
      </c>
      <c r="G38" s="12">
        <f>'Baseball Card Page - All Season'!I449</f>
        <v>0</v>
      </c>
      <c r="H38" s="12">
        <f>'Baseball Card Page - All Season'!J449</f>
        <v>0</v>
      </c>
      <c r="I38" s="12">
        <f>'Baseball Card Page - All Season'!K449</f>
        <v>34</v>
      </c>
      <c r="J38" s="12">
        <f>'Baseball Card Page - All Season'!L449</f>
        <v>26</v>
      </c>
      <c r="K38" s="12">
        <f>'Baseball Card Page - All Season'!M449</f>
        <v>0.0818461538461538</v>
      </c>
      <c r="L38" s="12">
        <f>'Baseball Card Page - All Season'!N449</f>
        <v>0.623512820512821</v>
      </c>
    </row>
    <row r="39" ht="15" customHeight="1">
      <c r="A39" t="s" s="180">
        <v>101</v>
      </c>
      <c r="B39" s="12">
        <f>'Baseball Card Page - All Season'!D194</f>
        <v>102</v>
      </c>
      <c r="C39" s="12">
        <f>'Baseball Card Page - All Season'!E194</f>
        <v>62</v>
      </c>
      <c r="D39" s="12">
        <f>'Baseball Card Page - All Season'!F194</f>
        <v>0.607843137254902</v>
      </c>
      <c r="E39" s="12">
        <f>'Baseball Card Page - All Season'!G194</f>
        <v>60</v>
      </c>
      <c r="F39" s="12">
        <f>'Baseball Card Page - All Season'!H194</f>
        <v>2</v>
      </c>
      <c r="G39" s="12">
        <f>'Baseball Card Page - All Season'!I194</f>
        <v>0</v>
      </c>
      <c r="H39" s="12">
        <f>'Baseball Card Page - All Season'!J194</f>
        <v>0</v>
      </c>
      <c r="I39" s="12">
        <f>'Baseball Card Page - All Season'!K194</f>
        <v>19</v>
      </c>
      <c r="J39" s="12">
        <f>'Baseball Card Page - All Season'!L194</f>
        <v>33</v>
      </c>
      <c r="K39" s="12">
        <f>'Baseball Card Page - All Season'!M194</f>
        <v>0.0429032258064516</v>
      </c>
      <c r="L39" s="12">
        <f>'Baseball Card Page - All Season'!N194</f>
        <v>0.650746363061354</v>
      </c>
    </row>
    <row r="40" ht="15" customHeight="1">
      <c r="A40" t="s" s="180">
        <v>132</v>
      </c>
      <c r="B40" s="12">
        <f>'Baseball Card Page - All Season'!D672</f>
        <v>84</v>
      </c>
      <c r="C40" s="12">
        <f>'Baseball Card Page - All Season'!E672</f>
        <v>64</v>
      </c>
      <c r="D40" s="12">
        <f>'Baseball Card Page - All Season'!F672</f>
        <v>0.761904761904762</v>
      </c>
      <c r="E40" s="12">
        <f>'Baseball Card Page - All Season'!G672</f>
        <v>34</v>
      </c>
      <c r="F40" s="12">
        <f>'Baseball Card Page - All Season'!H672</f>
        <v>17</v>
      </c>
      <c r="G40" s="12">
        <f>'Baseball Card Page - All Season'!I672</f>
        <v>6</v>
      </c>
      <c r="H40" s="12">
        <f>'Baseball Card Page - All Season'!J672</f>
        <v>6</v>
      </c>
      <c r="I40" s="12">
        <f>'Baseball Card Page - All Season'!K672</f>
        <v>52</v>
      </c>
      <c r="J40" s="12">
        <f>'Baseball Card Page - All Season'!L672</f>
        <v>38</v>
      </c>
      <c r="K40" s="12">
        <f>'Baseball Card Page - All Season'!M672</f>
        <v>0.69734375</v>
      </c>
      <c r="L40" s="12">
        <f>'Baseball Card Page - All Season'!N672</f>
        <v>1.45924851190476</v>
      </c>
    </row>
    <row r="41" ht="15" customHeight="1">
      <c r="A41" t="s" s="180">
        <v>138</v>
      </c>
      <c r="B41" s="12">
        <f>'Baseball Card Page - All Season'!D527</f>
        <v>135</v>
      </c>
      <c r="C41" s="12">
        <f>'Baseball Card Page - All Season'!E527</f>
        <v>61</v>
      </c>
      <c r="D41" s="12">
        <f>'Baseball Card Page - All Season'!F527</f>
        <v>0.451851851851852</v>
      </c>
      <c r="E41" s="12">
        <f>'Baseball Card Page - All Season'!G527</f>
        <v>60</v>
      </c>
      <c r="F41" s="12">
        <f>'Baseball Card Page - All Season'!H527</f>
        <v>1</v>
      </c>
      <c r="G41" s="12">
        <f>'Baseball Card Page - All Season'!I527</f>
        <v>0</v>
      </c>
      <c r="H41" s="12">
        <f>'Baseball Card Page - All Season'!J527</f>
        <v>0</v>
      </c>
      <c r="I41" s="12">
        <f>'Baseball Card Page - All Season'!K527</f>
        <v>27</v>
      </c>
      <c r="J41" s="12">
        <f>'Baseball Card Page - All Season'!L527</f>
        <v>35</v>
      </c>
      <c r="K41" s="12">
        <f>'Baseball Card Page - All Season'!M527</f>
        <v>0.0218032786885246</v>
      </c>
      <c r="L41" s="12">
        <f>'Baseball Card Page - All Season'!N527</f>
        <v>0.473655130540377</v>
      </c>
    </row>
    <row r="42" ht="15" customHeight="1">
      <c r="A42" t="s" s="31">
        <v>130</v>
      </c>
      <c r="B42" s="12">
        <f>'Baseball Card Page - All Season'!D265</f>
        <v>104</v>
      </c>
      <c r="C42" s="12">
        <f>'Baseball Card Page - All Season'!E265</f>
        <v>58</v>
      </c>
      <c r="D42" s="12">
        <f>'Baseball Card Page - All Season'!F265</f>
        <v>0.557692307692308</v>
      </c>
      <c r="E42" s="12">
        <f>'Baseball Card Page - All Season'!G265</f>
        <v>48</v>
      </c>
      <c r="F42" s="12">
        <f>'Baseball Card Page - All Season'!H265</f>
        <v>9</v>
      </c>
      <c r="G42" s="12">
        <f>'Baseball Card Page - All Season'!I265</f>
        <v>1</v>
      </c>
      <c r="H42" s="12">
        <f>'Baseball Card Page - All Season'!J265</f>
        <v>0</v>
      </c>
      <c r="I42" s="12">
        <f>'Baseball Card Page - All Season'!K265</f>
        <v>23</v>
      </c>
      <c r="J42" s="12">
        <f>'Baseball Card Page - All Season'!L265</f>
        <v>42</v>
      </c>
      <c r="K42" s="12">
        <f>'Baseball Card Page - All Season'!M265</f>
        <v>0.235172413793103</v>
      </c>
      <c r="L42" s="12">
        <f>'Baseball Card Page - All Season'!N265</f>
        <v>0.792864721485411</v>
      </c>
    </row>
    <row r="43" ht="15" customHeight="1">
      <c r="A43" t="s" s="180">
        <v>202</v>
      </c>
      <c r="B43" s="12">
        <f>'Baseball Card Page - All Season'!D474</f>
        <v>78</v>
      </c>
      <c r="C43" s="12">
        <f>'Baseball Card Page - All Season'!E474</f>
        <v>57</v>
      </c>
      <c r="D43" s="12">
        <f>'Baseball Card Page - All Season'!F474</f>
        <v>0.7307692307692309</v>
      </c>
      <c r="E43" s="12">
        <f>'Baseball Card Page - All Season'!G474</f>
        <v>34</v>
      </c>
      <c r="F43" s="12">
        <f>'Baseball Card Page - All Season'!H474</f>
        <v>13</v>
      </c>
      <c r="G43" s="12">
        <f>'Baseball Card Page - All Season'!I474</f>
        <v>4</v>
      </c>
      <c r="H43" s="12">
        <f>'Baseball Card Page - All Season'!J474</f>
        <v>5</v>
      </c>
      <c r="I43" s="12">
        <f>'Baseball Card Page - All Season'!K474</f>
        <v>31</v>
      </c>
      <c r="J43" s="12">
        <f>'Baseball Card Page - All Season'!L474</f>
        <v>30</v>
      </c>
      <c r="K43" s="12">
        <f>'Baseball Card Page - All Season'!M474</f>
        <v>0.595964912280702</v>
      </c>
      <c r="L43" s="12">
        <f>'Baseball Card Page - All Season'!N474</f>
        <v>1.32673414304993</v>
      </c>
    </row>
    <row r="44" ht="15" customHeight="1">
      <c r="A44" t="s" s="180">
        <v>142</v>
      </c>
      <c r="B44" s="12">
        <f>'Baseball Card Page - All Season'!D598</f>
        <v>80</v>
      </c>
      <c r="C44" s="12">
        <f>'Baseball Card Page - All Season'!E598</f>
        <v>54</v>
      </c>
      <c r="D44" s="12">
        <f>'Baseball Card Page - All Season'!F598</f>
        <v>0.675</v>
      </c>
      <c r="E44" s="12">
        <f>'Baseball Card Page - All Season'!G598</f>
        <v>53</v>
      </c>
      <c r="F44" s="12">
        <f>'Baseball Card Page - All Season'!H598</f>
        <v>1</v>
      </c>
      <c r="G44" s="12">
        <f>'Baseball Card Page - All Season'!I598</f>
        <v>0</v>
      </c>
      <c r="H44" s="12">
        <f>'Baseball Card Page - All Season'!J598</f>
        <v>0</v>
      </c>
      <c r="I44" s="12">
        <f>'Baseball Card Page - All Season'!K598</f>
        <v>17</v>
      </c>
      <c r="J44" s="12">
        <f>'Baseball Card Page - All Season'!L598</f>
        <v>26</v>
      </c>
      <c r="K44" s="12">
        <f>'Baseball Card Page - All Season'!M598</f>
        <v>0.0246296296296296</v>
      </c>
      <c r="L44" s="12">
        <f>'Baseball Card Page - All Season'!N598</f>
        <v>0.69962962962963</v>
      </c>
    </row>
    <row r="45" ht="15" customHeight="1">
      <c r="A45" t="s" s="180">
        <v>110</v>
      </c>
      <c r="B45" s="12">
        <f>'Baseball Card Page - All Season'!D325</f>
        <v>89</v>
      </c>
      <c r="C45" s="12">
        <f>'Baseball Card Page - All Season'!E325</f>
        <v>53</v>
      </c>
      <c r="D45" s="12">
        <f>'Baseball Card Page - All Season'!F325</f>
        <v>0.595505617977528</v>
      </c>
      <c r="E45" s="12">
        <f>'Baseball Card Page - All Season'!G325</f>
        <v>51</v>
      </c>
      <c r="F45" s="12">
        <f>'Baseball Card Page - All Season'!H325</f>
        <v>2</v>
      </c>
      <c r="G45" s="12">
        <f>'Baseball Card Page - All Season'!I325</f>
        <v>0</v>
      </c>
      <c r="H45" s="12">
        <f>'Baseball Card Page - All Season'!J325</f>
        <v>0</v>
      </c>
      <c r="I45" s="12">
        <f>'Baseball Card Page - All Season'!K325</f>
        <v>29</v>
      </c>
      <c r="J45" s="12">
        <f>'Baseball Card Page - All Season'!L325</f>
        <v>28</v>
      </c>
      <c r="K45" s="12">
        <f>'Baseball Card Page - All Season'!M325</f>
        <v>0.333294117647059</v>
      </c>
      <c r="L45" s="12">
        <f>'Baseball Card Page - All Season'!N325</f>
        <v>0.929785345717234</v>
      </c>
    </row>
    <row r="46" ht="15" customHeight="1">
      <c r="A46" t="s" s="180">
        <v>136</v>
      </c>
      <c r="B46" s="12">
        <f>'Baseball Card Page - All Season'!D510</f>
        <v>103</v>
      </c>
      <c r="C46" s="12">
        <f>'Baseball Card Page - All Season'!E510</f>
        <v>54</v>
      </c>
      <c r="D46" s="12">
        <f>'Baseball Card Page - All Season'!F510</f>
        <v>0.5242718446601941</v>
      </c>
      <c r="E46" s="12">
        <f>'Baseball Card Page - All Season'!G510</f>
        <v>52</v>
      </c>
      <c r="F46" s="12">
        <f>'Baseball Card Page - All Season'!H510</f>
        <v>2</v>
      </c>
      <c r="G46" s="12">
        <f>'Baseball Card Page - All Season'!I510</f>
        <v>0</v>
      </c>
      <c r="H46" s="12">
        <f>'Baseball Card Page - All Season'!J510</f>
        <v>0</v>
      </c>
      <c r="I46" s="12">
        <f>'Baseball Card Page - All Season'!K510</f>
        <v>31</v>
      </c>
      <c r="J46" s="12">
        <f>'Baseball Card Page - All Season'!L510</f>
        <v>24</v>
      </c>
      <c r="K46" s="12">
        <f>'Baseball Card Page - All Season'!M510</f>
        <v>0.0492592592592593</v>
      </c>
      <c r="L46" s="12">
        <f>'Baseball Card Page - All Season'!N510</f>
        <v>0.5735311039194529</v>
      </c>
    </row>
    <row r="47" ht="15" customHeight="1">
      <c r="A47" t="s" s="180">
        <v>147</v>
      </c>
      <c r="B47" s="12">
        <f>'Baseball Card Page - All Season'!D76</f>
        <v>75</v>
      </c>
      <c r="C47" s="12">
        <f>'Baseball Card Page - All Season'!E76</f>
        <v>49</v>
      </c>
      <c r="D47" s="12">
        <f>'Baseball Card Page - All Season'!F76</f>
        <v>0.653333333333333</v>
      </c>
      <c r="E47" s="12">
        <f>'Baseball Card Page - All Season'!G76</f>
        <v>48</v>
      </c>
      <c r="F47" s="12">
        <f>'Baseball Card Page - All Season'!H76</f>
        <v>1</v>
      </c>
      <c r="G47" s="12">
        <f>'Baseball Card Page - All Season'!I76</f>
        <v>0</v>
      </c>
      <c r="H47" s="12">
        <f>'Baseball Card Page - All Season'!J76</f>
        <v>0</v>
      </c>
      <c r="I47" s="12">
        <f>'Baseball Card Page - All Season'!K76</f>
        <v>15</v>
      </c>
      <c r="J47" s="12">
        <f>'Baseball Card Page - All Season'!L76</f>
        <v>27</v>
      </c>
      <c r="K47" s="12">
        <f>'Baseball Card Page - All Season'!M76</f>
        <v>0.0271428571428571</v>
      </c>
      <c r="L47" s="12">
        <f>'Baseball Card Page - All Season'!N76</f>
        <v>0.68047619047619</v>
      </c>
    </row>
    <row r="48" ht="15" customHeight="1">
      <c r="A48" t="s" s="180">
        <v>145</v>
      </c>
      <c r="B48" s="12">
        <f>'Baseball Card Page - All Season'!D640</f>
        <v>86</v>
      </c>
      <c r="C48" s="12">
        <f>'Baseball Card Page - All Season'!E640</f>
        <v>46</v>
      </c>
      <c r="D48" s="12">
        <f>'Baseball Card Page - All Season'!F640</f>
        <v>0.534883720930233</v>
      </c>
      <c r="E48" s="12">
        <f>'Baseball Card Page - All Season'!G640</f>
        <v>45</v>
      </c>
      <c r="F48" s="12">
        <f>'Baseball Card Page - All Season'!H640</f>
        <v>1</v>
      </c>
      <c r="G48" s="12">
        <f>'Baseball Card Page - All Season'!I640</f>
        <v>0</v>
      </c>
      <c r="H48" s="12">
        <f>'Baseball Card Page - All Season'!J640</f>
        <v>0</v>
      </c>
      <c r="I48" s="12">
        <f>'Baseball Card Page - All Season'!K640</f>
        <v>12</v>
      </c>
      <c r="J48" s="12">
        <f>'Baseball Card Page - All Season'!L640</f>
        <v>24</v>
      </c>
      <c r="K48" s="12">
        <f>'Baseball Card Page - All Season'!M640</f>
        <v>0.0289130434782609</v>
      </c>
      <c r="L48" s="12">
        <f>'Baseball Card Page - All Season'!N640</f>
        <v>0.563796764408494</v>
      </c>
    </row>
    <row r="49" ht="15" customHeight="1">
      <c r="A49" t="s" s="180">
        <v>125</v>
      </c>
      <c r="B49" s="12">
        <f>'Baseball Card Page - All Season'!D372</f>
        <v>64</v>
      </c>
      <c r="C49" s="12">
        <f>'Baseball Card Page - All Season'!E372</f>
        <v>44</v>
      </c>
      <c r="D49" s="12">
        <f>'Baseball Card Page - All Season'!F372</f>
        <v>0.6875</v>
      </c>
      <c r="E49" s="12">
        <f>'Baseball Card Page - All Season'!G372</f>
        <v>33</v>
      </c>
      <c r="F49" s="12">
        <f>'Baseball Card Page - All Season'!H372</f>
        <v>10</v>
      </c>
      <c r="G49" s="12">
        <f>'Baseball Card Page - All Season'!I372</f>
        <v>0</v>
      </c>
      <c r="H49" s="12">
        <f>'Baseball Card Page - All Season'!J372</f>
        <v>1</v>
      </c>
      <c r="I49" s="12">
        <f>'Baseball Card Page - All Season'!K372</f>
        <v>33</v>
      </c>
      <c r="J49" s="12">
        <f>'Baseball Card Page - All Season'!L372</f>
        <v>26</v>
      </c>
      <c r="K49" s="12">
        <f>'Baseball Card Page - All Season'!M372</f>
        <v>0.347727272727273</v>
      </c>
      <c r="L49" s="12">
        <f>'Baseball Card Page - All Season'!N372</f>
        <v>1.03522727272727</v>
      </c>
    </row>
    <row r="50" ht="15" customHeight="1">
      <c r="A50" t="s" s="31">
        <v>280</v>
      </c>
      <c r="B50" s="12">
        <f>'Baseball Card Page - All Season'!D659</f>
        <v>69</v>
      </c>
      <c r="C50" s="12">
        <f>'Baseball Card Page - All Season'!E659</f>
        <v>44</v>
      </c>
      <c r="D50" s="12">
        <f>'Baseball Card Page - All Season'!F659</f>
        <v>0.63768115942029</v>
      </c>
      <c r="E50" s="12">
        <f>'Baseball Card Page - All Season'!G659</f>
        <v>35</v>
      </c>
      <c r="F50" s="12">
        <f>'Baseball Card Page - All Season'!H659</f>
        <v>8</v>
      </c>
      <c r="G50" s="12">
        <f>'Baseball Card Page - All Season'!I659</f>
        <v>1</v>
      </c>
      <c r="H50" s="12">
        <f>'Baseball Card Page - All Season'!J659</f>
        <v>0</v>
      </c>
      <c r="I50" s="12">
        <f>'Baseball Card Page - All Season'!K659</f>
        <v>17</v>
      </c>
      <c r="J50" s="12">
        <f>'Baseball Card Page - All Season'!L659</f>
        <v>18</v>
      </c>
      <c r="K50" s="12">
        <f>'Baseball Card Page - All Season'!M659</f>
        <v>0.279772727272727</v>
      </c>
      <c r="L50" s="12">
        <f>'Baseball Card Page - All Season'!N659</f>
        <v>0.917453886693017</v>
      </c>
    </row>
    <row r="51" ht="15" customHeight="1">
      <c r="A51" t="s" s="31">
        <v>24</v>
      </c>
      <c r="B51" s="12">
        <f>'Baseball Card Page - All Season'!D405</f>
        <v>66</v>
      </c>
      <c r="C51" s="12">
        <f>'Baseball Card Page - All Season'!E405</f>
        <v>43</v>
      </c>
      <c r="D51" s="12">
        <f>'Baseball Card Page - All Season'!F405</f>
        <v>0.651515151515152</v>
      </c>
      <c r="E51" s="12">
        <f>'Baseball Card Page - All Season'!G405</f>
        <v>32</v>
      </c>
      <c r="F51" s="12">
        <f>'Baseball Card Page - All Season'!H405</f>
        <v>8</v>
      </c>
      <c r="G51" s="12">
        <f>'Baseball Card Page - All Season'!I405</f>
        <v>3</v>
      </c>
      <c r="H51" s="12">
        <f>'Baseball Card Page - All Season'!J405</f>
        <v>0</v>
      </c>
      <c r="I51" s="12">
        <f>'Baseball Card Page - All Season'!K405</f>
        <v>16</v>
      </c>
      <c r="J51" s="12">
        <f>'Baseball Card Page - All Season'!L405</f>
        <v>26</v>
      </c>
      <c r="K51" s="12">
        <f>'Baseball Card Page - All Season'!M405</f>
        <v>0.363953488372093</v>
      </c>
      <c r="L51" s="12">
        <f>'Baseball Card Page - All Season'!N405</f>
        <v>1.01546863988725</v>
      </c>
    </row>
    <row r="52" ht="15" customHeight="1">
      <c r="A52" t="s" s="180">
        <v>126</v>
      </c>
      <c r="B52" s="12">
        <f>'Baseball Card Page - All Season'!D220</f>
        <v>82</v>
      </c>
      <c r="C52" s="12">
        <f>'Baseball Card Page - All Season'!E220</f>
        <v>42</v>
      </c>
      <c r="D52" s="12">
        <f>'Baseball Card Page - All Season'!F220</f>
        <v>0.51219512195122</v>
      </c>
      <c r="E52" s="12">
        <f>'Baseball Card Page - All Season'!G220</f>
        <v>42</v>
      </c>
      <c r="F52" s="12">
        <f>'Baseball Card Page - All Season'!H220</f>
        <v>0</v>
      </c>
      <c r="G52" s="12">
        <f>'Baseball Card Page - All Season'!I220</f>
        <v>0</v>
      </c>
      <c r="H52" s="12">
        <f>'Baseball Card Page - All Season'!J220</f>
        <v>0</v>
      </c>
      <c r="I52" s="12">
        <f>'Baseball Card Page - All Season'!K220</f>
        <v>13</v>
      </c>
      <c r="J52" s="12">
        <f>'Baseball Card Page - All Season'!L220</f>
        <v>29</v>
      </c>
      <c r="K52" s="12">
        <f>'Baseball Card Page - All Season'!M220</f>
        <v>0</v>
      </c>
      <c r="L52" s="12">
        <f>'Baseball Card Page - All Season'!N220</f>
        <v>0.51219512195122</v>
      </c>
    </row>
    <row r="53" ht="15" customHeight="1">
      <c r="A53" t="s" s="31">
        <v>34</v>
      </c>
      <c r="B53" s="12">
        <f>'Baseball Card Page - All Season'!D458</f>
        <v>104</v>
      </c>
      <c r="C53" s="12">
        <f>'Baseball Card Page - All Season'!E458</f>
        <v>41</v>
      </c>
      <c r="D53" s="12">
        <f>'Baseball Card Page - All Season'!F458</f>
        <v>0.394230769230769</v>
      </c>
      <c r="E53" s="12">
        <f>'Baseball Card Page - All Season'!G458</f>
        <v>33</v>
      </c>
      <c r="F53" s="12">
        <f>'Baseball Card Page - All Season'!H458</f>
        <v>8</v>
      </c>
      <c r="G53" s="12">
        <f>'Baseball Card Page - All Season'!I458</f>
        <v>0</v>
      </c>
      <c r="H53" s="12">
        <f>'Baseball Card Page - All Season'!J458</f>
        <v>0</v>
      </c>
      <c r="I53" s="12">
        <f>'Baseball Card Page - All Season'!K458</f>
        <v>18</v>
      </c>
      <c r="J53" s="12">
        <f>'Baseball Card Page - All Season'!L458</f>
        <v>20</v>
      </c>
      <c r="K53" s="12">
        <f>'Baseball Card Page - All Season'!M458</f>
        <v>0.259512195121951</v>
      </c>
      <c r="L53" s="12">
        <f>'Baseball Card Page - All Season'!N458</f>
        <v>0.6537429643527199</v>
      </c>
    </row>
    <row r="54" ht="15" customHeight="1">
      <c r="A54" t="s" s="31">
        <v>28</v>
      </c>
      <c r="B54" s="12">
        <f>'Baseball Card Page - All Season'!D303</f>
        <v>64</v>
      </c>
      <c r="C54" s="12">
        <f>'Baseball Card Page - All Season'!E303</f>
        <v>40</v>
      </c>
      <c r="D54" s="12">
        <f>'Baseball Card Page - All Season'!F303</f>
        <v>0.625</v>
      </c>
      <c r="E54" s="12">
        <f>'Baseball Card Page - All Season'!G303</f>
        <v>36</v>
      </c>
      <c r="F54" s="12">
        <f>'Baseball Card Page - All Season'!H303</f>
        <v>4</v>
      </c>
      <c r="G54" s="12">
        <f>'Baseball Card Page - All Season'!I303</f>
        <v>0</v>
      </c>
      <c r="H54" s="12">
        <f>'Baseball Card Page - All Season'!J303</f>
        <v>0</v>
      </c>
      <c r="I54" s="12">
        <f>'Baseball Card Page - All Season'!K303</f>
        <v>12</v>
      </c>
      <c r="J54" s="12">
        <f>'Baseball Card Page - All Season'!L303</f>
        <v>22</v>
      </c>
      <c r="K54" s="12">
        <f>'Baseball Card Page - All Season'!M303</f>
        <v>0.133</v>
      </c>
      <c r="L54" s="12">
        <f>'Baseball Card Page - All Season'!N303</f>
        <v>0.758</v>
      </c>
    </row>
    <row r="55" ht="15" customHeight="1">
      <c r="A55" t="s" s="31">
        <v>84</v>
      </c>
      <c r="B55" s="12">
        <f>'Baseball Card Page - All Season'!D68</f>
        <v>68</v>
      </c>
      <c r="C55" s="12">
        <f>'Baseball Card Page - All Season'!E68</f>
        <v>39</v>
      </c>
      <c r="D55" s="12">
        <f>'Baseball Card Page - All Season'!F68</f>
        <v>0.573529411764706</v>
      </c>
      <c r="E55" s="12">
        <f>'Baseball Card Page - All Season'!G68</f>
        <v>34</v>
      </c>
      <c r="F55" s="12">
        <f>'Baseball Card Page - All Season'!H68</f>
        <v>5</v>
      </c>
      <c r="G55" s="12">
        <f>'Baseball Card Page - All Season'!I68</f>
        <v>0</v>
      </c>
      <c r="H55" s="12">
        <f>'Baseball Card Page - All Season'!J68</f>
        <v>0</v>
      </c>
      <c r="I55" s="12">
        <f>'Baseball Card Page - All Season'!K68</f>
        <v>15</v>
      </c>
      <c r="J55" s="12">
        <f>'Baseball Card Page - All Season'!L68</f>
        <v>18</v>
      </c>
      <c r="K55" s="12">
        <f>'Baseball Card Page - All Season'!M68</f>
        <v>0.170512820512821</v>
      </c>
      <c r="L55" s="12">
        <f>'Baseball Card Page - All Season'!N68</f>
        <v>0.744042232277527</v>
      </c>
    </row>
    <row r="56" ht="15" customHeight="1">
      <c r="A56" t="s" s="180">
        <v>108</v>
      </c>
      <c r="B56" s="12">
        <f>'Baseball Card Page - All Season'!D401</f>
        <v>68</v>
      </c>
      <c r="C56" s="12">
        <f>'Baseball Card Page - All Season'!E401</f>
        <v>37</v>
      </c>
      <c r="D56" s="12">
        <f>'Baseball Card Page - All Season'!F401</f>
        <v>0.544117647058824</v>
      </c>
      <c r="E56" s="12">
        <f>'Baseball Card Page - All Season'!G401</f>
        <v>35</v>
      </c>
      <c r="F56" s="12">
        <f>'Baseball Card Page - All Season'!H401</f>
        <v>2</v>
      </c>
      <c r="G56" s="12">
        <f>'Baseball Card Page - All Season'!I401</f>
        <v>0</v>
      </c>
      <c r="H56" s="12">
        <f>'Baseball Card Page - All Season'!J401</f>
        <v>0</v>
      </c>
      <c r="I56" s="12">
        <f>'Baseball Card Page - All Season'!K401</f>
        <v>18</v>
      </c>
      <c r="J56" s="12">
        <f>'Baseball Card Page - All Season'!L401</f>
        <v>17</v>
      </c>
      <c r="K56" s="12">
        <f>'Baseball Card Page - All Season'!M401</f>
        <v>0.07189189189189189</v>
      </c>
      <c r="L56" s="12">
        <f>'Baseball Card Page - All Season'!N401</f>
        <v>0.616009538950716</v>
      </c>
    </row>
    <row r="57" ht="15" customHeight="1">
      <c r="A57" t="s" s="31">
        <v>92</v>
      </c>
      <c r="B57" s="12">
        <f>'Baseball Card Page - All Season'!D494</f>
        <v>80</v>
      </c>
      <c r="C57" s="12">
        <f>'Baseball Card Page - All Season'!E494</f>
        <v>37</v>
      </c>
      <c r="D57" s="12">
        <f>'Baseball Card Page - All Season'!F494</f>
        <v>0.4625</v>
      </c>
      <c r="E57" s="12">
        <f>'Baseball Card Page - All Season'!G494</f>
        <v>34</v>
      </c>
      <c r="F57" s="12">
        <f>'Baseball Card Page - All Season'!H494</f>
        <v>3</v>
      </c>
      <c r="G57" s="12">
        <f>'Baseball Card Page - All Season'!I494</f>
        <v>0</v>
      </c>
      <c r="H57" s="12">
        <f>'Baseball Card Page - All Season'!J494</f>
        <v>0</v>
      </c>
      <c r="I57" s="12">
        <f>'Baseball Card Page - All Season'!K494</f>
        <v>26</v>
      </c>
      <c r="J57" s="12">
        <f>'Baseball Card Page - All Season'!L494</f>
        <v>16</v>
      </c>
      <c r="K57" s="12">
        <f>'Baseball Card Page - All Season'!M494</f>
        <v>0.107837837837838</v>
      </c>
      <c r="L57" s="12">
        <f>'Baseball Card Page - All Season'!N494</f>
        <v>0.570337837837838</v>
      </c>
    </row>
    <row r="58" ht="15" customHeight="1">
      <c r="A58" t="s" s="180">
        <v>143</v>
      </c>
      <c r="B58" s="12">
        <f>'Baseball Card Page - All Season'!D433</f>
        <v>47</v>
      </c>
      <c r="C58" s="12">
        <f>'Baseball Card Page - All Season'!E433</f>
        <v>35</v>
      </c>
      <c r="D58" s="12">
        <f>'Baseball Card Page - All Season'!F433</f>
        <v>0.74468085106383</v>
      </c>
      <c r="E58" s="12">
        <f>'Baseball Card Page - All Season'!G433</f>
        <v>27</v>
      </c>
      <c r="F58" s="12">
        <f>'Baseball Card Page - All Season'!H433</f>
        <v>7</v>
      </c>
      <c r="G58" s="12">
        <f>'Baseball Card Page - All Season'!I433</f>
        <v>0</v>
      </c>
      <c r="H58" s="12">
        <f>'Baseball Card Page - All Season'!J433</f>
        <v>1</v>
      </c>
      <c r="I58" s="12">
        <f>'Baseball Card Page - All Season'!K433</f>
        <v>18</v>
      </c>
      <c r="J58" s="12">
        <f>'Baseball Card Page - All Season'!L433</f>
        <v>19</v>
      </c>
      <c r="K58" s="12">
        <f>'Baseball Card Page - All Season'!M433</f>
        <v>0.323142857142857</v>
      </c>
      <c r="L58" s="12">
        <f>'Baseball Card Page - All Season'!N433</f>
        <v>1.06782370820669</v>
      </c>
    </row>
    <row r="59" ht="15" customHeight="1">
      <c r="A59" t="s" s="31">
        <v>27</v>
      </c>
      <c r="B59" s="12">
        <f>'Baseball Card Page - All Season'!D461</f>
        <v>47</v>
      </c>
      <c r="C59" s="12">
        <f>'Baseball Card Page - All Season'!E461</f>
        <v>34</v>
      </c>
      <c r="D59" s="12">
        <f>'Baseball Card Page - All Season'!F461</f>
        <v>0.723404255319149</v>
      </c>
      <c r="E59" s="12">
        <f>'Baseball Card Page - All Season'!G461</f>
        <v>28</v>
      </c>
      <c r="F59" s="12">
        <f>'Baseball Card Page - All Season'!H461</f>
        <v>4</v>
      </c>
      <c r="G59" s="12">
        <f>'Baseball Card Page - All Season'!I461</f>
        <v>0</v>
      </c>
      <c r="H59" s="12">
        <f>'Baseball Card Page - All Season'!J461</f>
        <v>2</v>
      </c>
      <c r="I59" s="12">
        <f>'Baseball Card Page - All Season'!K461</f>
        <v>20</v>
      </c>
      <c r="J59" s="12">
        <f>'Baseball Card Page - All Season'!L461</f>
        <v>16</v>
      </c>
      <c r="K59" s="12">
        <f>'Baseball Card Page - All Season'!M461</f>
        <v>0.274117647058824</v>
      </c>
      <c r="L59" s="12">
        <f>'Baseball Card Page - All Season'!N461</f>
        <v>0.997521902377973</v>
      </c>
    </row>
    <row r="60" ht="15" customHeight="1">
      <c r="A60" t="s" s="180">
        <v>194</v>
      </c>
      <c r="B60" s="12">
        <f>'Baseball Card Page - All Season'!D224</f>
        <v>46</v>
      </c>
      <c r="C60" s="12">
        <f>'Baseball Card Page - All Season'!E224</f>
        <v>35</v>
      </c>
      <c r="D60" s="12">
        <f>'Baseball Card Page - All Season'!F224</f>
        <v>0.760869565217391</v>
      </c>
      <c r="E60" s="12">
        <f>'Baseball Card Page - All Season'!G224</f>
        <v>35</v>
      </c>
      <c r="F60" s="12">
        <f>'Baseball Card Page - All Season'!H224</f>
        <v>0</v>
      </c>
      <c r="G60" s="12">
        <f>'Baseball Card Page - All Season'!I224</f>
        <v>0</v>
      </c>
      <c r="H60" s="12">
        <f>'Baseball Card Page - All Season'!J224</f>
        <v>0</v>
      </c>
      <c r="I60" s="12">
        <f>'Baseball Card Page - All Season'!K224</f>
        <v>9</v>
      </c>
      <c r="J60" s="12">
        <f>'Baseball Card Page - All Season'!L224</f>
        <v>26</v>
      </c>
      <c r="K60" s="12">
        <f>'Baseball Card Page - All Season'!M224</f>
        <v>0</v>
      </c>
      <c r="L60" s="12">
        <f>'Baseball Card Page - All Season'!N224</f>
        <v>0.760869565217391</v>
      </c>
    </row>
    <row r="61" ht="15" customHeight="1">
      <c r="A61" t="s" s="31">
        <v>31</v>
      </c>
      <c r="B61" s="12">
        <f>'Baseball Card Page - All Season'!D158</f>
        <v>66</v>
      </c>
      <c r="C61" s="12">
        <f>'Baseball Card Page - All Season'!E158</f>
        <v>30</v>
      </c>
      <c r="D61" s="12">
        <f>'Baseball Card Page - All Season'!F158</f>
        <v>0.454545454545455</v>
      </c>
      <c r="E61" s="12">
        <f>'Baseball Card Page - All Season'!G158</f>
        <v>25</v>
      </c>
      <c r="F61" s="12">
        <f>'Baseball Card Page - All Season'!H158</f>
        <v>5</v>
      </c>
      <c r="G61" s="12">
        <f>'Baseball Card Page - All Season'!I158</f>
        <v>1</v>
      </c>
      <c r="H61" s="12">
        <f>'Baseball Card Page - All Season'!J158</f>
        <v>0</v>
      </c>
      <c r="I61" s="12">
        <f>'Baseball Card Page - All Season'!K158</f>
        <v>13</v>
      </c>
      <c r="J61" s="12">
        <f>'Baseball Card Page - All Season'!L158</f>
        <v>15</v>
      </c>
      <c r="K61" s="12">
        <f>'Baseball Card Page - All Season'!M158</f>
        <v>0.277333333333333</v>
      </c>
      <c r="L61" s="12">
        <f>'Baseball Card Page - All Season'!N158</f>
        <v>0.731878787878788</v>
      </c>
    </row>
    <row r="62" ht="15" customHeight="1">
      <c r="A62" t="s" s="180">
        <v>129</v>
      </c>
      <c r="B62" s="12">
        <f>'Baseball Card Page - All Season'!D335</f>
        <v>36</v>
      </c>
      <c r="C62" s="12">
        <f>'Baseball Card Page - All Season'!E335</f>
        <v>29</v>
      </c>
      <c r="D62" s="12">
        <f>'Baseball Card Page - All Season'!F335</f>
        <v>0.805555555555556</v>
      </c>
      <c r="E62" s="12">
        <f>'Baseball Card Page - All Season'!G335</f>
        <v>18</v>
      </c>
      <c r="F62" s="12">
        <f>'Baseball Card Page - All Season'!H335</f>
        <v>8</v>
      </c>
      <c r="G62" s="12">
        <f>'Baseball Card Page - All Season'!I335</f>
        <v>1</v>
      </c>
      <c r="H62" s="12">
        <f>'Baseball Card Page - All Season'!J335</f>
        <v>2</v>
      </c>
      <c r="I62" s="12">
        <f>'Baseball Card Page - All Season'!K335</f>
        <v>18</v>
      </c>
      <c r="J62" s="12">
        <f>'Baseball Card Page - All Season'!L335</f>
        <v>19</v>
      </c>
      <c r="K62" s="12">
        <f>'Baseball Card Page - All Season'!M335</f>
        <v>0.562413793103448</v>
      </c>
      <c r="L62" s="12">
        <f>'Baseball Card Page - All Season'!N335</f>
        <v>1.367969348659</v>
      </c>
    </row>
    <row r="63" ht="15" customHeight="1">
      <c r="A63" t="s" s="31">
        <v>139</v>
      </c>
      <c r="B63" s="12">
        <f>'Baseball Card Page - All Season'!D203</f>
        <v>60</v>
      </c>
      <c r="C63" s="12">
        <f>'Baseball Card Page - All Season'!E203</f>
        <v>29</v>
      </c>
      <c r="D63" s="12">
        <f>'Baseball Card Page - All Season'!F203</f>
        <v>0.483333333333333</v>
      </c>
      <c r="E63" s="12">
        <f>'Baseball Card Page - All Season'!G203</f>
        <v>28</v>
      </c>
      <c r="F63" s="12">
        <f>'Baseball Card Page - All Season'!H203</f>
        <v>1</v>
      </c>
      <c r="G63" s="12">
        <f>'Baseball Card Page - All Season'!I203</f>
        <v>0</v>
      </c>
      <c r="H63" s="12">
        <f>'Baseball Card Page - All Season'!J203</f>
        <v>0</v>
      </c>
      <c r="I63" s="12">
        <f>'Baseball Card Page - All Season'!K203</f>
        <v>19</v>
      </c>
      <c r="J63" s="12">
        <f>'Baseball Card Page - All Season'!L203</f>
        <v>18</v>
      </c>
      <c r="K63" s="12">
        <f>'Baseball Card Page - All Season'!M203</f>
        <v>0.0458620689655172</v>
      </c>
      <c r="L63" s="12">
        <f>'Baseball Card Page - All Season'!N203</f>
        <v>0.52919540229885</v>
      </c>
    </row>
    <row r="64" ht="15" customHeight="1">
      <c r="A64" t="s" s="31">
        <v>80</v>
      </c>
      <c r="B64" s="12">
        <f>'Baseball Card Page - All Season'!D560</f>
        <v>54</v>
      </c>
      <c r="C64" s="12">
        <f>'Baseball Card Page - All Season'!E560</f>
        <v>28</v>
      </c>
      <c r="D64" s="12">
        <f>'Baseball Card Page - All Season'!F560</f>
        <v>0.518518518518519</v>
      </c>
      <c r="E64" s="12">
        <f>'Baseball Card Page - All Season'!G560</f>
        <v>28</v>
      </c>
      <c r="F64" s="12">
        <f>'Baseball Card Page - All Season'!H560</f>
        <v>0</v>
      </c>
      <c r="G64" s="12">
        <f>'Baseball Card Page - All Season'!I560</f>
        <v>0</v>
      </c>
      <c r="H64" s="12">
        <f>'Baseball Card Page - All Season'!J560</f>
        <v>0</v>
      </c>
      <c r="I64" s="12">
        <f>'Baseball Card Page - All Season'!K560</f>
        <v>10</v>
      </c>
      <c r="J64" s="12">
        <f>'Baseball Card Page - All Season'!L560</f>
        <v>12</v>
      </c>
      <c r="K64" s="12">
        <f>'Baseball Card Page - All Season'!M560</f>
        <v>0</v>
      </c>
      <c r="L64" s="12">
        <f>'Baseball Card Page - All Season'!N560</f>
        <v>0.518518518518519</v>
      </c>
    </row>
    <row r="65" ht="15" customHeight="1">
      <c r="A65" t="s" s="31">
        <v>53</v>
      </c>
      <c r="B65" s="12">
        <f>'Baseball Card Page - All Season'!D593</f>
        <v>65</v>
      </c>
      <c r="C65" s="12">
        <f>'Baseball Card Page - All Season'!E593</f>
        <v>28</v>
      </c>
      <c r="D65" s="12">
        <f>'Baseball Card Page - All Season'!F593</f>
        <v>0.430769230769231</v>
      </c>
      <c r="E65" s="12">
        <f>'Baseball Card Page - All Season'!G593</f>
        <v>24</v>
      </c>
      <c r="F65" s="12">
        <f>'Baseball Card Page - All Season'!H593</f>
        <v>4</v>
      </c>
      <c r="G65" s="12">
        <f>'Baseball Card Page - All Season'!I593</f>
        <v>0</v>
      </c>
      <c r="H65" s="12">
        <f>'Baseball Card Page - All Season'!J593</f>
        <v>0</v>
      </c>
      <c r="I65" s="12">
        <f>'Baseball Card Page - All Season'!K593</f>
        <v>13</v>
      </c>
      <c r="J65" s="12">
        <f>'Baseball Card Page - All Season'!L593</f>
        <v>10</v>
      </c>
      <c r="K65" s="12">
        <f>'Baseball Card Page - All Season'!M593</f>
        <v>0.19</v>
      </c>
      <c r="L65" s="12">
        <f>'Baseball Card Page - All Season'!N593</f>
        <v>0.620769230769231</v>
      </c>
    </row>
    <row r="66" ht="15" customHeight="1">
      <c r="A66" t="s" s="31">
        <v>45</v>
      </c>
      <c r="B66" s="12">
        <f>'Baseball Card Page - All Season'!D292</f>
        <v>56</v>
      </c>
      <c r="C66" s="12">
        <f>'Baseball Card Page - All Season'!E292</f>
        <v>28</v>
      </c>
      <c r="D66" s="12">
        <f>'Baseball Card Page - All Season'!F292</f>
        <v>0.5</v>
      </c>
      <c r="E66" s="12">
        <f>'Baseball Card Page - All Season'!G292</f>
        <v>24</v>
      </c>
      <c r="F66" s="12">
        <f>'Baseball Card Page - All Season'!H292</f>
        <v>4</v>
      </c>
      <c r="G66" s="12">
        <f>'Baseball Card Page - All Season'!I292</f>
        <v>0</v>
      </c>
      <c r="H66" s="12">
        <f>'Baseball Card Page - All Season'!J292</f>
        <v>0</v>
      </c>
      <c r="I66" s="12">
        <f>'Baseball Card Page - All Season'!K292</f>
        <v>10</v>
      </c>
      <c r="J66" s="12">
        <f>'Baseball Card Page - All Season'!L292</f>
        <v>10</v>
      </c>
      <c r="K66" s="12">
        <f>'Baseball Card Page - All Season'!M292</f>
        <v>0.19</v>
      </c>
      <c r="L66" s="12">
        <f>'Baseball Card Page - All Season'!N292</f>
        <v>0.6899999999999999</v>
      </c>
    </row>
    <row r="67" ht="15" customHeight="1">
      <c r="A67" t="s" s="181">
        <v>210</v>
      </c>
      <c r="B67" s="12">
        <f>'Baseball Card Page - All Season'!D618</f>
        <v>46</v>
      </c>
      <c r="C67" s="12">
        <f>'Baseball Card Page - All Season'!E618</f>
        <v>26</v>
      </c>
      <c r="D67" s="12">
        <f>'Baseball Card Page - All Season'!F618</f>
        <v>0.565217391304348</v>
      </c>
      <c r="E67" s="12">
        <f>'Baseball Card Page - All Season'!G618</f>
        <v>26</v>
      </c>
      <c r="F67" s="12">
        <f>'Baseball Card Page - All Season'!H618</f>
        <v>0</v>
      </c>
      <c r="G67" s="12">
        <f>'Baseball Card Page - All Season'!I618</f>
        <v>0</v>
      </c>
      <c r="H67" s="12">
        <f>'Baseball Card Page - All Season'!J618</f>
        <v>0</v>
      </c>
      <c r="I67" s="12">
        <f>'Baseball Card Page - All Season'!K618</f>
        <v>10</v>
      </c>
      <c r="J67" s="12">
        <f>'Baseball Card Page - All Season'!L618</f>
        <v>11</v>
      </c>
      <c r="K67" s="12">
        <f>'Baseball Card Page - All Season'!M618</f>
        <v>0</v>
      </c>
      <c r="L67" s="12">
        <f>'Baseball Card Page - All Season'!N618</f>
        <v>0.565217391304348</v>
      </c>
    </row>
    <row r="68" ht="15" customHeight="1">
      <c r="A68" t="s" s="180">
        <v>191</v>
      </c>
      <c r="B68" s="12">
        <f>'Baseball Card Page - All Season'!D555</f>
        <v>47</v>
      </c>
      <c r="C68" s="12">
        <f>'Baseball Card Page - All Season'!E555</f>
        <v>24</v>
      </c>
      <c r="D68" s="12">
        <f>'Baseball Card Page - All Season'!F555</f>
        <v>0.5106382978723401</v>
      </c>
      <c r="E68" s="12">
        <f>'Baseball Card Page - All Season'!G555</f>
        <v>22</v>
      </c>
      <c r="F68" s="12">
        <f>'Baseball Card Page - All Season'!H555</f>
        <v>2</v>
      </c>
      <c r="G68" s="12">
        <f>'Baseball Card Page - All Season'!I555</f>
        <v>0</v>
      </c>
      <c r="H68" s="12">
        <f>'Baseball Card Page - All Season'!J555</f>
        <v>0</v>
      </c>
      <c r="I68" s="12">
        <f>'Baseball Card Page - All Season'!K555</f>
        <v>5</v>
      </c>
      <c r="J68" s="12">
        <f>'Baseball Card Page - All Season'!L555</f>
        <v>15</v>
      </c>
      <c r="K68" s="12">
        <f>'Baseball Card Page - All Season'!M555</f>
        <v>0.110833333333333</v>
      </c>
      <c r="L68" s="12">
        <f>'Baseball Card Page - All Season'!N555</f>
        <v>0.6214716312056729</v>
      </c>
    </row>
    <row r="69" ht="15" customHeight="1">
      <c r="A69" t="s" s="31">
        <v>35</v>
      </c>
      <c r="B69" s="12">
        <f>'Baseball Card Page - All Season'!D5</f>
        <v>45</v>
      </c>
      <c r="C69" s="12">
        <f>'Baseball Card Page - All Season'!E5</f>
        <v>24</v>
      </c>
      <c r="D69" s="12">
        <f>'Baseball Card Page - All Season'!F5</f>
        <v>0.533333333333333</v>
      </c>
      <c r="E69" s="12">
        <f>'Baseball Card Page - All Season'!G5</f>
        <v>22</v>
      </c>
      <c r="F69" s="12">
        <f>'Baseball Card Page - All Season'!H5</f>
        <v>2</v>
      </c>
      <c r="G69" s="12">
        <f>'Baseball Card Page - All Season'!I5</f>
        <v>0</v>
      </c>
      <c r="H69" s="12">
        <f>'Baseball Card Page - All Season'!J5</f>
        <v>0</v>
      </c>
      <c r="I69" s="12">
        <f>'Baseball Card Page - All Season'!K5</f>
        <v>9</v>
      </c>
      <c r="J69" s="12">
        <f>'Baseball Card Page - All Season'!L5</f>
        <v>15</v>
      </c>
      <c r="K69" s="12">
        <f>'Baseball Card Page - All Season'!M5</f>
        <v>0.110833333333333</v>
      </c>
      <c r="L69" s="12">
        <f>'Baseball Card Page - All Season'!N5</f>
        <v>0.644166666666666</v>
      </c>
    </row>
    <row r="70" ht="15" customHeight="1">
      <c r="A70" t="s" s="180">
        <v>195</v>
      </c>
      <c r="B70" s="12">
        <f>'Baseball Card Page - All Season'!D624</f>
        <v>37</v>
      </c>
      <c r="C70" s="12">
        <f>'Baseball Card Page - All Season'!E624</f>
        <v>24</v>
      </c>
      <c r="D70" s="12">
        <f>'Baseball Card Page - All Season'!F624</f>
        <v>0.648648648648649</v>
      </c>
      <c r="E70" s="12">
        <f>'Baseball Card Page - All Season'!G624</f>
        <v>22</v>
      </c>
      <c r="F70" s="12">
        <f>'Baseball Card Page - All Season'!H624</f>
        <v>2</v>
      </c>
      <c r="G70" s="12">
        <f>'Baseball Card Page - All Season'!I624</f>
        <v>0</v>
      </c>
      <c r="H70" s="12">
        <f>'Baseball Card Page - All Season'!J624</f>
        <v>0</v>
      </c>
      <c r="I70" s="12">
        <f>'Baseball Card Page - All Season'!K624</f>
        <v>17</v>
      </c>
      <c r="J70" s="12">
        <f>'Baseball Card Page - All Season'!L624</f>
        <v>15</v>
      </c>
      <c r="K70" s="12">
        <f>'Baseball Card Page - All Season'!M624</f>
        <v>0.110833333333333</v>
      </c>
      <c r="L70" s="12">
        <f>'Baseball Card Page - All Season'!N624</f>
        <v>0.759481981981982</v>
      </c>
    </row>
    <row r="71" ht="15" customHeight="1">
      <c r="A71" t="s" s="31">
        <v>133</v>
      </c>
      <c r="B71" s="12">
        <f>'Baseball Card Page - All Season'!D391</f>
        <v>37</v>
      </c>
      <c r="C71" s="12">
        <f>'Baseball Card Page - All Season'!E391</f>
        <v>23</v>
      </c>
      <c r="D71" s="12">
        <f>'Baseball Card Page - All Season'!F391</f>
        <v>0.621621621621622</v>
      </c>
      <c r="E71" s="12">
        <f>'Baseball Card Page - All Season'!G391</f>
        <v>23</v>
      </c>
      <c r="F71" s="12">
        <f>'Baseball Card Page - All Season'!H391</f>
        <v>0</v>
      </c>
      <c r="G71" s="12">
        <f>'Baseball Card Page - All Season'!I391</f>
        <v>0</v>
      </c>
      <c r="H71" s="12">
        <f>'Baseball Card Page - All Season'!J391</f>
        <v>0</v>
      </c>
      <c r="I71" s="12">
        <f>'Baseball Card Page - All Season'!K391</f>
        <v>9</v>
      </c>
      <c r="J71" s="12">
        <f>'Baseball Card Page - All Season'!L391</f>
        <v>12</v>
      </c>
      <c r="K71" s="12">
        <f>'Baseball Card Page - All Season'!M391</f>
        <v>0</v>
      </c>
      <c r="L71" s="12">
        <f>'Baseball Card Page - All Season'!N391</f>
        <v>0.621621621621622</v>
      </c>
    </row>
    <row r="72" ht="15" customHeight="1">
      <c r="A72" t="s" s="180">
        <v>160</v>
      </c>
      <c r="B72" s="12">
        <f>'Baseball Card Page - All Season'!D377</f>
        <v>34</v>
      </c>
      <c r="C72" s="12">
        <f>'Baseball Card Page - All Season'!E377</f>
        <v>21</v>
      </c>
      <c r="D72" s="12">
        <f>'Baseball Card Page - All Season'!F377</f>
        <v>0.617647058823529</v>
      </c>
      <c r="E72" s="12">
        <f>'Baseball Card Page - All Season'!G377</f>
        <v>20</v>
      </c>
      <c r="F72" s="12">
        <f>'Baseball Card Page - All Season'!H377</f>
        <v>1</v>
      </c>
      <c r="G72" s="12">
        <f>'Baseball Card Page - All Season'!I377</f>
        <v>0</v>
      </c>
      <c r="H72" s="12">
        <f>'Baseball Card Page - All Season'!J377</f>
        <v>0</v>
      </c>
      <c r="I72" s="12">
        <f>'Baseball Card Page - All Season'!K377</f>
        <v>7</v>
      </c>
      <c r="J72" s="12">
        <f>'Baseball Card Page - All Season'!L377</f>
        <v>13</v>
      </c>
      <c r="K72" s="12">
        <f>'Baseball Card Page - All Season'!M377</f>
        <v>0.0633333333333333</v>
      </c>
      <c r="L72" s="12">
        <f>'Baseball Card Page - All Season'!N377</f>
        <v>0.680980392156862</v>
      </c>
    </row>
    <row r="73" ht="15" customHeight="1">
      <c r="A73" t="s" s="181">
        <v>192</v>
      </c>
      <c r="B73" s="12">
        <f>'2018 Field of Dreamers - 2018 -'!C32</f>
        <v>30</v>
      </c>
      <c r="C73" s="12">
        <f>'2018 Field of Dreamers - 2018 -'!D32</f>
        <v>21</v>
      </c>
      <c r="D73" s="52">
        <f>'2018 Field of Dreamers - 2018 -'!E32</f>
        <v>0.7</v>
      </c>
      <c r="E73" s="12">
        <f>'2018 Field of Dreamers - 2018 -'!F32</f>
        <v>12</v>
      </c>
      <c r="F73" s="12">
        <f>'2018 Field of Dreamers - 2018 -'!G32</f>
        <v>7</v>
      </c>
      <c r="G73" s="12">
        <f>'2018 Field of Dreamers - 2018 -'!H32</f>
        <v>2</v>
      </c>
      <c r="H73" s="12">
        <f>'2018 Field of Dreamers - 2018 -'!I32</f>
        <v>0</v>
      </c>
      <c r="I73" s="12">
        <f>'2018 Field of Dreamers - 2018 -'!J32</f>
        <v>19</v>
      </c>
      <c r="J73" s="12">
        <f>'2018 Field of Dreamers - 2018 -'!K32</f>
        <v>10</v>
      </c>
      <c r="K73" s="52">
        <f>'2018 Field of Dreamers - 2018 -'!L32</f>
        <v>0.603095238095238</v>
      </c>
      <c r="L73" s="52">
        <f>'2018 Field of Dreamers - 2018 -'!M32</f>
        <v>1.30309523809524</v>
      </c>
    </row>
    <row r="74" ht="15" customHeight="1">
      <c r="A74" t="s" s="181">
        <v>216</v>
      </c>
      <c r="B74" s="12">
        <f>'Baseball Card Page - All Season'!D261</f>
        <v>27</v>
      </c>
      <c r="C74" s="12">
        <f>'Baseball Card Page - All Season'!E261</f>
        <v>21</v>
      </c>
      <c r="D74" s="52">
        <f>'Baseball Card Page - All Season'!F261</f>
        <v>0.777777777777778</v>
      </c>
      <c r="E74" s="12">
        <f>'Baseball Card Page - All Season'!G261</f>
        <v>21</v>
      </c>
      <c r="F74" s="12">
        <f>'Baseball Card Page - All Season'!H261</f>
        <v>0</v>
      </c>
      <c r="G74" s="12">
        <f>'Baseball Card Page - All Season'!I261</f>
        <v>0</v>
      </c>
      <c r="H74" s="12">
        <f>'Baseball Card Page - All Season'!J261</f>
        <v>0</v>
      </c>
      <c r="I74" s="12">
        <f>'Baseball Card Page - All Season'!K261</f>
        <v>5</v>
      </c>
      <c r="J74" s="12">
        <f>'Baseball Card Page - All Season'!L261</f>
        <v>5</v>
      </c>
      <c r="K74" s="52">
        <f>'Baseball Card Page - All Season'!M261</f>
        <v>0</v>
      </c>
      <c r="L74" s="52">
        <f>'Baseball Card Page - All Season'!N261</f>
        <v>0.777777777777778</v>
      </c>
    </row>
    <row r="75" ht="15" customHeight="1">
      <c r="A75" t="s" s="180">
        <v>231</v>
      </c>
      <c r="B75" s="12">
        <f>'Baseball Card Page - All Season'!D681</f>
        <v>38</v>
      </c>
      <c r="C75" s="12">
        <f>'Baseball Card Page - All Season'!E681</f>
        <v>20</v>
      </c>
      <c r="D75" s="12">
        <f>'Baseball Card Page - All Season'!F681</f>
        <v>0.526315789473684</v>
      </c>
      <c r="E75" s="12">
        <f>'Baseball Card Page - All Season'!G681</f>
        <v>18</v>
      </c>
      <c r="F75" s="12">
        <f>'Baseball Card Page - All Season'!H681</f>
        <v>2</v>
      </c>
      <c r="G75" s="12">
        <f>'Baseball Card Page - All Season'!I681</f>
        <v>0</v>
      </c>
      <c r="H75" s="12">
        <f>'Baseball Card Page - All Season'!J681</f>
        <v>0</v>
      </c>
      <c r="I75" s="12">
        <f>'Baseball Card Page - All Season'!K681</f>
        <v>7</v>
      </c>
      <c r="J75" s="12">
        <f>'Baseball Card Page - All Season'!L681</f>
        <v>16</v>
      </c>
      <c r="K75" s="12">
        <f>'Baseball Card Page - All Season'!M681</f>
        <v>0.133</v>
      </c>
      <c r="L75" s="12">
        <f>'Baseball Card Page - All Season'!N681</f>
        <v>0.659315789473684</v>
      </c>
    </row>
    <row r="76" ht="15" customHeight="1">
      <c r="A76" t="s" s="182">
        <v>222</v>
      </c>
      <c r="B76" s="12">
        <f>'Baseball Card Page - All Season'!D8</f>
        <v>27</v>
      </c>
      <c r="C76" s="12">
        <f>'Baseball Card Page - All Season'!E8</f>
        <v>22</v>
      </c>
      <c r="D76" s="12">
        <f>'Baseball Card Page - All Season'!F8</f>
        <v>0.814814814814815</v>
      </c>
      <c r="E76" s="12">
        <f>'Baseball Card Page - All Season'!G8</f>
        <v>15</v>
      </c>
      <c r="F76" s="12">
        <f>'Baseball Card Page - All Season'!H8</f>
        <v>5</v>
      </c>
      <c r="G76" s="12">
        <f>'Baseball Card Page - All Season'!I8</f>
        <v>2</v>
      </c>
      <c r="H76" s="12">
        <f>'Baseball Card Page - All Season'!J8</f>
        <v>0</v>
      </c>
      <c r="I76" s="12">
        <f>'Baseball Card Page - All Season'!K8</f>
        <v>15</v>
      </c>
      <c r="J76" s="12">
        <f>'Baseball Card Page - All Season'!L8</f>
        <v>13</v>
      </c>
      <c r="K76" s="12">
        <f>'Baseball Card Page - All Season'!M8</f>
        <v>0.454090909090909</v>
      </c>
      <c r="L76" s="12">
        <f>'Baseball Card Page - All Season'!N8</f>
        <v>1.26890572390572</v>
      </c>
    </row>
    <row r="77" ht="15" customHeight="1">
      <c r="A77" t="s" s="154">
        <v>60</v>
      </c>
      <c r="B77" s="183">
        <f>'Baseball Card Page - All Season'!D343</f>
        <v>39</v>
      </c>
      <c r="C77" s="12">
        <f>'Baseball Card Page - All Season'!E343</f>
        <v>19</v>
      </c>
      <c r="D77" s="12">
        <f>'Baseball Card Page - All Season'!F343</f>
        <v>0.487179487179487</v>
      </c>
      <c r="E77" s="12">
        <f>'Baseball Card Page - All Season'!G343</f>
        <v>15</v>
      </c>
      <c r="F77" s="12">
        <f>'Baseball Card Page - All Season'!H343</f>
        <v>4</v>
      </c>
      <c r="G77" s="12">
        <f>'Baseball Card Page - All Season'!I343</f>
        <v>0</v>
      </c>
      <c r="H77" s="12">
        <f>'Baseball Card Page - All Season'!J343</f>
        <v>0</v>
      </c>
      <c r="I77" s="12">
        <f>'Baseball Card Page - All Season'!K343</f>
        <v>9</v>
      </c>
      <c r="J77" s="12">
        <f>'Baseball Card Page - All Season'!L343</f>
        <v>11</v>
      </c>
      <c r="K77" s="12">
        <f>'Baseball Card Page - All Season'!M343</f>
        <v>0.28</v>
      </c>
      <c r="L77" s="12">
        <f>'Baseball Card Page - All Season'!N343</f>
        <v>0.767179487179487</v>
      </c>
    </row>
    <row r="78" ht="15" customHeight="1">
      <c r="A78" t="s" s="184">
        <v>199</v>
      </c>
      <c r="B78" s="12">
        <f>'Baseball Card Page - All Season'!D85</f>
        <v>39</v>
      </c>
      <c r="C78" s="12">
        <f>'Baseball Card Page - All Season'!E85</f>
        <v>18</v>
      </c>
      <c r="D78" s="12">
        <f>'Baseball Card Page - All Season'!F85</f>
        <v>0.461538461538462</v>
      </c>
      <c r="E78" s="12">
        <f>'Baseball Card Page - All Season'!G85</f>
        <v>18</v>
      </c>
      <c r="F78" s="12">
        <f>'Baseball Card Page - All Season'!H85</f>
        <v>0</v>
      </c>
      <c r="G78" s="12">
        <f>'Baseball Card Page - All Season'!I85</f>
        <v>0</v>
      </c>
      <c r="H78" s="12">
        <f>'Baseball Card Page - All Season'!J85</f>
        <v>0</v>
      </c>
      <c r="I78" s="12">
        <f>'Baseball Card Page - All Season'!K85</f>
        <v>7</v>
      </c>
      <c r="J78" s="12">
        <f>'Baseball Card Page - All Season'!L85</f>
        <v>9</v>
      </c>
      <c r="K78" s="12">
        <f>'Baseball Card Page - All Season'!M85</f>
        <v>0</v>
      </c>
      <c r="L78" s="12">
        <f>'Baseball Card Page - All Season'!N85</f>
        <v>0.461538461538462</v>
      </c>
    </row>
    <row r="79" ht="15" customHeight="1">
      <c r="A79" t="s" s="31">
        <v>144</v>
      </c>
      <c r="B79" s="12">
        <f>'Baseball Card Page - All Season'!D338</f>
        <v>35</v>
      </c>
      <c r="C79" s="12">
        <f>'Baseball Card Page - All Season'!E338</f>
        <v>18</v>
      </c>
      <c r="D79" s="12">
        <f>'Baseball Card Page - All Season'!F338</f>
        <v>0.514285714285714</v>
      </c>
      <c r="E79" s="12">
        <f>'Baseball Card Page - All Season'!G338</f>
        <v>18</v>
      </c>
      <c r="F79" s="12">
        <f>'Baseball Card Page - All Season'!H338</f>
        <v>0</v>
      </c>
      <c r="G79" s="12">
        <f>'Baseball Card Page - All Season'!I338</f>
        <v>0</v>
      </c>
      <c r="H79" s="12">
        <f>'Baseball Card Page - All Season'!J338</f>
        <v>0</v>
      </c>
      <c r="I79" s="12">
        <f>'Baseball Card Page - All Season'!K338</f>
        <v>6</v>
      </c>
      <c r="J79" s="12">
        <f>'Baseball Card Page - All Season'!L338</f>
        <v>9</v>
      </c>
      <c r="K79" s="12">
        <f>'Baseball Card Page - All Season'!M338</f>
        <v>0</v>
      </c>
      <c r="L79" s="12">
        <f>'Baseball Card Page - All Season'!N338</f>
        <v>0.514285714285714</v>
      </c>
    </row>
    <row r="80" ht="15" customHeight="1">
      <c r="A80" t="s" s="181">
        <v>211</v>
      </c>
      <c r="B80" s="37">
        <f>'Baseball Card Page - All Season'!D141</f>
        <v>20</v>
      </c>
      <c r="C80" s="37">
        <f>'Baseball Card Page - All Season'!E141</f>
        <v>17</v>
      </c>
      <c r="D80" s="52">
        <f>'Baseball Card Page - All Season'!F141</f>
        <v>0.85</v>
      </c>
      <c r="E80" s="37">
        <f>'Baseball Card Page - All Season'!G141</f>
        <v>14</v>
      </c>
      <c r="F80" s="37">
        <f>'Baseball Card Page - All Season'!H141</f>
        <v>3</v>
      </c>
      <c r="G80" s="37">
        <f>'Baseball Card Page - All Season'!I141</f>
        <v>0</v>
      </c>
      <c r="H80" s="37">
        <f>'Baseball Card Page - All Season'!J141</f>
        <v>0</v>
      </c>
      <c r="I80" s="37">
        <f>'Baseball Card Page - All Season'!K141</f>
        <v>7</v>
      </c>
      <c r="J80" s="37">
        <f>'Baseball Card Page - All Season'!L141</f>
        <v>10</v>
      </c>
      <c r="K80" s="52">
        <f>'Baseball Card Page - All Season'!M141</f>
        <v>0.234705882352941</v>
      </c>
      <c r="L80" s="52">
        <f>'Baseball Card Page - All Season'!N141</f>
        <v>1.08470588235294</v>
      </c>
    </row>
    <row r="81" ht="15" customHeight="1">
      <c r="A81" t="s" s="31">
        <v>52</v>
      </c>
      <c r="B81" s="12">
        <f>'Baseball Card Page - All Season'!D29</f>
        <v>27</v>
      </c>
      <c r="C81" s="12">
        <f>'Baseball Card Page - All Season'!E29</f>
        <v>17</v>
      </c>
      <c r="D81" s="12">
        <f>'Baseball Card Page - All Season'!F29</f>
        <v>0.62962962962963</v>
      </c>
      <c r="E81" s="12">
        <f>'Baseball Card Page - All Season'!G29</f>
        <v>9</v>
      </c>
      <c r="F81" s="12">
        <f>'Baseball Card Page - All Season'!H29</f>
        <v>4</v>
      </c>
      <c r="G81" s="12">
        <f>'Baseball Card Page - All Season'!I29</f>
        <v>1</v>
      </c>
      <c r="H81" s="12">
        <f>'Baseball Card Page - All Season'!J29</f>
        <v>1</v>
      </c>
      <c r="I81" s="12">
        <f>'Baseball Card Page - All Season'!K29</f>
        <v>6</v>
      </c>
      <c r="J81" s="12">
        <f>'Baseball Card Page - All Season'!L29</f>
        <v>9</v>
      </c>
      <c r="K81" s="12">
        <f>'Baseball Card Page - All Season'!M29</f>
        <v>0.528823529411765</v>
      </c>
      <c r="L81" s="12">
        <f>'Baseball Card Page - All Season'!N29</f>
        <v>1.1584531590414</v>
      </c>
    </row>
    <row r="82" ht="15" customHeight="1">
      <c r="A82" t="s" s="180">
        <v>190</v>
      </c>
      <c r="B82" s="12">
        <f>'Baseball Card Page - All Season'!D576</f>
        <v>44</v>
      </c>
      <c r="C82" s="12">
        <f>'Baseball Card Page - All Season'!E576</f>
        <v>16</v>
      </c>
      <c r="D82" s="12">
        <f>'Baseball Card Page - All Season'!F576</f>
        <v>0.363636363636364</v>
      </c>
      <c r="E82" s="12">
        <f>'Baseball Card Page - All Season'!G576</f>
        <v>16</v>
      </c>
      <c r="F82" s="12">
        <f>'Baseball Card Page - All Season'!H576</f>
        <v>0</v>
      </c>
      <c r="G82" s="12">
        <f>'Baseball Card Page - All Season'!I576</f>
        <v>0</v>
      </c>
      <c r="H82" s="12">
        <f>'Baseball Card Page - All Season'!J576</f>
        <v>0</v>
      </c>
      <c r="I82" s="12">
        <f>'Baseball Card Page - All Season'!K576</f>
        <v>6</v>
      </c>
      <c r="J82" s="12">
        <f>'Baseball Card Page - All Season'!L576</f>
        <v>10</v>
      </c>
      <c r="K82" s="12">
        <f>'Baseball Card Page - All Season'!M576</f>
        <v>0</v>
      </c>
      <c r="L82" s="12">
        <f>'Baseball Card Page - All Season'!N576</f>
        <v>0.363636363636364</v>
      </c>
    </row>
    <row r="83" ht="15" customHeight="1">
      <c r="A83" t="s" s="180">
        <v>232</v>
      </c>
      <c r="B83" s="12">
        <f>'Baseball Card Page - All Season'!D23</f>
        <v>20</v>
      </c>
      <c r="C83" s="12">
        <f>'Baseball Card Page - All Season'!E23</f>
        <v>15</v>
      </c>
      <c r="D83" s="12">
        <f>'Baseball Card Page - All Season'!F23</f>
        <v>0.75</v>
      </c>
      <c r="E83" s="12">
        <f>'Baseball Card Page - All Season'!G23</f>
        <v>12</v>
      </c>
      <c r="F83" s="12">
        <f>'Baseball Card Page - All Season'!H23</f>
        <v>3</v>
      </c>
      <c r="G83" s="12">
        <f>'Baseball Card Page - All Season'!I23</f>
        <v>0</v>
      </c>
      <c r="H83" s="12">
        <f>'Baseball Card Page - All Season'!J23</f>
        <v>0</v>
      </c>
      <c r="I83" s="12">
        <f>'Baseball Card Page - All Season'!K23</f>
        <v>10</v>
      </c>
      <c r="J83" s="12">
        <f>'Baseball Card Page - All Season'!L23</f>
        <v>9</v>
      </c>
      <c r="K83" s="12">
        <f>'Baseball Card Page - All Season'!M23</f>
        <v>0.266</v>
      </c>
      <c r="L83" s="12">
        <f>'Baseball Card Page - All Season'!N23</f>
        <v>1.016</v>
      </c>
    </row>
    <row r="84" ht="15" customHeight="1">
      <c r="A84" t="s" s="180">
        <v>236</v>
      </c>
      <c r="B84" s="12">
        <f>'Baseball Card Page - All Season'!D497</f>
        <v>21</v>
      </c>
      <c r="C84" s="12">
        <f>'Baseball Card Page - All Season'!E497</f>
        <v>15</v>
      </c>
      <c r="D84" s="12">
        <f>'Baseball Card Page - All Season'!F497</f>
        <v>0.714285714285714</v>
      </c>
      <c r="E84" s="12">
        <f>'Baseball Card Page - All Season'!G497</f>
        <v>15</v>
      </c>
      <c r="F84" s="12">
        <f>'Baseball Card Page - All Season'!H497</f>
        <v>0</v>
      </c>
      <c r="G84" s="12">
        <f>'Baseball Card Page - All Season'!I497</f>
        <v>0</v>
      </c>
      <c r="H84" s="12">
        <f>'Baseball Card Page - All Season'!J497</f>
        <v>0</v>
      </c>
      <c r="I84" s="12">
        <f>'Baseball Card Page - All Season'!K497</f>
        <v>6</v>
      </c>
      <c r="J84" s="12">
        <f>'Baseball Card Page - All Season'!L497</f>
        <v>8</v>
      </c>
      <c r="K84" s="12">
        <f>'Baseball Card Page - All Season'!M497</f>
        <v>0</v>
      </c>
      <c r="L84" s="12">
        <f>'Baseball Card Page - All Season'!N497</f>
        <v>0.714285714285714</v>
      </c>
    </row>
    <row r="85" ht="15" customHeight="1">
      <c r="A85" t="s" s="180">
        <v>71</v>
      </c>
      <c r="B85" s="12">
        <f>'Baseball Card Page - All Season'!D188</f>
        <v>25</v>
      </c>
      <c r="C85" s="12">
        <f>'Baseball Card Page - All Season'!E188</f>
        <v>14</v>
      </c>
      <c r="D85" s="12">
        <f>'Baseball Card Page - All Season'!F188</f>
        <v>0.5600000000000001</v>
      </c>
      <c r="E85" s="12">
        <f>'Baseball Card Page - All Season'!G188</f>
        <v>10</v>
      </c>
      <c r="F85" s="12">
        <f>'Baseball Card Page - All Season'!H188</f>
        <v>3</v>
      </c>
      <c r="G85" s="12">
        <f>'Baseball Card Page - All Season'!I188</f>
        <v>0</v>
      </c>
      <c r="H85" s="12">
        <f>'Baseball Card Page - All Season'!J188</f>
        <v>1</v>
      </c>
      <c r="I85" s="12">
        <f>'Baseball Card Page - All Season'!K188</f>
        <v>11</v>
      </c>
      <c r="J85" s="12">
        <f>'Baseball Card Page - All Season'!L188</f>
        <v>8</v>
      </c>
      <c r="K85" s="12">
        <f>'Baseball Card Page - All Season'!M188</f>
        <v>0.427857142857143</v>
      </c>
      <c r="L85" s="12">
        <f>'Baseball Card Page - All Season'!N188</f>
        <v>0.987857142857143</v>
      </c>
    </row>
    <row r="86" ht="15" customHeight="1">
      <c r="A86" t="s" s="31">
        <v>32</v>
      </c>
      <c r="B86" s="12">
        <f>'Baseball Card Page - All Season'!D183</f>
        <v>22</v>
      </c>
      <c r="C86" s="12">
        <f>'Baseball Card Page - All Season'!E183</f>
        <v>14</v>
      </c>
      <c r="D86" s="12">
        <f>'Baseball Card Page - All Season'!F183</f>
        <v>0.636363636363636</v>
      </c>
      <c r="E86" s="12">
        <f>'Baseball Card Page - All Season'!G183</f>
        <v>13</v>
      </c>
      <c r="F86" s="12">
        <f>'Baseball Card Page - All Season'!H183</f>
        <v>1</v>
      </c>
      <c r="G86" s="12">
        <f>'Baseball Card Page - All Season'!I183</f>
        <v>0</v>
      </c>
      <c r="H86" s="12">
        <f>'Baseball Card Page - All Season'!J183</f>
        <v>0</v>
      </c>
      <c r="I86" s="12">
        <f>'Baseball Card Page - All Season'!K183</f>
        <v>8</v>
      </c>
      <c r="J86" s="12">
        <f>'Baseball Card Page - All Season'!L183</f>
        <v>8</v>
      </c>
      <c r="K86" s="12">
        <f>'Baseball Card Page - All Season'!M183</f>
        <v>0.095</v>
      </c>
      <c r="L86" s="12">
        <f>'Baseball Card Page - All Season'!N183</f>
        <v>0.731363636363636</v>
      </c>
    </row>
    <row r="87" ht="15" customHeight="1">
      <c r="A87" t="s" s="180">
        <v>205</v>
      </c>
      <c r="B87" s="12">
        <f>'Baseball Card Page - All Season'!D357</f>
        <v>28</v>
      </c>
      <c r="C87" s="12">
        <f>'Baseball Card Page - All Season'!E357</f>
        <v>18</v>
      </c>
      <c r="D87" s="12">
        <f>'Baseball Card Page - All Season'!F357</f>
        <v>0.642857142857143</v>
      </c>
      <c r="E87" s="12">
        <f>'Baseball Card Page - All Season'!G357</f>
        <v>17</v>
      </c>
      <c r="F87" s="12">
        <f>'Baseball Card Page - All Season'!H357</f>
        <v>0</v>
      </c>
      <c r="G87" s="12">
        <f>'Baseball Card Page - All Season'!I357</f>
        <v>1</v>
      </c>
      <c r="H87" s="12">
        <f>'Baseball Card Page - All Season'!J357</f>
        <v>0</v>
      </c>
      <c r="I87" s="12">
        <f>'Baseball Card Page - All Season'!K357</f>
        <v>10</v>
      </c>
      <c r="J87" s="12">
        <f>'Baseball Card Page - All Season'!L357</f>
        <v>12</v>
      </c>
      <c r="K87" s="12">
        <f>'Baseball Card Page - All Season'!M357</f>
        <v>0.09277777777777781</v>
      </c>
      <c r="L87" s="12">
        <f>'Baseball Card Page - All Season'!N357</f>
        <v>0.735634920634921</v>
      </c>
    </row>
    <row r="88" ht="15" customHeight="1">
      <c r="A88" t="s" s="182">
        <v>209</v>
      </c>
      <c r="B88" s="37">
        <f>'Baseball Card Page - All Season'!D296</f>
        <v>25</v>
      </c>
      <c r="C88" s="37">
        <f>'Baseball Card Page - All Season'!E296</f>
        <v>14</v>
      </c>
      <c r="D88" s="52">
        <f>'Baseball Card Page - All Season'!F296</f>
        <v>0.5600000000000001</v>
      </c>
      <c r="E88" s="37">
        <f>'Baseball Card Page - All Season'!G296</f>
        <v>14</v>
      </c>
      <c r="F88" s="37">
        <f>'Baseball Card Page - All Season'!H296</f>
        <v>0</v>
      </c>
      <c r="G88" s="37">
        <f>'Baseball Card Page - All Season'!I296</f>
        <v>0</v>
      </c>
      <c r="H88" s="37">
        <f>'Baseball Card Page - All Season'!J296</f>
        <v>0</v>
      </c>
      <c r="I88" s="37">
        <f>'Baseball Card Page - All Season'!K296</f>
        <v>5</v>
      </c>
      <c r="J88" s="37">
        <f>'Baseball Card Page - All Season'!L296</f>
        <v>5</v>
      </c>
      <c r="K88" s="52">
        <f>'Baseball Card Page - All Season'!M296</f>
        <v>0</v>
      </c>
      <c r="L88" s="52">
        <f>'Baseball Card Page - All Season'!N296</f>
        <v>0.5600000000000001</v>
      </c>
    </row>
    <row r="89" ht="15" customHeight="1">
      <c r="A89" t="s" s="154">
        <v>74</v>
      </c>
      <c r="B89" s="183">
        <f>'Baseball Card Page - All Season'!D88</f>
        <v>17</v>
      </c>
      <c r="C89" s="12">
        <f>'Baseball Card Page - All Season'!E88</f>
        <v>14</v>
      </c>
      <c r="D89" s="12">
        <f>'Baseball Card Page - All Season'!F88</f>
        <v>0.823529411764706</v>
      </c>
      <c r="E89" s="12">
        <f>'Baseball Card Page - All Season'!G88</f>
        <v>7</v>
      </c>
      <c r="F89" s="12">
        <f>'Baseball Card Page - All Season'!H88</f>
        <v>3</v>
      </c>
      <c r="G89" s="12">
        <f>'Baseball Card Page - All Season'!I88</f>
        <v>3</v>
      </c>
      <c r="H89" s="12">
        <f>'Baseball Card Page - All Season'!J88</f>
        <v>1</v>
      </c>
      <c r="I89" s="12">
        <f>'Baseball Card Page - All Season'!K88</f>
        <v>6</v>
      </c>
      <c r="J89" s="12">
        <f>'Baseball Card Page - All Season'!L88</f>
        <v>4</v>
      </c>
      <c r="K89" s="12">
        <f>'Baseball Card Page - All Season'!M88</f>
        <v>0.785714285714286</v>
      </c>
      <c r="L89" s="12">
        <f>'Baseball Card Page - All Season'!N88</f>
        <v>1.60924369747899</v>
      </c>
    </row>
    <row r="90" ht="15" customHeight="1">
      <c r="A90" t="s" s="185">
        <v>63</v>
      </c>
      <c r="B90" s="12">
        <f>'Baseball Card Page - All Season'!D177</f>
        <v>34</v>
      </c>
      <c r="C90" s="12">
        <f>'Baseball Card Page - All Season'!E177</f>
        <v>13</v>
      </c>
      <c r="D90" s="12">
        <f>'Baseball Card Page - All Season'!F177</f>
        <v>0.382352941176471</v>
      </c>
      <c r="E90" s="12">
        <f>'Baseball Card Page - All Season'!G177</f>
        <v>12</v>
      </c>
      <c r="F90" s="12">
        <f>'Baseball Card Page - All Season'!H177</f>
        <v>1</v>
      </c>
      <c r="G90" s="12">
        <f>'Baseball Card Page - All Season'!I177</f>
        <v>0</v>
      </c>
      <c r="H90" s="12">
        <f>'Baseball Card Page - All Season'!J177</f>
        <v>0</v>
      </c>
      <c r="I90" s="12">
        <f>'Baseball Card Page - All Season'!K177</f>
        <v>6</v>
      </c>
      <c r="J90" s="12">
        <f>'Baseball Card Page - All Season'!L177</f>
        <v>9</v>
      </c>
      <c r="K90" s="12">
        <f>'Baseball Card Page - All Season'!M177</f>
        <v>0.102307692307692</v>
      </c>
      <c r="L90" s="12">
        <f>'Baseball Card Page - All Season'!N177</f>
        <v>0.484660633484163</v>
      </c>
    </row>
    <row r="91" ht="15" customHeight="1">
      <c r="A91" t="s" s="180">
        <v>274</v>
      </c>
      <c r="B91" s="12">
        <f>'Baseball Card Page - All Season'!D452</f>
        <v>22</v>
      </c>
      <c r="C91" s="12">
        <f>'Baseball Card Page - All Season'!E452</f>
        <v>15</v>
      </c>
      <c r="D91" s="12">
        <f>'Baseball Card Page - All Season'!F452</f>
        <v>0.681818181818182</v>
      </c>
      <c r="E91" s="12">
        <f>'Baseball Card Page - All Season'!G452</f>
        <v>13</v>
      </c>
      <c r="F91" s="12">
        <f>'Baseball Card Page - All Season'!H452</f>
        <v>2</v>
      </c>
      <c r="G91" s="12">
        <f>'Baseball Card Page - All Season'!I452</f>
        <v>0</v>
      </c>
      <c r="H91" s="12">
        <f>'Baseball Card Page - All Season'!J452</f>
        <v>0</v>
      </c>
      <c r="I91" s="12">
        <f>'Baseball Card Page - All Season'!K452</f>
        <v>7</v>
      </c>
      <c r="J91" s="12">
        <f>'Baseball Card Page - All Season'!L452</f>
        <v>7</v>
      </c>
      <c r="K91" s="12">
        <f>'Baseball Card Page - All Season'!M452</f>
        <v>0.177333333333333</v>
      </c>
      <c r="L91" s="12">
        <f>'Baseball Card Page - All Season'!N452</f>
        <v>0.859151515151515</v>
      </c>
    </row>
    <row r="92" ht="15" customHeight="1">
      <c r="A92" t="s" s="186">
        <v>131</v>
      </c>
      <c r="B92" s="12">
        <f>'Baseball Card Page - All Season'!D151</f>
        <v>22</v>
      </c>
      <c r="C92" s="12">
        <f>'Baseball Card Page - All Season'!E151</f>
        <v>12</v>
      </c>
      <c r="D92" s="12">
        <f>'Baseball Card Page - All Season'!F151</f>
        <v>0.545454545454545</v>
      </c>
      <c r="E92" s="12">
        <f>'Baseball Card Page - All Season'!G151</f>
        <v>12</v>
      </c>
      <c r="F92" s="12">
        <f>'Baseball Card Page - All Season'!H151</f>
        <v>0</v>
      </c>
      <c r="G92" s="12">
        <f>'Baseball Card Page - All Season'!I151</f>
        <v>0</v>
      </c>
      <c r="H92" s="12">
        <f>'Baseball Card Page - All Season'!J151</f>
        <v>0</v>
      </c>
      <c r="I92" s="12">
        <f>'Baseball Card Page - All Season'!K151</f>
        <v>5</v>
      </c>
      <c r="J92" s="12">
        <f>'Baseball Card Page - All Season'!L151</f>
        <v>11</v>
      </c>
      <c r="K92" s="12">
        <f>'Baseball Card Page - All Season'!M151</f>
        <v>0</v>
      </c>
      <c r="L92" s="12">
        <f>'Baseball Card Page - All Season'!N151</f>
        <v>0.545454545454545</v>
      </c>
    </row>
    <row r="93" ht="15" customHeight="1">
      <c r="A93" t="s" s="187">
        <v>20</v>
      </c>
      <c r="B93" s="183">
        <f>'Baseball Card Page - All Season'!D91</f>
        <v>16</v>
      </c>
      <c r="C93" s="12">
        <f>'Baseball Card Page - All Season'!E91</f>
        <v>12</v>
      </c>
      <c r="D93" s="12">
        <f>'Baseball Card Page - All Season'!F91</f>
        <v>0.75</v>
      </c>
      <c r="E93" s="12">
        <f>'Baseball Card Page - All Season'!G91</f>
        <v>8</v>
      </c>
      <c r="F93" s="12">
        <f>'Baseball Card Page - All Season'!H91</f>
        <v>3</v>
      </c>
      <c r="G93" s="12">
        <f>'Baseball Card Page - All Season'!I91</f>
        <v>1</v>
      </c>
      <c r="H93" s="12">
        <f>'Baseball Card Page - All Season'!J91</f>
        <v>1</v>
      </c>
      <c r="I93" s="12">
        <f>'Baseball Card Page - All Season'!K91</f>
        <v>7</v>
      </c>
      <c r="J93" s="12">
        <f>'Baseball Card Page - All Season'!L91</f>
        <v>9</v>
      </c>
      <c r="K93" s="12">
        <f>'Baseball Card Page - All Season'!M91</f>
        <v>0.638333333333333</v>
      </c>
      <c r="L93" s="12">
        <f>'Baseball Card Page - All Season'!N91</f>
        <v>1.38833333333333</v>
      </c>
    </row>
    <row r="94" ht="15" customHeight="1">
      <c r="A94" t="s" s="180">
        <v>203</v>
      </c>
      <c r="B94" s="12">
        <f>'2018 Field of Dreamers - 2018 -'!C61</f>
        <v>19</v>
      </c>
      <c r="C94" s="12">
        <f>'2018 Field of Dreamers - 2018 -'!D61</f>
        <v>12</v>
      </c>
      <c r="D94" s="12">
        <f>'2018 Field of Dreamers - 2018 -'!E61</f>
        <v>0.631578947368421</v>
      </c>
      <c r="E94" s="12">
        <f>'2018 Field of Dreamers - 2018 -'!F61</f>
        <v>12</v>
      </c>
      <c r="F94" s="12">
        <f>'2018 Field of Dreamers - 2018 -'!G61</f>
        <v>0</v>
      </c>
      <c r="G94" s="12">
        <f>'2018 Field of Dreamers - 2018 -'!H61</f>
        <v>0</v>
      </c>
      <c r="H94" s="12">
        <f>'2018 Field of Dreamers - 2018 -'!I61</f>
        <v>0</v>
      </c>
      <c r="I94" s="12">
        <f>'2018 Field of Dreamers - 2018 -'!J61</f>
        <v>2</v>
      </c>
      <c r="J94" s="12">
        <f>'2018 Field of Dreamers - 2018 -'!K61</f>
        <v>7</v>
      </c>
      <c r="K94" s="12">
        <f>'2018 Field of Dreamers - 2018 -'!L61</f>
        <v>0</v>
      </c>
      <c r="L94" s="12">
        <f>'2018 Field of Dreamers - 2018 -'!M61</f>
        <v>0.631578947368421</v>
      </c>
    </row>
    <row r="95" ht="15" customHeight="1">
      <c r="A95" t="s" s="188">
        <v>23</v>
      </c>
      <c r="B95" s="183">
        <f>'Baseball Card Page - All Season'!D94</f>
        <v>19</v>
      </c>
      <c r="C95" s="12">
        <f>'Baseball Card Page - All Season'!E94</f>
        <v>11</v>
      </c>
      <c r="D95" s="12">
        <f>'Baseball Card Page - All Season'!F94</f>
        <v>0.578947368421053</v>
      </c>
      <c r="E95" s="12">
        <f>'Baseball Card Page - All Season'!G94</f>
        <v>7</v>
      </c>
      <c r="F95" s="12">
        <f>'Baseball Card Page - All Season'!H94</f>
        <v>3</v>
      </c>
      <c r="G95" s="12">
        <f>'Baseball Card Page - All Season'!I94</f>
        <v>1</v>
      </c>
      <c r="H95" s="12">
        <f>'Baseball Card Page - All Season'!J94</f>
        <v>0</v>
      </c>
      <c r="I95" s="12">
        <f>'Baseball Card Page - All Season'!K94</f>
        <v>9</v>
      </c>
      <c r="J95" s="12">
        <f>'Baseball Card Page - All Season'!L94</f>
        <v>7</v>
      </c>
      <c r="K95" s="12">
        <f>'Baseball Card Page - All Season'!M94</f>
        <v>0.514545454545455</v>
      </c>
      <c r="L95" s="12">
        <f>'Baseball Card Page - All Season'!N94</f>
        <v>1.09349282296651</v>
      </c>
    </row>
    <row r="96" ht="15" customHeight="1">
      <c r="A96" t="s" s="184">
        <v>227</v>
      </c>
      <c r="B96" s="12">
        <f>'Baseball Card Page - All Season'!D586</f>
        <v>17</v>
      </c>
      <c r="C96" s="12">
        <f>'Baseball Card Page - All Season'!E586</f>
        <v>11</v>
      </c>
      <c r="D96" s="12">
        <f>'Baseball Card Page - All Season'!F586</f>
        <v>0.647058823529412</v>
      </c>
      <c r="E96" s="12">
        <f>'Baseball Card Page - All Season'!G586</f>
        <v>9</v>
      </c>
      <c r="F96" s="12">
        <f>'Baseball Card Page - All Season'!H586</f>
        <v>2</v>
      </c>
      <c r="G96" s="12">
        <f>'Baseball Card Page - All Season'!I586</f>
        <v>0</v>
      </c>
      <c r="H96" s="12">
        <f>'Baseball Card Page - All Season'!J586</f>
        <v>0</v>
      </c>
      <c r="I96" s="12">
        <f>'Baseball Card Page - All Season'!K586</f>
        <v>4</v>
      </c>
      <c r="J96" s="12">
        <f>'Baseball Card Page - All Season'!L586</f>
        <v>6</v>
      </c>
      <c r="K96" s="12">
        <f>'Baseball Card Page - All Season'!M586</f>
        <v>0.241818181818182</v>
      </c>
      <c r="L96" s="12">
        <f>'Baseball Card Page - All Season'!N586</f>
        <v>0.888877005347594</v>
      </c>
    </row>
    <row r="97" ht="15" customHeight="1">
      <c r="A97" t="s" s="180">
        <v>229</v>
      </c>
      <c r="B97" s="12">
        <f>'Baseball Card Page - All Season'!D328</f>
        <v>17</v>
      </c>
      <c r="C97" s="12">
        <f>'Baseball Card Page - All Season'!E328</f>
        <v>11</v>
      </c>
      <c r="D97" s="12">
        <f>'Baseball Card Page - All Season'!F328</f>
        <v>0.647058823529412</v>
      </c>
      <c r="E97" s="12">
        <f>'Baseball Card Page - All Season'!G328</f>
        <v>11</v>
      </c>
      <c r="F97" s="12">
        <f>'Baseball Card Page - All Season'!H328</f>
        <v>0</v>
      </c>
      <c r="G97" s="12">
        <f>'Baseball Card Page - All Season'!I328</f>
        <v>0</v>
      </c>
      <c r="H97" s="12">
        <f>'Baseball Card Page - All Season'!J328</f>
        <v>0</v>
      </c>
      <c r="I97" s="12">
        <f>'Baseball Card Page - All Season'!K328</f>
        <v>4</v>
      </c>
      <c r="J97" s="12">
        <f>'Baseball Card Page - All Season'!L328</f>
        <v>4</v>
      </c>
      <c r="K97" s="12">
        <f>'Baseball Card Page - All Season'!M328</f>
        <v>0</v>
      </c>
      <c r="L97" s="12">
        <f>'Baseball Card Page - All Season'!N328</f>
        <v>0.647058823529412</v>
      </c>
    </row>
    <row r="98" ht="15" customHeight="1">
      <c r="A98" t="s" s="180">
        <v>243</v>
      </c>
      <c r="B98" s="12">
        <f>'Baseball Card Page - All Season'!D545</f>
        <v>19</v>
      </c>
      <c r="C98" s="12">
        <f>'Baseball Card Page - All Season'!E545</f>
        <v>11</v>
      </c>
      <c r="D98" s="12">
        <f>'Baseball Card Page - All Season'!F545</f>
        <v>0.578947368421053</v>
      </c>
      <c r="E98" s="12">
        <f>'Baseball Card Page - All Season'!G545</f>
        <v>11</v>
      </c>
      <c r="F98" s="12">
        <f>'Baseball Card Page - All Season'!H545</f>
        <v>0</v>
      </c>
      <c r="G98" s="12">
        <f>'Baseball Card Page - All Season'!I545</f>
        <v>0</v>
      </c>
      <c r="H98" s="12">
        <f>'Baseball Card Page - All Season'!J545</f>
        <v>0</v>
      </c>
      <c r="I98" s="12">
        <f>'Baseball Card Page - All Season'!K545</f>
        <v>5</v>
      </c>
      <c r="J98" s="12">
        <f>'Baseball Card Page - All Season'!L545</f>
        <v>3</v>
      </c>
      <c r="K98" s="12">
        <f>'Baseball Card Page - All Season'!M545</f>
        <v>0</v>
      </c>
      <c r="L98" s="12">
        <f>'Baseball Card Page - All Season'!N545</f>
        <v>0.578947368421053</v>
      </c>
    </row>
    <row r="99" ht="15" customHeight="1">
      <c r="A99" t="s" s="180">
        <v>240</v>
      </c>
      <c r="B99" s="12">
        <f>'Baseball Card Page - All Season'!D436</f>
        <v>14</v>
      </c>
      <c r="C99" s="12">
        <f>'Baseball Card Page - All Season'!E436</f>
        <v>10</v>
      </c>
      <c r="D99" s="12">
        <f>'Baseball Card Page - All Season'!F436</f>
        <v>0.714285714285714</v>
      </c>
      <c r="E99" s="12">
        <f>'Baseball Card Page - All Season'!G436</f>
        <v>8</v>
      </c>
      <c r="F99" s="12">
        <f>'Baseball Card Page - All Season'!H436</f>
        <v>1</v>
      </c>
      <c r="G99" s="12">
        <f>'Baseball Card Page - All Season'!I436</f>
        <v>1</v>
      </c>
      <c r="H99" s="12">
        <f>'Baseball Card Page - All Season'!J436</f>
        <v>0</v>
      </c>
      <c r="I99" s="12">
        <f>'Baseball Card Page - All Season'!K436</f>
        <v>3</v>
      </c>
      <c r="J99" s="12">
        <f>'Baseball Card Page - All Season'!L436</f>
        <v>6</v>
      </c>
      <c r="K99" s="12">
        <f>'Baseball Card Page - All Season'!M436</f>
        <v>0.3</v>
      </c>
      <c r="L99" s="12">
        <f>'Baseball Card Page - All Season'!N436</f>
        <v>1.01428571428571</v>
      </c>
    </row>
    <row r="100" ht="15" customHeight="1">
      <c r="A100" t="s" s="31">
        <v>83</v>
      </c>
      <c r="B100" s="12">
        <f>'Baseball Card Page - All Season'!D197</f>
        <v>15</v>
      </c>
      <c r="C100" s="12">
        <f>'Baseball Card Page - All Season'!E197</f>
        <v>10</v>
      </c>
      <c r="D100" s="12">
        <f>'Baseball Card Page - All Season'!F197</f>
        <v>0.666666666666667</v>
      </c>
      <c r="E100" s="12">
        <f>'Baseball Card Page - All Season'!G197</f>
        <v>8</v>
      </c>
      <c r="F100" s="12">
        <f>'Baseball Card Page - All Season'!H197</f>
        <v>2</v>
      </c>
      <c r="G100" s="12">
        <f>'Baseball Card Page - All Season'!I197</f>
        <v>0</v>
      </c>
      <c r="H100" s="12">
        <f>'Baseball Card Page - All Season'!J197</f>
        <v>0</v>
      </c>
      <c r="I100" s="12">
        <f>'Baseball Card Page - All Season'!K197</f>
        <v>1</v>
      </c>
      <c r="J100" s="12">
        <f>'Baseball Card Page - All Season'!L197</f>
        <v>5</v>
      </c>
      <c r="K100" s="12">
        <f>'Baseball Card Page - All Season'!M197</f>
        <v>0.266</v>
      </c>
      <c r="L100" s="12">
        <f>'Baseball Card Page - All Season'!N197</f>
        <v>0.932666666666667</v>
      </c>
    </row>
    <row r="101" ht="15" customHeight="1">
      <c r="A101" t="s" s="31">
        <v>39</v>
      </c>
      <c r="B101" s="12">
        <f>'Baseball Card Page - All Season'!D551</f>
        <v>30</v>
      </c>
      <c r="C101" s="12">
        <f>'Baseball Card Page - All Season'!E551</f>
        <v>10</v>
      </c>
      <c r="D101" s="12">
        <f>'Baseball Card Page - All Season'!F551</f>
        <v>0.333333333333333</v>
      </c>
      <c r="E101" s="12">
        <f>'Baseball Card Page - All Season'!G551</f>
        <v>10</v>
      </c>
      <c r="F101" s="12">
        <f>'Baseball Card Page - All Season'!H551</f>
        <v>0</v>
      </c>
      <c r="G101" s="12">
        <f>'Baseball Card Page - All Season'!I551</f>
        <v>0</v>
      </c>
      <c r="H101" s="12">
        <f>'Baseball Card Page - All Season'!J551</f>
        <v>0</v>
      </c>
      <c r="I101" s="12">
        <f>'Baseball Card Page - All Season'!K551</f>
        <v>4</v>
      </c>
      <c r="J101" s="12">
        <f>'Baseball Card Page - All Season'!L551</f>
        <v>4</v>
      </c>
      <c r="K101" s="12">
        <f>'Baseball Card Page - All Season'!M551</f>
        <v>0</v>
      </c>
      <c r="L101" s="12">
        <f>'Baseball Card Page - All Season'!N551</f>
        <v>0.333333333333333</v>
      </c>
    </row>
    <row r="102" ht="15" customHeight="1">
      <c r="A102" t="s" s="186">
        <v>146</v>
      </c>
      <c r="B102" s="12">
        <f>'Baseball Card Page - All Season'!D566</f>
        <v>14</v>
      </c>
      <c r="C102" s="12">
        <f>'Baseball Card Page - All Season'!E566</f>
        <v>9</v>
      </c>
      <c r="D102" s="12">
        <f>'Baseball Card Page - All Season'!F566</f>
        <v>0.642857142857143</v>
      </c>
      <c r="E102" s="12">
        <f>'Baseball Card Page - All Season'!G566</f>
        <v>8</v>
      </c>
      <c r="F102" s="12">
        <f>'Baseball Card Page - All Season'!H566</f>
        <v>1</v>
      </c>
      <c r="G102" s="12">
        <f>'Baseball Card Page - All Season'!I566</f>
        <v>0</v>
      </c>
      <c r="H102" s="12">
        <f>'Baseball Card Page - All Season'!J566</f>
        <v>0</v>
      </c>
      <c r="I102" s="12">
        <f>'Baseball Card Page - All Season'!K566</f>
        <v>3</v>
      </c>
      <c r="J102" s="12">
        <f>'Baseball Card Page - All Season'!L566</f>
        <v>7</v>
      </c>
      <c r="K102" s="12">
        <f>'Baseball Card Page - All Season'!M566</f>
        <v>0.147777777777778</v>
      </c>
      <c r="L102" s="12">
        <f>'Baseball Card Page - All Season'!N566</f>
        <v>0.790634920634921</v>
      </c>
    </row>
    <row r="103" ht="15" customHeight="1">
      <c r="A103" t="s" s="189">
        <v>88</v>
      </c>
      <c r="B103" s="183">
        <f>'Baseball Card Page - All Season'!D98</f>
        <v>16</v>
      </c>
      <c r="C103" s="12">
        <f>'Baseball Card Page - All Season'!E98</f>
        <v>9</v>
      </c>
      <c r="D103" s="12">
        <f>'Baseball Card Page - All Season'!F98</f>
        <v>0.5625</v>
      </c>
      <c r="E103" s="12">
        <f>'Baseball Card Page - All Season'!G98</f>
        <v>8</v>
      </c>
      <c r="F103" s="12">
        <f>'Baseball Card Page - All Season'!H98</f>
        <v>1</v>
      </c>
      <c r="G103" s="12">
        <f>'Baseball Card Page - All Season'!I98</f>
        <v>0</v>
      </c>
      <c r="H103" s="12">
        <f>'Baseball Card Page - All Season'!J98</f>
        <v>0</v>
      </c>
      <c r="I103" s="12">
        <f>'Baseball Card Page - All Season'!K98</f>
        <v>3</v>
      </c>
      <c r="J103" s="12">
        <f>'Baseball Card Page - All Season'!L98</f>
        <v>6</v>
      </c>
      <c r="K103" s="12">
        <f>'Baseball Card Page - All Season'!M98</f>
        <v>0.147777777777778</v>
      </c>
      <c r="L103" s="12">
        <f>'Baseball Card Page - All Season'!N98</f>
        <v>0.710277777777778</v>
      </c>
    </row>
    <row r="104" ht="15" customHeight="1">
      <c r="A104" t="s" s="184">
        <v>164</v>
      </c>
      <c r="B104" s="12">
        <f>'Baseball Card Page - All Season'!D308</f>
        <v>32</v>
      </c>
      <c r="C104" s="12">
        <f>'Baseball Card Page - All Season'!E308</f>
        <v>14</v>
      </c>
      <c r="D104" s="12">
        <f>'Baseball Card Page - All Season'!F308</f>
        <v>0.4375</v>
      </c>
      <c r="E104" s="12">
        <f>'Baseball Card Page - All Season'!G308</f>
        <v>14</v>
      </c>
      <c r="F104" s="12">
        <f>'Baseball Card Page - All Season'!H308</f>
        <v>0</v>
      </c>
      <c r="G104" s="12">
        <f>'Baseball Card Page - All Season'!I308</f>
        <v>0</v>
      </c>
      <c r="H104" s="12">
        <f>'Baseball Card Page - All Season'!J308</f>
        <v>0</v>
      </c>
      <c r="I104" s="12">
        <f>'Baseball Card Page - All Season'!K308</f>
        <v>5</v>
      </c>
      <c r="J104" s="12">
        <f>'Baseball Card Page - All Season'!L308</f>
        <v>5</v>
      </c>
      <c r="K104" s="12">
        <f>'Baseball Card Page - All Season'!M308</f>
        <v>0</v>
      </c>
      <c r="L104" s="12">
        <f>'Baseball Card Page - All Season'!N308</f>
        <v>0.4375</v>
      </c>
    </row>
    <row r="105" ht="15" customHeight="1">
      <c r="A105" t="s" s="180">
        <v>233</v>
      </c>
      <c r="B105" s="12">
        <f>'Baseball Card Page - All Season'!D388</f>
        <v>17</v>
      </c>
      <c r="C105" s="12">
        <f>'Baseball Card Page - All Season'!E388</f>
        <v>9</v>
      </c>
      <c r="D105" s="12">
        <f>'Baseball Card Page - All Season'!F388</f>
        <v>0.529411764705882</v>
      </c>
      <c r="E105" s="12">
        <f>'Baseball Card Page - All Season'!G388</f>
        <v>5</v>
      </c>
      <c r="F105" s="12">
        <f>'Baseball Card Page - All Season'!H388</f>
        <v>4</v>
      </c>
      <c r="G105" s="12">
        <f>'Baseball Card Page - All Season'!I388</f>
        <v>0</v>
      </c>
      <c r="H105" s="12">
        <f>'Baseball Card Page - All Season'!J388</f>
        <v>0</v>
      </c>
      <c r="I105" s="12">
        <f>'Baseball Card Page - All Season'!K388</f>
        <v>5</v>
      </c>
      <c r="J105" s="12">
        <f>'Baseball Card Page - All Season'!L388</f>
        <v>4</v>
      </c>
      <c r="K105" s="12">
        <f>'Baseball Card Page - All Season'!M388</f>
        <v>0.591111111111111</v>
      </c>
      <c r="L105" s="12">
        <f>'Baseball Card Page - All Season'!N388</f>
        <v>1.12052287581699</v>
      </c>
    </row>
    <row r="106" ht="15" customHeight="1">
      <c r="A106" t="s" s="180">
        <v>213</v>
      </c>
      <c r="B106" s="12">
        <f>'2018 Field of Dreamers - 2018 -'!C73</f>
        <v>19</v>
      </c>
      <c r="C106" s="12">
        <f>'2018 Field of Dreamers - 2018 -'!D73</f>
        <v>9</v>
      </c>
      <c r="D106" s="12">
        <f>'2018 Field of Dreamers - 2018 -'!E73</f>
        <v>0.473684210526316</v>
      </c>
      <c r="E106" s="12">
        <f>'2018 Field of Dreamers - 2018 -'!F73</f>
        <v>9</v>
      </c>
      <c r="F106" s="12">
        <f>'2018 Field of Dreamers - 2018 -'!G73</f>
        <v>0</v>
      </c>
      <c r="G106" s="12">
        <f>'2018 Field of Dreamers - 2018 -'!H73</f>
        <v>0</v>
      </c>
      <c r="H106" s="12">
        <f>'2018 Field of Dreamers - 2018 -'!I73</f>
        <v>0</v>
      </c>
      <c r="I106" s="12">
        <f>'2018 Field of Dreamers - 2018 -'!J73</f>
        <v>4</v>
      </c>
      <c r="J106" s="12">
        <f>'2018 Field of Dreamers - 2018 -'!K73</f>
        <v>3</v>
      </c>
      <c r="K106" s="12">
        <f>'2018 Field of Dreamers - 2018 -'!L73</f>
        <v>0</v>
      </c>
      <c r="L106" s="12">
        <f>'2018 Field of Dreamers - 2018 -'!M73</f>
        <v>0.473684210526316</v>
      </c>
    </row>
    <row r="107" ht="15" customHeight="1">
      <c r="A107" t="s" s="31">
        <v>105</v>
      </c>
      <c r="B107" s="12">
        <f>'Baseball Card Page - All Season'!D605</f>
        <v>13</v>
      </c>
      <c r="C107" s="12">
        <f>'Baseball Card Page - All Season'!E605</f>
        <v>8</v>
      </c>
      <c r="D107" s="12">
        <f>'Baseball Card Page - All Season'!F605</f>
        <v>0.615384615384615</v>
      </c>
      <c r="E107" s="12">
        <f>'Baseball Card Page - All Season'!G605</f>
        <v>3</v>
      </c>
      <c r="F107" s="12">
        <f>'Baseball Card Page - All Season'!H605</f>
        <v>1</v>
      </c>
      <c r="G107" s="12">
        <f>'Baseball Card Page - All Season'!I605</f>
        <v>1</v>
      </c>
      <c r="H107" s="12">
        <f>'Baseball Card Page - All Season'!J605</f>
        <v>3</v>
      </c>
      <c r="I107" s="12">
        <f>'Baseball Card Page - All Season'!K605</f>
        <v>5</v>
      </c>
      <c r="J107" s="12">
        <f>'Baseball Card Page - All Season'!L605</f>
        <v>9</v>
      </c>
      <c r="K107" s="12">
        <f>'Baseball Card Page - All Season'!M605</f>
        <v>1.125</v>
      </c>
      <c r="L107" s="12">
        <f>'Baseball Card Page - All Season'!N605</f>
        <v>1.74038461538462</v>
      </c>
    </row>
    <row r="108" ht="15" customHeight="1">
      <c r="A108" t="s" s="180">
        <v>200</v>
      </c>
      <c r="B108" s="12">
        <f>'Baseball Card Page - All Season'!D621</f>
        <v>12</v>
      </c>
      <c r="C108" s="12">
        <f>'Baseball Card Page - All Season'!E621</f>
        <v>8</v>
      </c>
      <c r="D108" s="12">
        <f>'Baseball Card Page - All Season'!F621</f>
        <v>0.666666666666667</v>
      </c>
      <c r="E108" s="12">
        <f>'Baseball Card Page - All Season'!G621</f>
        <v>8</v>
      </c>
      <c r="F108" s="12">
        <f>'Baseball Card Page - All Season'!H621</f>
        <v>0</v>
      </c>
      <c r="G108" s="12">
        <f>'Baseball Card Page - All Season'!I621</f>
        <v>0</v>
      </c>
      <c r="H108" s="12">
        <f>'Baseball Card Page - All Season'!J621</f>
        <v>0</v>
      </c>
      <c r="I108" s="12">
        <f>'Baseball Card Page - All Season'!K621</f>
        <v>1</v>
      </c>
      <c r="J108" s="12">
        <f>'Baseball Card Page - All Season'!L621</f>
        <v>5</v>
      </c>
      <c r="K108" s="12">
        <f>'Baseball Card Page - All Season'!M621</f>
        <v>0</v>
      </c>
      <c r="L108" s="12">
        <f>'Baseball Card Page - All Season'!N621</f>
        <v>0.666666666666667</v>
      </c>
    </row>
    <row r="109" ht="15" customHeight="1">
      <c r="A109" t="s" s="180">
        <v>149</v>
      </c>
      <c r="B109" s="12">
        <f>'Baseball Card Page - All Season'!D664</f>
        <v>12</v>
      </c>
      <c r="C109" s="12">
        <f>'Baseball Card Page - All Season'!E664</f>
        <v>8</v>
      </c>
      <c r="D109" s="12">
        <f>'Baseball Card Page - All Season'!F664</f>
        <v>0.666666666666667</v>
      </c>
      <c r="E109" s="12">
        <f>'Baseball Card Page - All Season'!G664</f>
        <v>8</v>
      </c>
      <c r="F109" s="12">
        <f>'Baseball Card Page - All Season'!H664</f>
        <v>0</v>
      </c>
      <c r="G109" s="12">
        <f>'Baseball Card Page - All Season'!I664</f>
        <v>0</v>
      </c>
      <c r="H109" s="12">
        <f>'Baseball Card Page - All Season'!J664</f>
        <v>0</v>
      </c>
      <c r="I109" s="12">
        <f>'Baseball Card Page - All Season'!K664</f>
        <v>2</v>
      </c>
      <c r="J109" s="12">
        <f>'Baseball Card Page - All Season'!L664</f>
        <v>2</v>
      </c>
      <c r="K109" s="12">
        <f>'Baseball Card Page - All Season'!M664</f>
        <v>0</v>
      </c>
      <c r="L109" s="12">
        <f>'Baseball Card Page - All Season'!N664</f>
        <v>2</v>
      </c>
    </row>
    <row r="110" ht="15" customHeight="1">
      <c r="A110" t="s" s="31">
        <v>36</v>
      </c>
      <c r="B110" s="12">
        <f>'Baseball Card Page - All Season'!D56</f>
        <v>11</v>
      </c>
      <c r="C110" s="12">
        <f>'Baseball Card Page - All Season'!E56</f>
        <v>7</v>
      </c>
      <c r="D110" s="12">
        <f>'Baseball Card Page - All Season'!F56</f>
        <v>0.636363636363636</v>
      </c>
      <c r="E110" s="12">
        <f>'Baseball Card Page - All Season'!G56</f>
        <v>7</v>
      </c>
      <c r="F110" s="12">
        <f>'Baseball Card Page - All Season'!H56</f>
        <v>0</v>
      </c>
      <c r="G110" s="12">
        <f>'Baseball Card Page - All Season'!I56</f>
        <v>0</v>
      </c>
      <c r="H110" s="12">
        <f>'Baseball Card Page - All Season'!J56</f>
        <v>0</v>
      </c>
      <c r="I110" s="12">
        <f>'Baseball Card Page - All Season'!K56</f>
        <v>1</v>
      </c>
      <c r="J110" s="12">
        <f>'Baseball Card Page - All Season'!L56</f>
        <v>0</v>
      </c>
      <c r="K110" s="12">
        <f>'Baseball Card Page - All Season'!M56</f>
        <v>0</v>
      </c>
      <c r="L110" s="12">
        <f>'Baseball Card Page - All Season'!N56</f>
        <v>0.636363636363636</v>
      </c>
    </row>
    <row r="111" ht="15" customHeight="1">
      <c r="A111" t="s" s="31">
        <v>107</v>
      </c>
      <c r="B111" s="12">
        <f>'Baseball Card Page - All Season'!D601</f>
        <v>9</v>
      </c>
      <c r="C111" s="12">
        <f>'Baseball Card Page - All Season'!E601</f>
        <v>6</v>
      </c>
      <c r="D111" s="12">
        <f>'Baseball Card Page - All Season'!F601</f>
        <v>0.666666666666667</v>
      </c>
      <c r="E111" s="12">
        <f>'Baseball Card Page - All Season'!G601</f>
        <v>4</v>
      </c>
      <c r="F111" s="12">
        <f>'Baseball Card Page - All Season'!H601</f>
        <v>2</v>
      </c>
      <c r="G111" s="12">
        <f>'Baseball Card Page - All Season'!I601</f>
        <v>0</v>
      </c>
      <c r="H111" s="12">
        <f>'Baseball Card Page - All Season'!J601</f>
        <v>0</v>
      </c>
      <c r="I111" s="12">
        <f>'Baseball Card Page - All Season'!K601</f>
        <v>5</v>
      </c>
      <c r="J111" s="12">
        <f>'Baseball Card Page - All Season'!L601</f>
        <v>5</v>
      </c>
      <c r="K111" s="12">
        <f>'Baseball Card Page - All Season'!M601</f>
        <v>0.443333333333333</v>
      </c>
      <c r="L111" s="12">
        <f>'Baseball Card Page - All Season'!N601</f>
        <v>1.11</v>
      </c>
    </row>
    <row r="112" ht="15" customHeight="1">
      <c r="A112" t="s" s="31">
        <v>25</v>
      </c>
      <c r="B112" s="12">
        <f>'Baseball Card Page - All Season'!D287</f>
        <v>10</v>
      </c>
      <c r="C112" s="12">
        <f>'Baseball Card Page - All Season'!E287</f>
        <v>6</v>
      </c>
      <c r="D112" s="12">
        <f>'Baseball Card Page - All Season'!F287</f>
        <v>0.6</v>
      </c>
      <c r="E112" s="12">
        <f>'Baseball Card Page - All Season'!G287</f>
        <v>4</v>
      </c>
      <c r="F112" s="12">
        <f>'Baseball Card Page - All Season'!H287</f>
        <v>2</v>
      </c>
      <c r="G112" s="12">
        <f>'Baseball Card Page - All Season'!I287</f>
        <v>0</v>
      </c>
      <c r="H112" s="12">
        <f>'Baseball Card Page - All Season'!J287</f>
        <v>0</v>
      </c>
      <c r="I112" s="12">
        <f>'Baseball Card Page - All Season'!K287</f>
        <v>2</v>
      </c>
      <c r="J112" s="12">
        <f>'Baseball Card Page - All Season'!L287</f>
        <v>4</v>
      </c>
      <c r="K112" s="12">
        <f>'Baseball Card Page - All Season'!M287</f>
        <v>0.443333333333333</v>
      </c>
      <c r="L112" s="12">
        <f>'Baseball Card Page - All Season'!N287</f>
        <v>1.04333333333333</v>
      </c>
    </row>
    <row r="113" ht="15" customHeight="1">
      <c r="A113" t="s" s="180">
        <v>241</v>
      </c>
      <c r="B113" s="12">
        <f>'Baseball Card Page - All Season'!D667</f>
        <v>12</v>
      </c>
      <c r="C113" s="12">
        <f>'Baseball Card Page - All Season'!E667</f>
        <v>6</v>
      </c>
      <c r="D113" s="12">
        <f>'Baseball Card Page - All Season'!F667</f>
        <v>0.5</v>
      </c>
      <c r="E113" s="12">
        <f>'Baseball Card Page - All Season'!G667</f>
        <v>4</v>
      </c>
      <c r="F113" s="12">
        <f>'Baseball Card Page - All Season'!H667</f>
        <v>2</v>
      </c>
      <c r="G113" s="12">
        <f>'Baseball Card Page - All Season'!I667</f>
        <v>0</v>
      </c>
      <c r="H113" s="12">
        <f>'Baseball Card Page - All Season'!J667</f>
        <v>0</v>
      </c>
      <c r="I113" s="12">
        <f>'Baseball Card Page - All Season'!K667</f>
        <v>4</v>
      </c>
      <c r="J113" s="12">
        <f>'Baseball Card Page - All Season'!L667</f>
        <v>3</v>
      </c>
      <c r="K113" s="12">
        <f>'Baseball Card Page - All Season'!M667</f>
        <v>0.443333333333333</v>
      </c>
      <c r="L113" s="12">
        <f>'Baseball Card Page - All Season'!N667</f>
        <v>0.943333333333333</v>
      </c>
    </row>
    <row r="114" ht="15" customHeight="1">
      <c r="A114" t="s" s="180">
        <v>224</v>
      </c>
      <c r="B114" s="12">
        <f>'Baseball Card Page - All Season'!D572</f>
        <v>13</v>
      </c>
      <c r="C114" s="12">
        <f>'Baseball Card Page - All Season'!E572</f>
        <v>8</v>
      </c>
      <c r="D114" s="12">
        <f>'Baseball Card Page - All Season'!F572</f>
        <v>0.615384615384615</v>
      </c>
      <c r="E114" s="12">
        <f>'Baseball Card Page - All Season'!G572</f>
        <v>8</v>
      </c>
      <c r="F114" s="12">
        <f>'Baseball Card Page - All Season'!H572</f>
        <v>0</v>
      </c>
      <c r="G114" s="12">
        <f>'Baseball Card Page - All Season'!I572</f>
        <v>0</v>
      </c>
      <c r="H114" s="12">
        <f>'Baseball Card Page - All Season'!J572</f>
        <v>0</v>
      </c>
      <c r="I114" s="12">
        <f>'Baseball Card Page - All Season'!K572</f>
        <v>5</v>
      </c>
      <c r="J114" s="12">
        <f>'Baseball Card Page - All Season'!L572</f>
        <v>5</v>
      </c>
      <c r="K114" s="12">
        <f>'Baseball Card Page - All Season'!M572</f>
        <v>0</v>
      </c>
      <c r="L114" s="12">
        <f>'Baseball Card Page - All Season'!N572</f>
        <v>0.615384615384615</v>
      </c>
    </row>
    <row r="115" ht="15" customHeight="1">
      <c r="A115" t="s" s="180">
        <v>242</v>
      </c>
      <c r="B115" s="12">
        <f>'Baseball Card Page - All Season'!D331</f>
        <v>9</v>
      </c>
      <c r="C115" s="12">
        <f>'Baseball Card Page - All Season'!E331</f>
        <v>6</v>
      </c>
      <c r="D115" s="12">
        <f>'Baseball Card Page - All Season'!F331</f>
        <v>0.666666666666667</v>
      </c>
      <c r="E115" s="12">
        <f>'Baseball Card Page - All Season'!G331</f>
        <v>6</v>
      </c>
      <c r="F115" s="12">
        <f>'Baseball Card Page - All Season'!H331</f>
        <v>0</v>
      </c>
      <c r="G115" s="12">
        <f>'Baseball Card Page - All Season'!I331</f>
        <v>0</v>
      </c>
      <c r="H115" s="12">
        <f>'Baseball Card Page - All Season'!J331</f>
        <v>0</v>
      </c>
      <c r="I115" s="12">
        <f>'Baseball Card Page - All Season'!K331</f>
        <v>3</v>
      </c>
      <c r="J115" s="12">
        <f>'Baseball Card Page - All Season'!L331</f>
        <v>3</v>
      </c>
      <c r="K115" s="12">
        <f>'Baseball Card Page - All Season'!M331</f>
        <v>0</v>
      </c>
      <c r="L115" s="12">
        <f>'Baseball Card Page - All Season'!N331</f>
        <v>0.666666666666667</v>
      </c>
    </row>
    <row r="116" ht="15" customHeight="1">
      <c r="A116" t="s" s="181">
        <v>217</v>
      </c>
      <c r="B116" s="37">
        <f>'2018 Field of Dreamers - 2018 -'!C80</f>
        <v>8</v>
      </c>
      <c r="C116" s="37">
        <f>'2018 Field of Dreamers - 2018 -'!D80</f>
        <v>6</v>
      </c>
      <c r="D116" s="52">
        <f>'2018 Field of Dreamers - 2018 -'!E80</f>
        <v>0.75</v>
      </c>
      <c r="E116" s="37">
        <f>'2018 Field of Dreamers - 2018 -'!F80</f>
        <v>6</v>
      </c>
      <c r="F116" s="37">
        <f>'2018 Field of Dreamers - 2018 -'!G80</f>
        <v>0</v>
      </c>
      <c r="G116" s="37">
        <f>'2018 Field of Dreamers - 2018 -'!H80</f>
        <v>0</v>
      </c>
      <c r="H116" s="37">
        <f>'2018 Field of Dreamers - 2018 -'!I80</f>
        <v>0</v>
      </c>
      <c r="I116" s="37">
        <f>'2018 Field of Dreamers - 2018 -'!J80</f>
        <v>3</v>
      </c>
      <c r="J116" s="37">
        <f>'2018 Field of Dreamers - 2018 -'!K80</f>
        <v>3</v>
      </c>
      <c r="K116" s="52">
        <f>'2018 Field of Dreamers - 2018 -'!L80</f>
        <v>0</v>
      </c>
      <c r="L116" s="52">
        <f>'2018 Field of Dreamers - 2018 -'!M80</f>
        <v>0.75</v>
      </c>
    </row>
    <row r="117" ht="15" customHeight="1">
      <c r="A117" t="s" s="180">
        <v>163</v>
      </c>
      <c r="B117" s="37">
        <f>'Baseball Card Page - All Season'!D580</f>
        <v>11</v>
      </c>
      <c r="C117" s="37">
        <f>'Baseball Card Page - All Season'!E580</f>
        <v>6</v>
      </c>
      <c r="D117" s="52">
        <f>'Baseball Card Page - All Season'!F580</f>
        <v>0.545454545454545</v>
      </c>
      <c r="E117" s="37">
        <f>'Baseball Card Page - All Season'!G580</f>
        <v>5</v>
      </c>
      <c r="F117" s="37">
        <f>'Baseball Card Page - All Season'!H580</f>
        <v>0</v>
      </c>
      <c r="G117" s="37">
        <f>'Baseball Card Page - All Season'!I580</f>
        <v>1</v>
      </c>
      <c r="H117" s="37">
        <f>'Baseball Card Page - All Season'!J580</f>
        <v>0</v>
      </c>
      <c r="I117" s="37">
        <f>'Baseball Card Page - All Season'!K580</f>
        <v>3</v>
      </c>
      <c r="J117" s="37">
        <f>'Baseball Card Page - All Season'!L580</f>
        <v>3</v>
      </c>
      <c r="K117" s="52">
        <f>'Baseball Card Page - All Season'!M580</f>
        <v>0.278333333333333</v>
      </c>
      <c r="L117" s="52">
        <f>'Baseball Card Page - All Season'!N580</f>
        <v>0.823787878787878</v>
      </c>
    </row>
    <row r="118" ht="15" customHeight="1">
      <c r="A118" t="s" s="180">
        <v>165</v>
      </c>
      <c r="B118" s="12">
        <f>'Baseball Card Page - All Season'!D688</f>
        <v>10</v>
      </c>
      <c r="C118" s="12">
        <f>'Baseball Card Page - All Season'!E688</f>
        <v>6</v>
      </c>
      <c r="D118" s="12">
        <f>'Baseball Card Page - All Season'!F688</f>
        <v>0.6</v>
      </c>
      <c r="E118" s="12">
        <f>'Baseball Card Page - All Season'!G688</f>
        <v>5</v>
      </c>
      <c r="F118" s="12">
        <f>'Baseball Card Page - All Season'!H688</f>
        <v>1</v>
      </c>
      <c r="G118" s="12">
        <f>'Baseball Card Page - All Season'!I688</f>
        <v>0</v>
      </c>
      <c r="H118" s="12">
        <f>'Baseball Card Page - All Season'!J688</f>
        <v>0</v>
      </c>
      <c r="I118" s="12">
        <f>'Baseball Card Page - All Season'!K688</f>
        <v>3</v>
      </c>
      <c r="J118" s="12">
        <f>'Baseball Card Page - All Season'!L688</f>
        <v>0</v>
      </c>
      <c r="K118" s="12">
        <f>'Baseball Card Page - All Season'!M688</f>
        <v>0.221666666666667</v>
      </c>
      <c r="L118" s="12">
        <f>'Baseball Card Page - All Season'!N688</f>
        <v>0.821666666666667</v>
      </c>
    </row>
    <row r="119" ht="15" customHeight="1">
      <c r="A119" t="s" s="31">
        <v>33</v>
      </c>
      <c r="B119" s="12">
        <f>'Baseball Card Page - All Season'!D299</f>
        <v>7</v>
      </c>
      <c r="C119" s="12">
        <f>'Baseball Card Page - All Season'!E299</f>
        <v>5</v>
      </c>
      <c r="D119" s="12">
        <f>'Baseball Card Page - All Season'!F299</f>
        <v>0.714285714285714</v>
      </c>
      <c r="E119" s="12">
        <f>'Baseball Card Page - All Season'!G299</f>
        <v>5</v>
      </c>
      <c r="F119" s="12">
        <f>'Baseball Card Page - All Season'!H299</f>
        <v>0</v>
      </c>
      <c r="G119" s="12">
        <f>'Baseball Card Page - All Season'!I299</f>
        <v>0</v>
      </c>
      <c r="H119" s="12">
        <f>'Baseball Card Page - All Season'!J299</f>
        <v>0</v>
      </c>
      <c r="I119" s="12">
        <f>'Baseball Card Page - All Season'!K299</f>
        <v>2</v>
      </c>
      <c r="J119" s="12">
        <f>'Baseball Card Page - All Season'!L299</f>
        <v>3</v>
      </c>
      <c r="K119" s="12">
        <f>'Baseball Card Page - All Season'!M299</f>
        <v>0</v>
      </c>
      <c r="L119" s="12">
        <f>'Baseball Card Page - All Season'!N299</f>
        <v>0.714285714285714</v>
      </c>
    </row>
    <row r="120" ht="15" customHeight="1">
      <c r="A120" t="s" s="30">
        <v>214</v>
      </c>
      <c r="B120" s="12">
        <f>'2018 Field of Dreamers - 2018 -'!C74</f>
        <v>5</v>
      </c>
      <c r="C120" s="12">
        <f>'2018 Field of Dreamers - 2018 -'!D74</f>
        <v>5</v>
      </c>
      <c r="D120" s="12">
        <f>'2018 Field of Dreamers - 2018 -'!E74</f>
        <v>1</v>
      </c>
      <c r="E120" s="12">
        <f>'2018 Field of Dreamers - 2018 -'!F74</f>
        <v>4</v>
      </c>
      <c r="F120" s="12">
        <f>'2018 Field of Dreamers - 2018 -'!G74</f>
        <v>0</v>
      </c>
      <c r="G120" s="12">
        <f>'2018 Field of Dreamers - 2018 -'!H74</f>
        <v>1</v>
      </c>
      <c r="H120" s="12">
        <f>'2018 Field of Dreamers - 2018 -'!I74</f>
        <v>0</v>
      </c>
      <c r="I120" s="12">
        <f>'2018 Field of Dreamers - 2018 -'!J74</f>
        <v>3</v>
      </c>
      <c r="J120" s="12">
        <f>'2018 Field of Dreamers - 2018 -'!K74</f>
        <v>3</v>
      </c>
      <c r="K120" s="12">
        <f>'2018 Field of Dreamers - 2018 -'!L74</f>
        <v>0.3334</v>
      </c>
      <c r="L120" s="12">
        <f>'2018 Field of Dreamers - 2018 -'!M74</f>
        <v>1.3334</v>
      </c>
    </row>
    <row r="121" ht="15" customHeight="1">
      <c r="A121" t="s" s="180">
        <v>245</v>
      </c>
      <c r="B121" s="12">
        <f>'Baseball Card Page - All Season'!D249</f>
        <v>5</v>
      </c>
      <c r="C121" s="12">
        <f>'Baseball Card Page - All Season'!E249</f>
        <v>5</v>
      </c>
      <c r="D121" s="12">
        <f>'Baseball Card Page - All Season'!F249</f>
        <v>1</v>
      </c>
      <c r="E121" s="12">
        <f>'Baseball Card Page - All Season'!G249</f>
        <v>3</v>
      </c>
      <c r="F121" s="12">
        <f>'Baseball Card Page - All Season'!H249</f>
        <v>0</v>
      </c>
      <c r="G121" s="12">
        <f>'Baseball Card Page - All Season'!I249</f>
        <v>1</v>
      </c>
      <c r="H121" s="12">
        <f>'Baseball Card Page - All Season'!J249</f>
        <v>1</v>
      </c>
      <c r="I121" s="12">
        <f>'Baseball Card Page - All Season'!K249</f>
        <v>4</v>
      </c>
      <c r="J121" s="12">
        <f>'Baseball Card Page - All Season'!L249</f>
        <v>2</v>
      </c>
      <c r="K121" s="12">
        <f>'Baseball Card Page - All Season'!M249</f>
        <v>0.734</v>
      </c>
      <c r="L121" s="12">
        <f>'Baseball Card Page - All Season'!N249</f>
        <v>1.734</v>
      </c>
    </row>
    <row r="122" ht="15" customHeight="1">
      <c r="A122" t="s" s="180">
        <v>248</v>
      </c>
      <c r="B122" s="12">
        <f>'Baseball Card Page - All Season'!D268</f>
        <v>17</v>
      </c>
      <c r="C122" s="12">
        <f>'Baseball Card Page - All Season'!E268</f>
        <v>9</v>
      </c>
      <c r="D122" s="12">
        <f>'Baseball Card Page - All Season'!F268</f>
        <v>0.529411764705882</v>
      </c>
      <c r="E122" s="12">
        <f>'Baseball Card Page - All Season'!G268</f>
        <v>8</v>
      </c>
      <c r="F122" s="12">
        <f>'Baseball Card Page - All Season'!H268</f>
        <v>1</v>
      </c>
      <c r="G122" s="12">
        <f>'Baseball Card Page - All Season'!I268</f>
        <v>0</v>
      </c>
      <c r="H122" s="12">
        <f>'Baseball Card Page - All Season'!J268</f>
        <v>0</v>
      </c>
      <c r="I122" s="12">
        <f>'Baseball Card Page - All Season'!K268</f>
        <v>4</v>
      </c>
      <c r="J122" s="12">
        <f>'Baseball Card Page - All Season'!L268</f>
        <v>3</v>
      </c>
      <c r="K122" s="12">
        <f>'Baseball Card Page - All Season'!M268</f>
        <v>0.147777777777778</v>
      </c>
      <c r="L122" s="12">
        <f>'Baseball Card Page - All Season'!N268</f>
        <v>0.67718954248366</v>
      </c>
    </row>
    <row r="123" ht="15" customHeight="1">
      <c r="A123" t="s" s="180">
        <v>247</v>
      </c>
      <c r="B123" s="12">
        <f>'Baseball Card Page - All Season'!D132</f>
        <v>17</v>
      </c>
      <c r="C123" s="12">
        <f>'Baseball Card Page - All Season'!E132</f>
        <v>9</v>
      </c>
      <c r="D123" s="12">
        <f>'Baseball Card Page - All Season'!F132</f>
        <v>0.529411764705882</v>
      </c>
      <c r="E123" s="12">
        <f>'Baseball Card Page - All Season'!G132</f>
        <v>8</v>
      </c>
      <c r="F123" s="12">
        <f>'Baseball Card Page - All Season'!H132</f>
        <v>1</v>
      </c>
      <c r="G123" s="12">
        <f>'Baseball Card Page - All Season'!I132</f>
        <v>0</v>
      </c>
      <c r="H123" s="12">
        <f>'Baseball Card Page - All Season'!J132</f>
        <v>0</v>
      </c>
      <c r="I123" s="12">
        <f>'Baseball Card Page - All Season'!K132</f>
        <v>3</v>
      </c>
      <c r="J123" s="12">
        <f>'Baseball Card Page - All Season'!L132</f>
        <v>8</v>
      </c>
      <c r="K123" s="12">
        <f>'Baseball Card Page - All Season'!M132</f>
        <v>0.147777777777778</v>
      </c>
      <c r="L123" s="12">
        <f>'Baseball Card Page - All Season'!N132</f>
        <v>0.67718954248366</v>
      </c>
    </row>
    <row r="124" ht="15" customHeight="1">
      <c r="A124" t="s" s="31">
        <v>111</v>
      </c>
      <c r="B124" s="12">
        <f>'Baseball Card Page - All Season'!D548</f>
        <v>4</v>
      </c>
      <c r="C124" s="12">
        <f>'Baseball Card Page - All Season'!E548</f>
        <v>4</v>
      </c>
      <c r="D124" s="12">
        <f>'Baseball Card Page - All Season'!F548</f>
        <v>1</v>
      </c>
      <c r="E124" s="12">
        <f>'Baseball Card Page - All Season'!G548</f>
        <v>1</v>
      </c>
      <c r="F124" s="12">
        <f>'Baseball Card Page - All Season'!H548</f>
        <v>3</v>
      </c>
      <c r="G124" s="12">
        <f>'Baseball Card Page - All Season'!I548</f>
        <v>0</v>
      </c>
      <c r="H124" s="12">
        <f>'Baseball Card Page - All Season'!J548</f>
        <v>0</v>
      </c>
      <c r="I124" s="12">
        <f>'Baseball Card Page - All Season'!K548</f>
        <v>1</v>
      </c>
      <c r="J124" s="12">
        <f>'Baseball Card Page - All Season'!L548</f>
        <v>2</v>
      </c>
      <c r="K124" s="12">
        <f>'Baseball Card Page - All Season'!M548</f>
        <v>0.9975000000000001</v>
      </c>
      <c r="L124" s="12">
        <f>'Baseball Card Page - All Season'!N548</f>
        <v>1.9975</v>
      </c>
    </row>
    <row r="125" ht="15" customHeight="1">
      <c r="A125" t="s" s="190">
        <v>168</v>
      </c>
      <c r="B125" s="191">
        <f>'Baseball Card Page - All Season'!D397</f>
        <v>4</v>
      </c>
      <c r="C125" s="49">
        <f>'Baseball Card Page - All Season'!E397</f>
        <v>4</v>
      </c>
      <c r="D125" s="49">
        <f>'Baseball Card Page - All Season'!F397</f>
        <v>1</v>
      </c>
      <c r="E125" s="49">
        <f>'Baseball Card Page - All Season'!G397</f>
        <v>1</v>
      </c>
      <c r="F125" s="49">
        <f>'Baseball Card Page - All Season'!H397</f>
        <v>1</v>
      </c>
      <c r="G125" s="49">
        <f>'Baseball Card Page - All Season'!I397</f>
        <v>2</v>
      </c>
      <c r="H125" s="49">
        <f>'Baseball Card Page - All Season'!J397</f>
        <v>0</v>
      </c>
      <c r="I125" s="49">
        <f>'Baseball Card Page - All Season'!K397</f>
        <v>5</v>
      </c>
      <c r="J125" s="49">
        <f>'Baseball Card Page - All Season'!L397</f>
        <v>2</v>
      </c>
      <c r="K125" s="49">
        <f>'Baseball Card Page - All Season'!M397</f>
        <v>1.1675</v>
      </c>
      <c r="L125" s="49">
        <f>'Baseball Card Page - All Season'!N397</f>
        <v>2.1675</v>
      </c>
    </row>
    <row r="126" ht="15" customHeight="1">
      <c r="A126" t="s" s="154">
        <v>47</v>
      </c>
      <c r="B126" s="183">
        <f>'Baseball Card Page - All Season'!D319</f>
        <v>14</v>
      </c>
      <c r="C126" s="12">
        <f>'Baseball Card Page - All Season'!E319</f>
        <v>4</v>
      </c>
      <c r="D126" s="12">
        <f>'Baseball Card Page - All Season'!F319</f>
        <v>0.285714285714286</v>
      </c>
      <c r="E126" s="12">
        <f>'Baseball Card Page - All Season'!G319</f>
        <v>4</v>
      </c>
      <c r="F126" s="12">
        <f>'Baseball Card Page - All Season'!H319</f>
        <v>0</v>
      </c>
      <c r="G126" s="12">
        <f>'Baseball Card Page - All Season'!I319</f>
        <v>0</v>
      </c>
      <c r="H126" s="12">
        <f>'Baseball Card Page - All Season'!J319</f>
        <v>0</v>
      </c>
      <c r="I126" s="12">
        <f>'Baseball Card Page - All Season'!K319</f>
        <v>2</v>
      </c>
      <c r="J126" s="12">
        <f>'Baseball Card Page - All Season'!L319</f>
        <v>2</v>
      </c>
      <c r="K126" s="12">
        <f>'Baseball Card Page - All Season'!M319</f>
        <v>0</v>
      </c>
      <c r="L126" s="12">
        <f>'Baseball Card Page - All Season'!N319</f>
        <v>0.285714285714286</v>
      </c>
    </row>
    <row r="127" ht="15" customHeight="1">
      <c r="A127" t="s" s="184">
        <v>249</v>
      </c>
      <c r="B127" s="12">
        <f>'Baseball Card Page - All Season'!D464</f>
        <v>14</v>
      </c>
      <c r="C127" s="12">
        <f>'Baseball Card Page - All Season'!E464</f>
        <v>4</v>
      </c>
      <c r="D127" s="12">
        <f>'Baseball Card Page - All Season'!F464</f>
        <v>0.285714285714286</v>
      </c>
      <c r="E127" s="12">
        <f>'Baseball Card Page - All Season'!G464</f>
        <v>4</v>
      </c>
      <c r="F127" s="12">
        <f>'Baseball Card Page - All Season'!H464</f>
        <v>0</v>
      </c>
      <c r="G127" s="12">
        <f>'Baseball Card Page - All Season'!I464</f>
        <v>0</v>
      </c>
      <c r="H127" s="12">
        <f>'Baseball Card Page - All Season'!J464</f>
        <v>0</v>
      </c>
      <c r="I127" s="12">
        <f>'Baseball Card Page - All Season'!K464</f>
        <v>2</v>
      </c>
      <c r="J127" s="12">
        <f>'Baseball Card Page - All Season'!L464</f>
        <v>2</v>
      </c>
      <c r="K127" s="12">
        <f>'Baseball Card Page - All Season'!M464</f>
        <v>0</v>
      </c>
      <c r="L127" s="12">
        <f>'Baseball Card Page - All Season'!N464</f>
        <v>0.285714285714286</v>
      </c>
    </row>
    <row r="128" ht="15" customHeight="1">
      <c r="A128" t="s" s="186">
        <v>37</v>
      </c>
      <c r="B128" s="12">
        <f>'Baseball Card Page - All Season'!D394</f>
        <v>7</v>
      </c>
      <c r="C128" s="12">
        <f>'Baseball Card Page - All Season'!E394</f>
        <v>4</v>
      </c>
      <c r="D128" s="12">
        <f>'Baseball Card Page - All Season'!F394</f>
        <v>0.571428571428571</v>
      </c>
      <c r="E128" s="12">
        <f>'Baseball Card Page - All Season'!G394</f>
        <v>4</v>
      </c>
      <c r="F128" s="12">
        <f>'Baseball Card Page - All Season'!H394</f>
        <v>0</v>
      </c>
      <c r="G128" s="12">
        <f>'Baseball Card Page - All Season'!I394</f>
        <v>0</v>
      </c>
      <c r="H128" s="12">
        <f>'Baseball Card Page - All Season'!J394</f>
        <v>0</v>
      </c>
      <c r="I128" s="12">
        <f>'Baseball Card Page - All Season'!K394</f>
        <v>1</v>
      </c>
      <c r="J128" s="12">
        <f>'Baseball Card Page - All Season'!L394</f>
        <v>2</v>
      </c>
      <c r="K128" s="12">
        <f>'Baseball Card Page - All Season'!M394</f>
        <v>0</v>
      </c>
      <c r="L128" s="12">
        <f>'Baseball Card Page - All Season'!N394</f>
        <v>0.571428571428571</v>
      </c>
    </row>
    <row r="129" ht="15" customHeight="1">
      <c r="A129" t="s" s="154">
        <v>29</v>
      </c>
      <c r="B129" s="183">
        <f>'Baseball Card Page - All Season'!D563</f>
        <v>5</v>
      </c>
      <c r="C129" s="12">
        <f>'Baseball Card Page - All Season'!E563</f>
        <v>4</v>
      </c>
      <c r="D129" s="12">
        <f>'Baseball Card Page - All Season'!F563</f>
        <v>0.8</v>
      </c>
      <c r="E129" s="12">
        <f>'Baseball Card Page - All Season'!G563</f>
        <v>4</v>
      </c>
      <c r="F129" s="12">
        <f>'Baseball Card Page - All Season'!H563</f>
        <v>0</v>
      </c>
      <c r="G129" s="12">
        <f>'Baseball Card Page - All Season'!I563</f>
        <v>0</v>
      </c>
      <c r="H129" s="12">
        <f>'Baseball Card Page - All Season'!J563</f>
        <v>0</v>
      </c>
      <c r="I129" s="12">
        <f>'Baseball Card Page - All Season'!K563</f>
        <v>1</v>
      </c>
      <c r="J129" s="12">
        <f>'Baseball Card Page - All Season'!L563</f>
        <v>2</v>
      </c>
      <c r="K129" s="12">
        <f>'Baseball Card Page - All Season'!M563</f>
        <v>0</v>
      </c>
      <c r="L129" s="12">
        <f>'Baseball Card Page - All Season'!N563</f>
        <v>0.8</v>
      </c>
    </row>
    <row r="130" ht="15" customHeight="1">
      <c r="A130" t="s" s="185">
        <v>38</v>
      </c>
      <c r="B130" s="12">
        <f>'Baseball Card Page - All Season'!D216</f>
        <v>10</v>
      </c>
      <c r="C130" s="12">
        <f>'Baseball Card Page - All Season'!E216</f>
        <v>4</v>
      </c>
      <c r="D130" s="12">
        <f>'Baseball Card Page - All Season'!F216</f>
        <v>0.4</v>
      </c>
      <c r="E130" s="12">
        <f>'Baseball Card Page - All Season'!G216</f>
        <v>4</v>
      </c>
      <c r="F130" s="12">
        <f>'Baseball Card Page - All Season'!H216</f>
        <v>0</v>
      </c>
      <c r="G130" s="12">
        <f>'Baseball Card Page - All Season'!I216</f>
        <v>0</v>
      </c>
      <c r="H130" s="12">
        <f>'Baseball Card Page - All Season'!J216</f>
        <v>0</v>
      </c>
      <c r="I130" s="12">
        <f>'Baseball Card Page - All Season'!K216</f>
        <v>0</v>
      </c>
      <c r="J130" s="12">
        <f>'Baseball Card Page - All Season'!L216</f>
        <v>1</v>
      </c>
      <c r="K130" s="12">
        <f>'Baseball Card Page - All Season'!M216</f>
        <v>0</v>
      </c>
      <c r="L130" s="12">
        <f>'Baseball Card Page - All Season'!N216</f>
        <v>0.4</v>
      </c>
    </row>
    <row r="131" ht="15" customHeight="1">
      <c r="A131" t="s" s="31">
        <v>167</v>
      </c>
      <c r="B131" s="12">
        <f>'Baseball Card Page - All Season'!D366</f>
        <v>5</v>
      </c>
      <c r="C131" s="12">
        <f>'Baseball Card Page - All Season'!E366</f>
        <v>4</v>
      </c>
      <c r="D131" s="12">
        <f>'Baseball Card Page - All Season'!F366</f>
        <v>0.8</v>
      </c>
      <c r="E131" s="12">
        <f>'Baseball Card Page - All Season'!G366</f>
        <v>4</v>
      </c>
      <c r="F131" s="12">
        <f>'Baseball Card Page - All Season'!H366</f>
        <v>0</v>
      </c>
      <c r="G131" s="12">
        <f>'Baseball Card Page - All Season'!I366</f>
        <v>0</v>
      </c>
      <c r="H131" s="12">
        <f>'Baseball Card Page - All Season'!J366</f>
        <v>0</v>
      </c>
      <c r="I131" s="12">
        <f>'Baseball Card Page - All Season'!K366</f>
        <v>4</v>
      </c>
      <c r="J131" s="12">
        <f>'Baseball Card Page - All Season'!L366</f>
        <v>1</v>
      </c>
      <c r="K131" s="12">
        <f>'Baseball Card Page - All Season'!M366</f>
        <v>0</v>
      </c>
      <c r="L131" s="12">
        <f>'Baseball Card Page - All Season'!N366</f>
        <v>0.8</v>
      </c>
    </row>
    <row r="132" ht="15" customHeight="1">
      <c r="A132" t="s" s="31">
        <v>281</v>
      </c>
      <c r="B132" s="12">
        <f>'Baseball Card Page - All Season'!D653</f>
        <v>8</v>
      </c>
      <c r="C132" s="12">
        <f>'Baseball Card Page - All Season'!E653</f>
        <v>4</v>
      </c>
      <c r="D132" s="12">
        <f>'Baseball Card Page - All Season'!F653</f>
        <v>0.5</v>
      </c>
      <c r="E132" s="12">
        <f>'Baseball Card Page - All Season'!G653</f>
        <v>4</v>
      </c>
      <c r="F132" s="12">
        <f>'Baseball Card Page - All Season'!H653</f>
        <v>0</v>
      </c>
      <c r="G132" s="12">
        <f>'Baseball Card Page - All Season'!I653</f>
        <v>0</v>
      </c>
      <c r="H132" s="12">
        <f>'Baseball Card Page - All Season'!J653</f>
        <v>0</v>
      </c>
      <c r="I132" s="12">
        <f>'Baseball Card Page - All Season'!K653</f>
        <v>3</v>
      </c>
      <c r="J132" s="12">
        <f>'Baseball Card Page - All Season'!L653</f>
        <v>0</v>
      </c>
      <c r="K132" s="12">
        <f>'Baseball Card Page - All Season'!M653</f>
        <v>0</v>
      </c>
      <c r="L132" s="12">
        <f>'Baseball Card Page - All Season'!N653</f>
        <v>0.5</v>
      </c>
    </row>
    <row r="133" ht="15" customHeight="1">
      <c r="A133" t="s" s="180">
        <v>206</v>
      </c>
      <c r="B133" s="12">
        <f>'2018 Field of Dreamers - 2018 -'!C65</f>
        <v>4</v>
      </c>
      <c r="C133" s="12">
        <f>'2018 Field of Dreamers - 2018 -'!D65</f>
        <v>3</v>
      </c>
      <c r="D133" s="12">
        <f>'2018 Field of Dreamers - 2018 -'!E65</f>
        <v>0.75</v>
      </c>
      <c r="E133" s="12">
        <f>'2018 Field of Dreamers - 2018 -'!F65</f>
        <v>1</v>
      </c>
      <c r="F133" s="12">
        <f>'2018 Field of Dreamers - 2018 -'!G65</f>
        <v>2</v>
      </c>
      <c r="G133" s="12">
        <f>'2018 Field of Dreamers - 2018 -'!H65</f>
        <v>0</v>
      </c>
      <c r="H133" s="12">
        <f>'2018 Field of Dreamers - 2018 -'!I65</f>
        <v>0</v>
      </c>
      <c r="I133" s="12">
        <f>'2018 Field of Dreamers - 2018 -'!J65</f>
        <v>1</v>
      </c>
      <c r="J133" s="12">
        <f>'2018 Field of Dreamers - 2018 -'!K65</f>
        <v>3</v>
      </c>
      <c r="K133" s="12">
        <f>'2018 Field of Dreamers - 2018 -'!L65</f>
        <v>0.888666666666667</v>
      </c>
      <c r="L133" s="12">
        <f>'2018 Field of Dreamers - 2018 -'!M65</f>
        <v>1.63866666666667</v>
      </c>
    </row>
    <row r="134" ht="15" customHeight="1">
      <c r="A134" t="s" s="186">
        <v>30</v>
      </c>
      <c r="B134" s="12">
        <f>'Baseball Card Page - All Season'!D154</f>
        <v>9</v>
      </c>
      <c r="C134" s="12">
        <f>'Baseball Card Page - All Season'!E154</f>
        <v>3</v>
      </c>
      <c r="D134" s="12">
        <f>'Baseball Card Page - All Season'!F154</f>
        <v>0.333333333333333</v>
      </c>
      <c r="E134" s="12">
        <f>'Baseball Card Page - All Season'!G154</f>
        <v>2</v>
      </c>
      <c r="F134" s="12">
        <f>'Baseball Card Page - All Season'!H154</f>
        <v>1</v>
      </c>
      <c r="G134" s="12">
        <f>'Baseball Card Page - All Season'!I154</f>
        <v>0</v>
      </c>
      <c r="H134" s="12">
        <f>'Baseball Card Page - All Season'!J154</f>
        <v>0</v>
      </c>
      <c r="I134" s="12">
        <f>'Baseball Card Page - All Season'!K154</f>
        <v>3</v>
      </c>
      <c r="J134" s="12">
        <f>'Baseball Card Page - All Season'!L154</f>
        <v>2</v>
      </c>
      <c r="K134" s="12">
        <f>'Baseball Card Page - All Season'!M154</f>
        <v>0.443333333333333</v>
      </c>
      <c r="L134" s="12">
        <f>'Baseball Card Page - All Season'!N154</f>
        <v>0.776666666666666</v>
      </c>
    </row>
    <row r="135" ht="15" customHeight="1">
      <c r="A135" t="s" s="154">
        <v>112</v>
      </c>
      <c r="B135" s="183">
        <f>'Baseball Card Page - All Season'!D82</f>
        <v>4</v>
      </c>
      <c r="C135" s="12">
        <f>'Baseball Card Page - All Season'!E82</f>
        <v>3</v>
      </c>
      <c r="D135" s="12">
        <f>'Baseball Card Page - All Season'!F82</f>
        <v>0.75</v>
      </c>
      <c r="E135" s="12">
        <f>'Baseball Card Page - All Season'!G82</f>
        <v>3</v>
      </c>
      <c r="F135" s="12">
        <f>'Baseball Card Page - All Season'!H82</f>
        <v>0</v>
      </c>
      <c r="G135" s="12">
        <f>'Baseball Card Page - All Season'!I82</f>
        <v>0</v>
      </c>
      <c r="H135" s="12">
        <f>'Baseball Card Page - All Season'!J82</f>
        <v>0</v>
      </c>
      <c r="I135" s="12">
        <f>'Baseball Card Page - All Season'!K82</f>
        <v>0</v>
      </c>
      <c r="J135" s="12">
        <f>'Baseball Card Page - All Season'!L82</f>
        <v>2</v>
      </c>
      <c r="K135" s="12">
        <f>'Baseball Card Page - All Season'!M82</f>
        <v>0</v>
      </c>
      <c r="L135" s="12">
        <f>'Baseball Card Page - All Season'!N82</f>
        <v>0.75</v>
      </c>
    </row>
    <row r="136" ht="15" customHeight="1">
      <c r="A136" t="s" s="185">
        <v>153</v>
      </c>
      <c r="B136" s="12">
        <f>'Baseball Card Page - All Season'!D691</f>
        <v>3</v>
      </c>
      <c r="C136" s="12">
        <f>'Baseball Card Page - All Season'!E691</f>
        <v>3</v>
      </c>
      <c r="D136" s="12">
        <f>'Baseball Card Page - All Season'!F691</f>
        <v>1</v>
      </c>
      <c r="E136" s="12">
        <f>'Baseball Card Page - All Season'!G691</f>
        <v>3</v>
      </c>
      <c r="F136" s="12">
        <f>'Baseball Card Page - All Season'!H691</f>
        <v>0</v>
      </c>
      <c r="G136" s="12">
        <f>'Baseball Card Page - All Season'!I691</f>
        <v>0</v>
      </c>
      <c r="H136" s="12">
        <f>'Baseball Card Page - All Season'!J691</f>
        <v>0</v>
      </c>
      <c r="I136" s="12">
        <f>'Baseball Card Page - All Season'!K691</f>
        <v>1</v>
      </c>
      <c r="J136" s="12">
        <f>'Baseball Card Page - All Season'!L691</f>
        <v>1</v>
      </c>
      <c r="K136" s="12">
        <f>'Baseball Card Page - All Season'!M691</f>
        <v>0</v>
      </c>
      <c r="L136" s="12">
        <f>'Baseball Card Page - All Season'!N691</f>
        <v>1</v>
      </c>
    </row>
    <row r="137" ht="15" customHeight="1">
      <c r="A137" t="s" s="31">
        <v>148</v>
      </c>
      <c r="B137" s="12">
        <f>'Baseball Card Page - All Season'!D200</f>
        <v>4</v>
      </c>
      <c r="C137" s="12">
        <f>'Baseball Card Page - All Season'!E200</f>
        <v>3</v>
      </c>
      <c r="D137" s="12">
        <f>'Baseball Card Page - All Season'!F200</f>
        <v>0.75</v>
      </c>
      <c r="E137" s="12">
        <f>'Baseball Card Page - All Season'!G200</f>
        <v>2</v>
      </c>
      <c r="F137" s="12">
        <f>'Baseball Card Page - All Season'!H200</f>
        <v>1</v>
      </c>
      <c r="G137" s="12">
        <f>'Baseball Card Page - All Season'!I200</f>
        <v>0</v>
      </c>
      <c r="H137" s="12">
        <f>'Baseball Card Page - All Season'!J200</f>
        <v>0</v>
      </c>
      <c r="I137" s="12">
        <f>'Baseball Card Page - All Season'!K200</f>
        <v>0</v>
      </c>
      <c r="J137" s="12">
        <f>'Baseball Card Page - All Season'!L200</f>
        <v>0</v>
      </c>
      <c r="K137" s="12">
        <f>'Baseball Card Page - All Season'!M200</f>
        <v>0.443333333333333</v>
      </c>
      <c r="L137" s="12">
        <f>'Baseball Card Page - All Season'!N200</f>
        <v>1.19333333333333</v>
      </c>
    </row>
    <row r="138" ht="15" customHeight="1">
      <c r="A138" t="s" s="181">
        <v>204</v>
      </c>
      <c r="B138" s="12">
        <f>'2018 Field of Dreamers - 2018 -'!C63</f>
        <v>4</v>
      </c>
      <c r="C138" s="12">
        <f>'2018 Field of Dreamers - 2018 -'!D63</f>
        <v>2</v>
      </c>
      <c r="D138" s="12">
        <f>'2018 Field of Dreamers - 2018 -'!E63</f>
        <v>0.5</v>
      </c>
      <c r="E138" s="12">
        <f>'2018 Field of Dreamers - 2018 -'!F63</f>
        <v>1</v>
      </c>
      <c r="F138" s="12">
        <f>'2018 Field of Dreamers - 2018 -'!G63</f>
        <v>1</v>
      </c>
      <c r="G138" s="12">
        <f>'2018 Field of Dreamers - 2018 -'!H63</f>
        <v>0</v>
      </c>
      <c r="H138" s="12">
        <f>'2018 Field of Dreamers - 2018 -'!I63</f>
        <v>0</v>
      </c>
      <c r="I138" s="12">
        <f>'2018 Field of Dreamers - 2018 -'!J63</f>
        <v>0</v>
      </c>
      <c r="J138" s="12">
        <f>'2018 Field of Dreamers - 2018 -'!K63</f>
        <v>2</v>
      </c>
      <c r="K138" s="12">
        <f>'2018 Field of Dreamers - 2018 -'!L63</f>
        <v>0.6665</v>
      </c>
      <c r="L138" s="12">
        <f>'2018 Field of Dreamers - 2018 -'!M63</f>
        <v>1.1665</v>
      </c>
    </row>
    <row r="139" ht="15" customHeight="1">
      <c r="A139" t="s" s="182">
        <v>208</v>
      </c>
      <c r="B139" s="12">
        <f>'2018 Field of Dreamers - 2018 -'!C67</f>
        <v>3</v>
      </c>
      <c r="C139" s="12">
        <f>'2018 Field of Dreamers - 2018 -'!D67</f>
        <v>2</v>
      </c>
      <c r="D139" s="12">
        <f>'2018 Field of Dreamers - 2018 -'!E67</f>
        <v>0.666666666666667</v>
      </c>
      <c r="E139" s="12">
        <f>'2018 Field of Dreamers - 2018 -'!F67</f>
        <v>2</v>
      </c>
      <c r="F139" s="12">
        <f>'2018 Field of Dreamers - 2018 -'!G67</f>
        <v>0</v>
      </c>
      <c r="G139" s="12">
        <f>'2018 Field of Dreamers - 2018 -'!H67</f>
        <v>0</v>
      </c>
      <c r="H139" s="12">
        <f>'2018 Field of Dreamers - 2018 -'!I67</f>
        <v>0</v>
      </c>
      <c r="I139" s="12">
        <f>'2018 Field of Dreamers - 2018 -'!J67</f>
        <v>1</v>
      </c>
      <c r="J139" s="12">
        <f>'2018 Field of Dreamers - 2018 -'!K67</f>
        <v>2</v>
      </c>
      <c r="K139" s="12">
        <f>'2018 Field of Dreamers - 2018 -'!L67</f>
        <v>0</v>
      </c>
      <c r="L139" s="12">
        <f>'2018 Field of Dreamers - 2018 -'!M67</f>
        <v>0.666666666666667</v>
      </c>
    </row>
    <row r="140" ht="15" customHeight="1">
      <c r="A140" t="s" s="154">
        <v>117</v>
      </c>
      <c r="B140" s="183">
        <f>'Baseball Card Page - All Season'!D79</f>
        <v>3</v>
      </c>
      <c r="C140" s="12">
        <f>'Baseball Card Page - All Season'!E79</f>
        <v>2</v>
      </c>
      <c r="D140" s="12">
        <f>'Baseball Card Page - All Season'!F79</f>
        <v>0.666666666666667</v>
      </c>
      <c r="E140" s="12">
        <f>'Baseball Card Page - All Season'!G79</f>
        <v>2</v>
      </c>
      <c r="F140" s="12">
        <f>'Baseball Card Page - All Season'!H79</f>
        <v>0</v>
      </c>
      <c r="G140" s="12">
        <f>'Baseball Card Page - All Season'!I79</f>
        <v>0</v>
      </c>
      <c r="H140" s="12">
        <f>'Baseball Card Page - All Season'!J79</f>
        <v>0</v>
      </c>
      <c r="I140" s="12">
        <f>'Baseball Card Page - All Season'!K79</f>
        <v>1</v>
      </c>
      <c r="J140" s="12">
        <f>'Baseball Card Page - All Season'!L79</f>
        <v>2</v>
      </c>
      <c r="K140" s="12">
        <f>'Baseball Card Page - All Season'!M79</f>
        <v>0</v>
      </c>
      <c r="L140" s="12">
        <f>'Baseball Card Page - All Season'!N79</f>
        <v>0.666666666666667</v>
      </c>
    </row>
    <row r="141" ht="15" customHeight="1">
      <c r="A141" t="s" s="185">
        <v>151</v>
      </c>
      <c r="B141" s="12">
        <f>'Baseball Card Page - All Season'!D369</f>
        <v>4</v>
      </c>
      <c r="C141" s="12">
        <f>'Baseball Card Page - All Season'!E369</f>
        <v>2</v>
      </c>
      <c r="D141" s="12">
        <f>'Baseball Card Page - All Season'!F369</f>
        <v>0.5</v>
      </c>
      <c r="E141" s="12">
        <f>'Baseball Card Page - All Season'!G369</f>
        <v>2</v>
      </c>
      <c r="F141" s="12">
        <f>'Baseball Card Page - All Season'!H369</f>
        <v>0</v>
      </c>
      <c r="G141" s="12">
        <f>'Baseball Card Page - All Season'!I369</f>
        <v>0</v>
      </c>
      <c r="H141" s="12">
        <f>'Baseball Card Page - All Season'!J369</f>
        <v>0</v>
      </c>
      <c r="I141" s="12">
        <f>'Baseball Card Page - All Season'!K369</f>
        <v>1</v>
      </c>
      <c r="J141" s="12">
        <f>'Baseball Card Page - All Season'!L369</f>
        <v>1</v>
      </c>
      <c r="K141" s="12">
        <f>'Baseball Card Page - All Season'!M369</f>
        <v>0</v>
      </c>
      <c r="L141" s="12">
        <f>'Baseball Card Page - All Season'!N369</f>
        <v>0.5</v>
      </c>
    </row>
    <row r="142" ht="15" customHeight="1">
      <c r="A142" t="s" s="31">
        <v>115</v>
      </c>
      <c r="B142" s="12">
        <f>'Baseball Card Page - All Season'!D26</f>
        <v>4</v>
      </c>
      <c r="C142" s="12">
        <f>'Baseball Card Page - All Season'!E26</f>
        <v>2</v>
      </c>
      <c r="D142" s="12">
        <f>'Baseball Card Page - All Season'!F26</f>
        <v>0.5</v>
      </c>
      <c r="E142" s="12">
        <f>'Baseball Card Page - All Season'!G26</f>
        <v>2</v>
      </c>
      <c r="F142" s="12">
        <f>'Baseball Card Page - All Season'!H26</f>
        <v>0</v>
      </c>
      <c r="G142" s="12">
        <f>'Baseball Card Page - All Season'!I26</f>
        <v>0</v>
      </c>
      <c r="H142" s="12">
        <f>'Baseball Card Page - All Season'!J26</f>
        <v>0</v>
      </c>
      <c r="I142" s="12">
        <f>'Baseball Card Page - All Season'!K26</f>
        <v>1</v>
      </c>
      <c r="J142" s="12">
        <f>'Baseball Card Page - All Season'!L26</f>
        <v>1</v>
      </c>
      <c r="K142" s="12">
        <f>'Baseball Card Page - All Season'!M26</f>
        <v>0</v>
      </c>
      <c r="L142" s="12">
        <f>'Baseball Card Page - All Season'!N26</f>
        <v>0.5</v>
      </c>
    </row>
    <row r="143" ht="15" customHeight="1">
      <c r="A143" t="s" s="31">
        <v>276</v>
      </c>
      <c r="B143" s="12">
        <f>'Baseball Card Page - All Season'!D678</f>
        <v>3</v>
      </c>
      <c r="C143" s="12">
        <f>'Baseball Card Page - All Season'!E678</f>
        <v>2</v>
      </c>
      <c r="D143" s="12">
        <f>'Baseball Card Page - All Season'!F678</f>
        <v>0.666666666666667</v>
      </c>
      <c r="E143" s="12">
        <f>'Baseball Card Page - All Season'!G678</f>
        <v>2</v>
      </c>
      <c r="F143" s="12">
        <f>'Baseball Card Page - All Season'!H678</f>
        <v>0</v>
      </c>
      <c r="G143" s="12">
        <f>'Baseball Card Page - All Season'!I678</f>
        <v>0</v>
      </c>
      <c r="H143" s="12">
        <f>'Baseball Card Page - All Season'!J678</f>
        <v>0</v>
      </c>
      <c r="I143" s="12">
        <f>'Baseball Card Page - All Season'!K678</f>
        <v>1</v>
      </c>
      <c r="J143" s="12">
        <f>'Baseball Card Page - All Season'!L678</f>
        <v>1</v>
      </c>
      <c r="K143" s="12">
        <f>'Baseball Card Page - All Season'!M678</f>
        <v>0</v>
      </c>
      <c r="L143" s="12">
        <f>'Baseball Card Page - All Season'!N678</f>
        <v>0.666666666666667</v>
      </c>
    </row>
    <row r="144" ht="15" customHeight="1">
      <c r="A144" t="s" s="181">
        <v>212</v>
      </c>
      <c r="B144" s="37">
        <f>'2018 Field of Dreamers - 2018 -'!C72</f>
        <v>3</v>
      </c>
      <c r="C144" s="37">
        <f>'2018 Field of Dreamers - 2018 -'!D72</f>
        <v>2</v>
      </c>
      <c r="D144" s="52">
        <f>'2018 Field of Dreamers - 2018 -'!E72</f>
        <v>0.666666666666667</v>
      </c>
      <c r="E144" s="37">
        <f>'2018 Field of Dreamers - 2018 -'!F72</f>
        <v>2</v>
      </c>
      <c r="F144" s="37">
        <f>'2018 Field of Dreamers - 2018 -'!G72</f>
        <v>0</v>
      </c>
      <c r="G144" s="37">
        <f>'2018 Field of Dreamers - 2018 -'!H72</f>
        <v>0</v>
      </c>
      <c r="H144" s="37">
        <f>'2018 Field of Dreamers - 2018 -'!I72</f>
        <v>0</v>
      </c>
      <c r="I144" s="37">
        <f>'2018 Field of Dreamers - 2018 -'!J72</f>
        <v>1</v>
      </c>
      <c r="J144" s="37">
        <f>'2018 Field of Dreamers - 2018 -'!K72</f>
        <v>1</v>
      </c>
      <c r="K144" s="52">
        <f>'2018 Field of Dreamers - 2018 -'!L72</f>
        <v>0</v>
      </c>
      <c r="L144" s="52">
        <f>'2018 Field of Dreamers - 2018 -'!M72</f>
        <v>0.666666666666667</v>
      </c>
    </row>
    <row r="145" ht="15" customHeight="1">
      <c r="A145" t="s" s="31">
        <v>154</v>
      </c>
      <c r="B145" s="12">
        <f>'Baseball Card Page - All Season'!D583</f>
        <v>3</v>
      </c>
      <c r="C145" s="12">
        <f>'Baseball Card Page - All Season'!E583</f>
        <v>2</v>
      </c>
      <c r="D145" s="12">
        <f>'Baseball Card Page - All Season'!F583</f>
        <v>0.666666666666667</v>
      </c>
      <c r="E145" s="12">
        <f>'Baseball Card Page - All Season'!G583</f>
        <v>2</v>
      </c>
      <c r="F145" s="12">
        <f>'Baseball Card Page - All Season'!H583</f>
        <v>0</v>
      </c>
      <c r="G145" s="12">
        <f>'Baseball Card Page - All Season'!I583</f>
        <v>0</v>
      </c>
      <c r="H145" s="12">
        <f>'Baseball Card Page - All Season'!J583</f>
        <v>0</v>
      </c>
      <c r="I145" s="12">
        <f>'Baseball Card Page - All Season'!K583</f>
        <v>0</v>
      </c>
      <c r="J145" s="12">
        <f>'Baseball Card Page - All Season'!L583</f>
        <v>1</v>
      </c>
      <c r="K145" s="12">
        <f>'Baseball Card Page - All Season'!M583</f>
        <v>0</v>
      </c>
      <c r="L145" s="12">
        <f>'Baseball Card Page - All Season'!N583</f>
        <v>0.666666666666667</v>
      </c>
    </row>
    <row r="146" ht="15" customHeight="1">
      <c r="A146" t="s" s="31">
        <v>273</v>
      </c>
      <c r="B146" s="12">
        <f>'Baseball Card Page - All Season'!D257</f>
        <v>3</v>
      </c>
      <c r="C146" s="12">
        <f>'Baseball Card Page - All Season'!E257</f>
        <v>2</v>
      </c>
      <c r="D146" s="12">
        <f>'Baseball Card Page - All Season'!F257</f>
        <v>0.666666666666667</v>
      </c>
      <c r="E146" s="12">
        <f>'Baseball Card Page - All Season'!G257</f>
        <v>2</v>
      </c>
      <c r="F146" s="12">
        <f>'Baseball Card Page - All Season'!H257</f>
        <v>0</v>
      </c>
      <c r="G146" s="12">
        <f>'Baseball Card Page - All Season'!I257</f>
        <v>0</v>
      </c>
      <c r="H146" s="12">
        <f>'Baseball Card Page - All Season'!J257</f>
        <v>0</v>
      </c>
      <c r="I146" s="12">
        <f>'Baseball Card Page - All Season'!K257</f>
        <v>1</v>
      </c>
      <c r="J146" s="12">
        <f>'Baseball Card Page - All Season'!L257</f>
        <v>0</v>
      </c>
      <c r="K146" s="12">
        <f>'Baseball Card Page - All Season'!M257</f>
        <v>0</v>
      </c>
      <c r="L146" s="12">
        <f>'Baseball Card Page - All Season'!N257</f>
        <v>0.666666666666667</v>
      </c>
    </row>
    <row r="147" ht="15" customHeight="1">
      <c r="A147" t="s" s="180">
        <v>237</v>
      </c>
      <c r="B147" s="12">
        <f>'Baseball Card Page - All Season'!D608</f>
        <v>3</v>
      </c>
      <c r="C147" s="12">
        <f>'Baseball Card Page - All Season'!E608</f>
        <v>2</v>
      </c>
      <c r="D147" s="12">
        <f>'Baseball Card Page - All Season'!F608</f>
        <v>0.666666666666667</v>
      </c>
      <c r="E147" s="12">
        <f>'Baseball Card Page - All Season'!G608</f>
        <v>2</v>
      </c>
      <c r="F147" s="12">
        <f>'Baseball Card Page - All Season'!H608</f>
        <v>0</v>
      </c>
      <c r="G147" s="12">
        <f>'Baseball Card Page - All Season'!I608</f>
        <v>0</v>
      </c>
      <c r="H147" s="12">
        <f>'Baseball Card Page - All Season'!J608</f>
        <v>0</v>
      </c>
      <c r="I147" s="12">
        <f>'Baseball Card Page - All Season'!K608</f>
        <v>1</v>
      </c>
      <c r="J147" s="12">
        <f>'Baseball Card Page - All Season'!L608</f>
        <v>0</v>
      </c>
      <c r="K147" s="12">
        <f>'Baseball Card Page - All Season'!M608</f>
        <v>0</v>
      </c>
      <c r="L147" s="12">
        <f>'Baseball Card Page - All Season'!N608</f>
        <v>0.666666666666667</v>
      </c>
    </row>
    <row r="148" ht="15" customHeight="1">
      <c r="A148" t="s" s="31">
        <v>40</v>
      </c>
      <c r="B148" s="12">
        <f>'Baseball Card Page - All Season'!D363</f>
        <v>3</v>
      </c>
      <c r="C148" s="12">
        <f>'Baseball Card Page - All Season'!E363</f>
        <v>1</v>
      </c>
      <c r="D148" s="12">
        <f>'Baseball Card Page - All Season'!F363</f>
        <v>0.333333333333333</v>
      </c>
      <c r="E148" s="12">
        <f>'Baseball Card Page - All Season'!G363</f>
        <v>1</v>
      </c>
      <c r="F148" s="12">
        <f>'Baseball Card Page - All Season'!H363</f>
        <v>0</v>
      </c>
      <c r="G148" s="12">
        <f>'Baseball Card Page - All Season'!I363</f>
        <v>0</v>
      </c>
      <c r="H148" s="12">
        <f>'Baseball Card Page - All Season'!J363</f>
        <v>0</v>
      </c>
      <c r="I148" s="12">
        <f>'Baseball Card Page - All Season'!K363</f>
        <v>0</v>
      </c>
      <c r="J148" s="12">
        <v>1</v>
      </c>
      <c r="K148" s="12">
        <f>'Baseball Card Page - All Season'!M363</f>
        <v>0</v>
      </c>
      <c r="L148" s="12">
        <f>'Baseball Card Page - All Season'!N363</f>
        <v>0.333333333333333</v>
      </c>
    </row>
    <row r="149" ht="15" customHeight="1">
      <c r="A149" t="s" s="30">
        <v>215</v>
      </c>
      <c r="B149" s="12">
        <f>'2018 Field of Dreamers - 2018 -'!C75</f>
        <v>3</v>
      </c>
      <c r="C149" s="12">
        <f>'2018 Field of Dreamers - 2018 -'!D75</f>
        <v>1</v>
      </c>
      <c r="D149" s="52">
        <f>'2018 Field of Dreamers - 2018 -'!E75</f>
        <v>0.333333333333333</v>
      </c>
      <c r="E149" s="12">
        <f>'2018 Field of Dreamers - 2018 -'!F75</f>
        <v>0</v>
      </c>
      <c r="F149" s="12">
        <f>'2018 Field of Dreamers - 2018 -'!G75</f>
        <v>1</v>
      </c>
      <c r="G149" s="12">
        <f>'2018 Field of Dreamers - 2018 -'!H75</f>
        <v>0</v>
      </c>
      <c r="H149" s="12">
        <f>'2018 Field of Dreamers - 2018 -'!I75</f>
        <v>0</v>
      </c>
      <c r="I149" s="12">
        <f>'2018 Field of Dreamers - 2018 -'!J75</f>
        <v>2</v>
      </c>
      <c r="J149" s="12">
        <f>'2018 Field of Dreamers - 2018 -'!K75</f>
        <v>0</v>
      </c>
      <c r="K149" s="12">
        <f>'2018 Field of Dreamers - 2018 -'!L75</f>
        <v>1.333</v>
      </c>
      <c r="L149" s="52">
        <f>'2018 Field of Dreamers - 2018 -'!M75</f>
        <v>1.66633333333333</v>
      </c>
    </row>
    <row r="150" ht="15" customHeight="1">
      <c r="A150" t="s" s="31">
        <v>150</v>
      </c>
      <c r="B150" s="12">
        <f>'Baseball Card Page - All Season'!D173</f>
        <v>9</v>
      </c>
      <c r="C150" s="12">
        <f>'Baseball Card Page - All Season'!E173</f>
        <v>0</v>
      </c>
      <c r="D150" s="12">
        <f>'Baseball Card Page - All Season'!F364</f>
        <v>0</v>
      </c>
      <c r="E150" s="12">
        <f>'Baseball Card Page - All Season'!G173</f>
        <v>0</v>
      </c>
      <c r="F150" s="12">
        <f>'Baseball Card Page - All Season'!H173</f>
        <v>0</v>
      </c>
      <c r="G150" s="12">
        <f>'Baseball Card Page - All Season'!I173</f>
        <v>0</v>
      </c>
      <c r="H150" s="12">
        <f>'Baseball Card Page - All Season'!J173</f>
        <v>0</v>
      </c>
      <c r="I150" s="12">
        <f>'Baseball Card Page - All Season'!K173</f>
        <v>2</v>
      </c>
      <c r="J150" s="12">
        <f>'Baseball Card Page - All Season'!L173</f>
        <v>1</v>
      </c>
      <c r="K150" s="53">
        <f>'Baseball Card Page - All Season'!M173</f>
      </c>
      <c r="L150" s="53">
        <f>'Baseball Card Page - All Season'!N173</f>
      </c>
    </row>
    <row r="151" ht="15" customHeight="1">
      <c r="A151" t="s" s="31">
        <v>48</v>
      </c>
      <c r="B151" s="12">
        <f>'Baseball Card Page - All Season'!D360</f>
        <v>5</v>
      </c>
      <c r="C151" s="12">
        <f>'Baseball Card Page - All Season'!E360</f>
        <v>0</v>
      </c>
      <c r="D151" s="12">
        <f>'Baseball Card Page - All Season'!F360</f>
        <v>0</v>
      </c>
      <c r="E151" s="12">
        <f>'Baseball Card Page - All Season'!G360</f>
        <v>0</v>
      </c>
      <c r="F151" s="12">
        <f>'Baseball Card Page - All Season'!H360</f>
        <v>0</v>
      </c>
      <c r="G151" s="12">
        <f>'Baseball Card Page - All Season'!I360</f>
        <v>0</v>
      </c>
      <c r="H151" s="12">
        <f>'Baseball Card Page - All Season'!J360</f>
        <v>0</v>
      </c>
      <c r="I151" s="12">
        <f>'Baseball Card Page - All Season'!K360</f>
        <v>1</v>
      </c>
      <c r="J151" s="12">
        <f>'Baseball Card Page - All Season'!L360</f>
        <v>0</v>
      </c>
      <c r="K151" s="53">
        <f>'Baseball Card Page - All Season'!M360</f>
      </c>
      <c r="L151" s="53">
        <f>'Baseball Card Page - All Season'!N360</f>
      </c>
    </row>
    <row r="152" ht="15" customHeight="1">
      <c r="A152" t="s" s="186">
        <v>65</v>
      </c>
      <c r="B152" s="12">
        <f>'Baseball Card Page - All Season'!D408</f>
        <v>4</v>
      </c>
      <c r="C152" s="12">
        <f>'Baseball Card Page - All Season'!E408</f>
        <v>0</v>
      </c>
      <c r="D152" s="12">
        <f>'Baseball Card Page - All Season'!F408</f>
        <v>0</v>
      </c>
      <c r="E152" s="12">
        <f>'Baseball Card Page - All Season'!G408</f>
        <v>0</v>
      </c>
      <c r="F152" s="12">
        <f>'Baseball Card Page - All Season'!H408</f>
        <v>0</v>
      </c>
      <c r="G152" s="12">
        <f>'Baseball Card Page - All Season'!I408</f>
        <v>0</v>
      </c>
      <c r="H152" s="12">
        <f>'Baseball Card Page - All Season'!J408</f>
        <v>0</v>
      </c>
      <c r="I152" s="12">
        <f>'Baseball Card Page - All Season'!K408</f>
        <v>0</v>
      </c>
      <c r="J152" s="12">
        <f>'Baseball Card Page - All Season'!L408</f>
        <v>0</v>
      </c>
      <c r="K152" s="53">
        <f>'Baseball Card Page - All Season'!M408</f>
      </c>
      <c r="L152" s="53">
        <f>'Baseball Card Page - All Season'!N408</f>
      </c>
    </row>
    <row r="153" ht="15" customHeight="1">
      <c r="A153" t="s" s="154">
        <v>116</v>
      </c>
      <c r="B153" s="183">
        <f>'Baseball Card Page - All Season'!D180</f>
        <v>4</v>
      </c>
      <c r="C153" s="12">
        <f>'Baseball Card Page - All Season'!E180</f>
        <v>0</v>
      </c>
      <c r="D153" s="12">
        <f>'Baseball Card Page - All Season'!F180</f>
        <v>0</v>
      </c>
      <c r="E153" s="12">
        <f>'Baseball Card Page - All Season'!G180</f>
        <v>0</v>
      </c>
      <c r="F153" s="12">
        <f>'Baseball Card Page - All Season'!H180</f>
        <v>0</v>
      </c>
      <c r="G153" s="12">
        <f>'Baseball Card Page - All Season'!I180</f>
        <v>0</v>
      </c>
      <c r="H153" s="12">
        <f>'Baseball Card Page - All Season'!J180</f>
        <v>0</v>
      </c>
      <c r="I153" s="12">
        <f>'Baseball Card Page - All Season'!K180</f>
        <v>0</v>
      </c>
      <c r="J153" s="12">
        <f>'Baseball Card Page - All Season'!L180</f>
        <v>0</v>
      </c>
      <c r="K153" s="53">
        <f>'Baseball Card Page - All Season'!M180</f>
      </c>
      <c r="L153" s="53">
        <f>'Baseball Card Page - All Season'!N180</f>
      </c>
    </row>
    <row r="154" ht="15" customHeight="1">
      <c r="A154" t="s" s="192">
        <v>252</v>
      </c>
      <c r="B154" s="12">
        <f>'Baseball Card Page - All Season'!D411</f>
        <v>3</v>
      </c>
      <c r="C154" s="12">
        <f>'Baseball Card Page - All Season'!E411</f>
        <v>0</v>
      </c>
      <c r="D154" s="12">
        <f>'Baseball Card Page - All Season'!F411</f>
        <v>0</v>
      </c>
      <c r="E154" s="12">
        <f>'Baseball Card Page - All Season'!G411</f>
        <v>0</v>
      </c>
      <c r="F154" s="12">
        <f>'Baseball Card Page - All Season'!H411</f>
        <v>0</v>
      </c>
      <c r="G154" s="12">
        <f>'Baseball Card Page - All Season'!I411</f>
        <v>0</v>
      </c>
      <c r="H154" s="12">
        <f>'Baseball Card Page - All Season'!J411</f>
        <v>0</v>
      </c>
      <c r="I154" s="12">
        <f>'Baseball Card Page - All Season'!K411</f>
        <v>1</v>
      </c>
      <c r="J154" s="12">
        <f>'Baseball Card Page - All Season'!L411</f>
        <v>0</v>
      </c>
      <c r="K154" s="53">
        <f>'Baseball Card Page - All Season'!M411</f>
      </c>
      <c r="L154" s="53">
        <f>'Baseball Card Page - All Season'!N411</f>
      </c>
    </row>
    <row r="155" ht="15" customHeight="1">
      <c r="A155" t="s" s="154">
        <v>57</v>
      </c>
      <c r="B155" s="183">
        <f>'Baseball Card Page - All Season'!D684</f>
        <v>3</v>
      </c>
      <c r="C155" s="12">
        <f>'Baseball Card Page - All Season'!E684</f>
        <v>0</v>
      </c>
      <c r="D155" s="12">
        <f>'Baseball Card Page - All Season'!F684</f>
        <v>0</v>
      </c>
      <c r="E155" s="12">
        <f>'Baseball Card Page - All Season'!G684</f>
        <v>0</v>
      </c>
      <c r="F155" s="12">
        <f>'Baseball Card Page - All Season'!H684</f>
        <v>0</v>
      </c>
      <c r="G155" s="12">
        <f>'Baseball Card Page - All Season'!I684</f>
        <v>0</v>
      </c>
      <c r="H155" s="12">
        <f>'Baseball Card Page - All Season'!J684</f>
        <v>0</v>
      </c>
      <c r="I155" s="12">
        <f>'Baseball Card Page - All Season'!K684</f>
        <v>0</v>
      </c>
      <c r="J155" s="12">
        <f>'Baseball Card Page - All Season'!L684</f>
        <v>0</v>
      </c>
      <c r="K155" s="53">
        <f>'Baseball Card Page - All Season'!M684</f>
      </c>
      <c r="L155" s="53">
        <f>'Baseball Card Page - All Season'!N684</f>
      </c>
    </row>
    <row r="156" ht="15" customHeight="1">
      <c r="A156" t="s" s="185">
        <v>118</v>
      </c>
      <c r="B156" s="12">
        <f>'Baseball Card Page - All Season'!D71</f>
        <v>3</v>
      </c>
      <c r="C156" s="12">
        <f>'Baseball Card Page - All Season'!E71</f>
        <v>0</v>
      </c>
      <c r="D156" s="12">
        <f>'Baseball Card Page - All Season'!F71</f>
        <v>0</v>
      </c>
      <c r="E156" s="12">
        <f>'Baseball Card Page - All Season'!G71</f>
        <v>0</v>
      </c>
      <c r="F156" s="12">
        <f>'Baseball Card Page - All Season'!H71</f>
        <v>0</v>
      </c>
      <c r="G156" s="12">
        <f>'Baseball Card Page - All Season'!I71</f>
        <v>0</v>
      </c>
      <c r="H156" s="12">
        <f>'Baseball Card Page - All Season'!J71</f>
        <v>0</v>
      </c>
      <c r="I156" s="12">
        <f>'Baseball Card Page - All Season'!K71</f>
        <v>0</v>
      </c>
      <c r="J156" s="12">
        <f>'Baseball Card Page - All Season'!L71</f>
        <v>0</v>
      </c>
      <c r="K156" s="53">
        <f>'Baseball Card Page - All Season'!M71</f>
      </c>
      <c r="L156" s="53">
        <f>'Baseball Card Page - All Season'!N71</f>
      </c>
    </row>
    <row r="157" ht="15" customHeight="1">
      <c r="A157" t="s" s="180">
        <v>251</v>
      </c>
      <c r="B157" s="12">
        <f>'Baseball Card Page - All Season'!D675</f>
        <v>3</v>
      </c>
      <c r="C157" s="12">
        <f>'Baseball Card Page - All Season'!E675</f>
        <v>0</v>
      </c>
      <c r="D157" s="12">
        <f>'Baseball Card Page - All Season'!F675</f>
        <v>0</v>
      </c>
      <c r="E157" s="12">
        <f>'Baseball Card Page - All Season'!G675</f>
        <v>0</v>
      </c>
      <c r="F157" s="12">
        <f>'Baseball Card Page - All Season'!H675</f>
        <v>0</v>
      </c>
      <c r="G157" s="12">
        <f>'Baseball Card Page - All Season'!I675</f>
        <v>0</v>
      </c>
      <c r="H157" s="12">
        <f>'Baseball Card Page - All Season'!J675</f>
        <v>0</v>
      </c>
      <c r="I157" s="12">
        <f>'Baseball Card Page - All Season'!K675</f>
        <v>0</v>
      </c>
      <c r="J157" s="12">
        <f>'Baseball Card Page - All Season'!L675</f>
        <v>0</v>
      </c>
      <c r="K157" s="53">
        <f>'Baseball Card Page - All Season'!M675</f>
      </c>
      <c r="L157" s="53">
        <f>'Baseball Card Page - All Season'!N675</f>
      </c>
    </row>
    <row r="158" ht="15" customHeight="1">
      <c r="A158" t="s" s="31">
        <v>41</v>
      </c>
      <c r="B158" s="12">
        <f>'Baseball Card Page - All Season'!D569</f>
        <v>2</v>
      </c>
      <c r="C158" s="12">
        <f>'Baseball Card Page - All Season'!E569</f>
        <v>0</v>
      </c>
      <c r="D158" s="12">
        <f>'Baseball Card Page - All Season'!F569</f>
        <v>0</v>
      </c>
      <c r="E158" s="12">
        <f>'Baseball Card Page - All Season'!G569</f>
        <v>0</v>
      </c>
      <c r="F158" s="12">
        <f>'Baseball Card Page - All Season'!H569</f>
        <v>0</v>
      </c>
      <c r="G158" s="12">
        <f>'Baseball Card Page - All Season'!I569</f>
        <v>0</v>
      </c>
      <c r="H158" s="12">
        <f>'Baseball Card Page - All Season'!J569</f>
        <v>0</v>
      </c>
      <c r="I158" s="12">
        <f>'Baseball Card Page - All Season'!K569</f>
        <v>0</v>
      </c>
      <c r="J158" s="12">
        <f>'Baseball Card Page - All Season'!L569</f>
        <v>0</v>
      </c>
      <c r="K158" s="53">
        <f>'Baseball Card Page - All Season'!M569</f>
      </c>
      <c r="L158" s="53">
        <f>'Baseball Card Page - All Season'!N569</f>
      </c>
    </row>
    <row r="159" ht="15" customHeight="1">
      <c r="A159" t="s" s="180">
        <v>244</v>
      </c>
      <c r="B159" s="12">
        <f>'Baseball Card Page - All Season'!D129</f>
        <v>2</v>
      </c>
      <c r="C159" s="12">
        <f>'Baseball Card Page - All Season'!E129</f>
        <v>0</v>
      </c>
      <c r="D159" s="12">
        <f>'Baseball Card Page - All Season'!F129</f>
        <v>0</v>
      </c>
      <c r="E159" s="12">
        <f>'Baseball Card Page - All Season'!G129</f>
        <v>0</v>
      </c>
      <c r="F159" s="12">
        <f>'Baseball Card Page - All Season'!H129</f>
        <v>0</v>
      </c>
      <c r="G159" s="12">
        <f>'Baseball Card Page - All Season'!I129</f>
        <v>0</v>
      </c>
      <c r="H159" s="12">
        <f>'Baseball Card Page - All Season'!J129</f>
        <v>0</v>
      </c>
      <c r="I159" s="12">
        <f>'Baseball Card Page - All Season'!K129</f>
        <v>0</v>
      </c>
      <c r="J159" s="12">
        <f>'Baseball Card Page - All Season'!L129</f>
        <v>0</v>
      </c>
      <c r="K159" s="53">
        <f>'Baseball Card Page - All Season'!M129</f>
      </c>
      <c r="L159" s="53">
        <f>'Baseball Card Page - All Season'!N129</f>
      </c>
    </row>
    <row r="160" ht="15" customHeight="1">
      <c r="A160" s="193"/>
      <c r="B160" s="37"/>
      <c r="C160" s="53"/>
      <c r="D160" s="53"/>
      <c r="E160" s="53"/>
      <c r="F160" s="53"/>
      <c r="G160" s="53"/>
      <c r="H160" s="53"/>
      <c r="I160" s="53"/>
      <c r="J160" s="53"/>
      <c r="K160" s="53"/>
      <c r="L160" s="53"/>
    </row>
  </sheetData>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18.xml><?xml version="1.0" encoding="utf-8"?>
<worksheet xmlns:r="http://schemas.openxmlformats.org/officeDocument/2006/relationships" xmlns="http://schemas.openxmlformats.org/spreadsheetml/2006/main">
  <dimension ref="A1:IU66"/>
  <sheetViews>
    <sheetView workbookViewId="0" showGridLines="0" defaultGridColor="1"/>
  </sheetViews>
  <sheetFormatPr defaultColWidth="10.8333" defaultRowHeight="13" customHeight="1" outlineLevelRow="0" outlineLevelCol="0"/>
  <cols>
    <col min="1" max="1" width="5.35156" style="194" customWidth="1"/>
    <col min="2" max="2" width="17" style="194" customWidth="1"/>
    <col min="3" max="3" width="5" style="194" customWidth="1"/>
    <col min="4" max="4" width="9.19531" style="194" customWidth="1"/>
    <col min="5" max="5" width="1.5" style="194" customWidth="1"/>
    <col min="6" max="6" width="4.35156" style="194" customWidth="1"/>
    <col min="7" max="7" width="15.6719" style="194" customWidth="1"/>
    <col min="8" max="8" width="5" style="194" customWidth="1"/>
    <col min="9" max="9" width="7.60156" style="194" customWidth="1"/>
    <col min="10" max="10" width="1.35156" style="194" customWidth="1"/>
    <col min="11" max="11" width="5.85156" style="194" customWidth="1"/>
    <col min="12" max="12" width="15.6719" style="194" customWidth="1"/>
    <col min="13" max="13" width="5" style="194" customWidth="1"/>
    <col min="14" max="14" width="6" style="194" customWidth="1"/>
    <col min="15" max="15" width="1.85156" style="194" customWidth="1"/>
    <col min="16" max="16" width="6" style="194" customWidth="1"/>
    <col min="17" max="17" width="17" style="194" customWidth="1"/>
    <col min="18" max="18" width="5" style="194" customWidth="1"/>
    <col min="19" max="19" width="6.10938" style="194" customWidth="1"/>
    <col min="20" max="255" width="10.8516" style="194" customWidth="1"/>
  </cols>
  <sheetData>
    <row r="1" ht="15" customHeight="1">
      <c r="A1" t="s" s="195">
        <v>283</v>
      </c>
      <c r="B1" s="196"/>
      <c r="C1" s="196"/>
      <c r="D1" s="196"/>
      <c r="E1" s="197"/>
      <c r="F1" t="s" s="195">
        <v>284</v>
      </c>
      <c r="G1" s="196"/>
      <c r="H1" s="196"/>
      <c r="I1" s="196"/>
      <c r="J1" s="197"/>
      <c r="K1" t="s" s="198">
        <v>285</v>
      </c>
      <c r="L1" s="199"/>
      <c r="M1" s="199"/>
      <c r="N1" s="199"/>
      <c r="O1" s="197"/>
      <c r="P1" t="s" s="195">
        <v>286</v>
      </c>
      <c r="Q1" s="196"/>
      <c r="R1" s="196"/>
      <c r="S1" s="196"/>
      <c r="T1" s="200"/>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c r="IN1" s="201"/>
      <c r="IO1" s="201"/>
      <c r="IP1" s="201"/>
      <c r="IQ1" s="201"/>
      <c r="IR1" s="201"/>
      <c r="IS1" s="201"/>
      <c r="IT1" s="201"/>
      <c r="IU1" s="202"/>
    </row>
    <row r="2" ht="15" customHeight="1">
      <c r="A2" s="203">
        <v>1</v>
      </c>
      <c r="B2" t="s" s="204">
        <v>124</v>
      </c>
      <c r="C2" s="205">
        <v>2017</v>
      </c>
      <c r="D2" s="205">
        <v>85</v>
      </c>
      <c r="E2" s="197"/>
      <c r="F2" s="203">
        <v>1</v>
      </c>
      <c r="G2" t="s" s="204">
        <v>124</v>
      </c>
      <c r="H2" s="205">
        <v>2017</v>
      </c>
      <c r="I2" s="205">
        <v>67</v>
      </c>
      <c r="J2" s="197"/>
      <c r="K2" s="203">
        <v>1</v>
      </c>
      <c r="L2" t="s" s="204">
        <v>97</v>
      </c>
      <c r="M2" s="205">
        <v>2017</v>
      </c>
      <c r="N2" s="205">
        <v>46</v>
      </c>
      <c r="O2" s="197"/>
      <c r="P2" s="203">
        <v>1</v>
      </c>
      <c r="Q2" t="s" s="204">
        <v>22</v>
      </c>
      <c r="R2" s="205">
        <v>2017</v>
      </c>
      <c r="S2" s="205">
        <v>24</v>
      </c>
      <c r="T2" s="206"/>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8"/>
    </row>
    <row r="3" ht="15" customHeight="1">
      <c r="A3" s="203">
        <v>2</v>
      </c>
      <c r="B3" t="s" s="204">
        <v>98</v>
      </c>
      <c r="C3" s="205">
        <v>2017</v>
      </c>
      <c r="D3" s="205">
        <v>80</v>
      </c>
      <c r="E3" s="197"/>
      <c r="F3" s="203">
        <f>F2+1</f>
        <v>2</v>
      </c>
      <c r="G3" t="s" s="204">
        <v>98</v>
      </c>
      <c r="H3" s="205">
        <v>2017</v>
      </c>
      <c r="I3" s="205">
        <v>59</v>
      </c>
      <c r="J3" s="197"/>
      <c r="K3" s="203">
        <v>2</v>
      </c>
      <c r="L3" t="s" s="209">
        <v>97</v>
      </c>
      <c r="M3" s="210">
        <v>2018</v>
      </c>
      <c r="N3" s="210">
        <v>44</v>
      </c>
      <c r="O3" s="197"/>
      <c r="P3" s="203">
        <v>2</v>
      </c>
      <c r="Q3" t="s" s="204">
        <v>287</v>
      </c>
      <c r="R3" s="205">
        <v>2017</v>
      </c>
      <c r="S3" s="205">
        <v>23</v>
      </c>
      <c r="T3" s="206"/>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c r="IR3" s="207"/>
      <c r="IS3" s="207"/>
      <c r="IT3" s="207"/>
      <c r="IU3" s="208"/>
    </row>
    <row r="4" ht="15" customHeight="1">
      <c r="A4" s="211">
        <v>3</v>
      </c>
      <c r="B4" t="s" s="212">
        <v>22</v>
      </c>
      <c r="C4" s="205">
        <v>2017</v>
      </c>
      <c r="D4" s="213">
        <v>77</v>
      </c>
      <c r="E4" s="214"/>
      <c r="F4" s="203">
        <f>F3+1</f>
        <v>3</v>
      </c>
      <c r="G4" t="s" s="204">
        <v>22</v>
      </c>
      <c r="H4" s="205">
        <v>2017</v>
      </c>
      <c r="I4" s="205">
        <v>58</v>
      </c>
      <c r="J4" s="197"/>
      <c r="K4" s="203">
        <v>3</v>
      </c>
      <c r="L4" t="s" s="209">
        <v>96</v>
      </c>
      <c r="M4" s="210">
        <v>2018</v>
      </c>
      <c r="N4" s="210">
        <v>40</v>
      </c>
      <c r="O4" s="197"/>
      <c r="P4" s="203">
        <v>3</v>
      </c>
      <c r="Q4" t="s" s="204">
        <v>26</v>
      </c>
      <c r="R4" s="205">
        <v>2017</v>
      </c>
      <c r="S4" s="205">
        <v>23</v>
      </c>
      <c r="T4" s="206"/>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8"/>
    </row>
    <row r="5" ht="15" customHeight="1">
      <c r="A5" s="203">
        <v>4</v>
      </c>
      <c r="B5" t="s" s="204">
        <v>99</v>
      </c>
      <c r="C5" s="205">
        <v>2017</v>
      </c>
      <c r="D5" s="205">
        <v>76</v>
      </c>
      <c r="E5" s="197"/>
      <c r="F5" s="203">
        <f>F4+1</f>
        <v>4</v>
      </c>
      <c r="G5" t="s" s="204">
        <v>104</v>
      </c>
      <c r="H5" s="205">
        <v>2017</v>
      </c>
      <c r="I5" s="205">
        <v>57</v>
      </c>
      <c r="J5" s="197"/>
      <c r="K5" s="203">
        <v>4</v>
      </c>
      <c r="L5" t="s" s="204">
        <v>137</v>
      </c>
      <c r="M5" s="205">
        <v>2017</v>
      </c>
      <c r="N5" s="205">
        <v>39</v>
      </c>
      <c r="O5" s="197"/>
      <c r="P5" s="203">
        <v>4</v>
      </c>
      <c r="Q5" t="s" s="204">
        <v>124</v>
      </c>
      <c r="R5" s="205">
        <v>2017</v>
      </c>
      <c r="S5" s="205">
        <v>21</v>
      </c>
      <c r="T5" s="206"/>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8"/>
    </row>
    <row r="6" ht="15" customHeight="1">
      <c r="A6" s="203">
        <v>5</v>
      </c>
      <c r="B6" t="s" s="204">
        <v>62</v>
      </c>
      <c r="C6" s="205">
        <v>2017</v>
      </c>
      <c r="D6" s="205">
        <v>75</v>
      </c>
      <c r="E6" s="197"/>
      <c r="F6" s="203">
        <f>F5+1</f>
        <v>5</v>
      </c>
      <c r="G6" t="s" s="204">
        <v>26</v>
      </c>
      <c r="H6" s="205">
        <v>2017</v>
      </c>
      <c r="I6" s="205">
        <v>54</v>
      </c>
      <c r="J6" s="197"/>
      <c r="K6" s="203">
        <v>5</v>
      </c>
      <c r="L6" t="s" s="209">
        <v>288</v>
      </c>
      <c r="M6" s="210">
        <v>2018</v>
      </c>
      <c r="N6" s="210">
        <v>38</v>
      </c>
      <c r="O6" s="197"/>
      <c r="P6" s="203">
        <v>5</v>
      </c>
      <c r="Q6" t="s" s="204">
        <v>98</v>
      </c>
      <c r="R6" s="205">
        <v>2017</v>
      </c>
      <c r="S6" s="205">
        <v>21</v>
      </c>
      <c r="T6" s="206"/>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8"/>
    </row>
    <row r="7" ht="15" customHeight="1">
      <c r="A7" s="203">
        <v>6</v>
      </c>
      <c r="B7" t="s" s="204">
        <v>26</v>
      </c>
      <c r="C7" s="205">
        <v>2017</v>
      </c>
      <c r="D7" s="205">
        <v>75</v>
      </c>
      <c r="E7" s="197"/>
      <c r="F7" s="203">
        <f>F6+1</f>
        <v>6</v>
      </c>
      <c r="G7" t="s" s="204">
        <v>62</v>
      </c>
      <c r="H7" s="205">
        <v>2017</v>
      </c>
      <c r="I7" s="205">
        <v>53</v>
      </c>
      <c r="J7" s="197"/>
      <c r="K7" s="203">
        <v>6</v>
      </c>
      <c r="L7" t="s" s="204">
        <v>106</v>
      </c>
      <c r="M7" s="205">
        <v>2017</v>
      </c>
      <c r="N7" s="205">
        <v>38</v>
      </c>
      <c r="O7" s="197"/>
      <c r="P7" s="203">
        <v>6</v>
      </c>
      <c r="Q7" t="s" s="204">
        <v>95</v>
      </c>
      <c r="R7" s="205">
        <v>2017</v>
      </c>
      <c r="S7" s="205">
        <v>18</v>
      </c>
      <c r="T7" s="206"/>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7"/>
      <c r="IR7" s="207"/>
      <c r="IS7" s="207"/>
      <c r="IT7" s="207"/>
      <c r="IU7" s="208"/>
    </row>
    <row r="8" ht="15" customHeight="1">
      <c r="A8" s="203">
        <v>7</v>
      </c>
      <c r="B8" t="s" s="204">
        <v>135</v>
      </c>
      <c r="C8" s="205">
        <v>2017</v>
      </c>
      <c r="D8" s="205">
        <v>73</v>
      </c>
      <c r="E8" s="197"/>
      <c r="F8" s="203">
        <f>F7+1</f>
        <v>7</v>
      </c>
      <c r="G8" t="s" s="204">
        <v>75</v>
      </c>
      <c r="H8" s="205">
        <v>2017</v>
      </c>
      <c r="I8" s="205">
        <v>51</v>
      </c>
      <c r="J8" s="197"/>
      <c r="K8" s="203">
        <v>7</v>
      </c>
      <c r="L8" t="s" s="204">
        <v>101</v>
      </c>
      <c r="M8" s="205">
        <v>2017</v>
      </c>
      <c r="N8" s="205">
        <v>38</v>
      </c>
      <c r="O8" s="197"/>
      <c r="P8" s="203">
        <v>7</v>
      </c>
      <c r="Q8" t="s" s="215">
        <v>44</v>
      </c>
      <c r="R8" s="216">
        <v>2015</v>
      </c>
      <c r="S8" s="216">
        <v>18</v>
      </c>
      <c r="T8" s="2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7"/>
      <c r="IR8" s="207"/>
      <c r="IS8" s="207"/>
      <c r="IT8" s="207"/>
      <c r="IU8" s="208"/>
    </row>
    <row r="9" ht="15" customHeight="1">
      <c r="A9" s="211">
        <v>8</v>
      </c>
      <c r="B9" t="s" s="212">
        <v>134</v>
      </c>
      <c r="C9" s="205">
        <v>2017</v>
      </c>
      <c r="D9" s="213">
        <v>71</v>
      </c>
      <c r="E9" s="214"/>
      <c r="F9" s="203">
        <f>F8+1</f>
        <v>8</v>
      </c>
      <c r="G9" t="s" s="204">
        <v>289</v>
      </c>
      <c r="H9" s="205">
        <v>2017</v>
      </c>
      <c r="I9" s="205">
        <v>50</v>
      </c>
      <c r="J9" s="197"/>
      <c r="K9" s="203">
        <v>8</v>
      </c>
      <c r="L9" t="s" s="204">
        <v>290</v>
      </c>
      <c r="M9" s="205">
        <v>2017</v>
      </c>
      <c r="N9" s="205">
        <v>37</v>
      </c>
      <c r="O9" s="197"/>
      <c r="P9" s="203">
        <v>8</v>
      </c>
      <c r="Q9" t="s" s="209">
        <v>127</v>
      </c>
      <c r="R9" s="210">
        <v>2018</v>
      </c>
      <c r="S9" s="210">
        <v>18</v>
      </c>
      <c r="T9" s="206"/>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8"/>
    </row>
    <row r="10" ht="15" customHeight="1">
      <c r="A10" s="203">
        <v>9</v>
      </c>
      <c r="B10" t="s" s="204">
        <v>104</v>
      </c>
      <c r="C10" s="205">
        <v>2017</v>
      </c>
      <c r="D10" s="205">
        <v>69</v>
      </c>
      <c r="E10" s="197"/>
      <c r="F10" s="203">
        <f>F9+1</f>
        <v>9</v>
      </c>
      <c r="G10" t="s" s="204">
        <v>106</v>
      </c>
      <c r="H10" s="205">
        <v>2017</v>
      </c>
      <c r="I10" s="205">
        <v>49</v>
      </c>
      <c r="J10" s="197"/>
      <c r="K10" s="203">
        <v>9</v>
      </c>
      <c r="L10" t="s" s="204">
        <v>135</v>
      </c>
      <c r="M10" s="205">
        <v>2017</v>
      </c>
      <c r="N10" s="205">
        <v>37</v>
      </c>
      <c r="O10" s="197"/>
      <c r="P10" s="203">
        <v>9</v>
      </c>
      <c r="Q10" t="s" s="204">
        <v>127</v>
      </c>
      <c r="R10" s="205">
        <v>2017</v>
      </c>
      <c r="S10" s="205">
        <v>17</v>
      </c>
      <c r="T10" s="206"/>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c r="IR10" s="207"/>
      <c r="IS10" s="207"/>
      <c r="IT10" s="207"/>
      <c r="IU10" s="208"/>
    </row>
    <row r="11" ht="15" customHeight="1">
      <c r="A11" s="203">
        <v>10</v>
      </c>
      <c r="B11" t="s" s="204">
        <v>106</v>
      </c>
      <c r="C11" s="205">
        <v>2017</v>
      </c>
      <c r="D11" s="205">
        <v>69</v>
      </c>
      <c r="E11" s="197"/>
      <c r="F11" s="203">
        <f>F10+1</f>
        <v>10</v>
      </c>
      <c r="G11" t="s" s="204">
        <v>97</v>
      </c>
      <c r="H11" s="205">
        <v>2017</v>
      </c>
      <c r="I11" s="205">
        <v>48</v>
      </c>
      <c r="J11" s="197"/>
      <c r="K11" s="203">
        <v>10</v>
      </c>
      <c r="L11" t="s" s="204">
        <v>99</v>
      </c>
      <c r="M11" s="205">
        <v>2017</v>
      </c>
      <c r="N11" s="205">
        <v>37</v>
      </c>
      <c r="O11" s="197"/>
      <c r="P11" s="203">
        <v>10</v>
      </c>
      <c r="Q11" t="s" s="209">
        <v>22</v>
      </c>
      <c r="R11" s="210">
        <v>2018</v>
      </c>
      <c r="S11" s="210">
        <v>15</v>
      </c>
      <c r="T11" s="206"/>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7"/>
      <c r="IR11" s="207"/>
      <c r="IS11" s="207"/>
      <c r="IT11" s="207"/>
      <c r="IU11" s="208"/>
    </row>
    <row r="12" ht="15" customHeight="1">
      <c r="A12" s="203">
        <f>A11+1</f>
        <v>11</v>
      </c>
      <c r="B12" t="s" s="209">
        <v>68</v>
      </c>
      <c r="C12" s="210">
        <v>2018</v>
      </c>
      <c r="D12" s="210">
        <v>68</v>
      </c>
      <c r="E12" s="197"/>
      <c r="F12" s="203">
        <f>F11+1</f>
        <v>11</v>
      </c>
      <c r="G12" t="s" s="209">
        <v>95</v>
      </c>
      <c r="H12" s="210">
        <v>2018</v>
      </c>
      <c r="I12" s="210">
        <v>47</v>
      </c>
      <c r="J12" s="197"/>
      <c r="K12" s="203">
        <f>K11+1</f>
        <v>11</v>
      </c>
      <c r="L12" t="s" s="204">
        <v>62</v>
      </c>
      <c r="M12" s="205">
        <v>2017</v>
      </c>
      <c r="N12" s="205">
        <v>37</v>
      </c>
      <c r="O12" s="197"/>
      <c r="P12" s="203">
        <v>11</v>
      </c>
      <c r="Q12" t="s" s="215">
        <v>22</v>
      </c>
      <c r="R12" s="216">
        <v>2016</v>
      </c>
      <c r="S12" s="216">
        <v>14</v>
      </c>
      <c r="T12" s="206"/>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7"/>
      <c r="IR12" s="207"/>
      <c r="IS12" s="207"/>
      <c r="IT12" s="207"/>
      <c r="IU12" s="208"/>
    </row>
    <row r="13" ht="15" customHeight="1">
      <c r="A13" s="203">
        <f>A12+1</f>
        <v>12</v>
      </c>
      <c r="B13" t="s" s="204">
        <v>75</v>
      </c>
      <c r="C13" s="205">
        <v>2017</v>
      </c>
      <c r="D13" s="205">
        <v>67</v>
      </c>
      <c r="E13" s="197"/>
      <c r="F13" s="203">
        <f>F12+1</f>
        <v>12</v>
      </c>
      <c r="G13" t="s" s="209">
        <v>96</v>
      </c>
      <c r="H13" s="210">
        <v>2018</v>
      </c>
      <c r="I13" s="210">
        <v>46</v>
      </c>
      <c r="J13" s="197"/>
      <c r="K13" s="203">
        <f>K12+1</f>
        <v>12</v>
      </c>
      <c r="L13" t="s" s="209">
        <v>62</v>
      </c>
      <c r="M13" s="210">
        <v>2018</v>
      </c>
      <c r="N13" s="210">
        <v>36</v>
      </c>
      <c r="O13" s="197"/>
      <c r="P13" s="203">
        <v>12</v>
      </c>
      <c r="Q13" t="s" s="215">
        <v>22</v>
      </c>
      <c r="R13" s="216">
        <v>2015</v>
      </c>
      <c r="S13" s="216">
        <v>14</v>
      </c>
      <c r="T13" s="206"/>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7"/>
      <c r="IR13" s="207"/>
      <c r="IS13" s="207"/>
      <c r="IT13" s="207"/>
      <c r="IU13" s="208"/>
    </row>
    <row r="14" ht="15" customHeight="1">
      <c r="A14" s="203">
        <f>A13+1</f>
        <v>13</v>
      </c>
      <c r="B14" t="s" s="204">
        <v>79</v>
      </c>
      <c r="C14" s="205">
        <v>2017</v>
      </c>
      <c r="D14" s="205">
        <v>66</v>
      </c>
      <c r="E14" s="197"/>
      <c r="F14" s="203">
        <f>F13+1</f>
        <v>13</v>
      </c>
      <c r="G14" t="s" s="209">
        <v>97</v>
      </c>
      <c r="H14" s="210">
        <v>2018</v>
      </c>
      <c r="I14" s="210">
        <v>45</v>
      </c>
      <c r="J14" s="197"/>
      <c r="K14" s="203">
        <f>K13+1</f>
        <v>13</v>
      </c>
      <c r="L14" t="s" s="204">
        <v>128</v>
      </c>
      <c r="M14" s="205">
        <v>2017</v>
      </c>
      <c r="N14" s="205">
        <v>36</v>
      </c>
      <c r="O14" s="197"/>
      <c r="P14" s="203">
        <f>P13+1</f>
        <v>13</v>
      </c>
      <c r="Q14" t="s" s="204">
        <v>123</v>
      </c>
      <c r="R14" s="205">
        <v>2017</v>
      </c>
      <c r="S14" s="205">
        <v>14</v>
      </c>
      <c r="T14" s="206"/>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8"/>
    </row>
    <row r="15" ht="15" customHeight="1">
      <c r="A15" s="203">
        <f>A14+1</f>
        <v>14</v>
      </c>
      <c r="B15" t="s" s="209">
        <v>134</v>
      </c>
      <c r="C15" s="210">
        <v>2018</v>
      </c>
      <c r="D15" s="210">
        <v>65</v>
      </c>
      <c r="E15" s="197"/>
      <c r="F15" s="203">
        <f>F14+1</f>
        <v>14</v>
      </c>
      <c r="G15" t="s" s="209">
        <v>68</v>
      </c>
      <c r="H15" s="210">
        <v>2018</v>
      </c>
      <c r="I15" s="210">
        <v>45</v>
      </c>
      <c r="J15" s="197"/>
      <c r="K15" s="203">
        <f>K14+1</f>
        <v>14</v>
      </c>
      <c r="L15" t="s" s="204">
        <v>130</v>
      </c>
      <c r="M15" s="205">
        <v>2017</v>
      </c>
      <c r="N15" s="205">
        <v>36</v>
      </c>
      <c r="O15" s="197"/>
      <c r="P15" s="203">
        <f>P14+1</f>
        <v>14</v>
      </c>
      <c r="Q15" t="s" s="204">
        <v>104</v>
      </c>
      <c r="R15" s="205">
        <v>2017</v>
      </c>
      <c r="S15" s="205">
        <v>13</v>
      </c>
      <c r="T15" s="206"/>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7"/>
      <c r="IR15" s="207"/>
      <c r="IS15" s="207"/>
      <c r="IT15" s="207"/>
      <c r="IU15" s="208"/>
    </row>
    <row r="16" ht="15" customHeight="1">
      <c r="A16" s="203">
        <f>A15+1</f>
        <v>15</v>
      </c>
      <c r="B16" t="s" s="209">
        <v>97</v>
      </c>
      <c r="C16" s="210">
        <v>2018</v>
      </c>
      <c r="D16" s="210">
        <v>64</v>
      </c>
      <c r="E16" s="197"/>
      <c r="F16" s="203">
        <f>F15+1</f>
        <v>15</v>
      </c>
      <c r="G16" t="s" s="204">
        <v>95</v>
      </c>
      <c r="H16" s="205">
        <v>2017</v>
      </c>
      <c r="I16" s="205">
        <v>45</v>
      </c>
      <c r="J16" s="197"/>
      <c r="K16" s="203">
        <f>K15+1</f>
        <v>15</v>
      </c>
      <c r="L16" t="s" s="204">
        <v>141</v>
      </c>
      <c r="M16" s="205">
        <v>2017</v>
      </c>
      <c r="N16" s="205">
        <v>35</v>
      </c>
      <c r="O16" s="197"/>
      <c r="P16" s="203">
        <f>P15+1</f>
        <v>15</v>
      </c>
      <c r="Q16" t="s" s="209">
        <v>95</v>
      </c>
      <c r="R16" s="210">
        <v>2018</v>
      </c>
      <c r="S16" s="210">
        <v>13</v>
      </c>
      <c r="T16" s="206"/>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7"/>
      <c r="IR16" s="207"/>
      <c r="IS16" s="207"/>
      <c r="IT16" s="207"/>
      <c r="IU16" s="208"/>
    </row>
    <row r="17" ht="15" customHeight="1">
      <c r="A17" s="203">
        <f>A16+1</f>
        <v>16</v>
      </c>
      <c r="B17" t="s" s="204">
        <v>128</v>
      </c>
      <c r="C17" s="205">
        <v>2017</v>
      </c>
      <c r="D17" s="205">
        <v>64</v>
      </c>
      <c r="E17" s="197"/>
      <c r="F17" s="203">
        <f>F16+1</f>
        <v>16</v>
      </c>
      <c r="G17" t="s" s="215">
        <v>18</v>
      </c>
      <c r="H17" s="216">
        <v>2007</v>
      </c>
      <c r="I17" s="216">
        <v>45</v>
      </c>
      <c r="J17" s="197"/>
      <c r="K17" s="203">
        <f>K16+1</f>
        <v>16</v>
      </c>
      <c r="L17" t="s" s="209">
        <v>291</v>
      </c>
      <c r="M17" s="210">
        <v>2018</v>
      </c>
      <c r="N17" s="210">
        <v>34</v>
      </c>
      <c r="O17" s="197"/>
      <c r="P17" s="203">
        <f>P16+1</f>
        <v>16</v>
      </c>
      <c r="Q17" t="s" s="204">
        <v>62</v>
      </c>
      <c r="R17" s="205">
        <v>2017</v>
      </c>
      <c r="S17" s="205">
        <v>11</v>
      </c>
      <c r="T17" s="206"/>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7"/>
      <c r="IR17" s="207"/>
      <c r="IS17" s="207"/>
      <c r="IT17" s="207"/>
      <c r="IU17" s="208"/>
    </row>
    <row r="18" ht="15" customHeight="1">
      <c r="A18" s="203">
        <f>A17+1</f>
        <v>17</v>
      </c>
      <c r="B18" t="s" s="204">
        <v>140</v>
      </c>
      <c r="C18" s="205">
        <v>2017</v>
      </c>
      <c r="D18" s="205">
        <v>64</v>
      </c>
      <c r="E18" s="197"/>
      <c r="F18" s="203">
        <f>F17+1</f>
        <v>17</v>
      </c>
      <c r="G18" t="s" s="215">
        <v>44</v>
      </c>
      <c r="H18" s="216">
        <v>2015</v>
      </c>
      <c r="I18" s="216">
        <v>44</v>
      </c>
      <c r="J18" s="197"/>
      <c r="K18" s="203">
        <f>K17+1</f>
        <v>17</v>
      </c>
      <c r="L18" t="s" s="204">
        <v>126</v>
      </c>
      <c r="M18" s="205">
        <v>2017</v>
      </c>
      <c r="N18" s="205">
        <v>34</v>
      </c>
      <c r="O18" s="197"/>
      <c r="P18" s="203">
        <f>P17+1</f>
        <v>17</v>
      </c>
      <c r="Q18" t="s" s="209">
        <v>124</v>
      </c>
      <c r="R18" s="210">
        <v>2018</v>
      </c>
      <c r="S18" s="210">
        <v>11</v>
      </c>
      <c r="T18" s="206"/>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7"/>
      <c r="IR18" s="207"/>
      <c r="IS18" s="207"/>
      <c r="IT18" s="207"/>
      <c r="IU18" s="208"/>
    </row>
    <row r="19" ht="15" customHeight="1">
      <c r="A19" s="203">
        <f>A18+1</f>
        <v>18</v>
      </c>
      <c r="B19" t="s" s="204">
        <v>130</v>
      </c>
      <c r="C19" s="205">
        <v>2017</v>
      </c>
      <c r="D19" s="205">
        <v>64</v>
      </c>
      <c r="E19" s="197"/>
      <c r="F19" s="203">
        <f>F18+1</f>
        <v>18</v>
      </c>
      <c r="G19" t="s" s="209">
        <v>124</v>
      </c>
      <c r="H19" s="210">
        <v>2018</v>
      </c>
      <c r="I19" s="210">
        <v>44</v>
      </c>
      <c r="J19" s="197"/>
      <c r="K19" s="203">
        <f>K18+1</f>
        <v>18</v>
      </c>
      <c r="L19" t="s" s="204">
        <v>288</v>
      </c>
      <c r="M19" s="205">
        <v>2017</v>
      </c>
      <c r="N19" s="205">
        <v>34</v>
      </c>
      <c r="O19" s="197"/>
      <c r="P19" s="203">
        <f>P18+1</f>
        <v>18</v>
      </c>
      <c r="Q19" t="s" s="204">
        <v>113</v>
      </c>
      <c r="R19" s="205">
        <v>2017</v>
      </c>
      <c r="S19" s="205">
        <v>10</v>
      </c>
      <c r="T19" s="206"/>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7"/>
      <c r="IR19" s="207"/>
      <c r="IS19" s="207"/>
      <c r="IT19" s="207"/>
      <c r="IU19" s="208"/>
    </row>
    <row r="20" ht="15" customHeight="1">
      <c r="A20" s="203">
        <f>A19+1</f>
        <v>19</v>
      </c>
      <c r="B20" t="s" s="204">
        <v>125</v>
      </c>
      <c r="C20" s="205">
        <v>2017</v>
      </c>
      <c r="D20" s="205">
        <v>64</v>
      </c>
      <c r="E20" s="197"/>
      <c r="F20" s="203">
        <f>F19+1</f>
        <v>19</v>
      </c>
      <c r="G20" t="s" s="209">
        <v>134</v>
      </c>
      <c r="H20" s="210">
        <v>2018</v>
      </c>
      <c r="I20" s="210">
        <v>44</v>
      </c>
      <c r="J20" s="197"/>
      <c r="K20" s="203">
        <f>K19+1</f>
        <v>19</v>
      </c>
      <c r="L20" t="s" s="204">
        <v>104</v>
      </c>
      <c r="M20" s="205">
        <v>2017</v>
      </c>
      <c r="N20" s="205">
        <v>34</v>
      </c>
      <c r="O20" s="197"/>
      <c r="P20" s="203">
        <f>P19+1</f>
        <v>19</v>
      </c>
      <c r="Q20" t="s" s="215">
        <v>19</v>
      </c>
      <c r="R20" s="216">
        <v>2007</v>
      </c>
      <c r="S20" s="216">
        <v>10</v>
      </c>
      <c r="T20" s="20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7"/>
      <c r="IR20" s="207"/>
      <c r="IS20" s="207"/>
      <c r="IT20" s="207"/>
      <c r="IU20" s="208"/>
    </row>
    <row r="21" ht="15" customHeight="1">
      <c r="A21" s="203">
        <f>A20+1</f>
        <v>20</v>
      </c>
      <c r="B21" t="s" s="11">
        <v>292</v>
      </c>
      <c r="C21" s="217">
        <v>2018</v>
      </c>
      <c r="D21" s="217">
        <v>63</v>
      </c>
      <c r="E21" s="197"/>
      <c r="F21" s="203">
        <f>F20+1</f>
        <v>20</v>
      </c>
      <c r="G21" t="s" s="204">
        <v>125</v>
      </c>
      <c r="H21" s="205">
        <v>2017</v>
      </c>
      <c r="I21" s="205">
        <v>44</v>
      </c>
      <c r="J21" s="197"/>
      <c r="K21" s="203">
        <f>K20+1</f>
        <v>20</v>
      </c>
      <c r="L21" t="s" s="204">
        <v>140</v>
      </c>
      <c r="M21" s="205">
        <v>2017</v>
      </c>
      <c r="N21" s="205">
        <v>34</v>
      </c>
      <c r="O21" s="197"/>
      <c r="P21" s="203">
        <f>P20+1</f>
        <v>20</v>
      </c>
      <c r="Q21" t="s" s="215">
        <v>18</v>
      </c>
      <c r="R21" s="216">
        <v>2007</v>
      </c>
      <c r="S21" s="216">
        <v>10</v>
      </c>
      <c r="T21" s="206"/>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7"/>
      <c r="IR21" s="207"/>
      <c r="IS21" s="207"/>
      <c r="IT21" s="207"/>
      <c r="IU21" s="208"/>
    </row>
    <row r="22" ht="15" customHeight="1">
      <c r="A22" s="197"/>
      <c r="B22" s="218"/>
      <c r="C22" s="219"/>
      <c r="D22" s="220"/>
      <c r="E22" s="197"/>
      <c r="F22" s="197"/>
      <c r="G22" s="218"/>
      <c r="H22" s="219"/>
      <c r="I22" s="220"/>
      <c r="J22" s="197"/>
      <c r="K22" s="197"/>
      <c r="L22" s="218"/>
      <c r="M22" s="219"/>
      <c r="N22" s="220"/>
      <c r="O22" s="197"/>
      <c r="P22" s="197"/>
      <c r="Q22" s="218"/>
      <c r="R22" s="219"/>
      <c r="S22" s="219"/>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7"/>
      <c r="IR22" s="207"/>
      <c r="IS22" s="207"/>
      <c r="IT22" s="207"/>
      <c r="IU22" s="208"/>
    </row>
    <row r="23" ht="15" customHeight="1">
      <c r="A23" t="s" s="195">
        <v>293</v>
      </c>
      <c r="B23" s="196"/>
      <c r="C23" s="196"/>
      <c r="D23" s="196"/>
      <c r="E23" s="197"/>
      <c r="F23" t="s" s="195">
        <v>294</v>
      </c>
      <c r="G23" s="196"/>
      <c r="H23" s="196"/>
      <c r="I23" s="196"/>
      <c r="J23" s="197"/>
      <c r="K23" t="s" s="195">
        <v>295</v>
      </c>
      <c r="L23" s="196"/>
      <c r="M23" s="196"/>
      <c r="N23" s="196"/>
      <c r="O23" s="197"/>
      <c r="P23" t="s" s="195">
        <v>296</v>
      </c>
      <c r="Q23" s="196"/>
      <c r="R23" s="196"/>
      <c r="S23" s="196"/>
      <c r="T23" s="206"/>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7"/>
      <c r="IR23" s="207"/>
      <c r="IS23" s="207"/>
      <c r="IT23" s="207"/>
      <c r="IU23" s="208"/>
    </row>
    <row r="24" ht="15" customHeight="1">
      <c r="A24" s="203">
        <v>1</v>
      </c>
      <c r="B24" t="s" s="204">
        <v>124</v>
      </c>
      <c r="C24" s="205">
        <v>2017</v>
      </c>
      <c r="D24" s="205">
        <v>12</v>
      </c>
      <c r="E24" s="197"/>
      <c r="F24" s="203">
        <v>1</v>
      </c>
      <c r="G24" t="s" s="215">
        <v>18</v>
      </c>
      <c r="H24" s="216">
        <v>2007</v>
      </c>
      <c r="I24" s="216">
        <v>13</v>
      </c>
      <c r="J24" s="197"/>
      <c r="K24" s="203">
        <v>1</v>
      </c>
      <c r="L24" t="s" s="204">
        <v>124</v>
      </c>
      <c r="M24" s="205">
        <v>2017</v>
      </c>
      <c r="N24" s="205">
        <v>73</v>
      </c>
      <c r="O24" s="197"/>
      <c r="P24" s="203">
        <v>1</v>
      </c>
      <c r="Q24" t="s" s="204">
        <v>22</v>
      </c>
      <c r="R24" s="205">
        <v>2017</v>
      </c>
      <c r="S24" s="205">
        <v>42</v>
      </c>
      <c r="T24" s="206"/>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7"/>
      <c r="IR24" s="207"/>
      <c r="IS24" s="207"/>
      <c r="IT24" s="207"/>
      <c r="IU24" s="208"/>
    </row>
    <row r="25" ht="15" customHeight="1">
      <c r="A25" s="203">
        <v>2</v>
      </c>
      <c r="B25" t="s" s="204">
        <v>22</v>
      </c>
      <c r="C25" s="205">
        <v>2017</v>
      </c>
      <c r="D25" s="205">
        <v>8</v>
      </c>
      <c r="E25" s="197"/>
      <c r="F25" s="203">
        <v>2</v>
      </c>
      <c r="G25" t="s" s="215">
        <v>98</v>
      </c>
      <c r="H25" s="216">
        <v>2016</v>
      </c>
      <c r="I25" s="216">
        <v>13</v>
      </c>
      <c r="J25" s="197"/>
      <c r="K25" s="203">
        <v>2</v>
      </c>
      <c r="L25" t="s" s="204">
        <v>22</v>
      </c>
      <c r="M25" s="205">
        <v>2017</v>
      </c>
      <c r="N25" s="205">
        <v>71</v>
      </c>
      <c r="O25" s="197"/>
      <c r="P25" s="203">
        <v>2</v>
      </c>
      <c r="Q25" t="s" s="204">
        <v>124</v>
      </c>
      <c r="R25" s="205">
        <v>2017</v>
      </c>
      <c r="S25" s="205">
        <v>42</v>
      </c>
      <c r="T25" s="206"/>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7"/>
      <c r="IR25" s="207"/>
      <c r="IS25" s="207"/>
      <c r="IT25" s="207"/>
      <c r="IU25" s="208"/>
    </row>
    <row r="26" ht="15" customHeight="1">
      <c r="A26" s="203">
        <v>3</v>
      </c>
      <c r="B26" t="s" s="204">
        <v>104</v>
      </c>
      <c r="C26" s="205">
        <v>2017</v>
      </c>
      <c r="D26" s="205">
        <v>7</v>
      </c>
      <c r="E26" s="197"/>
      <c r="F26" s="203">
        <v>3</v>
      </c>
      <c r="G26" t="s" s="204">
        <v>98</v>
      </c>
      <c r="H26" s="205">
        <v>2017</v>
      </c>
      <c r="I26" s="205">
        <v>13</v>
      </c>
      <c r="J26" s="197"/>
      <c r="K26" s="203">
        <v>3</v>
      </c>
      <c r="L26" t="s" s="204">
        <v>98</v>
      </c>
      <c r="M26" s="205">
        <v>2017</v>
      </c>
      <c r="N26" s="205">
        <v>63</v>
      </c>
      <c r="O26" s="197"/>
      <c r="P26" s="203">
        <v>3</v>
      </c>
      <c r="Q26" t="s" s="204">
        <v>104</v>
      </c>
      <c r="R26" s="205">
        <v>2017</v>
      </c>
      <c r="S26" s="205">
        <v>40</v>
      </c>
      <c r="T26" s="206"/>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7"/>
      <c r="IR26" s="207"/>
      <c r="IS26" s="207"/>
      <c r="IT26" s="207"/>
      <c r="IU26" s="208"/>
    </row>
    <row r="27" ht="15" customHeight="1">
      <c r="A27" s="203">
        <v>4</v>
      </c>
      <c r="B27" t="s" s="204">
        <v>98</v>
      </c>
      <c r="C27" s="205">
        <v>2017</v>
      </c>
      <c r="D27" s="205">
        <v>7</v>
      </c>
      <c r="E27" s="197"/>
      <c r="F27" s="203">
        <v>4</v>
      </c>
      <c r="G27" t="s" s="215">
        <v>44</v>
      </c>
      <c r="H27" s="216">
        <v>2015</v>
      </c>
      <c r="I27" s="216">
        <v>12</v>
      </c>
      <c r="J27" s="197"/>
      <c r="K27" s="203">
        <v>4</v>
      </c>
      <c r="L27" t="s" s="215">
        <v>18</v>
      </c>
      <c r="M27" s="216">
        <v>2007</v>
      </c>
      <c r="N27" s="216">
        <v>55</v>
      </c>
      <c r="O27" s="197"/>
      <c r="P27" s="203">
        <v>4</v>
      </c>
      <c r="Q27" t="s" s="204">
        <v>62</v>
      </c>
      <c r="R27" s="205">
        <v>2017</v>
      </c>
      <c r="S27" s="205">
        <v>39</v>
      </c>
      <c r="T27" s="206"/>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7"/>
      <c r="IR27" s="207"/>
      <c r="IS27" s="207"/>
      <c r="IT27" s="207"/>
      <c r="IU27" s="208"/>
    </row>
    <row r="28" ht="15" customHeight="1">
      <c r="A28" s="203">
        <v>5</v>
      </c>
      <c r="B28" t="s" s="215">
        <v>19</v>
      </c>
      <c r="C28" s="216">
        <v>2007</v>
      </c>
      <c r="D28" s="216">
        <v>7</v>
      </c>
      <c r="E28" s="197"/>
      <c r="F28" s="203">
        <v>5</v>
      </c>
      <c r="G28" t="s" s="204">
        <v>22</v>
      </c>
      <c r="H28" s="205">
        <v>2017</v>
      </c>
      <c r="I28" s="205">
        <v>11</v>
      </c>
      <c r="J28" s="197"/>
      <c r="K28" s="203">
        <v>5</v>
      </c>
      <c r="L28" t="s" s="204">
        <v>26</v>
      </c>
      <c r="M28" s="205">
        <v>2017</v>
      </c>
      <c r="N28" s="205">
        <v>46</v>
      </c>
      <c r="O28" s="197"/>
      <c r="P28" s="203">
        <v>5</v>
      </c>
      <c r="Q28" t="s" s="204">
        <v>98</v>
      </c>
      <c r="R28" s="205">
        <v>2017</v>
      </c>
      <c r="S28" s="205">
        <v>39</v>
      </c>
      <c r="T28" s="206"/>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7"/>
      <c r="IR28" s="207"/>
      <c r="IS28" s="207"/>
      <c r="IT28" s="207"/>
      <c r="IU28" s="208"/>
    </row>
    <row r="29" ht="15" customHeight="1">
      <c r="A29" s="203">
        <v>6</v>
      </c>
      <c r="B29" t="s" s="215">
        <v>18</v>
      </c>
      <c r="C29" s="216">
        <v>2007</v>
      </c>
      <c r="D29" s="216">
        <v>7</v>
      </c>
      <c r="E29" s="197"/>
      <c r="F29" s="203">
        <v>6</v>
      </c>
      <c r="G29" t="s" s="215">
        <v>18</v>
      </c>
      <c r="H29" s="216">
        <v>2008</v>
      </c>
      <c r="I29" s="216">
        <v>10</v>
      </c>
      <c r="J29" s="197"/>
      <c r="K29" s="203">
        <v>6</v>
      </c>
      <c r="L29" t="s" s="209">
        <v>95</v>
      </c>
      <c r="M29" s="210">
        <v>2018</v>
      </c>
      <c r="N29" s="210">
        <v>43</v>
      </c>
      <c r="O29" s="197"/>
      <c r="P29" s="203">
        <v>6</v>
      </c>
      <c r="Q29" t="s" s="204">
        <v>26</v>
      </c>
      <c r="R29" s="205">
        <v>2017</v>
      </c>
      <c r="S29" s="205">
        <v>37</v>
      </c>
      <c r="T29" s="206"/>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7"/>
      <c r="IR29" s="207"/>
      <c r="IS29" s="207"/>
      <c r="IT29" s="207"/>
      <c r="IU29" s="208"/>
    </row>
    <row r="30" ht="15" customHeight="1">
      <c r="A30" s="203">
        <v>7</v>
      </c>
      <c r="B30" t="s" s="209">
        <v>95</v>
      </c>
      <c r="C30" s="210">
        <v>2018</v>
      </c>
      <c r="D30" s="210">
        <v>6</v>
      </c>
      <c r="E30" s="197"/>
      <c r="F30" s="203">
        <v>7</v>
      </c>
      <c r="G30" t="s" s="209">
        <v>22</v>
      </c>
      <c r="H30" s="210">
        <v>2018</v>
      </c>
      <c r="I30" s="210">
        <v>8</v>
      </c>
      <c r="J30" s="197"/>
      <c r="K30" s="203">
        <v>7</v>
      </c>
      <c r="L30" t="s" s="204">
        <v>104</v>
      </c>
      <c r="M30" s="205">
        <v>2017</v>
      </c>
      <c r="N30" s="205">
        <v>43</v>
      </c>
      <c r="O30" s="197"/>
      <c r="P30" s="203">
        <v>7</v>
      </c>
      <c r="Q30" t="s" s="215">
        <v>18</v>
      </c>
      <c r="R30" s="216">
        <v>2007</v>
      </c>
      <c r="S30" s="216">
        <v>36</v>
      </c>
      <c r="T30" s="206"/>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7"/>
      <c r="IR30" s="207"/>
      <c r="IS30" s="207"/>
      <c r="IT30" s="207"/>
      <c r="IU30" s="208"/>
    </row>
    <row r="31" ht="15" customHeight="1">
      <c r="A31" s="203">
        <v>8</v>
      </c>
      <c r="B31" t="s" s="204">
        <v>123</v>
      </c>
      <c r="C31" s="205">
        <v>2017</v>
      </c>
      <c r="D31" s="205">
        <v>6</v>
      </c>
      <c r="E31" s="197"/>
      <c r="F31" s="203">
        <v>8</v>
      </c>
      <c r="G31" t="s" s="209">
        <v>44</v>
      </c>
      <c r="H31" s="210">
        <v>2018</v>
      </c>
      <c r="I31" s="210">
        <v>8</v>
      </c>
      <c r="J31" s="197"/>
      <c r="K31" s="203">
        <v>8</v>
      </c>
      <c r="L31" t="s" s="215">
        <v>44</v>
      </c>
      <c r="M31" s="216">
        <v>2015</v>
      </c>
      <c r="N31" s="216">
        <v>43</v>
      </c>
      <c r="O31" s="197"/>
      <c r="P31" s="203">
        <v>8</v>
      </c>
      <c r="Q31" t="s" s="215">
        <v>44</v>
      </c>
      <c r="R31" s="216">
        <v>2015</v>
      </c>
      <c r="S31" s="216">
        <v>36</v>
      </c>
      <c r="T31" s="206"/>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7"/>
      <c r="IR31" s="207"/>
      <c r="IS31" s="207"/>
      <c r="IT31" s="207"/>
      <c r="IU31" s="208"/>
    </row>
    <row r="32" ht="15" customHeight="1">
      <c r="A32" s="203">
        <v>9</v>
      </c>
      <c r="B32" t="s" s="209">
        <v>75</v>
      </c>
      <c r="C32" s="210">
        <v>2018</v>
      </c>
      <c r="D32" s="210">
        <v>5</v>
      </c>
      <c r="E32" s="197"/>
      <c r="F32" s="203">
        <v>9</v>
      </c>
      <c r="G32" t="s" s="215">
        <v>95</v>
      </c>
      <c r="H32" s="216">
        <v>2015</v>
      </c>
      <c r="I32" s="216">
        <v>8</v>
      </c>
      <c r="J32" s="197"/>
      <c r="K32" s="203">
        <v>9</v>
      </c>
      <c r="L32" t="s" s="215">
        <v>98</v>
      </c>
      <c r="M32" s="216">
        <v>2016</v>
      </c>
      <c r="N32" s="216">
        <v>43</v>
      </c>
      <c r="O32" s="197"/>
      <c r="P32" s="203">
        <v>9</v>
      </c>
      <c r="Q32" t="s" s="204">
        <v>123</v>
      </c>
      <c r="R32" s="205">
        <v>2017</v>
      </c>
      <c r="S32" s="205">
        <v>35</v>
      </c>
      <c r="T32" s="206"/>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7"/>
      <c r="IR32" s="207"/>
      <c r="IS32" s="207"/>
      <c r="IT32" s="207"/>
      <c r="IU32" s="208"/>
    </row>
    <row r="33" ht="15" customHeight="1">
      <c r="A33" s="203">
        <v>10</v>
      </c>
      <c r="B33" t="s" s="204">
        <v>85</v>
      </c>
      <c r="C33" s="205">
        <v>2017</v>
      </c>
      <c r="D33" s="205">
        <v>5</v>
      </c>
      <c r="E33" s="197"/>
      <c r="F33" s="203">
        <v>10</v>
      </c>
      <c r="G33" t="s" s="204">
        <v>127</v>
      </c>
      <c r="H33" s="205">
        <v>2017</v>
      </c>
      <c r="I33" s="205">
        <v>8</v>
      </c>
      <c r="J33" s="197"/>
      <c r="K33" s="203">
        <v>10</v>
      </c>
      <c r="L33" t="s" s="204">
        <v>75</v>
      </c>
      <c r="M33" s="205">
        <v>2017</v>
      </c>
      <c r="N33" s="205">
        <v>42</v>
      </c>
      <c r="O33" s="197"/>
      <c r="P33" s="203">
        <v>10</v>
      </c>
      <c r="Q33" t="s" s="204">
        <v>287</v>
      </c>
      <c r="R33" s="205">
        <v>2017</v>
      </c>
      <c r="S33" s="205">
        <v>34</v>
      </c>
      <c r="T33" s="206"/>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7"/>
      <c r="IR33" s="207"/>
      <c r="IS33" s="207"/>
      <c r="IT33" s="207"/>
      <c r="IU33" s="208"/>
    </row>
    <row r="34" ht="15" customHeight="1">
      <c r="A34" s="203">
        <v>11</v>
      </c>
      <c r="B34" t="s" s="215">
        <v>98</v>
      </c>
      <c r="C34" s="216">
        <v>2016</v>
      </c>
      <c r="D34" s="216">
        <v>5</v>
      </c>
      <c r="E34" s="197"/>
      <c r="F34" s="203">
        <f>F33+1</f>
        <v>11</v>
      </c>
      <c r="G34" t="s" s="204">
        <v>75</v>
      </c>
      <c r="H34" s="205">
        <v>2017</v>
      </c>
      <c r="I34" s="205">
        <v>7</v>
      </c>
      <c r="J34" s="197"/>
      <c r="K34" s="203">
        <f>K33+1</f>
        <v>11</v>
      </c>
      <c r="L34" t="s" s="209">
        <v>44</v>
      </c>
      <c r="M34" s="210">
        <v>2018</v>
      </c>
      <c r="N34" s="210">
        <v>41</v>
      </c>
      <c r="O34" s="197"/>
      <c r="P34" s="203">
        <f>P33+1</f>
        <v>11</v>
      </c>
      <c r="Q34" t="s" s="209">
        <v>95</v>
      </c>
      <c r="R34" s="210">
        <v>2018</v>
      </c>
      <c r="S34" s="210">
        <v>33</v>
      </c>
      <c r="T34" s="206"/>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7"/>
      <c r="IR34" s="207"/>
      <c r="IS34" s="207"/>
      <c r="IT34" s="207"/>
      <c r="IU34" s="208"/>
    </row>
    <row r="35" ht="15" customHeight="1">
      <c r="A35" s="203">
        <f>A34+1</f>
        <v>12</v>
      </c>
      <c r="B35" t="s" s="215">
        <v>44</v>
      </c>
      <c r="C35" s="216">
        <v>2016</v>
      </c>
      <c r="D35" s="216">
        <v>5</v>
      </c>
      <c r="E35" s="197"/>
      <c r="F35" s="203">
        <f>F34+1</f>
        <v>12</v>
      </c>
      <c r="G35" t="s" s="204">
        <v>124</v>
      </c>
      <c r="H35" s="205">
        <v>2017</v>
      </c>
      <c r="I35" s="205">
        <v>7</v>
      </c>
      <c r="J35" s="197"/>
      <c r="K35" s="203">
        <f>K34+1</f>
        <v>12</v>
      </c>
      <c r="L35" t="s" s="209">
        <v>22</v>
      </c>
      <c r="M35" s="210">
        <v>2018</v>
      </c>
      <c r="N35" s="210">
        <v>38</v>
      </c>
      <c r="O35" s="197"/>
      <c r="P35" s="203">
        <f>P34+1</f>
        <v>12</v>
      </c>
      <c r="Q35" t="s" s="209">
        <v>22</v>
      </c>
      <c r="R35" s="210">
        <v>2018</v>
      </c>
      <c r="S35" s="210">
        <v>32</v>
      </c>
      <c r="T35" s="206"/>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7"/>
      <c r="IR35" s="207"/>
      <c r="IS35" s="207"/>
      <c r="IT35" s="207"/>
      <c r="IU35" s="208"/>
    </row>
    <row r="36" ht="15" customHeight="1">
      <c r="A36" s="203">
        <f>A35+1</f>
        <v>13</v>
      </c>
      <c r="B36" t="s" s="204">
        <v>95</v>
      </c>
      <c r="C36" s="205">
        <v>2017</v>
      </c>
      <c r="D36" s="205">
        <v>4</v>
      </c>
      <c r="E36" s="197"/>
      <c r="F36" s="203">
        <f>F35+1</f>
        <v>13</v>
      </c>
      <c r="G36" t="s" s="204">
        <v>44</v>
      </c>
      <c r="H36" s="205">
        <v>2017</v>
      </c>
      <c r="I36" s="205">
        <v>7</v>
      </c>
      <c r="J36" s="197"/>
      <c r="K36" s="203">
        <f>K35+1</f>
        <v>13</v>
      </c>
      <c r="L36" t="s" s="204">
        <v>127</v>
      </c>
      <c r="M36" s="205">
        <v>2017</v>
      </c>
      <c r="N36" s="205">
        <v>38</v>
      </c>
      <c r="O36" s="197"/>
      <c r="P36" s="203">
        <f>P35+1</f>
        <v>13</v>
      </c>
      <c r="Q36" t="s" s="209">
        <v>26</v>
      </c>
      <c r="R36" s="210">
        <v>2018</v>
      </c>
      <c r="S36" s="210">
        <v>31</v>
      </c>
      <c r="T36" s="206"/>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7"/>
      <c r="IR36" s="207"/>
      <c r="IS36" s="207"/>
      <c r="IT36" s="207"/>
      <c r="IU36" s="208"/>
    </row>
    <row r="37" ht="15" customHeight="1">
      <c r="A37" s="203">
        <f>A36+1</f>
        <v>14</v>
      </c>
      <c r="B37" t="s" s="215">
        <v>95</v>
      </c>
      <c r="C37" s="216">
        <v>2016</v>
      </c>
      <c r="D37" s="216">
        <v>4</v>
      </c>
      <c r="E37" s="197"/>
      <c r="F37" s="203">
        <f>F36+1</f>
        <v>14</v>
      </c>
      <c r="G37" t="s" s="215">
        <v>22</v>
      </c>
      <c r="H37" s="216">
        <v>2015</v>
      </c>
      <c r="I37" s="216">
        <v>7</v>
      </c>
      <c r="J37" s="197"/>
      <c r="K37" s="203">
        <f>K36+1</f>
        <v>14</v>
      </c>
      <c r="L37" t="s" s="204">
        <v>106</v>
      </c>
      <c r="M37" s="205">
        <v>2017</v>
      </c>
      <c r="N37" s="205">
        <v>38</v>
      </c>
      <c r="O37" s="197"/>
      <c r="P37" s="203">
        <f>P36+1</f>
        <v>14</v>
      </c>
      <c r="Q37" t="s" s="215">
        <v>98</v>
      </c>
      <c r="R37" s="216">
        <v>2016</v>
      </c>
      <c r="S37" s="216">
        <v>31</v>
      </c>
      <c r="T37" s="206"/>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7"/>
      <c r="IR37" s="207"/>
      <c r="IS37" s="207"/>
      <c r="IT37" s="207"/>
      <c r="IU37" s="208"/>
    </row>
    <row r="38" ht="15" customHeight="1">
      <c r="A38" s="203">
        <f>A37+1</f>
        <v>15</v>
      </c>
      <c r="B38" t="s" s="215">
        <v>22</v>
      </c>
      <c r="C38" s="216">
        <v>2007</v>
      </c>
      <c r="D38" s="216">
        <v>4</v>
      </c>
      <c r="E38" s="197"/>
      <c r="F38" s="203">
        <f>F37+1</f>
        <v>15</v>
      </c>
      <c r="G38" t="s" s="204">
        <v>26</v>
      </c>
      <c r="H38" s="205">
        <v>2017</v>
      </c>
      <c r="I38" s="205">
        <v>6</v>
      </c>
      <c r="J38" s="197"/>
      <c r="K38" s="203">
        <f>K37+1</f>
        <v>15</v>
      </c>
      <c r="L38" t="s" s="215">
        <v>95</v>
      </c>
      <c r="M38" s="216">
        <v>2015</v>
      </c>
      <c r="N38" s="216">
        <v>34</v>
      </c>
      <c r="O38" s="197"/>
      <c r="P38" s="203">
        <f>P37+1</f>
        <v>15</v>
      </c>
      <c r="Q38" t="s" s="204">
        <v>127</v>
      </c>
      <c r="R38" s="205">
        <v>2017</v>
      </c>
      <c r="S38" s="205">
        <v>30</v>
      </c>
      <c r="T38" s="206"/>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7"/>
      <c r="IR38" s="207"/>
      <c r="IS38" s="207"/>
      <c r="IT38" s="207"/>
      <c r="IU38" s="208"/>
    </row>
    <row r="39" ht="15" customHeight="1">
      <c r="A39" s="203">
        <f>A38+1</f>
        <v>16</v>
      </c>
      <c r="B39" t="s" s="215">
        <v>22</v>
      </c>
      <c r="C39" s="216">
        <v>2008</v>
      </c>
      <c r="D39" s="216">
        <v>4</v>
      </c>
      <c r="E39" s="197"/>
      <c r="F39" s="203">
        <v>16</v>
      </c>
      <c r="G39" t="s" s="215">
        <v>95</v>
      </c>
      <c r="H39" s="216">
        <v>2016</v>
      </c>
      <c r="I39" s="216">
        <v>6</v>
      </c>
      <c r="J39" s="197"/>
      <c r="K39" s="203">
        <f>K38+1</f>
        <v>16</v>
      </c>
      <c r="L39" t="s" s="204">
        <v>123</v>
      </c>
      <c r="M39" s="205">
        <v>2017</v>
      </c>
      <c r="N39" s="205">
        <v>34</v>
      </c>
      <c r="O39" s="197"/>
      <c r="P39" s="203">
        <f>P38+1</f>
        <v>16</v>
      </c>
      <c r="Q39" t="s" s="215">
        <v>95</v>
      </c>
      <c r="R39" s="216">
        <v>2015</v>
      </c>
      <c r="S39" s="216">
        <v>30</v>
      </c>
      <c r="T39" s="206"/>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7"/>
      <c r="IR39" s="207"/>
      <c r="IS39" s="207"/>
      <c r="IT39" s="207"/>
      <c r="IU39" s="208"/>
    </row>
    <row r="40" ht="15" customHeight="1">
      <c r="A40" s="203">
        <f>A39+1</f>
        <v>17</v>
      </c>
      <c r="B40" t="s" s="215">
        <v>22</v>
      </c>
      <c r="C40" s="216">
        <v>2011</v>
      </c>
      <c r="D40" s="216">
        <v>4</v>
      </c>
      <c r="E40" s="197"/>
      <c r="F40" s="203">
        <v>17</v>
      </c>
      <c r="G40" t="s" s="215">
        <v>22</v>
      </c>
      <c r="H40" s="216">
        <v>2016</v>
      </c>
      <c r="I40" s="216">
        <v>6</v>
      </c>
      <c r="J40" s="197"/>
      <c r="K40" s="203">
        <f>K39+1</f>
        <v>17</v>
      </c>
      <c r="L40" t="s" s="204">
        <v>125</v>
      </c>
      <c r="M40" s="205">
        <v>2017</v>
      </c>
      <c r="N40" s="205">
        <v>33</v>
      </c>
      <c r="O40" s="197"/>
      <c r="P40" s="203">
        <f>P39+1</f>
        <v>17</v>
      </c>
      <c r="Q40" t="s" s="204">
        <v>97</v>
      </c>
      <c r="R40" s="205">
        <v>2017</v>
      </c>
      <c r="S40" s="205">
        <v>28</v>
      </c>
      <c r="T40" s="206"/>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7"/>
      <c r="IR40" s="207"/>
      <c r="IS40" s="207"/>
      <c r="IT40" s="207"/>
      <c r="IU40" s="208"/>
    </row>
    <row r="41" ht="15" customHeight="1">
      <c r="A41" s="203">
        <v>18</v>
      </c>
      <c r="B41" t="s" s="209">
        <v>113</v>
      </c>
      <c r="C41" s="210">
        <v>2018</v>
      </c>
      <c r="D41" s="210">
        <v>4</v>
      </c>
      <c r="E41" s="197"/>
      <c r="F41" s="203">
        <v>18</v>
      </c>
      <c r="G41" t="s" s="215">
        <v>22</v>
      </c>
      <c r="H41" s="216">
        <v>2014</v>
      </c>
      <c r="I41" s="216">
        <v>6</v>
      </c>
      <c r="J41" s="197"/>
      <c r="K41" s="203">
        <f>K40+1</f>
        <v>18</v>
      </c>
      <c r="L41" t="s" s="215">
        <v>22</v>
      </c>
      <c r="M41" s="216">
        <v>2016</v>
      </c>
      <c r="N41" s="216">
        <v>33</v>
      </c>
      <c r="O41" s="197"/>
      <c r="P41" s="203">
        <f>P40+1</f>
        <v>18</v>
      </c>
      <c r="Q41" t="s" s="204">
        <v>85</v>
      </c>
      <c r="R41" s="205">
        <v>2017</v>
      </c>
      <c r="S41" s="205">
        <v>28</v>
      </c>
      <c r="T41" s="206"/>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c r="IR41" s="207"/>
      <c r="IS41" s="207"/>
      <c r="IT41" s="207"/>
      <c r="IU41" s="208"/>
    </row>
    <row r="42" ht="15" customHeight="1">
      <c r="A42" s="203">
        <v>19</v>
      </c>
      <c r="B42" t="s" s="209">
        <v>44</v>
      </c>
      <c r="C42" s="210">
        <v>2018</v>
      </c>
      <c r="D42" s="210">
        <v>4</v>
      </c>
      <c r="E42" s="197"/>
      <c r="F42" s="203">
        <v>19</v>
      </c>
      <c r="G42" t="s" s="215">
        <v>26</v>
      </c>
      <c r="H42" s="216">
        <v>2015</v>
      </c>
      <c r="I42" s="216">
        <v>6</v>
      </c>
      <c r="J42" s="197"/>
      <c r="K42" s="203">
        <f>K41+1</f>
        <v>19</v>
      </c>
      <c r="L42" t="s" s="204">
        <v>95</v>
      </c>
      <c r="M42" s="205">
        <v>2017</v>
      </c>
      <c r="N42" s="205">
        <v>30</v>
      </c>
      <c r="O42" s="197"/>
      <c r="P42" s="203">
        <f>P41+1</f>
        <v>19</v>
      </c>
      <c r="Q42" t="s" s="209">
        <v>97</v>
      </c>
      <c r="R42" s="210">
        <v>2018</v>
      </c>
      <c r="S42" s="210">
        <v>28</v>
      </c>
      <c r="T42" s="206"/>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7"/>
      <c r="IR42" s="207"/>
      <c r="IS42" s="207"/>
      <c r="IT42" s="207"/>
      <c r="IU42" s="208"/>
    </row>
    <row r="43" ht="15" customHeight="1">
      <c r="A43" s="203">
        <v>20</v>
      </c>
      <c r="B43" t="s" s="209">
        <v>22</v>
      </c>
      <c r="C43" s="210">
        <v>2018</v>
      </c>
      <c r="D43" s="210">
        <v>4</v>
      </c>
      <c r="E43" s="197"/>
      <c r="F43" s="203">
        <v>20</v>
      </c>
      <c r="G43" t="s" s="215">
        <v>18</v>
      </c>
      <c r="H43" s="216">
        <v>2011</v>
      </c>
      <c r="I43" s="216">
        <v>5</v>
      </c>
      <c r="J43" s="197"/>
      <c r="K43" s="203">
        <f>K42+1</f>
        <v>20</v>
      </c>
      <c r="L43" t="s" s="204">
        <v>132</v>
      </c>
      <c r="M43" s="205">
        <v>2017</v>
      </c>
      <c r="N43" s="205">
        <v>30</v>
      </c>
      <c r="O43" s="197"/>
      <c r="P43" s="203">
        <f>P42+1</f>
        <v>20</v>
      </c>
      <c r="Q43" t="s" s="209">
        <v>297</v>
      </c>
      <c r="R43" s="210">
        <v>2018</v>
      </c>
      <c r="S43" s="210">
        <v>28</v>
      </c>
      <c r="T43" s="206"/>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7"/>
      <c r="IR43" s="207"/>
      <c r="IS43" s="207"/>
      <c r="IT43" s="207"/>
      <c r="IU43" s="208"/>
    </row>
    <row r="44" ht="15" customHeight="1">
      <c r="A44" s="197"/>
      <c r="B44" s="218"/>
      <c r="C44" s="219"/>
      <c r="D44" s="220"/>
      <c r="E44" s="197"/>
      <c r="F44" s="197"/>
      <c r="G44" s="218"/>
      <c r="H44" s="219"/>
      <c r="I44" s="220"/>
      <c r="J44" s="197"/>
      <c r="K44" s="197"/>
      <c r="L44" s="218"/>
      <c r="M44" s="219"/>
      <c r="N44" s="220"/>
      <c r="O44" s="197"/>
      <c r="P44" s="197"/>
      <c r="Q44" s="221"/>
      <c r="R44" s="222"/>
      <c r="S44" s="222"/>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c r="IC44" s="207"/>
      <c r="ID44" s="207"/>
      <c r="IE44" s="207"/>
      <c r="IF44" s="207"/>
      <c r="IG44" s="207"/>
      <c r="IH44" s="207"/>
      <c r="II44" s="207"/>
      <c r="IJ44" s="207"/>
      <c r="IK44" s="207"/>
      <c r="IL44" s="207"/>
      <c r="IM44" s="207"/>
      <c r="IN44" s="207"/>
      <c r="IO44" s="207"/>
      <c r="IP44" s="207"/>
      <c r="IQ44" s="207"/>
      <c r="IR44" s="207"/>
      <c r="IS44" s="207"/>
      <c r="IT44" s="207"/>
      <c r="IU44" s="208"/>
    </row>
    <row r="45" ht="15" customHeight="1">
      <c r="A45" t="s" s="195">
        <v>298</v>
      </c>
      <c r="B45" s="196"/>
      <c r="C45" s="196"/>
      <c r="D45" s="196"/>
      <c r="E45" s="197"/>
      <c r="F45" t="s" s="195">
        <v>299</v>
      </c>
      <c r="G45" s="196"/>
      <c r="H45" s="196"/>
      <c r="I45" s="196"/>
      <c r="J45" s="197"/>
      <c r="K45" t="s" s="195">
        <v>300</v>
      </c>
      <c r="L45" s="196"/>
      <c r="M45" s="196"/>
      <c r="N45" s="196"/>
      <c r="O45" s="197"/>
      <c r="P45" s="197"/>
      <c r="Q45" s="223"/>
      <c r="R45" s="224"/>
      <c r="S45" s="224"/>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c r="IC45" s="207"/>
      <c r="ID45" s="207"/>
      <c r="IE45" s="207"/>
      <c r="IF45" s="207"/>
      <c r="IG45" s="207"/>
      <c r="IH45" s="207"/>
      <c r="II45" s="207"/>
      <c r="IJ45" s="207"/>
      <c r="IK45" s="207"/>
      <c r="IL45" s="207"/>
      <c r="IM45" s="207"/>
      <c r="IN45" s="207"/>
      <c r="IO45" s="207"/>
      <c r="IP45" s="207"/>
      <c r="IQ45" s="207"/>
      <c r="IR45" s="207"/>
      <c r="IS45" s="207"/>
      <c r="IT45" s="207"/>
      <c r="IU45" s="208"/>
    </row>
    <row r="46" ht="15" customHeight="1">
      <c r="A46" s="203">
        <v>1</v>
      </c>
      <c r="B46" t="s" s="204">
        <v>123</v>
      </c>
      <c r="C46" s="225">
        <v>2017</v>
      </c>
      <c r="D46" s="205">
        <v>0.862</v>
      </c>
      <c r="E46" s="197"/>
      <c r="F46" s="203">
        <v>1</v>
      </c>
      <c r="G46" t="s" s="215">
        <v>18</v>
      </c>
      <c r="H46" s="216">
        <v>2008</v>
      </c>
      <c r="I46" s="226">
        <v>1.648</v>
      </c>
      <c r="J46" s="197"/>
      <c r="K46" s="203">
        <v>1</v>
      </c>
      <c r="L46" t="s" s="215">
        <v>18</v>
      </c>
      <c r="M46" s="216">
        <v>2008</v>
      </c>
      <c r="N46" s="216">
        <v>2.408</v>
      </c>
      <c r="O46" s="197"/>
      <c r="P46" s="197"/>
      <c r="Q46" s="227"/>
      <c r="R46" s="228"/>
      <c r="S46" s="228"/>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7"/>
      <c r="IR46" s="207"/>
      <c r="IS46" s="207"/>
      <c r="IT46" s="207"/>
      <c r="IU46" s="208"/>
    </row>
    <row r="47" ht="15" customHeight="1">
      <c r="A47" s="203">
        <v>2</v>
      </c>
      <c r="B47" t="s" s="204">
        <v>97</v>
      </c>
      <c r="C47" s="225">
        <v>2017</v>
      </c>
      <c r="D47" s="229">
        <v>0.857</v>
      </c>
      <c r="E47" s="197"/>
      <c r="F47" s="203">
        <v>2</v>
      </c>
      <c r="G47" t="s" s="204">
        <v>22</v>
      </c>
      <c r="H47" s="205">
        <v>2017</v>
      </c>
      <c r="I47" s="229">
        <v>1.161</v>
      </c>
      <c r="J47" s="197"/>
      <c r="K47" s="203">
        <f>K46+1</f>
        <v>2</v>
      </c>
      <c r="L47" t="s" s="204">
        <v>127</v>
      </c>
      <c r="M47" s="205">
        <v>2017</v>
      </c>
      <c r="N47" s="205">
        <v>1.919</v>
      </c>
      <c r="O47" s="197"/>
      <c r="P47" s="197"/>
      <c r="Q47" s="197"/>
      <c r="R47" s="197"/>
      <c r="S47" s="197"/>
      <c r="T47" s="206"/>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c r="IR47" s="207"/>
      <c r="IS47" s="207"/>
      <c r="IT47" s="207"/>
      <c r="IU47" s="208"/>
    </row>
    <row r="48" ht="15" customHeight="1">
      <c r="A48" s="203">
        <v>3</v>
      </c>
      <c r="B48" t="s" s="204">
        <v>95</v>
      </c>
      <c r="C48" s="225">
        <v>2017</v>
      </c>
      <c r="D48" s="229">
        <v>0.849</v>
      </c>
      <c r="E48" s="197"/>
      <c r="F48" s="203">
        <v>3</v>
      </c>
      <c r="G48" t="s" s="204">
        <v>98</v>
      </c>
      <c r="H48" s="205">
        <v>2017</v>
      </c>
      <c r="I48" s="229">
        <v>1.113</v>
      </c>
      <c r="J48" s="197"/>
      <c r="K48" s="203">
        <f>K47+1</f>
        <v>3</v>
      </c>
      <c r="L48" t="s" s="204">
        <v>22</v>
      </c>
      <c r="M48" s="205">
        <v>2017</v>
      </c>
      <c r="N48" s="229">
        <v>1.914</v>
      </c>
      <c r="O48" s="197"/>
      <c r="P48" s="197"/>
      <c r="Q48" s="197"/>
      <c r="R48" s="197"/>
      <c r="S48" s="197"/>
      <c r="T48" s="206"/>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c r="IR48" s="207"/>
      <c r="IS48" s="207"/>
      <c r="IT48" s="207"/>
      <c r="IU48" s="208"/>
    </row>
    <row r="49" ht="15" customHeight="1">
      <c r="A49" s="203">
        <v>4</v>
      </c>
      <c r="B49" t="s" s="204">
        <v>127</v>
      </c>
      <c r="C49" s="225">
        <v>2017</v>
      </c>
      <c r="D49" s="229">
        <v>0.84</v>
      </c>
      <c r="E49" s="197"/>
      <c r="F49" s="203">
        <v>4</v>
      </c>
      <c r="G49" t="s" s="215">
        <v>18</v>
      </c>
      <c r="H49" s="216">
        <v>2007</v>
      </c>
      <c r="I49" s="226">
        <v>1.113</v>
      </c>
      <c r="J49" s="197"/>
      <c r="K49" s="203">
        <f>K48+1</f>
        <v>4</v>
      </c>
      <c r="L49" t="s" s="215">
        <v>18</v>
      </c>
      <c r="M49" s="216">
        <v>2007</v>
      </c>
      <c r="N49" s="216">
        <v>1.909</v>
      </c>
      <c r="O49" s="197"/>
      <c r="P49" s="197"/>
      <c r="Q49" s="197"/>
      <c r="R49" s="197"/>
      <c r="S49" s="197"/>
      <c r="T49" s="206"/>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c r="IR49" s="207"/>
      <c r="IS49" s="207"/>
      <c r="IT49" s="207"/>
      <c r="IU49" s="208"/>
    </row>
    <row r="50" ht="15" customHeight="1">
      <c r="A50" s="203">
        <v>5</v>
      </c>
      <c r="B50" t="s" s="204">
        <v>104</v>
      </c>
      <c r="C50" s="225">
        <v>2017</v>
      </c>
      <c r="D50" s="205">
        <v>0.826</v>
      </c>
      <c r="E50" s="197"/>
      <c r="F50" s="203">
        <v>5</v>
      </c>
      <c r="G50" t="s" s="215">
        <v>44</v>
      </c>
      <c r="H50" s="216">
        <v>2016</v>
      </c>
      <c r="I50" s="226">
        <v>1.105</v>
      </c>
      <c r="J50" s="197"/>
      <c r="K50" s="203">
        <f>K49+1</f>
        <v>5</v>
      </c>
      <c r="L50" t="s" s="215">
        <v>44</v>
      </c>
      <c r="M50" s="230">
        <v>2016</v>
      </c>
      <c r="N50" s="226">
        <v>1.897</v>
      </c>
      <c r="O50" s="197"/>
      <c r="P50" s="197"/>
      <c r="Q50" s="197"/>
      <c r="R50" s="197"/>
      <c r="S50" s="197"/>
      <c r="T50" s="206"/>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7"/>
      <c r="FV50" s="207"/>
      <c r="FW50" s="207"/>
      <c r="FX50" s="207"/>
      <c r="FY50" s="207"/>
      <c r="FZ50" s="207"/>
      <c r="GA50" s="207"/>
      <c r="GB50" s="207"/>
      <c r="GC50" s="207"/>
      <c r="GD50" s="207"/>
      <c r="GE50" s="207"/>
      <c r="GF50" s="207"/>
      <c r="GG50" s="207"/>
      <c r="GH50" s="207"/>
      <c r="GI50" s="207"/>
      <c r="GJ50" s="207"/>
      <c r="GK50" s="207"/>
      <c r="GL50" s="207"/>
      <c r="GM50" s="207"/>
      <c r="GN50" s="207"/>
      <c r="GO50" s="207"/>
      <c r="GP50" s="207"/>
      <c r="GQ50" s="207"/>
      <c r="GR50" s="207"/>
      <c r="GS50" s="207"/>
      <c r="GT50" s="207"/>
      <c r="GU50" s="207"/>
      <c r="GV50" s="207"/>
      <c r="GW50" s="207"/>
      <c r="GX50" s="207"/>
      <c r="GY50" s="207"/>
      <c r="GZ50" s="207"/>
      <c r="HA50" s="207"/>
      <c r="HB50" s="207"/>
      <c r="HC50" s="207"/>
      <c r="HD50" s="207"/>
      <c r="HE50" s="207"/>
      <c r="HF50" s="207"/>
      <c r="HG50" s="207"/>
      <c r="HH50" s="207"/>
      <c r="HI50" s="207"/>
      <c r="HJ50" s="207"/>
      <c r="HK50" s="207"/>
      <c r="HL50" s="207"/>
      <c r="HM50" s="207"/>
      <c r="HN50" s="207"/>
      <c r="HO50" s="207"/>
      <c r="HP50" s="207"/>
      <c r="HQ50" s="207"/>
      <c r="HR50" s="207"/>
      <c r="HS50" s="207"/>
      <c r="HT50" s="207"/>
      <c r="HU50" s="207"/>
      <c r="HV50" s="207"/>
      <c r="HW50" s="207"/>
      <c r="HX50" s="207"/>
      <c r="HY50" s="207"/>
      <c r="HZ50" s="207"/>
      <c r="IA50" s="207"/>
      <c r="IB50" s="207"/>
      <c r="IC50" s="207"/>
      <c r="ID50" s="207"/>
      <c r="IE50" s="207"/>
      <c r="IF50" s="207"/>
      <c r="IG50" s="207"/>
      <c r="IH50" s="207"/>
      <c r="II50" s="207"/>
      <c r="IJ50" s="207"/>
      <c r="IK50" s="207"/>
      <c r="IL50" s="207"/>
      <c r="IM50" s="207"/>
      <c r="IN50" s="207"/>
      <c r="IO50" s="207"/>
      <c r="IP50" s="207"/>
      <c r="IQ50" s="207"/>
      <c r="IR50" s="207"/>
      <c r="IS50" s="207"/>
      <c r="IT50" s="207"/>
      <c r="IU50" s="208"/>
    </row>
    <row r="51" ht="15" customHeight="1">
      <c r="A51" s="203">
        <v>6</v>
      </c>
      <c r="B51" t="s" s="215">
        <v>98</v>
      </c>
      <c r="C51" s="216">
        <v>2016</v>
      </c>
      <c r="D51" s="216">
        <v>0.824</v>
      </c>
      <c r="E51" s="197"/>
      <c r="F51" s="203">
        <v>6</v>
      </c>
      <c r="G51" t="s" s="215">
        <v>44</v>
      </c>
      <c r="H51" s="216">
        <v>2015</v>
      </c>
      <c r="I51" s="226">
        <v>1.09</v>
      </c>
      <c r="J51" s="197"/>
      <c r="K51" s="203">
        <f>K50+1</f>
        <v>6</v>
      </c>
      <c r="L51" t="s" s="215">
        <v>98</v>
      </c>
      <c r="M51" s="216">
        <v>2016</v>
      </c>
      <c r="N51" s="226">
        <v>1.863</v>
      </c>
      <c r="O51" s="197"/>
      <c r="P51" s="197"/>
      <c r="Q51" s="197"/>
      <c r="R51" s="197"/>
      <c r="S51" s="197"/>
      <c r="T51" s="206"/>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c r="HY51" s="207"/>
      <c r="HZ51" s="207"/>
      <c r="IA51" s="207"/>
      <c r="IB51" s="207"/>
      <c r="IC51" s="207"/>
      <c r="ID51" s="207"/>
      <c r="IE51" s="207"/>
      <c r="IF51" s="207"/>
      <c r="IG51" s="207"/>
      <c r="IH51" s="207"/>
      <c r="II51" s="207"/>
      <c r="IJ51" s="207"/>
      <c r="IK51" s="207"/>
      <c r="IL51" s="207"/>
      <c r="IM51" s="207"/>
      <c r="IN51" s="207"/>
      <c r="IO51" s="207"/>
      <c r="IP51" s="207"/>
      <c r="IQ51" s="207"/>
      <c r="IR51" s="207"/>
      <c r="IS51" s="207"/>
      <c r="IT51" s="207"/>
      <c r="IU51" s="208"/>
    </row>
    <row r="52" ht="15" customHeight="1">
      <c r="A52" s="203">
        <v>7</v>
      </c>
      <c r="B52" t="s" s="209">
        <v>127</v>
      </c>
      <c r="C52" s="210">
        <v>2018</v>
      </c>
      <c r="D52" s="210">
        <v>0.805</v>
      </c>
      <c r="E52" s="197"/>
      <c r="F52" s="203">
        <v>7</v>
      </c>
      <c r="G52" t="s" s="215">
        <v>22</v>
      </c>
      <c r="H52" s="216">
        <v>2013</v>
      </c>
      <c r="I52" s="216">
        <v>1.083</v>
      </c>
      <c r="J52" s="197"/>
      <c r="K52" s="203">
        <f>K51+1</f>
        <v>7</v>
      </c>
      <c r="L52" t="s" s="204">
        <v>98</v>
      </c>
      <c r="M52" s="205">
        <v>2017</v>
      </c>
      <c r="N52" s="205">
        <v>1.85</v>
      </c>
      <c r="O52" s="197"/>
      <c r="P52" s="197"/>
      <c r="Q52" s="197"/>
      <c r="R52" s="197"/>
      <c r="S52" s="197"/>
      <c r="T52" s="206"/>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7"/>
      <c r="FV52" s="207"/>
      <c r="FW52" s="207"/>
      <c r="FX52" s="207"/>
      <c r="FY52" s="207"/>
      <c r="FZ52" s="207"/>
      <c r="GA52" s="207"/>
      <c r="GB52" s="207"/>
      <c r="GC52" s="207"/>
      <c r="GD52" s="207"/>
      <c r="GE52" s="207"/>
      <c r="GF52" s="207"/>
      <c r="GG52" s="207"/>
      <c r="GH52" s="207"/>
      <c r="GI52" s="207"/>
      <c r="GJ52" s="207"/>
      <c r="GK52" s="207"/>
      <c r="GL52" s="207"/>
      <c r="GM52" s="207"/>
      <c r="GN52" s="207"/>
      <c r="GO52" s="207"/>
      <c r="GP52" s="207"/>
      <c r="GQ52" s="207"/>
      <c r="GR52" s="207"/>
      <c r="GS52" s="207"/>
      <c r="GT52" s="207"/>
      <c r="GU52" s="207"/>
      <c r="GV52" s="207"/>
      <c r="GW52" s="207"/>
      <c r="GX52" s="207"/>
      <c r="GY52" s="207"/>
      <c r="GZ52" s="207"/>
      <c r="HA52" s="207"/>
      <c r="HB52" s="207"/>
      <c r="HC52" s="207"/>
      <c r="HD52" s="207"/>
      <c r="HE52" s="207"/>
      <c r="HF52" s="207"/>
      <c r="HG52" s="207"/>
      <c r="HH52" s="207"/>
      <c r="HI52" s="207"/>
      <c r="HJ52" s="207"/>
      <c r="HK52" s="207"/>
      <c r="HL52" s="207"/>
      <c r="HM52" s="207"/>
      <c r="HN52" s="207"/>
      <c r="HO52" s="207"/>
      <c r="HP52" s="207"/>
      <c r="HQ52" s="207"/>
      <c r="HR52" s="207"/>
      <c r="HS52" s="207"/>
      <c r="HT52" s="207"/>
      <c r="HU52" s="207"/>
      <c r="HV52" s="207"/>
      <c r="HW52" s="207"/>
      <c r="HX52" s="207"/>
      <c r="HY52" s="207"/>
      <c r="HZ52" s="207"/>
      <c r="IA52" s="207"/>
      <c r="IB52" s="207"/>
      <c r="IC52" s="207"/>
      <c r="ID52" s="207"/>
      <c r="IE52" s="207"/>
      <c r="IF52" s="207"/>
      <c r="IG52" s="207"/>
      <c r="IH52" s="207"/>
      <c r="II52" s="207"/>
      <c r="IJ52" s="207"/>
      <c r="IK52" s="207"/>
      <c r="IL52" s="207"/>
      <c r="IM52" s="207"/>
      <c r="IN52" s="207"/>
      <c r="IO52" s="207"/>
      <c r="IP52" s="207"/>
      <c r="IQ52" s="207"/>
      <c r="IR52" s="207"/>
      <c r="IS52" s="207"/>
      <c r="IT52" s="207"/>
      <c r="IU52" s="208"/>
    </row>
    <row r="53" ht="15" customHeight="1">
      <c r="A53" s="203">
        <v>8</v>
      </c>
      <c r="B53" t="s" s="209">
        <v>75</v>
      </c>
      <c r="C53" s="210">
        <v>2018</v>
      </c>
      <c r="D53" s="210">
        <v>0.8</v>
      </c>
      <c r="E53" s="197"/>
      <c r="F53" s="203">
        <v>8</v>
      </c>
      <c r="G53" t="s" s="204">
        <v>127</v>
      </c>
      <c r="H53" s="205">
        <v>2017</v>
      </c>
      <c r="I53" s="229">
        <v>1.079</v>
      </c>
      <c r="J53" s="197"/>
      <c r="K53" s="203">
        <f>K52+1</f>
        <v>8</v>
      </c>
      <c r="L53" t="s" s="215">
        <v>44</v>
      </c>
      <c r="M53" s="216">
        <v>2015</v>
      </c>
      <c r="N53" s="226">
        <v>1.848</v>
      </c>
      <c r="O53" s="197"/>
      <c r="P53" s="197"/>
      <c r="Q53" s="197"/>
      <c r="R53" s="197"/>
      <c r="S53" s="197"/>
      <c r="T53" s="206"/>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07"/>
      <c r="GK53" s="207"/>
      <c r="GL53" s="207"/>
      <c r="GM53" s="207"/>
      <c r="GN53" s="207"/>
      <c r="GO53" s="207"/>
      <c r="GP53" s="207"/>
      <c r="GQ53" s="207"/>
      <c r="GR53" s="207"/>
      <c r="GS53" s="207"/>
      <c r="GT53" s="207"/>
      <c r="GU53" s="207"/>
      <c r="GV53" s="207"/>
      <c r="GW53" s="207"/>
      <c r="GX53" s="207"/>
      <c r="GY53" s="207"/>
      <c r="GZ53" s="207"/>
      <c r="HA53" s="207"/>
      <c r="HB53" s="207"/>
      <c r="HC53" s="207"/>
      <c r="HD53" s="207"/>
      <c r="HE53" s="207"/>
      <c r="HF53" s="207"/>
      <c r="HG53" s="207"/>
      <c r="HH53" s="207"/>
      <c r="HI53" s="207"/>
      <c r="HJ53" s="207"/>
      <c r="HK53" s="207"/>
      <c r="HL53" s="207"/>
      <c r="HM53" s="207"/>
      <c r="HN53" s="207"/>
      <c r="HO53" s="207"/>
      <c r="HP53" s="207"/>
      <c r="HQ53" s="207"/>
      <c r="HR53" s="207"/>
      <c r="HS53" s="207"/>
      <c r="HT53" s="207"/>
      <c r="HU53" s="207"/>
      <c r="HV53" s="207"/>
      <c r="HW53" s="207"/>
      <c r="HX53" s="207"/>
      <c r="HY53" s="207"/>
      <c r="HZ53" s="207"/>
      <c r="IA53" s="207"/>
      <c r="IB53" s="207"/>
      <c r="IC53" s="207"/>
      <c r="ID53" s="207"/>
      <c r="IE53" s="207"/>
      <c r="IF53" s="207"/>
      <c r="IG53" s="207"/>
      <c r="IH53" s="207"/>
      <c r="II53" s="207"/>
      <c r="IJ53" s="207"/>
      <c r="IK53" s="207"/>
      <c r="IL53" s="207"/>
      <c r="IM53" s="207"/>
      <c r="IN53" s="207"/>
      <c r="IO53" s="207"/>
      <c r="IP53" s="207"/>
      <c r="IQ53" s="207"/>
      <c r="IR53" s="207"/>
      <c r="IS53" s="207"/>
      <c r="IT53" s="207"/>
      <c r="IU53" s="208"/>
    </row>
    <row r="54" ht="15" customHeight="1">
      <c r="A54" s="203">
        <v>9</v>
      </c>
      <c r="B54" t="s" s="215">
        <v>44</v>
      </c>
      <c r="C54" s="216">
        <v>2016</v>
      </c>
      <c r="D54" s="226">
        <v>0.792</v>
      </c>
      <c r="E54" s="197"/>
      <c r="F54" s="203">
        <v>9</v>
      </c>
      <c r="G54" t="s" s="215">
        <v>22</v>
      </c>
      <c r="H54" s="216">
        <v>2015</v>
      </c>
      <c r="I54" s="216">
        <v>1.075</v>
      </c>
      <c r="J54" s="197"/>
      <c r="K54" s="203">
        <f>K53+1</f>
        <v>9</v>
      </c>
      <c r="L54" t="s" s="209">
        <v>127</v>
      </c>
      <c r="M54" s="210">
        <v>2018</v>
      </c>
      <c r="N54" s="210">
        <v>1.764</v>
      </c>
      <c r="O54" s="197"/>
      <c r="P54" s="197"/>
      <c r="Q54" s="197"/>
      <c r="R54" s="197"/>
      <c r="S54" s="197"/>
      <c r="T54" s="223"/>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c r="DK54" s="224"/>
      <c r="DL54" s="224"/>
      <c r="DM54" s="224"/>
      <c r="DN54" s="224"/>
      <c r="DO54" s="224"/>
      <c r="DP54" s="224"/>
      <c r="DQ54" s="224"/>
      <c r="DR54" s="224"/>
      <c r="DS54" s="224"/>
      <c r="DT54" s="224"/>
      <c r="DU54" s="224"/>
      <c r="DV54" s="224"/>
      <c r="DW54" s="224"/>
      <c r="DX54" s="224"/>
      <c r="DY54" s="224"/>
      <c r="DZ54" s="224"/>
      <c r="EA54" s="224"/>
      <c r="EB54" s="224"/>
      <c r="EC54" s="224"/>
      <c r="ED54" s="224"/>
      <c r="EE54" s="224"/>
      <c r="EF54" s="224"/>
      <c r="EG54" s="224"/>
      <c r="EH54" s="224"/>
      <c r="EI54" s="224"/>
      <c r="EJ54" s="224"/>
      <c r="EK54" s="224"/>
      <c r="EL54" s="224"/>
      <c r="EM54" s="224"/>
      <c r="EN54" s="224"/>
      <c r="EO54" s="224"/>
      <c r="EP54" s="224"/>
      <c r="EQ54" s="224"/>
      <c r="ER54" s="224"/>
      <c r="ES54" s="224"/>
      <c r="ET54" s="224"/>
      <c r="EU54" s="224"/>
      <c r="EV54" s="224"/>
      <c r="EW54" s="224"/>
      <c r="EX54" s="224"/>
      <c r="EY54" s="224"/>
      <c r="EZ54" s="224"/>
      <c r="FA54" s="224"/>
      <c r="FB54" s="224"/>
      <c r="FC54" s="224"/>
      <c r="FD54" s="224"/>
      <c r="FE54" s="224"/>
      <c r="FF54" s="224"/>
      <c r="FG54" s="224"/>
      <c r="FH54" s="224"/>
      <c r="FI54" s="224"/>
      <c r="FJ54" s="224"/>
      <c r="FK54" s="224"/>
      <c r="FL54" s="224"/>
      <c r="FM54" s="224"/>
      <c r="FN54" s="224"/>
      <c r="FO54" s="224"/>
      <c r="FP54" s="224"/>
      <c r="FQ54" s="224"/>
      <c r="FR54" s="224"/>
      <c r="FS54" s="224"/>
      <c r="FT54" s="224"/>
      <c r="FU54" s="224"/>
      <c r="FV54" s="224"/>
      <c r="FW54" s="224"/>
      <c r="FX54" s="224"/>
      <c r="FY54" s="224"/>
      <c r="FZ54" s="224"/>
      <c r="GA54" s="224"/>
      <c r="GB54" s="224"/>
      <c r="GC54" s="224"/>
      <c r="GD54" s="224"/>
      <c r="GE54" s="224"/>
      <c r="GF54" s="224"/>
      <c r="GG54" s="224"/>
      <c r="GH54" s="224"/>
      <c r="GI54" s="224"/>
      <c r="GJ54" s="224"/>
      <c r="GK54" s="224"/>
      <c r="GL54" s="224"/>
      <c r="GM54" s="224"/>
      <c r="GN54" s="224"/>
      <c r="GO54" s="224"/>
      <c r="GP54" s="224"/>
      <c r="GQ54" s="224"/>
      <c r="GR54" s="224"/>
      <c r="GS54" s="224"/>
      <c r="GT54" s="224"/>
      <c r="GU54" s="224"/>
      <c r="GV54" s="224"/>
      <c r="GW54" s="224"/>
      <c r="GX54" s="224"/>
      <c r="GY54" s="224"/>
      <c r="GZ54" s="224"/>
      <c r="HA54" s="224"/>
      <c r="HB54" s="224"/>
      <c r="HC54" s="224"/>
      <c r="HD54" s="224"/>
      <c r="HE54" s="224"/>
      <c r="HF54" s="224"/>
      <c r="HG54" s="224"/>
      <c r="HH54" s="224"/>
      <c r="HI54" s="224"/>
      <c r="HJ54" s="224"/>
      <c r="HK54" s="224"/>
      <c r="HL54" s="224"/>
      <c r="HM54" s="224"/>
      <c r="HN54" s="224"/>
      <c r="HO54" s="224"/>
      <c r="HP54" s="224"/>
      <c r="HQ54" s="224"/>
      <c r="HR54" s="224"/>
      <c r="HS54" s="224"/>
      <c r="HT54" s="224"/>
      <c r="HU54" s="224"/>
      <c r="HV54" s="224"/>
      <c r="HW54" s="224"/>
      <c r="HX54" s="224"/>
      <c r="HY54" s="224"/>
      <c r="HZ54" s="224"/>
      <c r="IA54" s="224"/>
      <c r="IB54" s="224"/>
      <c r="IC54" s="224"/>
      <c r="ID54" s="224"/>
      <c r="IE54" s="224"/>
      <c r="IF54" s="224"/>
      <c r="IG54" s="224"/>
      <c r="IH54" s="224"/>
      <c r="II54" s="224"/>
      <c r="IJ54" s="224"/>
      <c r="IK54" s="224"/>
      <c r="IL54" s="224"/>
      <c r="IM54" s="224"/>
      <c r="IN54" s="224"/>
      <c r="IO54" s="224"/>
      <c r="IP54" s="224"/>
      <c r="IQ54" s="224"/>
      <c r="IR54" s="224"/>
      <c r="IS54" s="224"/>
      <c r="IT54" s="224"/>
      <c r="IU54" s="231"/>
    </row>
    <row r="55" ht="15" customHeight="1">
      <c r="A55" s="203">
        <v>10</v>
      </c>
      <c r="B55" t="s" s="232">
        <v>124</v>
      </c>
      <c r="C55" s="233">
        <v>2017</v>
      </c>
      <c r="D55" s="234">
        <v>0.788</v>
      </c>
      <c r="E55" s="197"/>
      <c r="F55" s="203">
        <v>10</v>
      </c>
      <c r="G55" t="s" s="215">
        <v>22</v>
      </c>
      <c r="H55" s="216">
        <v>2008</v>
      </c>
      <c r="I55" s="226">
        <v>1.056</v>
      </c>
      <c r="J55" s="197"/>
      <c r="K55" s="203">
        <f>K54+1</f>
        <v>10</v>
      </c>
      <c r="L55" t="s" s="204">
        <v>75</v>
      </c>
      <c r="M55" s="205">
        <v>2017</v>
      </c>
      <c r="N55" s="229">
        <v>1.735</v>
      </c>
      <c r="O55" s="197"/>
      <c r="P55" s="197"/>
      <c r="Q55" s="197"/>
      <c r="R55" s="197"/>
      <c r="S55" s="197"/>
      <c r="T55" s="223"/>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c r="DK55" s="224"/>
      <c r="DL55" s="224"/>
      <c r="DM55" s="224"/>
      <c r="DN55" s="224"/>
      <c r="DO55" s="224"/>
      <c r="DP55" s="224"/>
      <c r="DQ55" s="224"/>
      <c r="DR55" s="224"/>
      <c r="DS55" s="224"/>
      <c r="DT55" s="224"/>
      <c r="DU55" s="224"/>
      <c r="DV55" s="224"/>
      <c r="DW55" s="224"/>
      <c r="DX55" s="224"/>
      <c r="DY55" s="224"/>
      <c r="DZ55" s="224"/>
      <c r="EA55" s="224"/>
      <c r="EB55" s="224"/>
      <c r="EC55" s="224"/>
      <c r="ED55" s="224"/>
      <c r="EE55" s="224"/>
      <c r="EF55" s="224"/>
      <c r="EG55" s="224"/>
      <c r="EH55" s="224"/>
      <c r="EI55" s="224"/>
      <c r="EJ55" s="224"/>
      <c r="EK55" s="224"/>
      <c r="EL55" s="224"/>
      <c r="EM55" s="224"/>
      <c r="EN55" s="224"/>
      <c r="EO55" s="224"/>
      <c r="EP55" s="224"/>
      <c r="EQ55" s="224"/>
      <c r="ER55" s="224"/>
      <c r="ES55" s="224"/>
      <c r="ET55" s="224"/>
      <c r="EU55" s="224"/>
      <c r="EV55" s="224"/>
      <c r="EW55" s="224"/>
      <c r="EX55" s="224"/>
      <c r="EY55" s="224"/>
      <c r="EZ55" s="224"/>
      <c r="FA55" s="224"/>
      <c r="FB55" s="224"/>
      <c r="FC55" s="224"/>
      <c r="FD55" s="224"/>
      <c r="FE55" s="224"/>
      <c r="FF55" s="224"/>
      <c r="FG55" s="224"/>
      <c r="FH55" s="224"/>
      <c r="FI55" s="224"/>
      <c r="FJ55" s="224"/>
      <c r="FK55" s="224"/>
      <c r="FL55" s="224"/>
      <c r="FM55" s="224"/>
      <c r="FN55" s="224"/>
      <c r="FO55" s="224"/>
      <c r="FP55" s="224"/>
      <c r="FQ55" s="224"/>
      <c r="FR55" s="224"/>
      <c r="FS55" s="224"/>
      <c r="FT55" s="224"/>
      <c r="FU55" s="224"/>
      <c r="FV55" s="224"/>
      <c r="FW55" s="224"/>
      <c r="FX55" s="224"/>
      <c r="FY55" s="224"/>
      <c r="FZ55" s="224"/>
      <c r="GA55" s="224"/>
      <c r="GB55" s="224"/>
      <c r="GC55" s="224"/>
      <c r="GD55" s="224"/>
      <c r="GE55" s="224"/>
      <c r="GF55" s="224"/>
      <c r="GG55" s="224"/>
      <c r="GH55" s="224"/>
      <c r="GI55" s="224"/>
      <c r="GJ55" s="224"/>
      <c r="GK55" s="224"/>
      <c r="GL55" s="224"/>
      <c r="GM55" s="224"/>
      <c r="GN55" s="224"/>
      <c r="GO55" s="224"/>
      <c r="GP55" s="224"/>
      <c r="GQ55" s="224"/>
      <c r="GR55" s="224"/>
      <c r="GS55" s="224"/>
      <c r="GT55" s="224"/>
      <c r="GU55" s="224"/>
      <c r="GV55" s="224"/>
      <c r="GW55" s="224"/>
      <c r="GX55" s="224"/>
      <c r="GY55" s="224"/>
      <c r="GZ55" s="224"/>
      <c r="HA55" s="224"/>
      <c r="HB55" s="224"/>
      <c r="HC55" s="224"/>
      <c r="HD55" s="224"/>
      <c r="HE55" s="224"/>
      <c r="HF55" s="224"/>
      <c r="HG55" s="224"/>
      <c r="HH55" s="224"/>
      <c r="HI55" s="224"/>
      <c r="HJ55" s="224"/>
      <c r="HK55" s="224"/>
      <c r="HL55" s="224"/>
      <c r="HM55" s="224"/>
      <c r="HN55" s="224"/>
      <c r="HO55" s="224"/>
      <c r="HP55" s="224"/>
      <c r="HQ55" s="224"/>
      <c r="HR55" s="224"/>
      <c r="HS55" s="224"/>
      <c r="HT55" s="224"/>
      <c r="HU55" s="224"/>
      <c r="HV55" s="224"/>
      <c r="HW55" s="224"/>
      <c r="HX55" s="224"/>
      <c r="HY55" s="224"/>
      <c r="HZ55" s="224"/>
      <c r="IA55" s="224"/>
      <c r="IB55" s="224"/>
      <c r="IC55" s="224"/>
      <c r="ID55" s="224"/>
      <c r="IE55" s="224"/>
      <c r="IF55" s="224"/>
      <c r="IG55" s="224"/>
      <c r="IH55" s="224"/>
      <c r="II55" s="224"/>
      <c r="IJ55" s="224"/>
      <c r="IK55" s="224"/>
      <c r="IL55" s="224"/>
      <c r="IM55" s="224"/>
      <c r="IN55" s="224"/>
      <c r="IO55" s="224"/>
      <c r="IP55" s="224"/>
      <c r="IQ55" s="224"/>
      <c r="IR55" s="224"/>
      <c r="IS55" s="224"/>
      <c r="IT55" s="224"/>
      <c r="IU55" s="231"/>
    </row>
    <row r="56" ht="15" customHeight="1">
      <c r="A56" s="203">
        <v>11</v>
      </c>
      <c r="B56" t="s" s="209">
        <v>124</v>
      </c>
      <c r="C56" s="210">
        <v>2018</v>
      </c>
      <c r="D56" s="210">
        <v>0.786</v>
      </c>
      <c r="E56" s="197"/>
      <c r="F56" s="203">
        <v>11</v>
      </c>
      <c r="G56" t="s" s="215">
        <v>98</v>
      </c>
      <c r="H56" s="216">
        <v>2016</v>
      </c>
      <c r="I56" s="226">
        <v>1.04</v>
      </c>
      <c r="J56" s="197"/>
      <c r="K56" s="203">
        <f>K55+1</f>
        <v>11</v>
      </c>
      <c r="L56" t="s" s="209">
        <v>22</v>
      </c>
      <c r="M56" s="210">
        <v>2018</v>
      </c>
      <c r="N56" s="210">
        <v>1.728</v>
      </c>
      <c r="O56" s="197"/>
      <c r="P56" s="197"/>
      <c r="Q56" s="197"/>
      <c r="R56" s="197"/>
      <c r="S56" s="197"/>
      <c r="T56" s="223"/>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c r="EO56" s="224"/>
      <c r="EP56" s="224"/>
      <c r="EQ56" s="224"/>
      <c r="ER56" s="224"/>
      <c r="ES56" s="224"/>
      <c r="ET56" s="224"/>
      <c r="EU56" s="224"/>
      <c r="EV56" s="224"/>
      <c r="EW56" s="224"/>
      <c r="EX56" s="224"/>
      <c r="EY56" s="224"/>
      <c r="EZ56" s="224"/>
      <c r="FA56" s="224"/>
      <c r="FB56" s="224"/>
      <c r="FC56" s="224"/>
      <c r="FD56" s="224"/>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24"/>
      <c r="GQ56" s="224"/>
      <c r="GR56" s="224"/>
      <c r="GS56" s="224"/>
      <c r="GT56" s="224"/>
      <c r="GU56" s="224"/>
      <c r="GV56" s="224"/>
      <c r="GW56" s="224"/>
      <c r="GX56" s="224"/>
      <c r="GY56" s="224"/>
      <c r="GZ56" s="224"/>
      <c r="HA56" s="224"/>
      <c r="HB56" s="224"/>
      <c r="HC56" s="224"/>
      <c r="HD56" s="224"/>
      <c r="HE56" s="224"/>
      <c r="HF56" s="224"/>
      <c r="HG56" s="224"/>
      <c r="HH56" s="224"/>
      <c r="HI56" s="224"/>
      <c r="HJ56" s="224"/>
      <c r="HK56" s="224"/>
      <c r="HL56" s="224"/>
      <c r="HM56" s="224"/>
      <c r="HN56" s="224"/>
      <c r="HO56" s="224"/>
      <c r="HP56" s="224"/>
      <c r="HQ56" s="224"/>
      <c r="HR56" s="224"/>
      <c r="HS56" s="224"/>
      <c r="HT56" s="224"/>
      <c r="HU56" s="224"/>
      <c r="HV56" s="224"/>
      <c r="HW56" s="224"/>
      <c r="HX56" s="224"/>
      <c r="HY56" s="224"/>
      <c r="HZ56" s="224"/>
      <c r="IA56" s="224"/>
      <c r="IB56" s="224"/>
      <c r="IC56" s="224"/>
      <c r="ID56" s="224"/>
      <c r="IE56" s="224"/>
      <c r="IF56" s="224"/>
      <c r="IG56" s="224"/>
      <c r="IH56" s="224"/>
      <c r="II56" s="224"/>
      <c r="IJ56" s="224"/>
      <c r="IK56" s="224"/>
      <c r="IL56" s="224"/>
      <c r="IM56" s="224"/>
      <c r="IN56" s="224"/>
      <c r="IO56" s="224"/>
      <c r="IP56" s="224"/>
      <c r="IQ56" s="224"/>
      <c r="IR56" s="224"/>
      <c r="IS56" s="224"/>
      <c r="IT56" s="224"/>
      <c r="IU56" s="231"/>
    </row>
    <row r="57" ht="15" customHeight="1">
      <c r="A57" s="203">
        <v>12</v>
      </c>
      <c r="B57" t="s" s="215">
        <v>18</v>
      </c>
      <c r="C57" s="216">
        <v>2007</v>
      </c>
      <c r="D57" s="226">
        <v>0.776</v>
      </c>
      <c r="E57" s="197"/>
      <c r="F57" s="203">
        <f>F56+1</f>
        <v>12</v>
      </c>
      <c r="G57" t="s" s="209">
        <v>22</v>
      </c>
      <c r="H57" s="210">
        <v>2018</v>
      </c>
      <c r="I57" s="210">
        <v>1.016</v>
      </c>
      <c r="J57" s="197"/>
      <c r="K57" s="203">
        <f>K56+1</f>
        <v>12</v>
      </c>
      <c r="L57" t="s" s="204">
        <v>124</v>
      </c>
      <c r="M57" s="205">
        <v>2017</v>
      </c>
      <c r="N57" s="205">
        <v>1.714</v>
      </c>
      <c r="O57" s="197"/>
      <c r="P57" s="197"/>
      <c r="Q57" s="197"/>
      <c r="R57" s="197"/>
      <c r="S57" s="197"/>
      <c r="T57" s="223"/>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c r="DK57" s="224"/>
      <c r="DL57" s="224"/>
      <c r="DM57" s="224"/>
      <c r="DN57" s="224"/>
      <c r="DO57" s="224"/>
      <c r="DP57" s="224"/>
      <c r="DQ57" s="224"/>
      <c r="DR57" s="224"/>
      <c r="DS57" s="224"/>
      <c r="DT57" s="224"/>
      <c r="DU57" s="224"/>
      <c r="DV57" s="224"/>
      <c r="DW57" s="224"/>
      <c r="DX57" s="224"/>
      <c r="DY57" s="224"/>
      <c r="DZ57" s="224"/>
      <c r="EA57" s="224"/>
      <c r="EB57" s="224"/>
      <c r="EC57" s="224"/>
      <c r="ED57" s="224"/>
      <c r="EE57" s="224"/>
      <c r="EF57" s="224"/>
      <c r="EG57" s="224"/>
      <c r="EH57" s="224"/>
      <c r="EI57" s="224"/>
      <c r="EJ57" s="224"/>
      <c r="EK57" s="224"/>
      <c r="EL57" s="224"/>
      <c r="EM57" s="224"/>
      <c r="EN57" s="224"/>
      <c r="EO57" s="224"/>
      <c r="EP57" s="224"/>
      <c r="EQ57" s="224"/>
      <c r="ER57" s="224"/>
      <c r="ES57" s="224"/>
      <c r="ET57" s="224"/>
      <c r="EU57" s="224"/>
      <c r="EV57" s="224"/>
      <c r="EW57" s="224"/>
      <c r="EX57" s="224"/>
      <c r="EY57" s="224"/>
      <c r="EZ57" s="224"/>
      <c r="FA57" s="224"/>
      <c r="FB57" s="224"/>
      <c r="FC57" s="224"/>
      <c r="FD57" s="224"/>
      <c r="FE57" s="224"/>
      <c r="FF57" s="224"/>
      <c r="FG57" s="224"/>
      <c r="FH57" s="224"/>
      <c r="FI57" s="224"/>
      <c r="FJ57" s="224"/>
      <c r="FK57" s="224"/>
      <c r="FL57" s="224"/>
      <c r="FM57" s="224"/>
      <c r="FN57" s="224"/>
      <c r="FO57" s="224"/>
      <c r="FP57" s="224"/>
      <c r="FQ57" s="224"/>
      <c r="FR57" s="224"/>
      <c r="FS57" s="224"/>
      <c r="FT57" s="224"/>
      <c r="FU57" s="224"/>
      <c r="FV57" s="224"/>
      <c r="FW57" s="224"/>
      <c r="FX57" s="224"/>
      <c r="FY57" s="224"/>
      <c r="FZ57" s="224"/>
      <c r="GA57" s="224"/>
      <c r="GB57" s="224"/>
      <c r="GC57" s="224"/>
      <c r="GD57" s="224"/>
      <c r="GE57" s="224"/>
      <c r="GF57" s="224"/>
      <c r="GG57" s="224"/>
      <c r="GH57" s="224"/>
      <c r="GI57" s="224"/>
      <c r="GJ57" s="224"/>
      <c r="GK57" s="224"/>
      <c r="GL57" s="224"/>
      <c r="GM57" s="224"/>
      <c r="GN57" s="224"/>
      <c r="GO57" s="224"/>
      <c r="GP57" s="224"/>
      <c r="GQ57" s="224"/>
      <c r="GR57" s="224"/>
      <c r="GS57" s="224"/>
      <c r="GT57" s="224"/>
      <c r="GU57" s="224"/>
      <c r="GV57" s="224"/>
      <c r="GW57" s="224"/>
      <c r="GX57" s="224"/>
      <c r="GY57" s="224"/>
      <c r="GZ57" s="224"/>
      <c r="HA57" s="224"/>
      <c r="HB57" s="224"/>
      <c r="HC57" s="224"/>
      <c r="HD57" s="224"/>
      <c r="HE57" s="224"/>
      <c r="HF57" s="224"/>
      <c r="HG57" s="224"/>
      <c r="HH57" s="224"/>
      <c r="HI57" s="224"/>
      <c r="HJ57" s="224"/>
      <c r="HK57" s="224"/>
      <c r="HL57" s="224"/>
      <c r="HM57" s="224"/>
      <c r="HN57" s="224"/>
      <c r="HO57" s="224"/>
      <c r="HP57" s="224"/>
      <c r="HQ57" s="224"/>
      <c r="HR57" s="224"/>
      <c r="HS57" s="224"/>
      <c r="HT57" s="224"/>
      <c r="HU57" s="224"/>
      <c r="HV57" s="224"/>
      <c r="HW57" s="224"/>
      <c r="HX57" s="224"/>
      <c r="HY57" s="224"/>
      <c r="HZ57" s="224"/>
      <c r="IA57" s="224"/>
      <c r="IB57" s="224"/>
      <c r="IC57" s="224"/>
      <c r="ID57" s="224"/>
      <c r="IE57" s="224"/>
      <c r="IF57" s="224"/>
      <c r="IG57" s="224"/>
      <c r="IH57" s="224"/>
      <c r="II57" s="224"/>
      <c r="IJ57" s="224"/>
      <c r="IK57" s="224"/>
      <c r="IL57" s="224"/>
      <c r="IM57" s="224"/>
      <c r="IN57" s="224"/>
      <c r="IO57" s="224"/>
      <c r="IP57" s="224"/>
      <c r="IQ57" s="224"/>
      <c r="IR57" s="224"/>
      <c r="IS57" s="224"/>
      <c r="IT57" s="224"/>
      <c r="IU57" s="231"/>
    </row>
    <row r="58" ht="15" customHeight="1">
      <c r="A58" s="203">
        <f>A57+1</f>
        <v>13</v>
      </c>
      <c r="B58" t="s" s="215">
        <v>18</v>
      </c>
      <c r="C58" s="216">
        <v>2009</v>
      </c>
      <c r="D58" s="226">
        <v>0.774</v>
      </c>
      <c r="E58" s="197"/>
      <c r="F58" s="203">
        <f>F57+1</f>
        <v>13</v>
      </c>
      <c r="G58" t="s" s="215">
        <v>95</v>
      </c>
      <c r="H58" s="216">
        <v>2016</v>
      </c>
      <c r="I58" s="226">
        <v>0.978</v>
      </c>
      <c r="J58" s="197"/>
      <c r="K58" s="203">
        <f>K57+1</f>
        <v>13</v>
      </c>
      <c r="L58" t="s" s="215">
        <v>95</v>
      </c>
      <c r="M58" s="216">
        <v>2016</v>
      </c>
      <c r="N58" s="216">
        <v>1.692</v>
      </c>
      <c r="O58" s="197"/>
      <c r="P58" s="197"/>
      <c r="Q58" s="197"/>
      <c r="R58" s="197"/>
      <c r="S58" s="197"/>
      <c r="T58" s="223"/>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c r="EO58" s="224"/>
      <c r="EP58" s="224"/>
      <c r="EQ58" s="224"/>
      <c r="ER58" s="224"/>
      <c r="ES58" s="224"/>
      <c r="ET58" s="224"/>
      <c r="EU58" s="224"/>
      <c r="EV58" s="224"/>
      <c r="EW58" s="224"/>
      <c r="EX58" s="224"/>
      <c r="EY58" s="224"/>
      <c r="EZ58" s="224"/>
      <c r="FA58" s="224"/>
      <c r="FB58" s="224"/>
      <c r="FC58" s="224"/>
      <c r="FD58" s="224"/>
      <c r="FE58" s="224"/>
      <c r="FF58" s="224"/>
      <c r="FG58" s="224"/>
      <c r="FH58" s="224"/>
      <c r="FI58" s="224"/>
      <c r="FJ58" s="224"/>
      <c r="FK58" s="224"/>
      <c r="FL58" s="224"/>
      <c r="FM58" s="224"/>
      <c r="FN58" s="224"/>
      <c r="FO58" s="224"/>
      <c r="FP58" s="224"/>
      <c r="FQ58" s="224"/>
      <c r="FR58" s="224"/>
      <c r="FS58" s="224"/>
      <c r="FT58" s="224"/>
      <c r="FU58" s="224"/>
      <c r="FV58" s="224"/>
      <c r="FW58" s="224"/>
      <c r="FX58" s="224"/>
      <c r="FY58" s="224"/>
      <c r="FZ58" s="224"/>
      <c r="GA58" s="224"/>
      <c r="GB58" s="224"/>
      <c r="GC58" s="224"/>
      <c r="GD58" s="224"/>
      <c r="GE58" s="224"/>
      <c r="GF58" s="224"/>
      <c r="GG58" s="224"/>
      <c r="GH58" s="224"/>
      <c r="GI58" s="224"/>
      <c r="GJ58" s="224"/>
      <c r="GK58" s="224"/>
      <c r="GL58" s="224"/>
      <c r="GM58" s="224"/>
      <c r="GN58" s="224"/>
      <c r="GO58" s="224"/>
      <c r="GP58" s="224"/>
      <c r="GQ58" s="224"/>
      <c r="GR58" s="224"/>
      <c r="GS58" s="224"/>
      <c r="GT58" s="224"/>
      <c r="GU58" s="224"/>
      <c r="GV58" s="224"/>
      <c r="GW58" s="224"/>
      <c r="GX58" s="224"/>
      <c r="GY58" s="224"/>
      <c r="GZ58" s="224"/>
      <c r="HA58" s="224"/>
      <c r="HB58" s="224"/>
      <c r="HC58" s="224"/>
      <c r="HD58" s="224"/>
      <c r="HE58" s="224"/>
      <c r="HF58" s="224"/>
      <c r="HG58" s="224"/>
      <c r="HH58" s="224"/>
      <c r="HI58" s="224"/>
      <c r="HJ58" s="224"/>
      <c r="HK58" s="224"/>
      <c r="HL58" s="224"/>
      <c r="HM58" s="224"/>
      <c r="HN58" s="224"/>
      <c r="HO58" s="224"/>
      <c r="HP58" s="224"/>
      <c r="HQ58" s="224"/>
      <c r="HR58" s="224"/>
      <c r="HS58" s="224"/>
      <c r="HT58" s="224"/>
      <c r="HU58" s="224"/>
      <c r="HV58" s="224"/>
      <c r="HW58" s="224"/>
      <c r="HX58" s="224"/>
      <c r="HY58" s="224"/>
      <c r="HZ58" s="224"/>
      <c r="IA58" s="224"/>
      <c r="IB58" s="224"/>
      <c r="IC58" s="224"/>
      <c r="ID58" s="224"/>
      <c r="IE58" s="224"/>
      <c r="IF58" s="224"/>
      <c r="IG58" s="224"/>
      <c r="IH58" s="224"/>
      <c r="II58" s="224"/>
      <c r="IJ58" s="224"/>
      <c r="IK58" s="224"/>
      <c r="IL58" s="224"/>
      <c r="IM58" s="224"/>
      <c r="IN58" s="224"/>
      <c r="IO58" s="224"/>
      <c r="IP58" s="224"/>
      <c r="IQ58" s="224"/>
      <c r="IR58" s="224"/>
      <c r="IS58" s="224"/>
      <c r="IT58" s="224"/>
      <c r="IU58" s="231"/>
    </row>
    <row r="59" ht="15" customHeight="1">
      <c r="A59" s="203">
        <f>A58+1</f>
        <v>14</v>
      </c>
      <c r="B59" t="s" s="215">
        <v>19</v>
      </c>
      <c r="C59" s="216">
        <v>2007</v>
      </c>
      <c r="D59" s="216">
        <v>0.771</v>
      </c>
      <c r="E59" s="197"/>
      <c r="F59" s="203">
        <f>F58+1</f>
        <v>14</v>
      </c>
      <c r="G59" t="s" s="215">
        <v>22</v>
      </c>
      <c r="H59" s="216">
        <v>2012</v>
      </c>
      <c r="I59" s="226">
        <v>0.976</v>
      </c>
      <c r="J59" s="197"/>
      <c r="K59" s="203">
        <f>K58+1</f>
        <v>14</v>
      </c>
      <c r="L59" t="s" s="215">
        <v>22</v>
      </c>
      <c r="M59" s="216">
        <v>2015</v>
      </c>
      <c r="N59" s="216">
        <v>1.679</v>
      </c>
      <c r="O59" s="197"/>
      <c r="P59" s="197"/>
      <c r="Q59" s="197"/>
      <c r="R59" s="197"/>
      <c r="S59" s="197"/>
      <c r="T59" s="223"/>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c r="EI59" s="224"/>
      <c r="EJ59" s="224"/>
      <c r="EK59" s="224"/>
      <c r="EL59" s="224"/>
      <c r="EM59" s="224"/>
      <c r="EN59" s="224"/>
      <c r="EO59" s="224"/>
      <c r="EP59" s="224"/>
      <c r="EQ59" s="224"/>
      <c r="ER59" s="224"/>
      <c r="ES59" s="224"/>
      <c r="ET59" s="224"/>
      <c r="EU59" s="224"/>
      <c r="EV59" s="224"/>
      <c r="EW59" s="224"/>
      <c r="EX59" s="224"/>
      <c r="EY59" s="224"/>
      <c r="EZ59" s="224"/>
      <c r="FA59" s="224"/>
      <c r="FB59" s="224"/>
      <c r="FC59" s="224"/>
      <c r="FD59" s="224"/>
      <c r="FE59" s="224"/>
      <c r="FF59" s="224"/>
      <c r="FG59" s="224"/>
      <c r="FH59" s="224"/>
      <c r="FI59" s="224"/>
      <c r="FJ59" s="224"/>
      <c r="FK59" s="224"/>
      <c r="FL59" s="224"/>
      <c r="FM59" s="224"/>
      <c r="FN59" s="224"/>
      <c r="FO59" s="224"/>
      <c r="FP59" s="224"/>
      <c r="FQ59" s="224"/>
      <c r="FR59" s="224"/>
      <c r="FS59" s="224"/>
      <c r="FT59" s="224"/>
      <c r="FU59" s="224"/>
      <c r="FV59" s="224"/>
      <c r="FW59" s="224"/>
      <c r="FX59" s="224"/>
      <c r="FY59" s="224"/>
      <c r="FZ59" s="224"/>
      <c r="GA59" s="224"/>
      <c r="GB59" s="224"/>
      <c r="GC59" s="224"/>
      <c r="GD59" s="224"/>
      <c r="GE59" s="224"/>
      <c r="GF59" s="224"/>
      <c r="GG59" s="224"/>
      <c r="GH59" s="224"/>
      <c r="GI59" s="224"/>
      <c r="GJ59" s="224"/>
      <c r="GK59" s="224"/>
      <c r="GL59" s="224"/>
      <c r="GM59" s="224"/>
      <c r="GN59" s="224"/>
      <c r="GO59" s="224"/>
      <c r="GP59" s="224"/>
      <c r="GQ59" s="224"/>
      <c r="GR59" s="224"/>
      <c r="GS59" s="224"/>
      <c r="GT59" s="224"/>
      <c r="GU59" s="224"/>
      <c r="GV59" s="224"/>
      <c r="GW59" s="224"/>
      <c r="GX59" s="224"/>
      <c r="GY59" s="224"/>
      <c r="GZ59" s="224"/>
      <c r="HA59" s="224"/>
      <c r="HB59" s="224"/>
      <c r="HC59" s="224"/>
      <c r="HD59" s="224"/>
      <c r="HE59" s="224"/>
      <c r="HF59" s="224"/>
      <c r="HG59" s="224"/>
      <c r="HH59" s="224"/>
      <c r="HI59" s="224"/>
      <c r="HJ59" s="224"/>
      <c r="HK59" s="224"/>
      <c r="HL59" s="224"/>
      <c r="HM59" s="224"/>
      <c r="HN59" s="224"/>
      <c r="HO59" s="224"/>
      <c r="HP59" s="224"/>
      <c r="HQ59" s="224"/>
      <c r="HR59" s="224"/>
      <c r="HS59" s="224"/>
      <c r="HT59" s="224"/>
      <c r="HU59" s="224"/>
      <c r="HV59" s="224"/>
      <c r="HW59" s="224"/>
      <c r="HX59" s="224"/>
      <c r="HY59" s="224"/>
      <c r="HZ59" s="224"/>
      <c r="IA59" s="224"/>
      <c r="IB59" s="224"/>
      <c r="IC59" s="224"/>
      <c r="ID59" s="224"/>
      <c r="IE59" s="224"/>
      <c r="IF59" s="224"/>
      <c r="IG59" s="224"/>
      <c r="IH59" s="224"/>
      <c r="II59" s="224"/>
      <c r="IJ59" s="224"/>
      <c r="IK59" s="224"/>
      <c r="IL59" s="224"/>
      <c r="IM59" s="224"/>
      <c r="IN59" s="224"/>
      <c r="IO59" s="224"/>
      <c r="IP59" s="224"/>
      <c r="IQ59" s="224"/>
      <c r="IR59" s="224"/>
      <c r="IS59" s="224"/>
      <c r="IT59" s="224"/>
      <c r="IU59" s="231"/>
    </row>
    <row r="60" ht="15" customHeight="1">
      <c r="A60" s="203">
        <f>A59+1</f>
        <v>15</v>
      </c>
      <c r="B60" t="s" s="209">
        <v>75</v>
      </c>
      <c r="C60" s="235">
        <v>2017</v>
      </c>
      <c r="D60" s="236">
        <v>0.761</v>
      </c>
      <c r="E60" s="197"/>
      <c r="F60" s="203">
        <f>F59+1</f>
        <v>15</v>
      </c>
      <c r="G60" t="s" s="204">
        <v>75</v>
      </c>
      <c r="H60" s="205">
        <v>2017</v>
      </c>
      <c r="I60" s="229">
        <v>0.974</v>
      </c>
      <c r="J60" s="197"/>
      <c r="K60" s="203">
        <f>K59+1</f>
        <v>15</v>
      </c>
      <c r="L60" t="s" s="215">
        <v>22</v>
      </c>
      <c r="M60" s="216">
        <v>2016</v>
      </c>
      <c r="N60" s="226">
        <v>1.679</v>
      </c>
      <c r="O60" s="197"/>
      <c r="P60" s="197"/>
      <c r="Q60" s="197"/>
      <c r="R60" s="197"/>
      <c r="S60" s="197"/>
      <c r="T60" s="223"/>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c r="EI60" s="224"/>
      <c r="EJ60" s="224"/>
      <c r="EK60" s="224"/>
      <c r="EL60" s="224"/>
      <c r="EM60" s="224"/>
      <c r="EN60" s="224"/>
      <c r="EO60" s="224"/>
      <c r="EP60" s="224"/>
      <c r="EQ60" s="224"/>
      <c r="ER60" s="224"/>
      <c r="ES60" s="224"/>
      <c r="ET60" s="224"/>
      <c r="EU60" s="224"/>
      <c r="EV60" s="224"/>
      <c r="EW60" s="224"/>
      <c r="EX60" s="224"/>
      <c r="EY60" s="224"/>
      <c r="EZ60" s="224"/>
      <c r="FA60" s="224"/>
      <c r="FB60" s="224"/>
      <c r="FC60" s="224"/>
      <c r="FD60" s="224"/>
      <c r="FE60" s="224"/>
      <c r="FF60" s="224"/>
      <c r="FG60" s="224"/>
      <c r="FH60" s="224"/>
      <c r="FI60" s="224"/>
      <c r="FJ60" s="224"/>
      <c r="FK60" s="224"/>
      <c r="FL60" s="224"/>
      <c r="FM60" s="224"/>
      <c r="FN60" s="224"/>
      <c r="FO60" s="224"/>
      <c r="FP60" s="224"/>
      <c r="FQ60" s="224"/>
      <c r="FR60" s="224"/>
      <c r="FS60" s="224"/>
      <c r="FT60" s="224"/>
      <c r="FU60" s="224"/>
      <c r="FV60" s="224"/>
      <c r="FW60" s="224"/>
      <c r="FX60" s="224"/>
      <c r="FY60" s="224"/>
      <c r="FZ60" s="224"/>
      <c r="GA60" s="224"/>
      <c r="GB60" s="224"/>
      <c r="GC60" s="224"/>
      <c r="GD60" s="224"/>
      <c r="GE60" s="224"/>
      <c r="GF60" s="224"/>
      <c r="GG60" s="224"/>
      <c r="GH60" s="224"/>
      <c r="GI60" s="224"/>
      <c r="GJ60" s="224"/>
      <c r="GK60" s="224"/>
      <c r="GL60" s="224"/>
      <c r="GM60" s="224"/>
      <c r="GN60" s="224"/>
      <c r="GO60" s="224"/>
      <c r="GP60" s="224"/>
      <c r="GQ60" s="224"/>
      <c r="GR60" s="224"/>
      <c r="GS60" s="224"/>
      <c r="GT60" s="224"/>
      <c r="GU60" s="224"/>
      <c r="GV60" s="224"/>
      <c r="GW60" s="224"/>
      <c r="GX60" s="224"/>
      <c r="GY60" s="224"/>
      <c r="GZ60" s="224"/>
      <c r="HA60" s="224"/>
      <c r="HB60" s="224"/>
      <c r="HC60" s="224"/>
      <c r="HD60" s="224"/>
      <c r="HE60" s="224"/>
      <c r="HF60" s="224"/>
      <c r="HG60" s="224"/>
      <c r="HH60" s="224"/>
      <c r="HI60" s="224"/>
      <c r="HJ60" s="224"/>
      <c r="HK60" s="224"/>
      <c r="HL60" s="224"/>
      <c r="HM60" s="224"/>
      <c r="HN60" s="224"/>
      <c r="HO60" s="224"/>
      <c r="HP60" s="224"/>
      <c r="HQ60" s="224"/>
      <c r="HR60" s="224"/>
      <c r="HS60" s="224"/>
      <c r="HT60" s="224"/>
      <c r="HU60" s="224"/>
      <c r="HV60" s="224"/>
      <c r="HW60" s="224"/>
      <c r="HX60" s="224"/>
      <c r="HY60" s="224"/>
      <c r="HZ60" s="224"/>
      <c r="IA60" s="224"/>
      <c r="IB60" s="224"/>
      <c r="IC60" s="224"/>
      <c r="ID60" s="224"/>
      <c r="IE60" s="224"/>
      <c r="IF60" s="224"/>
      <c r="IG60" s="224"/>
      <c r="IH60" s="224"/>
      <c r="II60" s="224"/>
      <c r="IJ60" s="224"/>
      <c r="IK60" s="224"/>
      <c r="IL60" s="224"/>
      <c r="IM60" s="224"/>
      <c r="IN60" s="224"/>
      <c r="IO60" s="224"/>
      <c r="IP60" s="224"/>
      <c r="IQ60" s="224"/>
      <c r="IR60" s="224"/>
      <c r="IS60" s="224"/>
      <c r="IT60" s="224"/>
      <c r="IU60" s="231"/>
    </row>
    <row r="61" ht="15" customHeight="1">
      <c r="A61" s="203">
        <f>A60+1</f>
        <v>16</v>
      </c>
      <c r="B61" t="s" s="215">
        <v>18</v>
      </c>
      <c r="C61" s="216">
        <v>2008</v>
      </c>
      <c r="D61" s="226">
        <v>0.76</v>
      </c>
      <c r="E61" s="197"/>
      <c r="F61" s="203">
        <f>F60+1</f>
        <v>16</v>
      </c>
      <c r="G61" t="s" s="209">
        <v>127</v>
      </c>
      <c r="H61" s="210">
        <v>2018</v>
      </c>
      <c r="I61" s="210">
        <v>0.959</v>
      </c>
      <c r="J61" s="197"/>
      <c r="K61" s="203">
        <f>K60+1</f>
        <v>16</v>
      </c>
      <c r="L61" t="s" s="215">
        <v>22</v>
      </c>
      <c r="M61" s="216">
        <v>2008</v>
      </c>
      <c r="N61" s="226">
        <v>1.656</v>
      </c>
      <c r="O61" s="197"/>
      <c r="P61" s="197"/>
      <c r="Q61" s="218"/>
      <c r="R61" s="219"/>
      <c r="S61" s="219"/>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c r="DK61" s="224"/>
      <c r="DL61" s="224"/>
      <c r="DM61" s="224"/>
      <c r="DN61" s="224"/>
      <c r="DO61" s="224"/>
      <c r="DP61" s="224"/>
      <c r="DQ61" s="224"/>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24"/>
      <c r="ER61" s="224"/>
      <c r="ES61" s="224"/>
      <c r="ET61" s="224"/>
      <c r="EU61" s="224"/>
      <c r="EV61" s="224"/>
      <c r="EW61" s="224"/>
      <c r="EX61" s="224"/>
      <c r="EY61" s="224"/>
      <c r="EZ61" s="224"/>
      <c r="FA61" s="224"/>
      <c r="FB61" s="224"/>
      <c r="FC61" s="224"/>
      <c r="FD61" s="224"/>
      <c r="FE61" s="224"/>
      <c r="FF61" s="224"/>
      <c r="FG61" s="224"/>
      <c r="FH61" s="224"/>
      <c r="FI61" s="224"/>
      <c r="FJ61" s="224"/>
      <c r="FK61" s="224"/>
      <c r="FL61" s="224"/>
      <c r="FM61" s="224"/>
      <c r="FN61" s="224"/>
      <c r="FO61" s="224"/>
      <c r="FP61" s="224"/>
      <c r="FQ61" s="224"/>
      <c r="FR61" s="224"/>
      <c r="FS61" s="224"/>
      <c r="FT61" s="224"/>
      <c r="FU61" s="224"/>
      <c r="FV61" s="224"/>
      <c r="FW61" s="224"/>
      <c r="FX61" s="224"/>
      <c r="FY61" s="224"/>
      <c r="FZ61" s="224"/>
      <c r="GA61" s="224"/>
      <c r="GB61" s="224"/>
      <c r="GC61" s="224"/>
      <c r="GD61" s="224"/>
      <c r="GE61" s="224"/>
      <c r="GF61" s="224"/>
      <c r="GG61" s="224"/>
      <c r="GH61" s="224"/>
      <c r="GI61" s="224"/>
      <c r="GJ61" s="224"/>
      <c r="GK61" s="224"/>
      <c r="GL61" s="224"/>
      <c r="GM61" s="224"/>
      <c r="GN61" s="224"/>
      <c r="GO61" s="224"/>
      <c r="GP61" s="224"/>
      <c r="GQ61" s="224"/>
      <c r="GR61" s="224"/>
      <c r="GS61" s="224"/>
      <c r="GT61" s="224"/>
      <c r="GU61" s="224"/>
      <c r="GV61" s="224"/>
      <c r="GW61" s="224"/>
      <c r="GX61" s="224"/>
      <c r="GY61" s="224"/>
      <c r="GZ61" s="224"/>
      <c r="HA61" s="224"/>
      <c r="HB61" s="224"/>
      <c r="HC61" s="224"/>
      <c r="HD61" s="224"/>
      <c r="HE61" s="224"/>
      <c r="HF61" s="224"/>
      <c r="HG61" s="224"/>
      <c r="HH61" s="224"/>
      <c r="HI61" s="224"/>
      <c r="HJ61" s="224"/>
      <c r="HK61" s="224"/>
      <c r="HL61" s="224"/>
      <c r="HM61" s="224"/>
      <c r="HN61" s="224"/>
      <c r="HO61" s="224"/>
      <c r="HP61" s="224"/>
      <c r="HQ61" s="224"/>
      <c r="HR61" s="224"/>
      <c r="HS61" s="224"/>
      <c r="HT61" s="224"/>
      <c r="HU61" s="224"/>
      <c r="HV61" s="224"/>
      <c r="HW61" s="224"/>
      <c r="HX61" s="224"/>
      <c r="HY61" s="224"/>
      <c r="HZ61" s="224"/>
      <c r="IA61" s="224"/>
      <c r="IB61" s="224"/>
      <c r="IC61" s="224"/>
      <c r="ID61" s="224"/>
      <c r="IE61" s="224"/>
      <c r="IF61" s="224"/>
      <c r="IG61" s="224"/>
      <c r="IH61" s="224"/>
      <c r="II61" s="224"/>
      <c r="IJ61" s="224"/>
      <c r="IK61" s="224"/>
      <c r="IL61" s="224"/>
      <c r="IM61" s="224"/>
      <c r="IN61" s="224"/>
      <c r="IO61" s="224"/>
      <c r="IP61" s="224"/>
      <c r="IQ61" s="224"/>
      <c r="IR61" s="224"/>
      <c r="IS61" s="224"/>
      <c r="IT61" s="224"/>
      <c r="IU61" s="231"/>
    </row>
    <row r="62" ht="15" customHeight="1">
      <c r="A62" s="203">
        <f>A61+1</f>
        <v>17</v>
      </c>
      <c r="B62" t="s" s="215">
        <v>44</v>
      </c>
      <c r="C62" s="216">
        <v>2015</v>
      </c>
      <c r="D62" s="216">
        <v>0.759</v>
      </c>
      <c r="E62" s="197"/>
      <c r="F62" s="203">
        <f>F61+1</f>
        <v>17</v>
      </c>
      <c r="G62" t="s" s="215">
        <v>22</v>
      </c>
      <c r="H62" s="216">
        <v>2016</v>
      </c>
      <c r="I62" s="226">
        <v>0.944</v>
      </c>
      <c r="J62" s="197"/>
      <c r="K62" s="203">
        <f>K61+1</f>
        <v>17</v>
      </c>
      <c r="L62" t="s" s="204">
        <v>95</v>
      </c>
      <c r="M62" s="205">
        <v>2017</v>
      </c>
      <c r="N62" s="205">
        <v>1.619</v>
      </c>
      <c r="O62" s="197"/>
      <c r="P62" s="197"/>
      <c r="Q62" s="197"/>
      <c r="R62" s="197"/>
      <c r="S62" s="197"/>
      <c r="T62" s="223"/>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c r="EQ62" s="224"/>
      <c r="ER62" s="224"/>
      <c r="ES62" s="224"/>
      <c r="ET62" s="224"/>
      <c r="EU62" s="224"/>
      <c r="EV62" s="224"/>
      <c r="EW62" s="224"/>
      <c r="EX62" s="224"/>
      <c r="EY62" s="224"/>
      <c r="EZ62" s="224"/>
      <c r="FA62" s="224"/>
      <c r="FB62" s="224"/>
      <c r="FC62" s="224"/>
      <c r="FD62" s="224"/>
      <c r="FE62" s="224"/>
      <c r="FF62" s="224"/>
      <c r="FG62" s="224"/>
      <c r="FH62" s="224"/>
      <c r="FI62" s="224"/>
      <c r="FJ62" s="224"/>
      <c r="FK62" s="224"/>
      <c r="FL62" s="224"/>
      <c r="FM62" s="224"/>
      <c r="FN62" s="224"/>
      <c r="FO62" s="224"/>
      <c r="FP62" s="224"/>
      <c r="FQ62" s="224"/>
      <c r="FR62" s="224"/>
      <c r="FS62" s="224"/>
      <c r="FT62" s="224"/>
      <c r="FU62" s="224"/>
      <c r="FV62" s="224"/>
      <c r="FW62" s="224"/>
      <c r="FX62" s="224"/>
      <c r="FY62" s="224"/>
      <c r="FZ62" s="224"/>
      <c r="GA62" s="224"/>
      <c r="GB62" s="224"/>
      <c r="GC62" s="224"/>
      <c r="GD62" s="224"/>
      <c r="GE62" s="224"/>
      <c r="GF62" s="224"/>
      <c r="GG62" s="224"/>
      <c r="GH62" s="224"/>
      <c r="GI62" s="224"/>
      <c r="GJ62" s="224"/>
      <c r="GK62" s="224"/>
      <c r="GL62" s="224"/>
      <c r="GM62" s="224"/>
      <c r="GN62" s="224"/>
      <c r="GO62" s="224"/>
      <c r="GP62" s="224"/>
      <c r="GQ62" s="224"/>
      <c r="GR62" s="224"/>
      <c r="GS62" s="224"/>
      <c r="GT62" s="224"/>
      <c r="GU62" s="224"/>
      <c r="GV62" s="224"/>
      <c r="GW62" s="224"/>
      <c r="GX62" s="224"/>
      <c r="GY62" s="224"/>
      <c r="GZ62" s="224"/>
      <c r="HA62" s="224"/>
      <c r="HB62" s="224"/>
      <c r="HC62" s="224"/>
      <c r="HD62" s="224"/>
      <c r="HE62" s="224"/>
      <c r="HF62" s="224"/>
      <c r="HG62" s="224"/>
      <c r="HH62" s="224"/>
      <c r="HI62" s="224"/>
      <c r="HJ62" s="224"/>
      <c r="HK62" s="224"/>
      <c r="HL62" s="224"/>
      <c r="HM62" s="224"/>
      <c r="HN62" s="224"/>
      <c r="HO62" s="224"/>
      <c r="HP62" s="224"/>
      <c r="HQ62" s="224"/>
      <c r="HR62" s="224"/>
      <c r="HS62" s="224"/>
      <c r="HT62" s="224"/>
      <c r="HU62" s="224"/>
      <c r="HV62" s="224"/>
      <c r="HW62" s="224"/>
      <c r="HX62" s="224"/>
      <c r="HY62" s="224"/>
      <c r="HZ62" s="224"/>
      <c r="IA62" s="224"/>
      <c r="IB62" s="224"/>
      <c r="IC62" s="224"/>
      <c r="ID62" s="224"/>
      <c r="IE62" s="224"/>
      <c r="IF62" s="224"/>
      <c r="IG62" s="224"/>
      <c r="IH62" s="224"/>
      <c r="II62" s="224"/>
      <c r="IJ62" s="224"/>
      <c r="IK62" s="224"/>
      <c r="IL62" s="224"/>
      <c r="IM62" s="224"/>
      <c r="IN62" s="224"/>
      <c r="IO62" s="224"/>
      <c r="IP62" s="224"/>
      <c r="IQ62" s="224"/>
      <c r="IR62" s="224"/>
      <c r="IS62" s="224"/>
      <c r="IT62" s="224"/>
      <c r="IU62" s="231"/>
    </row>
    <row r="63" ht="15" customHeight="1">
      <c r="A63" s="203">
        <f>A62+1</f>
        <v>18</v>
      </c>
      <c r="B63" t="s" s="209">
        <v>96</v>
      </c>
      <c r="C63" s="210">
        <v>2018</v>
      </c>
      <c r="D63" s="210">
        <v>0.754</v>
      </c>
      <c r="E63" s="197"/>
      <c r="F63" s="203">
        <f>F62+1</f>
        <v>18</v>
      </c>
      <c r="G63" t="s" s="204">
        <v>124</v>
      </c>
      <c r="H63" s="205">
        <v>2017</v>
      </c>
      <c r="I63" s="229">
        <v>0.925</v>
      </c>
      <c r="J63" s="197"/>
      <c r="K63" s="203">
        <f>K62+1</f>
        <v>18</v>
      </c>
      <c r="L63" t="s" s="209">
        <v>44</v>
      </c>
      <c r="M63" s="210">
        <v>2018</v>
      </c>
      <c r="N63" s="210">
        <v>1.614</v>
      </c>
      <c r="O63" s="197"/>
      <c r="P63" s="197"/>
      <c r="Q63" s="197"/>
      <c r="R63" s="197"/>
      <c r="S63" s="197"/>
      <c r="T63" s="223"/>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c r="DK63" s="224"/>
      <c r="DL63" s="224"/>
      <c r="DM63" s="224"/>
      <c r="DN63" s="224"/>
      <c r="DO63" s="224"/>
      <c r="DP63" s="224"/>
      <c r="DQ63" s="224"/>
      <c r="DR63" s="224"/>
      <c r="DS63" s="224"/>
      <c r="DT63" s="224"/>
      <c r="DU63" s="224"/>
      <c r="DV63" s="224"/>
      <c r="DW63" s="224"/>
      <c r="DX63" s="224"/>
      <c r="DY63" s="224"/>
      <c r="DZ63" s="224"/>
      <c r="EA63" s="224"/>
      <c r="EB63" s="224"/>
      <c r="EC63" s="224"/>
      <c r="ED63" s="224"/>
      <c r="EE63" s="224"/>
      <c r="EF63" s="224"/>
      <c r="EG63" s="224"/>
      <c r="EH63" s="224"/>
      <c r="EI63" s="224"/>
      <c r="EJ63" s="224"/>
      <c r="EK63" s="224"/>
      <c r="EL63" s="224"/>
      <c r="EM63" s="224"/>
      <c r="EN63" s="224"/>
      <c r="EO63" s="224"/>
      <c r="EP63" s="224"/>
      <c r="EQ63" s="224"/>
      <c r="ER63" s="224"/>
      <c r="ES63" s="224"/>
      <c r="ET63" s="224"/>
      <c r="EU63" s="224"/>
      <c r="EV63" s="224"/>
      <c r="EW63" s="224"/>
      <c r="EX63" s="224"/>
      <c r="EY63" s="224"/>
      <c r="EZ63" s="224"/>
      <c r="FA63" s="224"/>
      <c r="FB63" s="224"/>
      <c r="FC63" s="224"/>
      <c r="FD63" s="224"/>
      <c r="FE63" s="224"/>
      <c r="FF63" s="224"/>
      <c r="FG63" s="224"/>
      <c r="FH63" s="224"/>
      <c r="FI63" s="224"/>
      <c r="FJ63" s="224"/>
      <c r="FK63" s="224"/>
      <c r="FL63" s="224"/>
      <c r="FM63" s="224"/>
      <c r="FN63" s="224"/>
      <c r="FO63" s="224"/>
      <c r="FP63" s="224"/>
      <c r="FQ63" s="224"/>
      <c r="FR63" s="224"/>
      <c r="FS63" s="224"/>
      <c r="FT63" s="224"/>
      <c r="FU63" s="224"/>
      <c r="FV63" s="224"/>
      <c r="FW63" s="224"/>
      <c r="FX63" s="224"/>
      <c r="FY63" s="224"/>
      <c r="FZ63" s="224"/>
      <c r="GA63" s="224"/>
      <c r="GB63" s="224"/>
      <c r="GC63" s="224"/>
      <c r="GD63" s="224"/>
      <c r="GE63" s="224"/>
      <c r="GF63" s="224"/>
      <c r="GG63" s="224"/>
      <c r="GH63" s="224"/>
      <c r="GI63" s="224"/>
      <c r="GJ63" s="224"/>
      <c r="GK63" s="224"/>
      <c r="GL63" s="224"/>
      <c r="GM63" s="224"/>
      <c r="GN63" s="224"/>
      <c r="GO63" s="224"/>
      <c r="GP63" s="224"/>
      <c r="GQ63" s="224"/>
      <c r="GR63" s="224"/>
      <c r="GS63" s="224"/>
      <c r="GT63" s="224"/>
      <c r="GU63" s="224"/>
      <c r="GV63" s="224"/>
      <c r="GW63" s="224"/>
      <c r="GX63" s="224"/>
      <c r="GY63" s="224"/>
      <c r="GZ63" s="224"/>
      <c r="HA63" s="224"/>
      <c r="HB63" s="224"/>
      <c r="HC63" s="224"/>
      <c r="HD63" s="224"/>
      <c r="HE63" s="224"/>
      <c r="HF63" s="224"/>
      <c r="HG63" s="224"/>
      <c r="HH63" s="224"/>
      <c r="HI63" s="224"/>
      <c r="HJ63" s="224"/>
      <c r="HK63" s="224"/>
      <c r="HL63" s="224"/>
      <c r="HM63" s="224"/>
      <c r="HN63" s="224"/>
      <c r="HO63" s="224"/>
      <c r="HP63" s="224"/>
      <c r="HQ63" s="224"/>
      <c r="HR63" s="224"/>
      <c r="HS63" s="224"/>
      <c r="HT63" s="224"/>
      <c r="HU63" s="224"/>
      <c r="HV63" s="224"/>
      <c r="HW63" s="224"/>
      <c r="HX63" s="224"/>
      <c r="HY63" s="224"/>
      <c r="HZ63" s="224"/>
      <c r="IA63" s="224"/>
      <c r="IB63" s="224"/>
      <c r="IC63" s="224"/>
      <c r="ID63" s="224"/>
      <c r="IE63" s="224"/>
      <c r="IF63" s="224"/>
      <c r="IG63" s="224"/>
      <c r="IH63" s="224"/>
      <c r="II63" s="224"/>
      <c r="IJ63" s="224"/>
      <c r="IK63" s="224"/>
      <c r="IL63" s="224"/>
      <c r="IM63" s="224"/>
      <c r="IN63" s="224"/>
      <c r="IO63" s="224"/>
      <c r="IP63" s="224"/>
      <c r="IQ63" s="224"/>
      <c r="IR63" s="224"/>
      <c r="IS63" s="224"/>
      <c r="IT63" s="224"/>
      <c r="IU63" s="231"/>
    </row>
    <row r="64" ht="15" customHeight="1">
      <c r="A64" s="203">
        <f>A63+1</f>
        <v>19</v>
      </c>
      <c r="B64" t="s" s="209">
        <v>113</v>
      </c>
      <c r="C64" s="235">
        <v>2017</v>
      </c>
      <c r="D64" s="236">
        <v>0.754</v>
      </c>
      <c r="E64" s="197"/>
      <c r="F64" s="203">
        <f>F63+1</f>
        <v>19</v>
      </c>
      <c r="G64" t="s" s="209">
        <v>44</v>
      </c>
      <c r="H64" s="210">
        <v>2018</v>
      </c>
      <c r="I64" s="210">
        <v>0.914</v>
      </c>
      <c r="J64" s="197"/>
      <c r="K64" s="203">
        <f>K63+1</f>
        <v>19</v>
      </c>
      <c r="L64" t="s" s="215">
        <v>18</v>
      </c>
      <c r="M64" s="216">
        <v>2011</v>
      </c>
      <c r="N64" s="226">
        <v>1.607</v>
      </c>
      <c r="O64" s="197"/>
      <c r="P64" s="197"/>
      <c r="Q64" s="197"/>
      <c r="R64" s="197"/>
      <c r="S64" s="197"/>
      <c r="T64" s="223"/>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c r="FP64" s="224"/>
      <c r="FQ64" s="224"/>
      <c r="FR64" s="224"/>
      <c r="FS64" s="224"/>
      <c r="FT64" s="224"/>
      <c r="FU64" s="224"/>
      <c r="FV64" s="224"/>
      <c r="FW64" s="224"/>
      <c r="FX64" s="224"/>
      <c r="FY64" s="224"/>
      <c r="FZ64" s="224"/>
      <c r="GA64" s="224"/>
      <c r="GB64" s="224"/>
      <c r="GC64" s="224"/>
      <c r="GD64" s="224"/>
      <c r="GE64" s="224"/>
      <c r="GF64" s="224"/>
      <c r="GG64" s="224"/>
      <c r="GH64" s="224"/>
      <c r="GI64" s="224"/>
      <c r="GJ64" s="224"/>
      <c r="GK64" s="224"/>
      <c r="GL64" s="224"/>
      <c r="GM64" s="224"/>
      <c r="GN64" s="224"/>
      <c r="GO64" s="224"/>
      <c r="GP64" s="224"/>
      <c r="GQ64" s="224"/>
      <c r="GR64" s="224"/>
      <c r="GS64" s="224"/>
      <c r="GT64" s="224"/>
      <c r="GU64" s="224"/>
      <c r="GV64" s="224"/>
      <c r="GW64" s="224"/>
      <c r="GX64" s="224"/>
      <c r="GY64" s="224"/>
      <c r="GZ64" s="224"/>
      <c r="HA64" s="224"/>
      <c r="HB64" s="224"/>
      <c r="HC64" s="224"/>
      <c r="HD64" s="224"/>
      <c r="HE64" s="224"/>
      <c r="HF64" s="224"/>
      <c r="HG64" s="224"/>
      <c r="HH64" s="224"/>
      <c r="HI64" s="224"/>
      <c r="HJ64" s="224"/>
      <c r="HK64" s="224"/>
      <c r="HL64" s="224"/>
      <c r="HM64" s="224"/>
      <c r="HN64" s="224"/>
      <c r="HO64" s="224"/>
      <c r="HP64" s="224"/>
      <c r="HQ64" s="224"/>
      <c r="HR64" s="224"/>
      <c r="HS64" s="224"/>
      <c r="HT64" s="224"/>
      <c r="HU64" s="224"/>
      <c r="HV64" s="224"/>
      <c r="HW64" s="224"/>
      <c r="HX64" s="224"/>
      <c r="HY64" s="224"/>
      <c r="HZ64" s="224"/>
      <c r="IA64" s="224"/>
      <c r="IB64" s="224"/>
      <c r="IC64" s="224"/>
      <c r="ID64" s="224"/>
      <c r="IE64" s="224"/>
      <c r="IF64" s="224"/>
      <c r="IG64" s="224"/>
      <c r="IH64" s="224"/>
      <c r="II64" s="224"/>
      <c r="IJ64" s="224"/>
      <c r="IK64" s="224"/>
      <c r="IL64" s="224"/>
      <c r="IM64" s="224"/>
      <c r="IN64" s="224"/>
      <c r="IO64" s="224"/>
      <c r="IP64" s="224"/>
      <c r="IQ64" s="224"/>
      <c r="IR64" s="224"/>
      <c r="IS64" s="224"/>
      <c r="IT64" s="224"/>
      <c r="IU64" s="231"/>
    </row>
    <row r="65" ht="15" customHeight="1">
      <c r="A65" s="203">
        <f>A64+1</f>
        <v>20</v>
      </c>
      <c r="B65" t="s" s="209">
        <v>22</v>
      </c>
      <c r="C65" s="235">
        <v>2017</v>
      </c>
      <c r="D65" s="236">
        <v>0.753</v>
      </c>
      <c r="E65" s="197"/>
      <c r="F65" s="203">
        <f>F64+1</f>
        <v>20</v>
      </c>
      <c r="G65" t="s" s="215">
        <v>22</v>
      </c>
      <c r="H65" s="216">
        <v>2009</v>
      </c>
      <c r="I65" s="226">
        <v>0.883</v>
      </c>
      <c r="J65" s="197"/>
      <c r="K65" s="203">
        <f>K64+1</f>
        <v>20</v>
      </c>
      <c r="L65" t="s" s="204">
        <v>26</v>
      </c>
      <c r="M65" s="205">
        <v>2017</v>
      </c>
      <c r="N65" s="229">
        <v>1.6</v>
      </c>
      <c r="O65" s="197"/>
      <c r="P65" s="197"/>
      <c r="Q65" s="197"/>
      <c r="R65" s="197"/>
      <c r="S65" s="197"/>
      <c r="T65" s="223"/>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c r="FP65" s="224"/>
      <c r="FQ65" s="224"/>
      <c r="FR65" s="224"/>
      <c r="FS65" s="224"/>
      <c r="FT65" s="224"/>
      <c r="FU65" s="224"/>
      <c r="FV65" s="224"/>
      <c r="FW65" s="224"/>
      <c r="FX65" s="224"/>
      <c r="FY65" s="224"/>
      <c r="FZ65" s="224"/>
      <c r="GA65" s="224"/>
      <c r="GB65" s="224"/>
      <c r="GC65" s="224"/>
      <c r="GD65" s="224"/>
      <c r="GE65" s="224"/>
      <c r="GF65" s="224"/>
      <c r="GG65" s="224"/>
      <c r="GH65" s="224"/>
      <c r="GI65" s="224"/>
      <c r="GJ65" s="224"/>
      <c r="GK65" s="224"/>
      <c r="GL65" s="224"/>
      <c r="GM65" s="224"/>
      <c r="GN65" s="224"/>
      <c r="GO65" s="224"/>
      <c r="GP65" s="224"/>
      <c r="GQ65" s="224"/>
      <c r="GR65" s="224"/>
      <c r="GS65" s="224"/>
      <c r="GT65" s="224"/>
      <c r="GU65" s="224"/>
      <c r="GV65" s="224"/>
      <c r="GW65" s="224"/>
      <c r="GX65" s="224"/>
      <c r="GY65" s="224"/>
      <c r="GZ65" s="224"/>
      <c r="HA65" s="224"/>
      <c r="HB65" s="224"/>
      <c r="HC65" s="224"/>
      <c r="HD65" s="224"/>
      <c r="HE65" s="224"/>
      <c r="HF65" s="224"/>
      <c r="HG65" s="224"/>
      <c r="HH65" s="224"/>
      <c r="HI65" s="224"/>
      <c r="HJ65" s="224"/>
      <c r="HK65" s="224"/>
      <c r="HL65" s="224"/>
      <c r="HM65" s="224"/>
      <c r="HN65" s="224"/>
      <c r="HO65" s="224"/>
      <c r="HP65" s="224"/>
      <c r="HQ65" s="224"/>
      <c r="HR65" s="224"/>
      <c r="HS65" s="224"/>
      <c r="HT65" s="224"/>
      <c r="HU65" s="224"/>
      <c r="HV65" s="224"/>
      <c r="HW65" s="224"/>
      <c r="HX65" s="224"/>
      <c r="HY65" s="224"/>
      <c r="HZ65" s="224"/>
      <c r="IA65" s="224"/>
      <c r="IB65" s="224"/>
      <c r="IC65" s="224"/>
      <c r="ID65" s="224"/>
      <c r="IE65" s="224"/>
      <c r="IF65" s="224"/>
      <c r="IG65" s="224"/>
      <c r="IH65" s="224"/>
      <c r="II65" s="224"/>
      <c r="IJ65" s="224"/>
      <c r="IK65" s="224"/>
      <c r="IL65" s="224"/>
      <c r="IM65" s="224"/>
      <c r="IN65" s="224"/>
      <c r="IO65" s="224"/>
      <c r="IP65" s="224"/>
      <c r="IQ65" s="224"/>
      <c r="IR65" s="224"/>
      <c r="IS65" s="224"/>
      <c r="IT65" s="224"/>
      <c r="IU65" s="237"/>
    </row>
    <row r="66" ht="15" customHeight="1">
      <c r="A66" s="197"/>
      <c r="B66" s="218"/>
      <c r="C66" s="219"/>
      <c r="D66" s="220"/>
      <c r="E66" s="197"/>
      <c r="F66" s="197"/>
      <c r="G66" s="218"/>
      <c r="H66" s="219"/>
      <c r="I66" s="220"/>
      <c r="J66" s="197"/>
      <c r="K66" s="197"/>
      <c r="L66" s="218"/>
      <c r="M66" s="219"/>
      <c r="N66" s="220"/>
      <c r="O66" s="197"/>
      <c r="P66" s="197"/>
      <c r="Q66" s="197"/>
      <c r="R66" s="197"/>
      <c r="S66" s="197"/>
      <c r="T66" s="227"/>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8"/>
      <c r="BU66" s="228"/>
      <c r="BV66" s="228"/>
      <c r="BW66" s="228"/>
      <c r="BX66" s="228"/>
      <c r="BY66" s="228"/>
      <c r="BZ66" s="228"/>
      <c r="CA66" s="228"/>
      <c r="CB66" s="228"/>
      <c r="CC66" s="228"/>
      <c r="CD66" s="228"/>
      <c r="CE66" s="228"/>
      <c r="CF66" s="228"/>
      <c r="CG66" s="228"/>
      <c r="CH66" s="228"/>
      <c r="CI66" s="228"/>
      <c r="CJ66" s="228"/>
      <c r="CK66" s="228"/>
      <c r="CL66" s="228"/>
      <c r="CM66" s="228"/>
      <c r="CN66" s="228"/>
      <c r="CO66" s="228"/>
      <c r="CP66" s="228"/>
      <c r="CQ66" s="228"/>
      <c r="CR66" s="228"/>
      <c r="CS66" s="228"/>
      <c r="CT66" s="228"/>
      <c r="CU66" s="228"/>
      <c r="CV66" s="228"/>
      <c r="CW66" s="228"/>
      <c r="CX66" s="228"/>
      <c r="CY66" s="228"/>
      <c r="CZ66" s="228"/>
      <c r="DA66" s="228"/>
      <c r="DB66" s="228"/>
      <c r="DC66" s="228"/>
      <c r="DD66" s="228"/>
      <c r="DE66" s="228"/>
      <c r="DF66" s="228"/>
      <c r="DG66" s="228"/>
      <c r="DH66" s="228"/>
      <c r="DI66" s="228"/>
      <c r="DJ66" s="228"/>
      <c r="DK66" s="228"/>
      <c r="DL66" s="228"/>
      <c r="DM66" s="228"/>
      <c r="DN66" s="228"/>
      <c r="DO66" s="228"/>
      <c r="DP66" s="228"/>
      <c r="DQ66" s="228"/>
      <c r="DR66" s="228"/>
      <c r="DS66" s="228"/>
      <c r="DT66" s="228"/>
      <c r="DU66" s="228"/>
      <c r="DV66" s="228"/>
      <c r="DW66" s="228"/>
      <c r="DX66" s="228"/>
      <c r="DY66" s="228"/>
      <c r="DZ66" s="228"/>
      <c r="EA66" s="228"/>
      <c r="EB66" s="228"/>
      <c r="EC66" s="228"/>
      <c r="ED66" s="228"/>
      <c r="EE66" s="228"/>
      <c r="EF66" s="228"/>
      <c r="EG66" s="228"/>
      <c r="EH66" s="228"/>
      <c r="EI66" s="228"/>
      <c r="EJ66" s="228"/>
      <c r="EK66" s="228"/>
      <c r="EL66" s="228"/>
      <c r="EM66" s="228"/>
      <c r="EN66" s="228"/>
      <c r="EO66" s="228"/>
      <c r="EP66" s="228"/>
      <c r="EQ66" s="228"/>
      <c r="ER66" s="228"/>
      <c r="ES66" s="228"/>
      <c r="ET66" s="228"/>
      <c r="EU66" s="228"/>
      <c r="EV66" s="228"/>
      <c r="EW66" s="228"/>
      <c r="EX66" s="228"/>
      <c r="EY66" s="228"/>
      <c r="EZ66" s="228"/>
      <c r="FA66" s="228"/>
      <c r="FB66" s="228"/>
      <c r="FC66" s="228"/>
      <c r="FD66" s="228"/>
      <c r="FE66" s="228"/>
      <c r="FF66" s="228"/>
      <c r="FG66" s="228"/>
      <c r="FH66" s="228"/>
      <c r="FI66" s="228"/>
      <c r="FJ66" s="228"/>
      <c r="FK66" s="228"/>
      <c r="FL66" s="228"/>
      <c r="FM66" s="228"/>
      <c r="FN66" s="228"/>
      <c r="FO66" s="228"/>
      <c r="FP66" s="228"/>
      <c r="FQ66" s="228"/>
      <c r="FR66" s="228"/>
      <c r="FS66" s="228"/>
      <c r="FT66" s="228"/>
      <c r="FU66" s="228"/>
      <c r="FV66" s="228"/>
      <c r="FW66" s="228"/>
      <c r="FX66" s="228"/>
      <c r="FY66" s="228"/>
      <c r="FZ66" s="228"/>
      <c r="GA66" s="228"/>
      <c r="GB66" s="228"/>
      <c r="GC66" s="228"/>
      <c r="GD66" s="228"/>
      <c r="GE66" s="228"/>
      <c r="GF66" s="228"/>
      <c r="GG66" s="228"/>
      <c r="GH66" s="228"/>
      <c r="GI66" s="228"/>
      <c r="GJ66" s="228"/>
      <c r="GK66" s="228"/>
      <c r="GL66" s="228"/>
      <c r="GM66" s="228"/>
      <c r="GN66" s="228"/>
      <c r="GO66" s="228"/>
      <c r="GP66" s="228"/>
      <c r="GQ66" s="228"/>
      <c r="GR66" s="228"/>
      <c r="GS66" s="228"/>
      <c r="GT66" s="228"/>
      <c r="GU66" s="228"/>
      <c r="GV66" s="228"/>
      <c r="GW66" s="228"/>
      <c r="GX66" s="228"/>
      <c r="GY66" s="228"/>
      <c r="GZ66" s="228"/>
      <c r="HA66" s="228"/>
      <c r="HB66" s="228"/>
      <c r="HC66" s="228"/>
      <c r="HD66" s="228"/>
      <c r="HE66" s="228"/>
      <c r="HF66" s="228"/>
      <c r="HG66" s="228"/>
      <c r="HH66" s="228"/>
      <c r="HI66" s="228"/>
      <c r="HJ66" s="228"/>
      <c r="HK66" s="228"/>
      <c r="HL66" s="228"/>
      <c r="HM66" s="228"/>
      <c r="HN66" s="228"/>
      <c r="HO66" s="228"/>
      <c r="HP66" s="228"/>
      <c r="HQ66" s="228"/>
      <c r="HR66" s="228"/>
      <c r="HS66" s="228"/>
      <c r="HT66" s="228"/>
      <c r="HU66" s="228"/>
      <c r="HV66" s="228"/>
      <c r="HW66" s="228"/>
      <c r="HX66" s="228"/>
      <c r="HY66" s="228"/>
      <c r="HZ66" s="228"/>
      <c r="IA66" s="228"/>
      <c r="IB66" s="228"/>
      <c r="IC66" s="228"/>
      <c r="ID66" s="228"/>
      <c r="IE66" s="228"/>
      <c r="IF66" s="228"/>
      <c r="IG66" s="228"/>
      <c r="IH66" s="228"/>
      <c r="II66" s="228"/>
      <c r="IJ66" s="228"/>
      <c r="IK66" s="228"/>
      <c r="IL66" s="228"/>
      <c r="IM66" s="228"/>
      <c r="IN66" s="228"/>
      <c r="IO66" s="228"/>
      <c r="IP66" s="228"/>
      <c r="IQ66" s="228"/>
      <c r="IR66" s="228"/>
      <c r="IS66" s="228"/>
      <c r="IT66" s="228"/>
      <c r="IU66" s="238"/>
    </row>
  </sheetData>
  <mergeCells count="11">
    <mergeCell ref="K1:N1"/>
    <mergeCell ref="P1:S1"/>
    <mergeCell ref="A23:D23"/>
    <mergeCell ref="F23:I23"/>
    <mergeCell ref="K23:N23"/>
    <mergeCell ref="P23:S23"/>
    <mergeCell ref="A45:D45"/>
    <mergeCell ref="F45:I45"/>
    <mergeCell ref="K45:N45"/>
    <mergeCell ref="A1:D1"/>
    <mergeCell ref="F1:I1"/>
  </mergeCell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19.xml><?xml version="1.0" encoding="utf-8"?>
<worksheet xmlns:r="http://schemas.openxmlformats.org/officeDocument/2006/relationships" xmlns="http://schemas.openxmlformats.org/spreadsheetml/2006/main">
  <sheetPr>
    <pageSetUpPr fitToPage="1"/>
  </sheetPr>
  <dimension ref="A2:N73"/>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22.8516" style="239" customWidth="1"/>
    <col min="2" max="2" width="12.6562" style="239" customWidth="1"/>
    <col min="3" max="3" width="18.1719" style="239" customWidth="1"/>
    <col min="4" max="4" width="12.6562" style="239" customWidth="1"/>
    <col min="5" max="5" width="6.99219" style="239" customWidth="1"/>
    <col min="6" max="6" width="6.5" style="239" customWidth="1"/>
    <col min="7" max="7" width="6.78906" style="239" customWidth="1"/>
    <col min="8" max="8" width="6.05469" style="239" customWidth="1"/>
    <col min="9" max="9" width="5.20312" style="239" customWidth="1"/>
    <col min="10" max="10" width="7.125" style="239" customWidth="1"/>
    <col min="11" max="11" width="5.77344" style="239" customWidth="1"/>
    <col min="12" max="12" width="7.66406" style="239" customWidth="1"/>
    <col min="13" max="13" width="8.875" style="239" customWidth="1"/>
    <col min="14" max="14" width="8.09375" style="239" customWidth="1"/>
    <col min="15" max="256" width="16.3516" style="239" customWidth="1"/>
  </cols>
  <sheetData>
    <row r="1" ht="16" customHeight="1">
      <c r="A1" t="s" s="7">
        <v>254</v>
      </c>
      <c r="B1" s="7"/>
      <c r="C1" s="7"/>
      <c r="D1" s="7"/>
      <c r="E1" s="7"/>
      <c r="F1" s="7"/>
      <c r="G1" s="7"/>
      <c r="H1" s="7"/>
      <c r="I1" s="7"/>
      <c r="J1" s="7"/>
      <c r="K1" s="7"/>
      <c r="L1" s="7"/>
      <c r="M1" s="7"/>
      <c r="N1" s="7"/>
    </row>
    <row r="2" ht="14.5" customHeight="1">
      <c r="A2" t="s" s="158">
        <v>6</v>
      </c>
      <c r="B2" t="s" s="149">
        <v>122</v>
      </c>
      <c r="C2" t="s" s="150">
        <v>256</v>
      </c>
      <c r="D2" t="s" s="149">
        <v>7</v>
      </c>
      <c r="E2" t="s" s="149">
        <v>8</v>
      </c>
      <c r="F2" t="s" s="149">
        <v>9</v>
      </c>
      <c r="G2" t="s" s="149">
        <v>10</v>
      </c>
      <c r="H2" t="s" s="149">
        <v>11</v>
      </c>
      <c r="I2" t="s" s="149">
        <v>12</v>
      </c>
      <c r="J2" t="s" s="149">
        <v>13</v>
      </c>
      <c r="K2" t="s" s="149">
        <v>14</v>
      </c>
      <c r="L2" t="s" s="149">
        <v>15</v>
      </c>
      <c r="M2" t="s" s="149">
        <v>16</v>
      </c>
      <c r="N2" t="s" s="149">
        <v>17</v>
      </c>
    </row>
    <row r="3" ht="14.5" customHeight="1">
      <c r="A3" s="151"/>
      <c r="B3" s="152"/>
      <c r="C3" s="153"/>
      <c r="D3" s="152"/>
      <c r="E3" s="152"/>
      <c r="F3" s="152"/>
      <c r="G3" s="152"/>
      <c r="H3" s="152"/>
      <c r="I3" s="152"/>
      <c r="J3" s="152"/>
      <c r="K3" s="152"/>
      <c r="L3" s="152"/>
      <c r="M3" s="152"/>
      <c r="N3" s="152"/>
    </row>
    <row r="4" ht="14.5" customHeight="1">
      <c r="A4" t="s" s="163">
        <v>140</v>
      </c>
      <c r="B4" s="155">
        <v>2017</v>
      </c>
      <c r="C4" t="s" s="156">
        <v>262</v>
      </c>
      <c r="D4" s="155">
        <f>'2017 Field of Dreamers - 2017 -'!C33</f>
        <v>64</v>
      </c>
      <c r="E4" s="155">
        <f>'2017 Field of Dreamers - 2017 -'!D33</f>
        <v>35</v>
      </c>
      <c r="F4" s="155">
        <f>'2017 Field of Dreamers - 2017 -'!E33</f>
        <v>0.546875</v>
      </c>
      <c r="G4" s="155">
        <f>'2017 Field of Dreamers - 2017 -'!F33</f>
        <v>34</v>
      </c>
      <c r="H4" s="155">
        <f>'2017 Field of Dreamers - 2017 -'!G33</f>
        <v>1</v>
      </c>
      <c r="I4" s="155">
        <f>'2017 Field of Dreamers - 2017 -'!H33</f>
        <v>0</v>
      </c>
      <c r="J4" s="155">
        <f>'2017 Field of Dreamers - 2017 -'!I33</f>
        <v>0</v>
      </c>
      <c r="K4" s="155">
        <f>'2017 Field of Dreamers - 2017 -'!J33</f>
        <v>7</v>
      </c>
      <c r="L4" s="155">
        <f>'2017 Field of Dreamers - 2017 -'!K33</f>
        <v>24</v>
      </c>
      <c r="M4" s="155">
        <f>'2017 Field of Dreamers - 2017 -'!L33</f>
        <v>0</v>
      </c>
      <c r="N4" s="155">
        <f>'2017 Field of Dreamers - 2017 -'!M33</f>
        <v>0.546875</v>
      </c>
    </row>
    <row r="5" ht="14.5" customHeight="1">
      <c r="A5" t="s" s="158">
        <v>258</v>
      </c>
      <c r="B5" s="159"/>
      <c r="C5" s="160"/>
      <c r="D5" s="240">
        <f>SUM(D4:D4)</f>
        <v>64</v>
      </c>
      <c r="E5" s="241">
        <f>SUM(E4:E4)</f>
        <v>35</v>
      </c>
      <c r="F5" s="162">
        <f>E5/D5</f>
        <v>0.546875</v>
      </c>
      <c r="G5" s="242">
        <f>SUM(G4:G4)</f>
        <v>34</v>
      </c>
      <c r="H5" s="243">
        <f>SUM(H4:H4)</f>
        <v>1</v>
      </c>
      <c r="I5" s="244">
        <f>SUM(I4:I4)</f>
        <v>0</v>
      </c>
      <c r="J5" s="161">
        <f>SUM(J4:J4)</f>
        <v>0</v>
      </c>
      <c r="K5" s="241">
        <f>SUM(K4:K4)</f>
        <v>7</v>
      </c>
      <c r="L5" s="243">
        <f>SUM(L4:L4)</f>
        <v>24</v>
      </c>
      <c r="M5" s="162">
        <f>(H5*1.33+I5*1.67+J5*2)/E5</f>
        <v>0.038</v>
      </c>
      <c r="N5" s="161">
        <f>M5+F5</f>
        <v>0.584875</v>
      </c>
    </row>
    <row r="6" ht="14.5" customHeight="1">
      <c r="A6" t="s" s="163">
        <v>95</v>
      </c>
      <c r="B6" s="155">
        <v>2017</v>
      </c>
      <c r="C6" t="s" s="156">
        <v>262</v>
      </c>
      <c r="D6" s="155">
        <f>'2017 Field of Dreamers - 2017 -'!C37</f>
        <v>53</v>
      </c>
      <c r="E6" s="155">
        <f>'2017 Field of Dreamers - 2017 -'!D37</f>
        <v>45</v>
      </c>
      <c r="F6" s="155">
        <f>'2017 Field of Dreamers - 2017 -'!E37</f>
        <v>0.8490566037735851</v>
      </c>
      <c r="G6" s="155">
        <f>'2017 Field of Dreamers - 2017 -'!F37</f>
        <v>21</v>
      </c>
      <c r="H6" s="155">
        <f>'2017 Field of Dreamers - 2017 -'!G37</f>
        <v>18</v>
      </c>
      <c r="I6" s="155">
        <f>'2017 Field of Dreamers - 2017 -'!H37</f>
        <v>4</v>
      </c>
      <c r="J6" s="155">
        <f>'2017 Field of Dreamers - 2017 -'!I37</f>
        <v>2</v>
      </c>
      <c r="K6" s="155">
        <f>'2017 Field of Dreamers - 2017 -'!J37</f>
        <v>30</v>
      </c>
      <c r="L6" s="155">
        <f>'2017 Field of Dreamers - 2017 -'!K37</f>
        <v>27</v>
      </c>
      <c r="M6" s="155">
        <f>'2017 Field of Dreamers - 2017 -'!L37</f>
        <v>0.770266666666667</v>
      </c>
      <c r="N6" s="155">
        <f>'2017 Field of Dreamers - 2017 -'!M37</f>
        <v>1.61932327044025</v>
      </c>
    </row>
    <row r="7" ht="14.5" customHeight="1">
      <c r="A7" t="s" s="158">
        <v>258</v>
      </c>
      <c r="B7" s="159"/>
      <c r="C7" s="160"/>
      <c r="D7" s="240">
        <f>SUM(D6:D6)</f>
        <v>53</v>
      </c>
      <c r="E7" s="241">
        <f>SUM(E6:E6)</f>
        <v>45</v>
      </c>
      <c r="F7" s="162">
        <f>E7/D7</f>
        <v>0.8490566037735851</v>
      </c>
      <c r="G7" s="242">
        <f>SUM(G6:G6)</f>
        <v>21</v>
      </c>
      <c r="H7" s="243">
        <f>SUM(H6:H6)</f>
        <v>18</v>
      </c>
      <c r="I7" s="244">
        <f>SUM(I6:I6)</f>
        <v>4</v>
      </c>
      <c r="J7" s="240">
        <f>SUM(J6:J6)</f>
        <v>2</v>
      </c>
      <c r="K7" s="241">
        <f>SUM(K6:K6)</f>
        <v>30</v>
      </c>
      <c r="L7" s="243">
        <f>SUM(L6:L6)</f>
        <v>27</v>
      </c>
      <c r="M7" s="162">
        <f>(H7*1.33+I7*1.67+J7*2)/E7</f>
        <v>0.769333333333333</v>
      </c>
      <c r="N7" s="161">
        <f>M7+F7</f>
        <v>1.61838993710692</v>
      </c>
    </row>
    <row r="8" ht="14.5" customHeight="1">
      <c r="A8" t="s" s="154">
        <v>124</v>
      </c>
      <c r="B8" s="155">
        <v>2018</v>
      </c>
      <c r="C8" t="s" s="156">
        <v>262</v>
      </c>
      <c r="D8" s="155">
        <f>'All Seasons - All Seasons'!C66</f>
        <v>56</v>
      </c>
      <c r="E8" s="155">
        <f>'All Seasons - All Seasons'!D66</f>
        <v>44</v>
      </c>
      <c r="F8" s="155">
        <f>'All Seasons - All Seasons'!E66</f>
        <v>0.785714285714286</v>
      </c>
      <c r="G8" s="155">
        <f>'All Seasons - All Seasons'!F66</f>
        <v>29</v>
      </c>
      <c r="H8" s="155">
        <f>'All Seasons - All Seasons'!G66</f>
        <v>11</v>
      </c>
      <c r="I8" s="155">
        <f>'All Seasons - All Seasons'!H66</f>
        <v>3</v>
      </c>
      <c r="J8" s="155">
        <f>'All Seasons - All Seasons'!I66</f>
        <v>0</v>
      </c>
      <c r="K8" s="155">
        <f>'All Seasons - All Seasons'!J66</f>
        <v>20</v>
      </c>
      <c r="L8" s="155">
        <f>'All Seasons - All Seasons'!K66</f>
        <v>21</v>
      </c>
      <c r="M8" s="155">
        <f>'All Seasons - All Seasons'!L66</f>
        <v>0.446909090909091</v>
      </c>
      <c r="N8" s="155">
        <f>'All Seasons - All Seasons'!M66</f>
        <v>1.23262337662338</v>
      </c>
    </row>
    <row r="9" ht="14.5" customHeight="1">
      <c r="A9" t="s" s="158">
        <v>258</v>
      </c>
      <c r="B9" s="159"/>
      <c r="C9" s="160"/>
      <c r="D9" s="240">
        <f>SUM(D8:D8)</f>
        <v>56</v>
      </c>
      <c r="E9" s="241">
        <f>SUM(E8:E8)</f>
        <v>44</v>
      </c>
      <c r="F9" s="162">
        <f>E9/D9</f>
        <v>0.785714285714286</v>
      </c>
      <c r="G9" s="242">
        <f>SUM(G8:G8)</f>
        <v>29</v>
      </c>
      <c r="H9" s="243">
        <f>SUM(H8:H8)</f>
        <v>11</v>
      </c>
      <c r="I9" s="244">
        <f>SUM(I8:I8)</f>
        <v>3</v>
      </c>
      <c r="J9" s="161">
        <f>SUM(J8:J8)</f>
        <v>0</v>
      </c>
      <c r="K9" s="241">
        <f>SUM(K8:K8)</f>
        <v>20</v>
      </c>
      <c r="L9" s="243">
        <f>SUM(L8:L8)</f>
        <v>21</v>
      </c>
      <c r="M9" s="162">
        <f>(H9*1.33+I9*1.67+J9*2)/E9</f>
        <v>0.446363636363636</v>
      </c>
      <c r="N9" s="161">
        <f>M9+F9</f>
        <v>1.23207792207792</v>
      </c>
    </row>
    <row r="10" ht="14.5" customHeight="1">
      <c r="A10" s="151"/>
      <c r="B10" s="165"/>
      <c r="C10" s="165"/>
      <c r="D10" s="165"/>
      <c r="E10" s="165"/>
      <c r="F10" s="165"/>
      <c r="G10" s="165"/>
      <c r="H10" s="165"/>
      <c r="I10" s="165"/>
      <c r="J10" s="165"/>
      <c r="K10" s="165"/>
      <c r="L10" s="165"/>
      <c r="M10" s="165"/>
      <c r="N10" s="165"/>
    </row>
    <row r="11" ht="14.5" customHeight="1">
      <c r="A11" t="s" s="154">
        <v>134</v>
      </c>
      <c r="B11" s="155">
        <v>2018</v>
      </c>
      <c r="C11" t="s" s="156">
        <v>262</v>
      </c>
      <c r="D11" s="155">
        <f>'All Seasons - All Seasons'!C84</f>
        <v>65</v>
      </c>
      <c r="E11" s="155">
        <f>'All Seasons - All Seasons'!D84</f>
        <v>44</v>
      </c>
      <c r="F11" s="155">
        <f>'All Seasons - All Seasons'!E84</f>
        <v>0.676923076923077</v>
      </c>
      <c r="G11" s="155">
        <f>'All Seasons - All Seasons'!F84</f>
        <v>38</v>
      </c>
      <c r="H11" s="155">
        <f>'All Seasons - All Seasons'!G84</f>
        <v>5</v>
      </c>
      <c r="I11" s="155">
        <f>'All Seasons - All Seasons'!H84</f>
        <v>1</v>
      </c>
      <c r="J11" s="155">
        <f>'All Seasons - All Seasons'!I84</f>
        <v>0</v>
      </c>
      <c r="K11" s="155">
        <f>'All Seasons - All Seasons'!J84</f>
        <v>24</v>
      </c>
      <c r="L11" s="155">
        <f>'All Seasons - All Seasons'!K84</f>
        <v>19</v>
      </c>
      <c r="M11" s="155">
        <f>'All Seasons - All Seasons'!L84</f>
        <v>0.189363636363636</v>
      </c>
      <c r="N11" s="155">
        <f>'All Seasons - All Seasons'!M84</f>
        <v>0.866286713286713</v>
      </c>
    </row>
    <row r="12" ht="14.5" customHeight="1">
      <c r="A12" t="s" s="158">
        <v>258</v>
      </c>
      <c r="B12" s="159"/>
      <c r="C12" s="160"/>
      <c r="D12" s="240">
        <f>SUM(D11:D11)</f>
        <v>65</v>
      </c>
      <c r="E12" s="241">
        <f>SUM(E11:E11)</f>
        <v>44</v>
      </c>
      <c r="F12" s="162">
        <f>E12/D12</f>
        <v>0.676923076923077</v>
      </c>
      <c r="G12" s="242">
        <f>SUM(G11:G11)</f>
        <v>38</v>
      </c>
      <c r="H12" s="243">
        <f>SUM(H11:H11)</f>
        <v>5</v>
      </c>
      <c r="I12" s="244">
        <f>SUM(I11:I11)</f>
        <v>1</v>
      </c>
      <c r="J12" s="161">
        <f>SUM(J11:J11)</f>
        <v>0</v>
      </c>
      <c r="K12" s="241">
        <f>SUM(K11:K11)</f>
        <v>24</v>
      </c>
      <c r="L12" s="243">
        <f>SUM(L11:L11)</f>
        <v>19</v>
      </c>
      <c r="M12" s="162">
        <f>(H12*1.33+I12*1.67+J12*2)/E12</f>
        <v>0.189090909090909</v>
      </c>
      <c r="N12" s="161">
        <f>M12+F12</f>
        <v>0.866013986013986</v>
      </c>
    </row>
    <row r="13" ht="14.5" customHeight="1">
      <c r="A13" s="151"/>
      <c r="B13" s="165"/>
      <c r="C13" s="165"/>
      <c r="D13" s="165"/>
      <c r="E13" s="165"/>
      <c r="F13" s="165"/>
      <c r="G13" s="165"/>
      <c r="H13" s="165"/>
      <c r="I13" s="165"/>
      <c r="J13" s="165"/>
      <c r="K13" s="165"/>
      <c r="L13" s="165"/>
      <c r="M13" s="165"/>
      <c r="N13" s="165"/>
    </row>
    <row r="14" ht="14.5" customHeight="1">
      <c r="A14" t="s" s="154">
        <v>194</v>
      </c>
      <c r="B14" s="155">
        <v>2018</v>
      </c>
      <c r="C14" t="s" s="156">
        <v>262</v>
      </c>
      <c r="D14" s="155">
        <f>'2018 Field of Dreamers - 2018 -'!C34</f>
        <v>22</v>
      </c>
      <c r="E14" s="155">
        <f>'2018 Field of Dreamers - 2018 -'!D34</f>
        <v>17</v>
      </c>
      <c r="F14" s="155">
        <f>'2018 Field of Dreamers - 2018 -'!E34</f>
        <v>0.772727272727273</v>
      </c>
      <c r="G14" s="155">
        <f>'2018 Field of Dreamers - 2018 -'!F34</f>
        <v>17</v>
      </c>
      <c r="H14" s="155">
        <f>'2018 Field of Dreamers - 2018 -'!G34</f>
        <v>0</v>
      </c>
      <c r="I14" s="155">
        <f>'2018 Field of Dreamers - 2018 -'!H34</f>
        <v>0</v>
      </c>
      <c r="J14" s="155">
        <f>'2018 Field of Dreamers - 2018 -'!I34</f>
        <v>0</v>
      </c>
      <c r="K14" s="155">
        <f>'2018 Field of Dreamers - 2018 -'!J34</f>
        <v>4</v>
      </c>
      <c r="L14" s="155">
        <f>'2018 Field of Dreamers - 2018 -'!K34</f>
        <v>14</v>
      </c>
      <c r="M14" s="157">
        <f>(H14*1.33+I14*1.67+J14*2)/E14</f>
        <v>0</v>
      </c>
      <c r="N14" s="155">
        <f>M14+F14</f>
        <v>0.772727272727273</v>
      </c>
    </row>
    <row r="15" ht="14.5" customHeight="1">
      <c r="A15" t="s" s="158">
        <v>258</v>
      </c>
      <c r="B15" s="159"/>
      <c r="C15" s="160"/>
      <c r="D15" s="240">
        <f>D14</f>
        <v>22</v>
      </c>
      <c r="E15" s="241">
        <f>E14</f>
        <v>17</v>
      </c>
      <c r="F15" s="162">
        <f>E15/D15</f>
        <v>0.772727272727273</v>
      </c>
      <c r="G15" s="242">
        <f>G14</f>
        <v>17</v>
      </c>
      <c r="H15" s="161">
        <f>H14</f>
        <v>0</v>
      </c>
      <c r="I15" s="161">
        <f>I14</f>
        <v>0</v>
      </c>
      <c r="J15" s="161">
        <f>J14</f>
        <v>0</v>
      </c>
      <c r="K15" s="161">
        <f>K14</f>
        <v>4</v>
      </c>
      <c r="L15" s="243">
        <f>L14</f>
        <v>14</v>
      </c>
      <c r="M15" s="162">
        <f>(H15*1.33+I15*1.67+J15*2)/E15</f>
        <v>0</v>
      </c>
      <c r="N15" s="161">
        <f>M15+F15</f>
        <v>0.772727272727273</v>
      </c>
    </row>
    <row r="16" ht="14.5" customHeight="1">
      <c r="A16" s="151"/>
      <c r="B16" s="152"/>
      <c r="C16" s="153"/>
      <c r="D16" s="152"/>
      <c r="E16" s="152"/>
      <c r="F16" s="152"/>
      <c r="G16" s="152"/>
      <c r="H16" s="152"/>
      <c r="I16" s="152"/>
      <c r="J16" s="152"/>
      <c r="K16" s="152"/>
      <c r="L16" s="152"/>
      <c r="M16" s="152"/>
      <c r="N16" s="152"/>
    </row>
    <row r="17" ht="14.5" customHeight="1">
      <c r="A17" t="s" s="163">
        <v>44</v>
      </c>
      <c r="B17" s="155">
        <v>2017</v>
      </c>
      <c r="C17" t="s" s="156">
        <v>262</v>
      </c>
      <c r="D17" s="155">
        <f>'2017 Field of Dreamers - 2017 -'!C39</f>
        <v>43</v>
      </c>
      <c r="E17" s="155">
        <f>'2017 Field of Dreamers - 2017 -'!D39</f>
        <v>32</v>
      </c>
      <c r="F17" s="155">
        <f>'2017 Field of Dreamers - 2017 -'!E39</f>
        <v>0.744186046511628</v>
      </c>
      <c r="G17" s="155">
        <f>'2017 Field of Dreamers - 2017 -'!F39</f>
        <v>15</v>
      </c>
      <c r="H17" s="155">
        <f>'2017 Field of Dreamers - 2017 -'!G39</f>
        <v>8</v>
      </c>
      <c r="I17" s="155">
        <f>'2017 Field of Dreamers - 2017 -'!H39</f>
        <v>2</v>
      </c>
      <c r="J17" s="155">
        <f>'2017 Field of Dreamers - 2017 -'!I39</f>
        <v>7</v>
      </c>
      <c r="K17" s="155">
        <f>'2017 Field of Dreamers - 2017 -'!J39</f>
        <v>28</v>
      </c>
      <c r="L17" s="155">
        <f>'2017 Field of Dreamers - 2017 -'!K39</f>
        <v>21</v>
      </c>
      <c r="M17" s="155">
        <f>'2017 - 2017 - Field of Dreamers'!L9</f>
        <v>0</v>
      </c>
      <c r="N17" s="155">
        <f>'2017 - 2017 - Field of Dreamers'!M9</f>
        <v>0.275862068965517</v>
      </c>
    </row>
    <row r="18" ht="14.5" customHeight="1">
      <c r="A18" t="s" s="163">
        <v>44</v>
      </c>
      <c r="B18" s="155">
        <v>2018</v>
      </c>
      <c r="C18" t="s" s="156">
        <v>262</v>
      </c>
      <c r="D18" s="155">
        <f>'All Seasons - All Seasons'!C128</f>
        <v>50</v>
      </c>
      <c r="E18" s="155">
        <f>'All Seasons - All Seasons'!D128</f>
        <v>35</v>
      </c>
      <c r="F18" s="155">
        <f>'All Seasons - All Seasons'!E128</f>
        <v>0.7</v>
      </c>
      <c r="G18" s="155">
        <f>'All Seasons - All Seasons'!F128</f>
        <v>16</v>
      </c>
      <c r="H18" s="155">
        <f>'All Seasons - All Seasons'!G128</f>
        <v>7</v>
      </c>
      <c r="I18" s="155">
        <f>'All Seasons - All Seasons'!H128</f>
        <v>4</v>
      </c>
      <c r="J18" s="155">
        <f>'All Seasons - All Seasons'!I128</f>
        <v>8</v>
      </c>
      <c r="K18" s="155">
        <f>'All Seasons - All Seasons'!J128</f>
        <v>41</v>
      </c>
      <c r="L18" s="155">
        <f>'All Seasons - All Seasons'!K128</f>
        <v>28</v>
      </c>
      <c r="M18" s="155">
        <f>'All Seasons - All Seasons'!L128</f>
        <v>0.914257142857143</v>
      </c>
      <c r="N18" s="155">
        <f>'All Seasons - All Seasons'!M128</f>
        <v>1.61425714285714</v>
      </c>
    </row>
    <row r="19" ht="14.5" customHeight="1">
      <c r="A19" t="s" s="158">
        <v>258</v>
      </c>
      <c r="B19" s="159"/>
      <c r="C19" s="160"/>
      <c r="D19" s="240">
        <f>SUM(D17:D18)</f>
        <v>93</v>
      </c>
      <c r="E19" s="241">
        <f>SUM(E17:E18)</f>
        <v>67</v>
      </c>
      <c r="F19" s="162">
        <f>E19/D19</f>
        <v>0.720430107526882</v>
      </c>
      <c r="G19" s="242">
        <f>SUM(G17:G18)</f>
        <v>31</v>
      </c>
      <c r="H19" s="243">
        <f>SUM(H17:H18)</f>
        <v>15</v>
      </c>
      <c r="I19" s="244">
        <f>SUM(I17:I18)</f>
        <v>6</v>
      </c>
      <c r="J19" s="240">
        <f>SUM(J17:J18)</f>
        <v>15</v>
      </c>
      <c r="K19" s="241">
        <f>SUM(K17:K18)</f>
        <v>69</v>
      </c>
      <c r="L19" s="243">
        <f>SUM(L17:L18)</f>
        <v>49</v>
      </c>
      <c r="M19" s="162">
        <f>(H19*1.33+I19*1.67+J19*2)/E19</f>
        <v>0.895074626865672</v>
      </c>
      <c r="N19" s="161">
        <f>M19+F19</f>
        <v>1.61550473439255</v>
      </c>
    </row>
    <row r="20" ht="14.5" customHeight="1">
      <c r="A20" s="151"/>
      <c r="B20" s="152"/>
      <c r="C20" s="153"/>
      <c r="D20" s="152"/>
      <c r="E20" s="152"/>
      <c r="F20" s="152"/>
      <c r="G20" s="152"/>
      <c r="H20" s="152"/>
      <c r="I20" s="152"/>
      <c r="J20" s="152"/>
      <c r="K20" s="152"/>
      <c r="L20" s="152"/>
      <c r="M20" s="152"/>
      <c r="N20" s="152"/>
    </row>
    <row r="21" ht="14.5" customHeight="1">
      <c r="A21" t="s" s="163">
        <v>98</v>
      </c>
      <c r="B21" s="155">
        <v>2018</v>
      </c>
      <c r="C21" t="s" s="156">
        <v>262</v>
      </c>
      <c r="D21" s="155">
        <f>'All Seasons - All Seasons'!C137</f>
        <v>40</v>
      </c>
      <c r="E21" s="155">
        <f>'All Seasons - All Seasons'!D137</f>
        <v>23</v>
      </c>
      <c r="F21" s="155">
        <f>'All Seasons - All Seasons'!E137</f>
        <v>0.575</v>
      </c>
      <c r="G21" s="155">
        <f>'All Seasons - All Seasons'!F137</f>
        <v>14</v>
      </c>
      <c r="H21" s="155">
        <f>'All Seasons - All Seasons'!G137</f>
        <v>8</v>
      </c>
      <c r="I21" s="155">
        <f>'All Seasons - All Seasons'!H137</f>
        <v>1</v>
      </c>
      <c r="J21" s="155">
        <f>'All Seasons - All Seasons'!I137</f>
        <v>0</v>
      </c>
      <c r="K21" s="155">
        <f>'All Seasons - All Seasons'!J137</f>
        <v>16</v>
      </c>
      <c r="L21" s="155">
        <f>'All Seasons - All Seasons'!K137</f>
        <v>18</v>
      </c>
      <c r="M21" s="155">
        <f>'All Seasons - All Seasons'!L137</f>
        <v>0.536130434782609</v>
      </c>
      <c r="N21" s="155">
        <f>'All Seasons - All Seasons'!M137</f>
        <v>1.11113043478261</v>
      </c>
    </row>
    <row r="22" ht="14.5" customHeight="1">
      <c r="A22" t="s" s="158">
        <v>258</v>
      </c>
      <c r="B22" s="159"/>
      <c r="C22" s="160"/>
      <c r="D22" s="240">
        <f>SUM(D21:D21)</f>
        <v>40</v>
      </c>
      <c r="E22" s="241">
        <f>SUM(E21:E21)</f>
        <v>23</v>
      </c>
      <c r="F22" s="162">
        <f>E22/D22</f>
        <v>0.575</v>
      </c>
      <c r="G22" s="242">
        <f>SUM(G21:G21)</f>
        <v>14</v>
      </c>
      <c r="H22" s="243">
        <f>SUM(H21:H21)</f>
        <v>8</v>
      </c>
      <c r="I22" s="244">
        <f>SUM(I21:I21)</f>
        <v>1</v>
      </c>
      <c r="J22" s="161">
        <f>SUM(J21:J21)</f>
        <v>0</v>
      </c>
      <c r="K22" s="241">
        <f>SUM(K21:K21)</f>
        <v>16</v>
      </c>
      <c r="L22" s="243">
        <f>SUM(L21:L21)</f>
        <v>18</v>
      </c>
      <c r="M22" s="162">
        <f>(H22*1.33+I22*1.67+J22*2)/E22</f>
        <v>0.535217391304348</v>
      </c>
      <c r="N22" s="161">
        <f>M22+F22</f>
        <v>1.11021739130435</v>
      </c>
    </row>
    <row r="23" ht="14.5" customHeight="1">
      <c r="A23" s="151"/>
      <c r="B23" s="152"/>
      <c r="C23" s="153"/>
      <c r="D23" s="152"/>
      <c r="E23" s="152"/>
      <c r="F23" s="152"/>
      <c r="G23" s="152"/>
      <c r="H23" s="152"/>
      <c r="I23" s="152"/>
      <c r="J23" s="152"/>
      <c r="K23" s="152"/>
      <c r="L23" s="152"/>
      <c r="M23" s="152"/>
      <c r="N23" s="152"/>
    </row>
    <row r="24" ht="14.5" customHeight="1">
      <c r="A24" t="s" s="163">
        <v>144</v>
      </c>
      <c r="B24" s="155">
        <v>2017</v>
      </c>
      <c r="C24" t="s" s="156">
        <v>262</v>
      </c>
      <c r="D24" s="155">
        <f>'2017 Field of Dreamers - 2017 -'!C41</f>
        <v>35</v>
      </c>
      <c r="E24" s="155">
        <f>'2017 Field of Dreamers - 2017 -'!D41</f>
        <v>18</v>
      </c>
      <c r="F24" s="155">
        <f>'2017 Field of Dreamers - 2017 -'!E41</f>
        <v>0.514285714285714</v>
      </c>
      <c r="G24" s="155">
        <f>'2017 Field of Dreamers - 2017 -'!F41</f>
        <v>18</v>
      </c>
      <c r="H24" s="155">
        <f>'2017 Field of Dreamers - 2017 -'!G41</f>
        <v>0</v>
      </c>
      <c r="I24" s="155">
        <f>'2017 Field of Dreamers - 2017 -'!H41</f>
        <v>0</v>
      </c>
      <c r="J24" s="155">
        <f>'2017 Field of Dreamers - 2017 -'!I41</f>
        <v>0</v>
      </c>
      <c r="K24" s="155">
        <f>'2017 Field of Dreamers - 2017 -'!J41</f>
        <v>6</v>
      </c>
      <c r="L24" s="155">
        <f>'2017 Field of Dreamers - 2017 -'!K41</f>
        <v>9</v>
      </c>
      <c r="M24" s="155">
        <f>'2017 Field of Dreamers - 2017 -'!L41</f>
        <v>0</v>
      </c>
      <c r="N24" s="155">
        <f>'2017 Field of Dreamers - 2017 -'!M41</f>
        <v>0.514285714285714</v>
      </c>
    </row>
    <row r="25" ht="14.5" customHeight="1">
      <c r="A25" t="s" s="158">
        <v>258</v>
      </c>
      <c r="B25" s="159"/>
      <c r="C25" s="160"/>
      <c r="D25" s="240">
        <f>D24</f>
        <v>35</v>
      </c>
      <c r="E25" s="241">
        <f>E24</f>
        <v>18</v>
      </c>
      <c r="F25" s="162">
        <f>E25/D25</f>
        <v>0.514285714285714</v>
      </c>
      <c r="G25" s="242">
        <f>G24</f>
        <v>18</v>
      </c>
      <c r="H25" s="161">
        <f>H24</f>
        <v>0</v>
      </c>
      <c r="I25" s="161">
        <f>I24</f>
        <v>0</v>
      </c>
      <c r="J25" s="161">
        <f>J24</f>
        <v>0</v>
      </c>
      <c r="K25" s="241">
        <f>K24</f>
        <v>6</v>
      </c>
      <c r="L25" s="243">
        <f>L24</f>
        <v>9</v>
      </c>
      <c r="M25" s="162">
        <f>(H25*1.33+I25*1.67+J25*2)/E25</f>
        <v>0</v>
      </c>
      <c r="N25" s="161">
        <f>M25+F25</f>
        <v>0.514285714285714</v>
      </c>
    </row>
    <row r="26" ht="14.5" customHeight="1">
      <c r="A26" s="151"/>
      <c r="B26" s="152"/>
      <c r="C26" s="153"/>
      <c r="D26" s="152"/>
      <c r="E26" s="152"/>
      <c r="F26" s="152"/>
      <c r="G26" s="152"/>
      <c r="H26" s="152"/>
      <c r="I26" s="152"/>
      <c r="J26" s="152"/>
      <c r="K26" s="152"/>
      <c r="L26" s="152"/>
      <c r="M26" s="152"/>
      <c r="N26" s="152"/>
    </row>
    <row r="27" ht="14.5" customHeight="1">
      <c r="A27" t="s" s="163">
        <v>87</v>
      </c>
      <c r="B27" s="155">
        <v>2017</v>
      </c>
      <c r="C27" t="s" s="156">
        <v>262</v>
      </c>
      <c r="D27" s="155">
        <f>'2017 Field of Dreamers - 2017 -'!C36</f>
        <v>57</v>
      </c>
      <c r="E27" s="155">
        <f>'2017 Field of Dreamers - 2017 -'!D36</f>
        <v>34</v>
      </c>
      <c r="F27" s="155">
        <f>'2017 Field of Dreamers - 2017 -'!E36</f>
        <v>0.596491228070175</v>
      </c>
      <c r="G27" s="155">
        <f>'2017 Field of Dreamers - 2017 -'!F36</f>
        <v>26</v>
      </c>
      <c r="H27" s="155">
        <f>'2017 Field of Dreamers - 2017 -'!G36</f>
        <v>6</v>
      </c>
      <c r="I27" s="155">
        <f>'2017 Field of Dreamers - 2017 -'!H36</f>
        <v>2</v>
      </c>
      <c r="J27" s="155">
        <f>'2017 Field of Dreamers - 2017 -'!I36</f>
        <v>0</v>
      </c>
      <c r="K27" s="155">
        <f>'2017 Field of Dreamers - 2017 -'!J36</f>
        <v>11</v>
      </c>
      <c r="L27" s="155">
        <f>'2017 Field of Dreamers - 2017 -'!K36</f>
        <v>23</v>
      </c>
      <c r="M27" s="155">
        <f>'2017 Field of Dreamers - 2017 -'!L36</f>
        <v>0.333294117647059</v>
      </c>
      <c r="N27" s="155">
        <f>'2017 Field of Dreamers - 2017 -'!M36</f>
        <v>0.929785345717234</v>
      </c>
    </row>
    <row r="28" ht="14.5" customHeight="1">
      <c r="A28" t="s" s="163">
        <v>87</v>
      </c>
      <c r="B28" s="155">
        <v>2018</v>
      </c>
      <c r="C28" t="s" s="156">
        <v>262</v>
      </c>
      <c r="D28" s="155">
        <f>'All Seasons - All Seasons'!C173</f>
        <v>39</v>
      </c>
      <c r="E28" s="155">
        <f>'All Seasons - All Seasons'!D173</f>
        <v>28</v>
      </c>
      <c r="F28" s="155">
        <f>'All Seasons - All Seasons'!E173</f>
        <v>0.717948717948718</v>
      </c>
      <c r="G28" s="155">
        <f>'All Seasons - All Seasons'!F173</f>
        <v>24</v>
      </c>
      <c r="H28" s="155">
        <f>'All Seasons - All Seasons'!G173</f>
        <v>1</v>
      </c>
      <c r="I28" s="155">
        <f>'All Seasons - All Seasons'!H173</f>
        <v>1</v>
      </c>
      <c r="J28" s="155">
        <f>'All Seasons - All Seasons'!I173</f>
        <v>2</v>
      </c>
      <c r="K28" s="155">
        <f>'All Seasons - All Seasons'!J173</f>
        <v>13</v>
      </c>
      <c r="L28" s="155">
        <f>'All Seasons - All Seasons'!K173</f>
        <v>16</v>
      </c>
      <c r="M28" s="155">
        <f>'All Seasons - All Seasons'!L173</f>
        <v>0.25</v>
      </c>
      <c r="N28" s="155">
        <f>'All Seasons - All Seasons'!M173</f>
        <v>0.967948717948718</v>
      </c>
    </row>
    <row r="29" ht="14.5" customHeight="1">
      <c r="A29" t="s" s="158">
        <v>258</v>
      </c>
      <c r="B29" s="159"/>
      <c r="C29" s="160"/>
      <c r="D29" s="240">
        <f>SUM(D27:D28)</f>
        <v>96</v>
      </c>
      <c r="E29" s="241">
        <f>SUM(E27:E28)</f>
        <v>62</v>
      </c>
      <c r="F29" s="162">
        <f>E29/D29</f>
        <v>0.645833333333333</v>
      </c>
      <c r="G29" s="242">
        <f>SUM(G27:G28)</f>
        <v>50</v>
      </c>
      <c r="H29" s="243">
        <f>SUM(H27:H28)</f>
        <v>7</v>
      </c>
      <c r="I29" s="244">
        <f>SUM(I27:I28)</f>
        <v>3</v>
      </c>
      <c r="J29" s="240">
        <f>SUM(J27:J28)</f>
        <v>2</v>
      </c>
      <c r="K29" s="241">
        <f>SUM(K27:K28)</f>
        <v>24</v>
      </c>
      <c r="L29" s="243">
        <f>SUM(L27:L28)</f>
        <v>39</v>
      </c>
      <c r="M29" s="162">
        <f>(H29*1.33+I29*1.67+J29*2)/E29</f>
        <v>0.295483870967742</v>
      </c>
      <c r="N29" s="161">
        <f>M29+F29</f>
        <v>0.941317204301075</v>
      </c>
    </row>
    <row r="30" ht="14.5" customHeight="1">
      <c r="A30" s="151"/>
      <c r="B30" s="152"/>
      <c r="C30" s="153"/>
      <c r="D30" s="152"/>
      <c r="E30" s="152"/>
      <c r="F30" s="152"/>
      <c r="G30" s="152"/>
      <c r="H30" s="152"/>
      <c r="I30" s="152"/>
      <c r="J30" s="152"/>
      <c r="K30" s="152"/>
      <c r="L30" s="152"/>
      <c r="M30" s="152"/>
      <c r="N30" s="152"/>
    </row>
    <row r="31" ht="14.5" customHeight="1">
      <c r="A31" t="s" s="154">
        <v>160</v>
      </c>
      <c r="B31" s="155">
        <v>2017</v>
      </c>
      <c r="C31" t="s" s="173">
        <v>262</v>
      </c>
      <c r="D31" s="174">
        <f>'2017 Field of Dreamers - 2017 -'!C43</f>
        <v>12</v>
      </c>
      <c r="E31" s="174">
        <f>'2017 Field of Dreamers - 2017 -'!D43</f>
        <v>8</v>
      </c>
      <c r="F31" s="174">
        <f>'2017 Field of Dreamers - 2017 -'!E43</f>
        <v>0.666666666666667</v>
      </c>
      <c r="G31" s="174">
        <f>'2017 Field of Dreamers - 2017 -'!F43</f>
        <v>8</v>
      </c>
      <c r="H31" s="174">
        <f>'2017 Field of Dreamers - 2017 -'!G43</f>
        <v>0</v>
      </c>
      <c r="I31" s="174">
        <f>'2017 Field of Dreamers - 2017 -'!H43</f>
        <v>0</v>
      </c>
      <c r="J31" s="174">
        <f>'2017 Field of Dreamers - 2017 -'!I43</f>
        <v>0</v>
      </c>
      <c r="K31" s="174">
        <f>'2017 Field of Dreamers - 2017 -'!J43</f>
        <v>3</v>
      </c>
      <c r="L31" s="174">
        <f>'2017 Field of Dreamers - 2017 -'!K43</f>
        <v>1</v>
      </c>
      <c r="M31" s="174">
        <f>'2017 Field of Dreamers - 2017 -'!L43</f>
        <v>0</v>
      </c>
      <c r="N31" s="174">
        <f>'2017 Field of Dreamers - 2017 -'!M43</f>
        <v>0.666666666666667</v>
      </c>
    </row>
    <row r="32" ht="14.5" customHeight="1">
      <c r="A32" t="s" s="158">
        <v>258</v>
      </c>
      <c r="B32" s="159"/>
      <c r="C32" s="160"/>
      <c r="D32" s="240">
        <f>SUM(D31:D31)</f>
        <v>12</v>
      </c>
      <c r="E32" s="241">
        <f>SUM(E31:E31)</f>
        <v>8</v>
      </c>
      <c r="F32" s="162">
        <f>E32/D32</f>
        <v>0.666666666666667</v>
      </c>
      <c r="G32" s="242">
        <f>SUM(G31:G31)</f>
        <v>8</v>
      </c>
      <c r="H32" s="161">
        <f>SUM(H31:H31)</f>
        <v>0</v>
      </c>
      <c r="I32" s="161">
        <f>SUM(I31:I31)</f>
        <v>0</v>
      </c>
      <c r="J32" s="161">
        <f>SUM(J31:J31)</f>
        <v>0</v>
      </c>
      <c r="K32" s="161">
        <f>SUM(K31:K31)</f>
        <v>3</v>
      </c>
      <c r="L32" s="161">
        <f>SUM(L31:L31)</f>
        <v>1</v>
      </c>
      <c r="M32" s="162">
        <f>(H32*1.33+I32*1.67+J32*2)/E32</f>
        <v>0</v>
      </c>
      <c r="N32" s="161">
        <f>M32+F32</f>
        <v>0.666666666666667</v>
      </c>
    </row>
    <row r="33" ht="14.5" customHeight="1">
      <c r="A33" s="151"/>
      <c r="B33" s="152"/>
      <c r="C33" s="153"/>
      <c r="D33" s="152"/>
      <c r="E33" s="152"/>
      <c r="F33" s="152"/>
      <c r="G33" s="152"/>
      <c r="H33" s="152"/>
      <c r="I33" s="152"/>
      <c r="J33" s="152"/>
      <c r="K33" s="152"/>
      <c r="L33" s="152"/>
      <c r="M33" s="152"/>
      <c r="N33" s="152"/>
    </row>
    <row r="34" ht="14.5" customHeight="1">
      <c r="A34" t="s" s="154">
        <v>133</v>
      </c>
      <c r="B34" s="155">
        <v>2017</v>
      </c>
      <c r="C34" t="s" s="156">
        <v>262</v>
      </c>
      <c r="D34" s="155">
        <f>'2017 Field of Dreamers - 2017 -'!C40</f>
        <v>37</v>
      </c>
      <c r="E34" s="155">
        <f>'2017 Field of Dreamers - 2017 -'!D40</f>
        <v>23</v>
      </c>
      <c r="F34" s="155">
        <f>'2017 Field of Dreamers - 2017 -'!E40</f>
        <v>0.621621621621622</v>
      </c>
      <c r="G34" s="155">
        <f>'2017 Field of Dreamers - 2017 -'!F40</f>
        <v>23</v>
      </c>
      <c r="H34" s="155">
        <f>'2017 Field of Dreamers - 2017 -'!G40</f>
        <v>0</v>
      </c>
      <c r="I34" s="155">
        <f>'2017 Field of Dreamers - 2017 -'!H40</f>
        <v>0</v>
      </c>
      <c r="J34" s="155">
        <f>'2017 Field of Dreamers - 2017 -'!I40</f>
        <v>0</v>
      </c>
      <c r="K34" s="155">
        <f>'2017 Field of Dreamers - 2017 -'!J40</f>
        <v>9</v>
      </c>
      <c r="L34" s="155">
        <f>'2017 Field of Dreamers - 2017 -'!K40</f>
        <v>12</v>
      </c>
      <c r="M34" s="155">
        <f>'2017 Field of Dreamers - 2017 -'!L40</f>
        <v>0</v>
      </c>
      <c r="N34" s="155">
        <f>'2017 Field of Dreamers - 2017 -'!M40</f>
        <v>0.621621621621622</v>
      </c>
    </row>
    <row r="35" ht="14.5" customHeight="1">
      <c r="A35" t="s" s="158">
        <v>258</v>
      </c>
      <c r="B35" s="159"/>
      <c r="C35" s="160"/>
      <c r="D35" s="240">
        <f>D34</f>
        <v>37</v>
      </c>
      <c r="E35" s="241">
        <f>E34</f>
        <v>23</v>
      </c>
      <c r="F35" s="162">
        <f>E35/D35</f>
        <v>0.621621621621622</v>
      </c>
      <c r="G35" s="242">
        <f>G34</f>
        <v>23</v>
      </c>
      <c r="H35" s="161">
        <f>H34</f>
        <v>0</v>
      </c>
      <c r="I35" s="161">
        <f>I34</f>
        <v>0</v>
      </c>
      <c r="J35" s="161">
        <f>J34</f>
        <v>0</v>
      </c>
      <c r="K35" s="241">
        <f>K34</f>
        <v>9</v>
      </c>
      <c r="L35" s="243">
        <f>L34</f>
        <v>12</v>
      </c>
      <c r="M35" s="162">
        <f>(H35*1.33+I35*1.67+J35*2)/E35</f>
        <v>0</v>
      </c>
      <c r="N35" s="161">
        <f>M35+F35</f>
        <v>0.621621621621622</v>
      </c>
    </row>
    <row r="36" ht="14.5" customHeight="1">
      <c r="A36" s="151"/>
      <c r="B36" s="165"/>
      <c r="C36" s="165"/>
      <c r="D36" s="165"/>
      <c r="E36" s="165"/>
      <c r="F36" s="165"/>
      <c r="G36" s="165"/>
      <c r="H36" s="165"/>
      <c r="I36" s="165"/>
      <c r="J36" s="165"/>
      <c r="K36" s="165"/>
      <c r="L36" s="165"/>
      <c r="M36" s="165"/>
      <c r="N36" s="165"/>
    </row>
    <row r="37" ht="14.5" customHeight="1">
      <c r="A37" t="s" s="163">
        <v>76</v>
      </c>
      <c r="B37" s="155">
        <v>2018</v>
      </c>
      <c r="C37" t="s" s="156">
        <v>262</v>
      </c>
      <c r="D37" s="155">
        <f>'All Seasons - All Seasons'!C204</f>
        <v>42</v>
      </c>
      <c r="E37" s="155">
        <f>'All Seasons - All Seasons'!D204</f>
        <v>23</v>
      </c>
      <c r="F37" s="155">
        <f>'All Seasons - All Seasons'!E204</f>
        <v>0.547619047619048</v>
      </c>
      <c r="G37" s="155">
        <f>'All Seasons - All Seasons'!F204</f>
        <v>21</v>
      </c>
      <c r="H37" s="155">
        <f>'All Seasons - All Seasons'!G204</f>
        <v>2</v>
      </c>
      <c r="I37" s="155">
        <f>'All Seasons - All Seasons'!H204</f>
        <v>0</v>
      </c>
      <c r="J37" s="155">
        <f>'All Seasons - All Seasons'!I204</f>
        <v>0</v>
      </c>
      <c r="K37" s="155">
        <f>'All Seasons - All Seasons'!J204</f>
        <v>12</v>
      </c>
      <c r="L37" s="155">
        <f>'All Seasons - All Seasons'!K204</f>
        <v>13</v>
      </c>
      <c r="M37" s="155">
        <f>'All Seasons - All Seasons'!L204</f>
        <v>0.115913043478261</v>
      </c>
      <c r="N37" s="155">
        <f>'All Seasons - All Seasons'!M204</f>
        <v>0.663532091097309</v>
      </c>
    </row>
    <row r="38" ht="14.5" customHeight="1">
      <c r="A38" t="s" s="158">
        <v>258</v>
      </c>
      <c r="B38" s="159"/>
      <c r="C38" s="160"/>
      <c r="D38" s="240">
        <f>SUM(D37:D37)</f>
        <v>42</v>
      </c>
      <c r="E38" s="241">
        <f>SUM(E37:E37)</f>
        <v>23</v>
      </c>
      <c r="F38" s="162">
        <f>E38/D38</f>
        <v>0.547619047619048</v>
      </c>
      <c r="G38" s="242">
        <f>SUM(G37:G37)</f>
        <v>21</v>
      </c>
      <c r="H38" s="243">
        <f>SUM(H37:H37)</f>
        <v>2</v>
      </c>
      <c r="I38" s="161">
        <f>SUM(I37:I37)</f>
        <v>0</v>
      </c>
      <c r="J38" s="161">
        <f>SUM(J37:J37)</f>
        <v>0</v>
      </c>
      <c r="K38" s="241">
        <f>SUM(K37:K37)</f>
        <v>12</v>
      </c>
      <c r="L38" s="243">
        <f>SUM(L37:L37)</f>
        <v>13</v>
      </c>
      <c r="M38" s="162">
        <f>(H38*1.33+I38*1.67+J38*2)/E38</f>
        <v>0.115652173913043</v>
      </c>
      <c r="N38" s="161">
        <f>M38+F38</f>
        <v>0.6632712215320909</v>
      </c>
    </row>
    <row r="39" ht="14.5" customHeight="1">
      <c r="A39" s="151"/>
      <c r="B39" s="152"/>
      <c r="C39" s="153"/>
      <c r="D39" s="152"/>
      <c r="E39" s="152"/>
      <c r="F39" s="152"/>
      <c r="G39" s="152"/>
      <c r="H39" s="152"/>
      <c r="I39" s="152"/>
      <c r="J39" s="152"/>
      <c r="K39" s="152"/>
      <c r="L39" s="152"/>
      <c r="M39" s="152"/>
      <c r="N39" s="152"/>
    </row>
    <row r="40" ht="14.5" customHeight="1">
      <c r="A40" t="s" s="163">
        <v>143</v>
      </c>
      <c r="B40" s="155">
        <v>2018</v>
      </c>
      <c r="C40" t="s" s="156">
        <v>262</v>
      </c>
      <c r="D40" s="155">
        <f>'All Seasons - All Seasons'!C206</f>
        <v>21</v>
      </c>
      <c r="E40" s="155">
        <f>'All Seasons - All Seasons'!D206</f>
        <v>15</v>
      </c>
      <c r="F40" s="155">
        <f>'All Seasons - All Seasons'!E206</f>
        <v>0.714285714285714</v>
      </c>
      <c r="G40" s="155">
        <f>'All Seasons - All Seasons'!F206</f>
        <v>10</v>
      </c>
      <c r="H40" s="155">
        <f>'All Seasons - All Seasons'!G206</f>
        <v>5</v>
      </c>
      <c r="I40" s="155">
        <f>'All Seasons - All Seasons'!H206</f>
        <v>0</v>
      </c>
      <c r="J40" s="155">
        <f>'All Seasons - All Seasons'!I206</f>
        <v>0</v>
      </c>
      <c r="K40" s="155">
        <f>'All Seasons - All Seasons'!J206</f>
        <v>9</v>
      </c>
      <c r="L40" s="155">
        <f>'All Seasons - All Seasons'!K206</f>
        <v>9</v>
      </c>
      <c r="M40" s="155">
        <f>'All Seasons - All Seasons'!L206</f>
        <v>0.444333333333333</v>
      </c>
      <c r="N40" s="155">
        <f>'All Seasons - All Seasons'!M206</f>
        <v>1.15861904761905</v>
      </c>
    </row>
    <row r="41" ht="14.5" customHeight="1">
      <c r="A41" t="s" s="158">
        <v>258</v>
      </c>
      <c r="B41" s="159"/>
      <c r="C41" s="160"/>
      <c r="D41" s="240">
        <f>SUM(D40:D40)</f>
        <v>21</v>
      </c>
      <c r="E41" s="161">
        <f>SUM(E40:E40)</f>
        <v>15</v>
      </c>
      <c r="F41" s="162">
        <f>E41/D41</f>
        <v>0.714285714285714</v>
      </c>
      <c r="G41" s="242">
        <f>SUM(G40:G40)</f>
        <v>10</v>
      </c>
      <c r="H41" s="243">
        <f>SUM(H40:H40)</f>
        <v>5</v>
      </c>
      <c r="I41" s="161">
        <f>SUM(I40:I40)</f>
        <v>0</v>
      </c>
      <c r="J41" s="161">
        <f>SUM(J40:J40)</f>
        <v>0</v>
      </c>
      <c r="K41" s="241">
        <f>SUM(K40:K40)</f>
        <v>9</v>
      </c>
      <c r="L41" s="161">
        <f>SUM(L40:L40)</f>
        <v>9</v>
      </c>
      <c r="M41" s="162">
        <f>(H41*1.33+I41*1.67+J41*2)/E41</f>
        <v>0.443333333333333</v>
      </c>
      <c r="N41" s="161">
        <f>M41+F41</f>
        <v>1.15761904761905</v>
      </c>
    </row>
    <row r="42" ht="14.5" customHeight="1">
      <c r="A42" s="151"/>
      <c r="B42" s="165"/>
      <c r="C42" s="165"/>
      <c r="D42" s="165"/>
      <c r="E42" s="165"/>
      <c r="F42" s="165"/>
      <c r="G42" s="165"/>
      <c r="H42" s="165"/>
      <c r="I42" s="165"/>
      <c r="J42" s="165"/>
      <c r="K42" s="165"/>
      <c r="L42" s="165"/>
      <c r="M42" s="165"/>
      <c r="N42" s="165"/>
    </row>
    <row r="43" ht="14.5" customHeight="1">
      <c r="A43" t="s" s="163">
        <v>141</v>
      </c>
      <c r="B43" s="155">
        <v>2017</v>
      </c>
      <c r="C43" t="s" s="156">
        <v>262</v>
      </c>
      <c r="D43" s="155">
        <f>'2017 Field of Dreamers - 2017 -'!C35</f>
        <v>60</v>
      </c>
      <c r="E43" s="155">
        <f>'2017 Field of Dreamers - 2017 -'!D35</f>
        <v>37</v>
      </c>
      <c r="F43" s="155">
        <f>'2017 Field of Dreamers - 2017 -'!E35</f>
        <v>0.616666666666667</v>
      </c>
      <c r="G43" s="155">
        <f>'2017 Field of Dreamers - 2017 -'!F35</f>
        <v>35</v>
      </c>
      <c r="H43" s="155">
        <f>'2017 Field of Dreamers - 2017 -'!G35</f>
        <v>2</v>
      </c>
      <c r="I43" s="155">
        <f>'2017 Field of Dreamers - 2017 -'!H35</f>
        <v>0</v>
      </c>
      <c r="J43" s="155">
        <f>'2017 Field of Dreamers - 2017 -'!I35</f>
        <v>0</v>
      </c>
      <c r="K43" s="155">
        <f>'2017 Field of Dreamers - 2017 -'!J35</f>
        <v>8</v>
      </c>
      <c r="L43" s="155">
        <f>'2017 Field of Dreamers - 2017 -'!K35</f>
        <v>20</v>
      </c>
      <c r="M43" s="155">
        <f>'2017 Field of Dreamers - 2017 -'!L35</f>
        <v>0.0720540540540541</v>
      </c>
      <c r="N43" s="155">
        <f>'2017 Field of Dreamers - 2017 -'!M35</f>
        <v>0.688720720720721</v>
      </c>
    </row>
    <row r="44" ht="14.5" customHeight="1">
      <c r="A44" t="s" s="158">
        <v>258</v>
      </c>
      <c r="B44" s="159"/>
      <c r="C44" s="160"/>
      <c r="D44" s="240">
        <f>SUM(D43:D43)</f>
        <v>60</v>
      </c>
      <c r="E44" s="241">
        <f>SUM(E43:E43)</f>
        <v>37</v>
      </c>
      <c r="F44" s="162">
        <f>E44/D44</f>
        <v>0.616666666666667</v>
      </c>
      <c r="G44" s="242">
        <f>SUM(G43:G43)</f>
        <v>35</v>
      </c>
      <c r="H44" s="243">
        <f>SUM(H43:H43)</f>
        <v>2</v>
      </c>
      <c r="I44" s="161">
        <f>SUM(I43:I43)</f>
        <v>0</v>
      </c>
      <c r="J44" s="161">
        <f>SUM(J43:J43)</f>
        <v>0</v>
      </c>
      <c r="K44" s="241">
        <f>SUM(K43:K43)</f>
        <v>8</v>
      </c>
      <c r="L44" s="243">
        <f>SUM(L43:L43)</f>
        <v>20</v>
      </c>
      <c r="M44" s="162">
        <f>(H44*1.33+I44*1.67+J44*2)/E44</f>
        <v>0.07189189189189189</v>
      </c>
      <c r="N44" s="161">
        <f>M44+F44</f>
        <v>0.688558558558559</v>
      </c>
    </row>
    <row r="45" ht="14.5" customHeight="1">
      <c r="A45" s="151"/>
      <c r="B45" s="165"/>
      <c r="C45" s="165"/>
      <c r="D45" s="165"/>
      <c r="E45" s="165"/>
      <c r="F45" s="165"/>
      <c r="G45" s="165"/>
      <c r="H45" s="165"/>
      <c r="I45" s="165"/>
      <c r="J45" s="165"/>
      <c r="K45" s="165"/>
      <c r="L45" s="165"/>
      <c r="M45" s="165"/>
      <c r="N45" s="165"/>
    </row>
    <row r="46" ht="14.5" customHeight="1">
      <c r="A46" t="s" s="163">
        <v>106</v>
      </c>
      <c r="B46" s="155">
        <v>2017</v>
      </c>
      <c r="C46" t="s" s="156">
        <v>262</v>
      </c>
      <c r="D46" s="155">
        <f>'2017 Field of Dreamers - 2017 -'!C31</f>
        <v>69</v>
      </c>
      <c r="E46" s="155">
        <f>'2017 Field of Dreamers - 2017 -'!D31</f>
        <v>49</v>
      </c>
      <c r="F46" s="155">
        <f>'2017 Field of Dreamers - 2017 -'!E31</f>
        <v>0.710144927536232</v>
      </c>
      <c r="G46" s="155">
        <f>'2017 Field of Dreamers - 2017 -'!F31</f>
        <v>38</v>
      </c>
      <c r="H46" s="155">
        <f>'2017 Field of Dreamers - 2017 -'!G31</f>
        <v>5</v>
      </c>
      <c r="I46" s="155">
        <f>'2017 Field of Dreamers - 2017 -'!H31</f>
        <v>3</v>
      </c>
      <c r="J46" s="155">
        <f>'2017 Field of Dreamers - 2017 -'!I31</f>
        <v>3</v>
      </c>
      <c r="K46" s="155">
        <f>'2017 Field of Dreamers - 2017 -'!J31</f>
        <v>38</v>
      </c>
      <c r="L46" s="155">
        <f>'2017 Field of Dreamers - 2017 -'!K31</f>
        <v>26</v>
      </c>
      <c r="M46" s="155">
        <f>'2017 Field of Dreamers - 2017 -'!L31</f>
        <v>0.360530612244898</v>
      </c>
      <c r="N46" s="155">
        <f>'2017 Field of Dreamers - 2017 -'!M31</f>
        <v>1.07067553978113</v>
      </c>
    </row>
    <row r="47" ht="14.5" customHeight="1">
      <c r="A47" t="s" s="163">
        <v>106</v>
      </c>
      <c r="B47" s="155">
        <v>2018</v>
      </c>
      <c r="C47" t="s" s="156">
        <v>262</v>
      </c>
      <c r="D47" s="155">
        <f>'All Seasons - All Seasons'!C221</f>
        <v>44</v>
      </c>
      <c r="E47" s="155">
        <f>'All Seasons - All Seasons'!D221</f>
        <v>31</v>
      </c>
      <c r="F47" s="155">
        <f>'All Seasons - All Seasons'!E221</f>
        <v>0.704545454545455</v>
      </c>
      <c r="G47" s="155">
        <f>'All Seasons - All Seasons'!F221</f>
        <v>26</v>
      </c>
      <c r="H47" s="155">
        <f>'All Seasons - All Seasons'!G221</f>
        <v>4</v>
      </c>
      <c r="I47" s="155">
        <f>'All Seasons - All Seasons'!H221</f>
        <v>0</v>
      </c>
      <c r="J47" s="155">
        <f>'All Seasons - All Seasons'!I221</f>
        <v>1</v>
      </c>
      <c r="K47" s="155">
        <f>'All Seasons - All Seasons'!J221</f>
        <v>17</v>
      </c>
      <c r="L47" s="155">
        <f>'All Seasons - All Seasons'!K221</f>
        <v>20</v>
      </c>
      <c r="M47" s="155">
        <f>'All Seasons - All Seasons'!L221</f>
        <v>0.236516129032258</v>
      </c>
      <c r="N47" s="155">
        <f>'All Seasons - All Seasons'!M221</f>
        <v>0.941061583577713</v>
      </c>
    </row>
    <row r="48" ht="14.5" customHeight="1">
      <c r="A48" t="s" s="158">
        <v>258</v>
      </c>
      <c r="B48" s="159"/>
      <c r="C48" s="160"/>
      <c r="D48" s="240">
        <f>SUM(D46:D47)</f>
        <v>113</v>
      </c>
      <c r="E48" s="241">
        <f>SUM(E46:E47)</f>
        <v>80</v>
      </c>
      <c r="F48" s="162">
        <f>E48/D48</f>
        <v>0.707964601769912</v>
      </c>
      <c r="G48" s="242">
        <f>SUM(G46:G47)</f>
        <v>64</v>
      </c>
      <c r="H48" s="243">
        <f>SUM(H46:H47)</f>
        <v>9</v>
      </c>
      <c r="I48" s="244">
        <f>SUM(I46:I47)</f>
        <v>3</v>
      </c>
      <c r="J48" s="240">
        <f>SUM(J46:J47)</f>
        <v>4</v>
      </c>
      <c r="K48" s="241">
        <f>SUM(K46:K47)</f>
        <v>55</v>
      </c>
      <c r="L48" s="243">
        <f>SUM(L46:L47)</f>
        <v>46</v>
      </c>
      <c r="M48" s="162">
        <f>(H48*1.33+I48*1.67+J48*2)/E48</f>
        <v>0.31225</v>
      </c>
      <c r="N48" s="161">
        <f>M48+F48</f>
        <v>1.02021460176991</v>
      </c>
    </row>
    <row r="49" ht="14.5" customHeight="1">
      <c r="A49" s="151"/>
      <c r="B49" s="152"/>
      <c r="C49" s="165"/>
      <c r="D49" s="152"/>
      <c r="E49" s="152"/>
      <c r="F49" s="152"/>
      <c r="G49" s="152"/>
      <c r="H49" s="152"/>
      <c r="I49" s="152"/>
      <c r="J49" s="152"/>
      <c r="K49" s="152"/>
      <c r="L49" s="152"/>
      <c r="M49" s="152"/>
      <c r="N49" s="152"/>
    </row>
    <row r="50" ht="14.5" customHeight="1">
      <c r="A50" t="s" s="163">
        <v>79</v>
      </c>
      <c r="B50" s="155">
        <v>2017</v>
      </c>
      <c r="C50" t="s" s="156">
        <v>262</v>
      </c>
      <c r="D50" s="155">
        <f>'2017 Field of Dreamers - 2017 -'!C32</f>
        <v>66</v>
      </c>
      <c r="E50" s="155">
        <f>'2017 Field of Dreamers - 2017 -'!D32</f>
        <v>42</v>
      </c>
      <c r="F50" s="155">
        <f>'2017 Field of Dreamers - 2017 -'!E32</f>
        <v>0.636363636363636</v>
      </c>
      <c r="G50" s="155">
        <f>'2017 Field of Dreamers - 2017 -'!F32</f>
        <v>37</v>
      </c>
      <c r="H50" s="155">
        <f>'2017 Field of Dreamers - 2017 -'!G32</f>
        <v>4</v>
      </c>
      <c r="I50" s="155">
        <f>'2017 Field of Dreamers - 2017 -'!H32</f>
        <v>0</v>
      </c>
      <c r="J50" s="155">
        <f>'2017 Field of Dreamers - 2017 -'!I32</f>
        <v>1</v>
      </c>
      <c r="K50" s="155">
        <f>'2017 Field of Dreamers - 2017 -'!J32</f>
        <v>15</v>
      </c>
      <c r="L50" s="155">
        <f>'2017 Field of Dreamers - 2017 -'!K32</f>
        <v>20</v>
      </c>
      <c r="M50" s="155">
        <f>'2017 Field of Dreamers - 2017 -'!L32</f>
        <v>0.174571428571429</v>
      </c>
      <c r="N50" s="155">
        <f>'2017 Field of Dreamers - 2017 -'!M32</f>
        <v>0.810935064935065</v>
      </c>
    </row>
    <row r="51" ht="14.5" customHeight="1">
      <c r="A51" t="s" s="158">
        <v>258</v>
      </c>
      <c r="B51" s="159"/>
      <c r="C51" s="160"/>
      <c r="D51" s="240">
        <f>SUM(D50:D50)</f>
        <v>66</v>
      </c>
      <c r="E51" s="241">
        <f>SUM(E50:E50)</f>
        <v>42</v>
      </c>
      <c r="F51" s="162">
        <f>E51/D51</f>
        <v>0.636363636363636</v>
      </c>
      <c r="G51" s="242">
        <f>SUM(G50:G50)</f>
        <v>37</v>
      </c>
      <c r="H51" s="243">
        <f>SUM(H50:H50)</f>
        <v>4</v>
      </c>
      <c r="I51" s="161">
        <f>SUM(I50:I50)</f>
        <v>0</v>
      </c>
      <c r="J51" s="240">
        <f>SUM(J50:J50)</f>
        <v>1</v>
      </c>
      <c r="K51" s="241">
        <f>SUM(K50:K50)</f>
        <v>15</v>
      </c>
      <c r="L51" s="243">
        <f>SUM(L50:L50)</f>
        <v>20</v>
      </c>
      <c r="M51" s="162">
        <f>(H51*1.33+I51*1.67+J51*2)/E51</f>
        <v>0.174285714285714</v>
      </c>
      <c r="N51" s="161">
        <f>M51+F51</f>
        <v>0.81064935064935</v>
      </c>
    </row>
    <row r="52" ht="14.5" customHeight="1">
      <c r="A52" s="151"/>
      <c r="B52" s="152"/>
      <c r="C52" s="165"/>
      <c r="D52" s="152"/>
      <c r="E52" s="152"/>
      <c r="F52" s="152"/>
      <c r="G52" s="152"/>
      <c r="H52" s="152"/>
      <c r="I52" s="152"/>
      <c r="J52" s="152"/>
      <c r="K52" s="152"/>
      <c r="L52" s="152"/>
      <c r="M52" s="152"/>
      <c r="N52" s="152"/>
    </row>
    <row r="53" ht="14.5" customHeight="1">
      <c r="A53" t="s" s="154">
        <v>197</v>
      </c>
      <c r="B53" s="155">
        <v>2018</v>
      </c>
      <c r="C53" t="s" s="156">
        <v>262</v>
      </c>
      <c r="D53" s="155">
        <f>'All Seasons - All Seasons'!C230</f>
        <v>46</v>
      </c>
      <c r="E53" s="155">
        <f>'All Seasons - All Seasons'!D230</f>
        <v>22</v>
      </c>
      <c r="F53" s="155">
        <f>'All Seasons - All Seasons'!E230</f>
        <v>0.478260869565217</v>
      </c>
      <c r="G53" s="155">
        <f>'All Seasons - All Seasons'!F230</f>
        <v>22</v>
      </c>
      <c r="H53" s="155">
        <f>'All Seasons - All Seasons'!G230</f>
        <v>0</v>
      </c>
      <c r="I53" s="155">
        <f>'All Seasons - All Seasons'!H230</f>
        <v>0</v>
      </c>
      <c r="J53" s="155">
        <f>'All Seasons - All Seasons'!I230</f>
        <v>0</v>
      </c>
      <c r="K53" s="155">
        <f>'All Seasons - All Seasons'!J230</f>
        <v>8</v>
      </c>
      <c r="L53" s="155">
        <f>'All Seasons - All Seasons'!K230</f>
        <v>11</v>
      </c>
      <c r="M53" s="155">
        <f>'All Seasons - All Seasons'!L230</f>
        <v>0</v>
      </c>
      <c r="N53" s="155">
        <f>'All Seasons - All Seasons'!M230</f>
        <v>0.478260869565217</v>
      </c>
    </row>
    <row r="54" ht="14.5" customHeight="1">
      <c r="A54" t="s" s="158">
        <v>258</v>
      </c>
      <c r="B54" s="159"/>
      <c r="C54" s="160"/>
      <c r="D54" s="240">
        <f>SUM(D53:D53)</f>
        <v>46</v>
      </c>
      <c r="E54" s="241">
        <f>SUM(E53:E53)</f>
        <v>22</v>
      </c>
      <c r="F54" s="162">
        <f>E54/D54</f>
        <v>0.478260869565217</v>
      </c>
      <c r="G54" s="242">
        <f>SUM(G53:G53)</f>
        <v>22</v>
      </c>
      <c r="H54" s="161">
        <f>SUM(H53:H53)</f>
        <v>0</v>
      </c>
      <c r="I54" s="161">
        <f>SUM(I53:I53)</f>
        <v>0</v>
      </c>
      <c r="J54" s="161">
        <f>SUM(J53:J53)</f>
        <v>0</v>
      </c>
      <c r="K54" s="241">
        <f>SUM(K53:K53)</f>
        <v>8</v>
      </c>
      <c r="L54" s="243">
        <f>SUM(L53:L53)</f>
        <v>11</v>
      </c>
      <c r="M54" s="162">
        <f>(H54*1.33+I54*1.67+J54*2)/E54</f>
        <v>0</v>
      </c>
      <c r="N54" s="161">
        <f>M54+F54</f>
        <v>0.478260869565217</v>
      </c>
    </row>
    <row r="55" ht="14.5" customHeight="1">
      <c r="A55" s="151"/>
      <c r="B55" s="165"/>
      <c r="C55" s="165"/>
      <c r="D55" s="165"/>
      <c r="E55" s="165"/>
      <c r="F55" s="165"/>
      <c r="G55" s="165"/>
      <c r="H55" s="165"/>
      <c r="I55" s="165"/>
      <c r="J55" s="165"/>
      <c r="K55" s="165"/>
      <c r="L55" s="165"/>
      <c r="M55" s="165"/>
      <c r="N55" s="165"/>
    </row>
    <row r="56" ht="14.5" customHeight="1">
      <c r="A56" t="s" s="154">
        <v>136</v>
      </c>
      <c r="B56" s="155">
        <v>2017</v>
      </c>
      <c r="C56" t="s" s="156">
        <v>262</v>
      </c>
      <c r="D56" s="155">
        <f>'2017 Field of Dreamers - 2017 -'!C34</f>
        <v>63</v>
      </c>
      <c r="E56" s="155">
        <f>'2017 Field of Dreamers - 2017 -'!D34</f>
        <v>34</v>
      </c>
      <c r="F56" s="155">
        <f>'2017 Field of Dreamers - 2017 -'!E34</f>
        <v>0.53968253968254</v>
      </c>
      <c r="G56" s="155">
        <f>'2017 Field of Dreamers - 2017 -'!F34</f>
        <v>32</v>
      </c>
      <c r="H56" s="155">
        <f>'2017 Field of Dreamers - 2017 -'!G34</f>
        <v>2</v>
      </c>
      <c r="I56" s="155">
        <f>'2017 Field of Dreamers - 2017 -'!H34</f>
        <v>0</v>
      </c>
      <c r="J56" s="155">
        <f>'2017 Field of Dreamers - 2017 -'!I34</f>
        <v>0</v>
      </c>
      <c r="K56" s="155">
        <f>'2017 Field of Dreamers - 2017 -'!J34</f>
        <v>18</v>
      </c>
      <c r="L56" s="155">
        <f>'2017 Field of Dreamers - 2017 -'!K34</f>
        <v>16</v>
      </c>
      <c r="M56" s="155">
        <f>'2017 Field of Dreamers - 2017 -'!L34</f>
        <v>0.0784117647058824</v>
      </c>
      <c r="N56" s="155">
        <f>'2017 Field of Dreamers - 2017 -'!M34</f>
        <v>0.6180943043884219</v>
      </c>
    </row>
    <row r="57" ht="14.5" customHeight="1">
      <c r="A57" t="s" s="158">
        <v>258</v>
      </c>
      <c r="B57" s="159"/>
      <c r="C57" s="160"/>
      <c r="D57" s="240">
        <f>SUM(D56:D56)</f>
        <v>63</v>
      </c>
      <c r="E57" s="241">
        <f>SUM(E56:E56)</f>
        <v>34</v>
      </c>
      <c r="F57" s="162">
        <f>E57/D57</f>
        <v>0.53968253968254</v>
      </c>
      <c r="G57" s="242">
        <f>SUM(G56:G56)</f>
        <v>32</v>
      </c>
      <c r="H57" s="243">
        <f>SUM(H56:H56)</f>
        <v>2</v>
      </c>
      <c r="I57" s="161">
        <f>SUM(I56:I56)</f>
        <v>0</v>
      </c>
      <c r="J57" s="161">
        <f>SUM(J56:J56)</f>
        <v>0</v>
      </c>
      <c r="K57" s="241">
        <f>SUM(K56:K56)</f>
        <v>18</v>
      </c>
      <c r="L57" s="243">
        <f>SUM(L56:L56)</f>
        <v>16</v>
      </c>
      <c r="M57" s="162">
        <f>(H57*1.33+I57*1.67+J57*2)/E57</f>
        <v>0.0782352941176471</v>
      </c>
      <c r="N57" s="161">
        <f>M57+F57</f>
        <v>0.6179178338001871</v>
      </c>
    </row>
    <row r="58" ht="14.5" customHeight="1">
      <c r="A58" s="151"/>
      <c r="B58" s="165"/>
      <c r="C58" s="165"/>
      <c r="D58" s="165"/>
      <c r="E58" s="165"/>
      <c r="F58" s="165"/>
      <c r="G58" s="165"/>
      <c r="H58" s="165"/>
      <c r="I58" s="165"/>
      <c r="J58" s="165"/>
      <c r="K58" s="165"/>
      <c r="L58" s="165"/>
      <c r="M58" s="165"/>
      <c r="N58" s="165"/>
    </row>
    <row r="59" ht="14.5" customHeight="1">
      <c r="A59" t="s" s="163">
        <v>100</v>
      </c>
      <c r="B59" s="155">
        <v>2017</v>
      </c>
      <c r="C59" t="s" s="156">
        <v>262</v>
      </c>
      <c r="D59" s="155">
        <f>'2017 Field of Dreamers - 2017 -'!C38</f>
        <v>53</v>
      </c>
      <c r="E59" s="155">
        <f>'2017 Field of Dreamers - 2017 -'!D38</f>
        <v>28</v>
      </c>
      <c r="F59" s="155">
        <f>'2017 Field of Dreamers - 2017 -'!E38</f>
        <v>0.528301886792453</v>
      </c>
      <c r="G59" s="155">
        <f>'2017 Field of Dreamers - 2017 -'!F38</f>
        <v>24</v>
      </c>
      <c r="H59" s="155">
        <f>'2017 Field of Dreamers - 2017 -'!G38</f>
        <v>4</v>
      </c>
      <c r="I59" s="155">
        <f>'2017 Field of Dreamers - 2017 -'!H38</f>
        <v>0</v>
      </c>
      <c r="J59" s="155">
        <f>'2017 Field of Dreamers - 2017 -'!I38</f>
        <v>0</v>
      </c>
      <c r="K59" s="155">
        <f>'2017 Field of Dreamers - 2017 -'!J38</f>
        <v>12</v>
      </c>
      <c r="L59" s="155">
        <f>'2017 Field of Dreamers - 2017 -'!K38</f>
        <v>12</v>
      </c>
      <c r="M59" s="155">
        <f>'2017 Field of Dreamers - 2017 -'!L38</f>
        <v>0.190428571428571</v>
      </c>
      <c r="N59" s="155">
        <f>'2017 Field of Dreamers - 2017 -'!M38</f>
        <v>0.718730458221024</v>
      </c>
    </row>
    <row r="60" ht="14.5" customHeight="1">
      <c r="A60" t="s" s="163">
        <v>100</v>
      </c>
      <c r="B60" s="155">
        <v>2018</v>
      </c>
      <c r="C60" t="s" s="156">
        <v>262</v>
      </c>
      <c r="D60" s="155">
        <f>'All Seasons - All Seasons'!C245</f>
        <v>50</v>
      </c>
      <c r="E60" s="155">
        <f>'All Seasons - All Seasons'!D245</f>
        <v>33</v>
      </c>
      <c r="F60" s="155">
        <f>'All Seasons - All Seasons'!E245</f>
        <v>0.66</v>
      </c>
      <c r="G60" s="155">
        <f>'All Seasons - All Seasons'!F245</f>
        <v>33</v>
      </c>
      <c r="H60" s="155">
        <f>'All Seasons - All Seasons'!G245</f>
        <v>0</v>
      </c>
      <c r="I60" s="155">
        <f>'All Seasons - All Seasons'!H245</f>
        <v>0</v>
      </c>
      <c r="J60" s="155">
        <f>'All Seasons - All Seasons'!I245</f>
        <v>0</v>
      </c>
      <c r="K60" s="155">
        <f>'All Seasons - All Seasons'!J245</f>
        <v>11</v>
      </c>
      <c r="L60" s="155">
        <f>'All Seasons - All Seasons'!K245</f>
        <v>12</v>
      </c>
      <c r="M60" s="155">
        <f>'All Seasons - All Seasons'!L245</f>
        <v>0</v>
      </c>
      <c r="N60" s="155">
        <f>'All Seasons - All Seasons'!M245</f>
        <v>0.66</v>
      </c>
    </row>
    <row r="61" ht="14.5" customHeight="1">
      <c r="A61" t="s" s="163">
        <v>100</v>
      </c>
      <c r="B61" s="155">
        <v>2019</v>
      </c>
      <c r="C61" t="s" s="156">
        <v>262</v>
      </c>
      <c r="D61" s="155">
        <f>'2019 Field of Dreamers - 2019 -'!C41</f>
        <v>18</v>
      </c>
      <c r="E61" s="155">
        <f>'2019 Field of Dreamers - 2019 -'!D41</f>
        <v>7</v>
      </c>
      <c r="F61" s="155">
        <f>'2019 Field of Dreamers - 2019 -'!E41</f>
        <v>0.388888888888889</v>
      </c>
      <c r="G61" s="155">
        <f>'2019 Field of Dreamers - 2019 -'!F41</f>
        <v>5</v>
      </c>
      <c r="H61" s="155">
        <f>'2019 Field of Dreamers - 2019 -'!G41</f>
        <v>2</v>
      </c>
      <c r="I61" s="155">
        <f>'2019 Field of Dreamers - 2019 -'!H41</f>
        <v>0</v>
      </c>
      <c r="J61" s="155">
        <f>'2019 Field of Dreamers - 2019 -'!I41</f>
        <v>0</v>
      </c>
      <c r="K61" s="155">
        <f>'2019 Field of Dreamers - 2019 -'!J41</f>
        <v>8</v>
      </c>
      <c r="L61" s="155">
        <f>'2019 Field of Dreamers - 2019 -'!K41</f>
        <v>4</v>
      </c>
      <c r="M61" s="155">
        <f>'2019 Field of Dreamers - 2019 -'!L41</f>
        <v>0.380857142857143</v>
      </c>
      <c r="N61" s="155">
        <f>'2019 Field of Dreamers - 2019 -'!M41</f>
        <v>0.769746031746032</v>
      </c>
    </row>
    <row r="62" ht="14.5" customHeight="1">
      <c r="A62" t="s" s="158">
        <v>258</v>
      </c>
      <c r="B62" s="159"/>
      <c r="C62" s="160"/>
      <c r="D62" s="240">
        <f>SUM(D59:D61)</f>
        <v>121</v>
      </c>
      <c r="E62" s="240">
        <f>SUM(E59:E61)</f>
        <v>68</v>
      </c>
      <c r="F62" s="162">
        <f>E62/D62</f>
        <v>0.56198347107438</v>
      </c>
      <c r="G62" s="242">
        <f>SUM(G59:G61)</f>
        <v>62</v>
      </c>
      <c r="H62" s="242">
        <f>SUM(H59:H61)</f>
        <v>6</v>
      </c>
      <c r="I62" s="242">
        <f>SUM(I59:I61)</f>
        <v>0</v>
      </c>
      <c r="J62" s="242">
        <f>SUM(J59:J61)</f>
        <v>0</v>
      </c>
      <c r="K62" s="242">
        <f>SUM(K59:K61)</f>
        <v>31</v>
      </c>
      <c r="L62" s="242">
        <f>SUM(L59:L61)</f>
        <v>28</v>
      </c>
      <c r="M62" s="162">
        <f>(H62*1.33+I62*1.67+J62*2)/E62</f>
        <v>0.117352941176471</v>
      </c>
      <c r="N62" s="161">
        <f>M62+F62</f>
        <v>0.679336412250851</v>
      </c>
    </row>
    <row r="63" ht="14.5" customHeight="1">
      <c r="A63" s="151"/>
      <c r="B63" s="152"/>
      <c r="C63" s="165"/>
      <c r="D63" s="152"/>
      <c r="E63" s="152"/>
      <c r="F63" s="152"/>
      <c r="G63" s="152"/>
      <c r="H63" s="152"/>
      <c r="I63" s="152"/>
      <c r="J63" s="152"/>
      <c r="K63" s="152"/>
      <c r="L63" s="152"/>
      <c r="M63" s="152"/>
      <c r="N63" s="152"/>
    </row>
    <row r="64" ht="14.5" customHeight="1">
      <c r="A64" t="s" s="163">
        <v>195</v>
      </c>
      <c r="B64" s="155">
        <v>2018</v>
      </c>
      <c r="C64" t="s" s="156">
        <v>262</v>
      </c>
      <c r="D64" s="155">
        <f>'2018 Field of Dreamers - 2018 -'!C35</f>
        <v>37</v>
      </c>
      <c r="E64" s="155">
        <f>'2018 Field of Dreamers - 2018 -'!D35</f>
        <v>24</v>
      </c>
      <c r="F64" s="155">
        <f>'2018 Field of Dreamers - 2018 -'!E35</f>
        <v>0.648648648648649</v>
      </c>
      <c r="G64" s="155">
        <f>'2018 Field of Dreamers - 2018 -'!F35</f>
        <v>22</v>
      </c>
      <c r="H64" s="155">
        <f>'2018 Field of Dreamers - 2018 -'!G35</f>
        <v>2</v>
      </c>
      <c r="I64" s="155">
        <f>'2018 Field of Dreamers - 2018 -'!H35</f>
        <v>0</v>
      </c>
      <c r="J64" s="155">
        <f>'2018 Field of Dreamers - 2018 -'!I35</f>
        <v>0</v>
      </c>
      <c r="K64" s="155">
        <f>'2018 Field of Dreamers - 2018 -'!J35</f>
        <v>17</v>
      </c>
      <c r="L64" s="155">
        <f>'2018 Field of Dreamers - 2018 -'!K35</f>
        <v>15</v>
      </c>
      <c r="M64" s="155">
        <f>'2018 Field of Dreamers - 2018 -'!L35</f>
        <v>0.111083333333333</v>
      </c>
      <c r="N64" s="155">
        <f>'2018 Field of Dreamers - 2018 -'!M35</f>
        <v>0.759731981981982</v>
      </c>
    </row>
    <row r="65" ht="14.5" customHeight="1">
      <c r="A65" t="s" s="158">
        <v>258</v>
      </c>
      <c r="B65" s="159"/>
      <c r="C65" s="160"/>
      <c r="D65" s="240">
        <f>D64</f>
        <v>37</v>
      </c>
      <c r="E65" s="241">
        <f>E64</f>
        <v>24</v>
      </c>
      <c r="F65" s="162">
        <f>E65/D65</f>
        <v>0.648648648648649</v>
      </c>
      <c r="G65" s="242">
        <f>G64</f>
        <v>22</v>
      </c>
      <c r="H65" s="243">
        <f>H64</f>
        <v>2</v>
      </c>
      <c r="I65" s="161">
        <f>I64</f>
        <v>0</v>
      </c>
      <c r="J65" s="161">
        <f>J64</f>
        <v>0</v>
      </c>
      <c r="K65" s="241">
        <f>K64</f>
        <v>17</v>
      </c>
      <c r="L65" s="243">
        <f>L64</f>
        <v>15</v>
      </c>
      <c r="M65" s="162">
        <f>(H65*1.33+I65*1.67+J65*2)/E65</f>
        <v>0.110833333333333</v>
      </c>
      <c r="N65" s="161">
        <f>M65+F65</f>
        <v>0.759481981981982</v>
      </c>
    </row>
    <row r="66" ht="14.5" customHeight="1">
      <c r="A66" s="151"/>
      <c r="B66" s="152"/>
      <c r="C66" s="165"/>
      <c r="D66" s="152"/>
      <c r="E66" s="152"/>
      <c r="F66" s="152"/>
      <c r="G66" s="152"/>
      <c r="H66" s="152"/>
      <c r="I66" s="152"/>
      <c r="J66" s="152"/>
      <c r="K66" s="152"/>
      <c r="L66" s="152"/>
      <c r="M66" s="152"/>
      <c r="N66" s="152"/>
    </row>
    <row r="67" ht="14.5" customHeight="1">
      <c r="A67" t="s" s="163">
        <v>145</v>
      </c>
      <c r="B67" s="155">
        <v>2017</v>
      </c>
      <c r="C67" t="s" s="156">
        <v>262</v>
      </c>
      <c r="D67" s="155">
        <f>'2017 Field of Dreamers - 2017 -'!C42</f>
        <v>29</v>
      </c>
      <c r="E67" s="155">
        <f>'2017 Field of Dreamers - 2017 -'!D42</f>
        <v>8</v>
      </c>
      <c r="F67" s="155">
        <f>'2017 Field of Dreamers - 2017 -'!E42</f>
        <v>0.275862068965517</v>
      </c>
      <c r="G67" s="155">
        <f>'2017 Field of Dreamers - 2017 -'!F42</f>
        <v>8</v>
      </c>
      <c r="H67" s="155">
        <f>'2017 Field of Dreamers - 2017 -'!G42</f>
        <v>0</v>
      </c>
      <c r="I67" s="155">
        <f>'2017 Field of Dreamers - 2017 -'!H42</f>
        <v>0</v>
      </c>
      <c r="J67" s="155">
        <f>'2017 Field of Dreamers - 2017 -'!I42</f>
        <v>0</v>
      </c>
      <c r="K67" s="155">
        <f>'2017 Field of Dreamers - 2017 -'!J42</f>
        <v>5</v>
      </c>
      <c r="L67" s="155">
        <f>'2017 Field of Dreamers - 2017 -'!K42</f>
        <v>4</v>
      </c>
      <c r="M67" s="155">
        <f>'2017 Field of Dreamers - 2017 -'!L42</f>
        <v>0</v>
      </c>
      <c r="N67" s="155">
        <f>'2017 Field of Dreamers - 2017 -'!M42</f>
        <v>0.275862068965517</v>
      </c>
    </row>
    <row r="68" ht="14.5" customHeight="1">
      <c r="A68" t="s" s="158">
        <v>258</v>
      </c>
      <c r="B68" s="159"/>
      <c r="C68" s="160"/>
      <c r="D68" s="240">
        <f>SUM(D67:D67)</f>
        <v>29</v>
      </c>
      <c r="E68" s="241">
        <f>SUM(E67:E67)</f>
        <v>8</v>
      </c>
      <c r="F68" s="162">
        <f>E68/D68</f>
        <v>0.275862068965517</v>
      </c>
      <c r="G68" s="242">
        <f>SUM(G67:G67)</f>
        <v>8</v>
      </c>
      <c r="H68" s="161">
        <f>SUM(H67:H67)</f>
        <v>0</v>
      </c>
      <c r="I68" s="161">
        <f>SUM(I67:I67)</f>
        <v>0</v>
      </c>
      <c r="J68" s="161">
        <f>SUM(J67:J67)</f>
        <v>0</v>
      </c>
      <c r="K68" s="161">
        <f>SUM(K67:K67)</f>
        <v>5</v>
      </c>
      <c r="L68" s="161">
        <f>SUM(L67:L67)</f>
        <v>4</v>
      </c>
      <c r="M68" s="162">
        <f>(H68*1.33+I68*1.67+J68*2)/E68</f>
        <v>0</v>
      </c>
      <c r="N68" s="161">
        <f>M68+F68</f>
        <v>0.275862068965517</v>
      </c>
    </row>
    <row r="69" ht="14.5" customHeight="1">
      <c r="A69" s="151"/>
      <c r="B69" s="152"/>
      <c r="C69" s="165"/>
      <c r="D69" s="152"/>
      <c r="E69" s="152"/>
      <c r="F69" s="152"/>
      <c r="G69" s="152"/>
      <c r="H69" s="152"/>
      <c r="I69" s="152"/>
      <c r="J69" s="152"/>
      <c r="K69" s="152"/>
      <c r="L69" s="152"/>
      <c r="M69" s="152"/>
      <c r="N69" s="152"/>
    </row>
    <row r="70" ht="14.5" customHeight="1">
      <c r="A70" t="s" s="163">
        <v>62</v>
      </c>
      <c r="B70" s="155">
        <v>2018</v>
      </c>
      <c r="C70" t="s" s="156">
        <v>262</v>
      </c>
      <c r="D70" s="155">
        <f>'All Seasons - All Seasons'!C322</f>
        <v>57</v>
      </c>
      <c r="E70" s="155">
        <f>'All Seasons - All Seasons'!D322</f>
        <v>42</v>
      </c>
      <c r="F70" s="155">
        <f>'All Seasons - All Seasons'!E322</f>
        <v>0.736842105263158</v>
      </c>
      <c r="G70" s="155">
        <f>'All Seasons - All Seasons'!F322</f>
        <v>36</v>
      </c>
      <c r="H70" s="155">
        <f>'All Seasons - All Seasons'!G322</f>
        <v>4</v>
      </c>
      <c r="I70" s="155">
        <f>'All Seasons - All Seasons'!H322</f>
        <v>1</v>
      </c>
      <c r="J70" s="155">
        <f>'All Seasons - All Seasons'!I322</f>
        <v>1</v>
      </c>
      <c r="K70" s="155">
        <f>'All Seasons - All Seasons'!J322</f>
        <v>22</v>
      </c>
      <c r="L70" s="155">
        <f>'All Seasons - All Seasons'!K322</f>
        <v>24</v>
      </c>
      <c r="M70" s="155">
        <f>'All Seasons - All Seasons'!L322</f>
        <v>0.214261904761905</v>
      </c>
      <c r="N70" s="155">
        <f>'All Seasons - All Seasons'!M322</f>
        <v>0.951104010025063</v>
      </c>
    </row>
    <row r="71" ht="14.5" customHeight="1">
      <c r="A71" t="s" s="158">
        <v>258</v>
      </c>
      <c r="B71" s="159"/>
      <c r="C71" s="160"/>
      <c r="D71" s="240">
        <f>SUM(D70:D70)</f>
        <v>57</v>
      </c>
      <c r="E71" s="241">
        <f>SUM(E70:E70)</f>
        <v>42</v>
      </c>
      <c r="F71" s="162">
        <f>E71/D71</f>
        <v>0.736842105263158</v>
      </c>
      <c r="G71" s="242">
        <f>SUM(G70:G70)</f>
        <v>36</v>
      </c>
      <c r="H71" s="243">
        <f>SUM(H70:H70)</f>
        <v>4</v>
      </c>
      <c r="I71" s="161">
        <f>SUM(I70:I70)</f>
        <v>1</v>
      </c>
      <c r="J71" s="240">
        <f>SUM(J70:J70)</f>
        <v>1</v>
      </c>
      <c r="K71" s="241">
        <f>SUM(K70:K70)</f>
        <v>22</v>
      </c>
      <c r="L71" s="243">
        <f>SUM(L70:L70)</f>
        <v>24</v>
      </c>
      <c r="M71" s="162">
        <f>(H71*1.33+I71*1.67+J71*2)/E71</f>
        <v>0.214047619047619</v>
      </c>
      <c r="N71" s="161">
        <f>M71+F71</f>
        <v>0.950889724310777</v>
      </c>
    </row>
    <row r="72" ht="14.5" customHeight="1">
      <c r="A72" s="151"/>
      <c r="B72" s="152"/>
      <c r="C72" s="153"/>
      <c r="D72" s="152"/>
      <c r="E72" s="152"/>
      <c r="F72" s="152"/>
      <c r="G72" s="152"/>
      <c r="H72" s="152"/>
      <c r="I72" s="152"/>
      <c r="J72" s="152"/>
      <c r="K72" s="152"/>
      <c r="L72" s="152"/>
      <c r="M72" s="152"/>
      <c r="N72" s="152"/>
    </row>
    <row r="73" ht="14.5" customHeight="1">
      <c r="A73" s="151"/>
      <c r="B73" s="152"/>
      <c r="C73" s="153"/>
      <c r="D73" s="152"/>
      <c r="E73" s="152"/>
      <c r="F73" s="152"/>
      <c r="G73" s="152"/>
      <c r="H73" s="152"/>
      <c r="I73" s="152"/>
      <c r="J73" s="152"/>
      <c r="K73" s="152"/>
      <c r="L73" s="152"/>
      <c r="M73" s="152"/>
      <c r="N73" s="152"/>
    </row>
  </sheetData>
  <mergeCells count="1">
    <mergeCell ref="A1:N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L27"/>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6" customWidth="1"/>
    <col min="2" max="2" width="12.6562" style="6" customWidth="1"/>
    <col min="3" max="3" width="6.99219" style="6" customWidth="1"/>
    <col min="4" max="4" width="5.85156" style="6" customWidth="1"/>
    <col min="5" max="5" width="6.78906" style="6" customWidth="1"/>
    <col min="6" max="6" width="6.05469" style="6" customWidth="1"/>
    <col min="7" max="7" width="5.20312" style="6" customWidth="1"/>
    <col min="8" max="8" width="7.125" style="6" customWidth="1"/>
    <col min="9" max="9" width="5.77344" style="6" customWidth="1"/>
    <col min="10" max="10" width="7.66406" style="6" customWidth="1"/>
    <col min="11" max="11" width="8.875" style="6" customWidth="1"/>
    <col min="12" max="12" width="8.09375" style="6" customWidth="1"/>
    <col min="13" max="256" width="16.3516" style="6" customWidth="1"/>
  </cols>
  <sheetData>
    <row r="1" ht="16" customHeight="1">
      <c r="A1" t="s" s="7">
        <v>4</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11">
        <v>18</v>
      </c>
      <c r="B3" s="12">
        <v>59</v>
      </c>
      <c r="C3" s="12">
        <v>44</v>
      </c>
      <c r="D3" s="13">
        <f>C3/B3</f>
        <v>0.745762711864407</v>
      </c>
      <c r="E3" s="14">
        <v>13</v>
      </c>
      <c r="F3" s="12">
        <v>11</v>
      </c>
      <c r="G3" s="12">
        <v>7</v>
      </c>
      <c r="H3" s="12">
        <v>13</v>
      </c>
      <c r="I3" s="12">
        <v>54</v>
      </c>
      <c r="J3" s="12">
        <v>36</v>
      </c>
      <c r="K3" s="13">
        <f>(F3*1.33+G3*1.67+H3*2)/C3</f>
        <v>1.18909090909091</v>
      </c>
      <c r="L3" s="14">
        <f>K3+D3</f>
        <v>1.93485362095532</v>
      </c>
    </row>
    <row r="4" ht="15" customHeight="1">
      <c r="A4" t="s" s="11">
        <v>19</v>
      </c>
      <c r="B4" s="12">
        <v>48</v>
      </c>
      <c r="C4" s="12">
        <v>37</v>
      </c>
      <c r="D4" s="15">
        <f>C4/B4</f>
        <v>0.770833333333333</v>
      </c>
      <c r="E4" s="16">
        <v>18</v>
      </c>
      <c r="F4" s="12">
        <v>10</v>
      </c>
      <c r="G4" s="12">
        <v>7</v>
      </c>
      <c r="H4" s="12">
        <v>2</v>
      </c>
      <c r="I4" s="12">
        <v>28</v>
      </c>
      <c r="J4" s="12">
        <v>25</v>
      </c>
      <c r="K4" s="15">
        <f>(F4*1.33+G4*1.67+H4*2)/C4</f>
        <v>0.7835135135135139</v>
      </c>
      <c r="L4" s="16">
        <f>K4+D4</f>
        <v>1.55434684684685</v>
      </c>
    </row>
    <row r="5" ht="15" customHeight="1">
      <c r="A5" t="s" s="11">
        <v>20</v>
      </c>
      <c r="B5" s="12">
        <v>16</v>
      </c>
      <c r="C5" s="12">
        <v>12</v>
      </c>
      <c r="D5" s="17">
        <f>C5/B5</f>
        <v>0.75</v>
      </c>
      <c r="E5" s="18">
        <v>8</v>
      </c>
      <c r="F5" s="12">
        <v>3</v>
      </c>
      <c r="G5" s="12">
        <v>1</v>
      </c>
      <c r="H5" s="12">
        <v>1</v>
      </c>
      <c r="I5" s="12">
        <v>7</v>
      </c>
      <c r="J5" s="12">
        <v>9</v>
      </c>
      <c r="K5" s="17">
        <f>(F5*1.33+G5*1.67+H5*2)/C5</f>
        <v>0.638333333333333</v>
      </c>
      <c r="L5" s="18">
        <f>K5+D5</f>
        <v>1.38833333333333</v>
      </c>
    </row>
    <row r="6" ht="15" customHeight="1">
      <c r="A6" t="s" s="11">
        <v>21</v>
      </c>
      <c r="B6" s="12">
        <v>45</v>
      </c>
      <c r="C6" s="12">
        <v>33</v>
      </c>
      <c r="D6" s="13">
        <f>C6/B6</f>
        <v>0.7333333333333329</v>
      </c>
      <c r="E6" s="14">
        <v>22</v>
      </c>
      <c r="F6" s="12">
        <v>5</v>
      </c>
      <c r="G6" s="12">
        <v>4</v>
      </c>
      <c r="H6" s="12">
        <v>2</v>
      </c>
      <c r="I6" s="12">
        <v>28</v>
      </c>
      <c r="J6" s="12">
        <v>22</v>
      </c>
      <c r="K6" s="13">
        <f>(F6*1.33+G6*1.67+H6*2)/C6</f>
        <v>0.525151515151515</v>
      </c>
      <c r="L6" s="14">
        <f>K6+D6</f>
        <v>1.25848484848485</v>
      </c>
    </row>
    <row r="7" ht="15" customHeight="1">
      <c r="A7" t="s" s="11">
        <v>22</v>
      </c>
      <c r="B7" s="12">
        <v>55</v>
      </c>
      <c r="C7" s="12">
        <v>41</v>
      </c>
      <c r="D7" s="15">
        <f>C7/B7</f>
        <v>0.745454545454545</v>
      </c>
      <c r="E7" s="16">
        <v>28</v>
      </c>
      <c r="F7" s="12">
        <v>8</v>
      </c>
      <c r="G7" s="12">
        <v>4</v>
      </c>
      <c r="H7" s="12">
        <v>1</v>
      </c>
      <c r="I7" s="12">
        <v>25</v>
      </c>
      <c r="J7" s="12">
        <v>22</v>
      </c>
      <c r="K7" s="15">
        <f>(F7*1.33+G7*1.67+H7*2)/C7</f>
        <v>0.471219512195122</v>
      </c>
      <c r="L7" s="16">
        <f>K7+D7</f>
        <v>1.21667405764967</v>
      </c>
    </row>
    <row r="8" ht="15" customHeight="1">
      <c r="A8" t="s" s="11">
        <v>23</v>
      </c>
      <c r="B8" s="12">
        <v>4</v>
      </c>
      <c r="C8" s="12">
        <v>3</v>
      </c>
      <c r="D8" s="15">
        <f>C8/B8</f>
        <v>0.75</v>
      </c>
      <c r="E8" s="16">
        <v>2</v>
      </c>
      <c r="F8" s="12">
        <v>1</v>
      </c>
      <c r="G8" s="12">
        <v>0</v>
      </c>
      <c r="H8" s="12">
        <v>0</v>
      </c>
      <c r="I8" s="12">
        <v>1</v>
      </c>
      <c r="J8" s="12">
        <v>1</v>
      </c>
      <c r="K8" s="15">
        <f>(F8*1.33+G8*1.67+H8*2)/C8</f>
        <v>0.443333333333333</v>
      </c>
      <c r="L8" s="16">
        <f>K8+D8</f>
        <v>1.19333333333333</v>
      </c>
    </row>
    <row r="9" ht="15" customHeight="1">
      <c r="A9" t="s" s="11">
        <v>23</v>
      </c>
      <c r="B9" s="12">
        <v>15</v>
      </c>
      <c r="C9" s="12">
        <v>8</v>
      </c>
      <c r="D9" s="15">
        <f>C9/B9</f>
        <v>0.533333333333333</v>
      </c>
      <c r="E9" s="16">
        <v>5</v>
      </c>
      <c r="F9" s="12">
        <v>2</v>
      </c>
      <c r="G9" s="12">
        <v>1</v>
      </c>
      <c r="H9" s="12">
        <v>0</v>
      </c>
      <c r="I9" s="12">
        <v>8</v>
      </c>
      <c r="J9" s="12">
        <v>6</v>
      </c>
      <c r="K9" s="15">
        <f>(F9*1.33+G9*1.67+H9*2)/C9</f>
        <v>0.54125</v>
      </c>
      <c r="L9" s="16">
        <f>K9+D9</f>
        <v>1.07458333333333</v>
      </c>
    </row>
    <row r="10" ht="15" customHeight="1">
      <c r="A10" t="s" s="11">
        <v>24</v>
      </c>
      <c r="B10" s="12">
        <v>53</v>
      </c>
      <c r="C10" s="12">
        <v>34</v>
      </c>
      <c r="D10" s="15">
        <f>C10/B10</f>
        <v>0.641509433962264</v>
      </c>
      <c r="E10" s="16">
        <v>24</v>
      </c>
      <c r="F10" s="12">
        <v>8</v>
      </c>
      <c r="G10" s="12">
        <v>2</v>
      </c>
      <c r="H10" s="12">
        <v>0</v>
      </c>
      <c r="I10" s="12">
        <v>16</v>
      </c>
      <c r="J10" s="12">
        <v>20</v>
      </c>
      <c r="K10" s="15">
        <f>(F10*1.33+G10*1.67+H10*2)/C10</f>
        <v>0.411176470588235</v>
      </c>
      <c r="L10" s="16">
        <f>K10+D10</f>
        <v>1.0526859045505</v>
      </c>
    </row>
    <row r="11" ht="15" customHeight="1">
      <c r="A11" t="s" s="11">
        <v>25</v>
      </c>
      <c r="B11" s="12">
        <v>10</v>
      </c>
      <c r="C11" s="12">
        <v>6</v>
      </c>
      <c r="D11" s="15">
        <f>C11/B11</f>
        <v>0.6</v>
      </c>
      <c r="E11" s="16">
        <v>4</v>
      </c>
      <c r="F11" s="12">
        <v>2</v>
      </c>
      <c r="G11" s="12">
        <v>0</v>
      </c>
      <c r="H11" s="12">
        <v>0</v>
      </c>
      <c r="I11" s="12">
        <v>2</v>
      </c>
      <c r="J11" s="12">
        <v>4</v>
      </c>
      <c r="K11" s="15">
        <f>(F11*1.33+G11*1.67+H11*2)/C11</f>
        <v>0.443333333333333</v>
      </c>
      <c r="L11" s="16">
        <f>K11+D11</f>
        <v>1.04333333333333</v>
      </c>
    </row>
    <row r="12" ht="15" customHeight="1">
      <c r="A12" t="s" s="11">
        <v>26</v>
      </c>
      <c r="B12" s="12">
        <v>31</v>
      </c>
      <c r="C12" s="12">
        <v>20</v>
      </c>
      <c r="D12" s="15">
        <f>C12/B12</f>
        <v>0.645161290322581</v>
      </c>
      <c r="E12" s="16">
        <v>15</v>
      </c>
      <c r="F12" s="12">
        <v>3</v>
      </c>
      <c r="G12" s="12">
        <v>2</v>
      </c>
      <c r="H12" s="12">
        <v>0</v>
      </c>
      <c r="I12" s="12">
        <v>11</v>
      </c>
      <c r="J12" s="12">
        <v>11</v>
      </c>
      <c r="K12" s="15">
        <f>(F12*1.33+G12*1.67+H12*2)/C12</f>
        <v>0.3665</v>
      </c>
      <c r="L12" s="16">
        <f>K12+D12</f>
        <v>1.01166129032258</v>
      </c>
    </row>
    <row r="13" ht="15" customHeight="1">
      <c r="A13" t="s" s="11">
        <v>27</v>
      </c>
      <c r="B13" s="12">
        <v>47</v>
      </c>
      <c r="C13" s="12">
        <v>34</v>
      </c>
      <c r="D13" s="15">
        <f>C13/B13</f>
        <v>0.723404255319149</v>
      </c>
      <c r="E13" s="16">
        <v>28</v>
      </c>
      <c r="F13" s="12">
        <v>4</v>
      </c>
      <c r="G13" s="12">
        <v>0</v>
      </c>
      <c r="H13" s="12">
        <v>2</v>
      </c>
      <c r="I13" s="12">
        <v>20</v>
      </c>
      <c r="J13" s="12">
        <v>16</v>
      </c>
      <c r="K13" s="15">
        <f>(F13*1.33+G13*1.67+H13*2)/C13</f>
        <v>0.274117647058824</v>
      </c>
      <c r="L13" s="16">
        <f>K13+D13</f>
        <v>0.997521902377973</v>
      </c>
    </row>
    <row r="14" ht="15" customHeight="1">
      <c r="A14" t="s" s="11">
        <v>28</v>
      </c>
      <c r="B14" s="12">
        <v>47</v>
      </c>
      <c r="C14" s="12">
        <v>29</v>
      </c>
      <c r="D14" s="15">
        <f>C14/B14</f>
        <v>0.617021276595745</v>
      </c>
      <c r="E14" s="16">
        <v>25</v>
      </c>
      <c r="F14" s="12">
        <v>4</v>
      </c>
      <c r="G14" s="12">
        <v>0</v>
      </c>
      <c r="H14" s="12">
        <v>0</v>
      </c>
      <c r="I14" s="12">
        <v>9</v>
      </c>
      <c r="J14" s="12">
        <v>19</v>
      </c>
      <c r="K14" s="15">
        <f>(F14*1.33+G14*1.67+H14*2)/C14</f>
        <v>0.183448275862069</v>
      </c>
      <c r="L14" s="16">
        <f>K14+D14</f>
        <v>0.800469552457814</v>
      </c>
    </row>
    <row r="15" ht="15" customHeight="1">
      <c r="A15" t="s" s="11">
        <v>29</v>
      </c>
      <c r="B15" s="12">
        <v>5</v>
      </c>
      <c r="C15" s="12">
        <v>4</v>
      </c>
      <c r="D15" s="15">
        <f>C15/B15</f>
        <v>0.8</v>
      </c>
      <c r="E15" s="16">
        <v>4</v>
      </c>
      <c r="F15" s="12">
        <v>0</v>
      </c>
      <c r="G15" s="12">
        <v>0</v>
      </c>
      <c r="H15" s="12">
        <v>0</v>
      </c>
      <c r="I15" s="12">
        <v>1</v>
      </c>
      <c r="J15" s="12">
        <v>2</v>
      </c>
      <c r="K15" s="15">
        <f>(F15*1.33+G15*1.67+H15*2)/C15</f>
        <v>0</v>
      </c>
      <c r="L15" s="16">
        <f>K15+D15</f>
        <v>0.8</v>
      </c>
    </row>
    <row r="16" ht="15" customHeight="1">
      <c r="A16" t="s" s="11">
        <v>30</v>
      </c>
      <c r="B16" s="12">
        <v>9</v>
      </c>
      <c r="C16" s="12">
        <v>3</v>
      </c>
      <c r="D16" s="15">
        <f>C16/B16</f>
        <v>0.333333333333333</v>
      </c>
      <c r="E16" s="16">
        <v>2</v>
      </c>
      <c r="F16" s="12">
        <v>1</v>
      </c>
      <c r="G16" s="12">
        <v>0</v>
      </c>
      <c r="H16" s="12">
        <v>0</v>
      </c>
      <c r="I16" s="12">
        <v>3</v>
      </c>
      <c r="J16" s="12">
        <v>2</v>
      </c>
      <c r="K16" s="15">
        <f>(F16*1.33+G16*1.67+H16*2)/C16</f>
        <v>0.443333333333333</v>
      </c>
      <c r="L16" s="16">
        <f>K16+D16</f>
        <v>0.776666666666666</v>
      </c>
    </row>
    <row r="17" ht="15" customHeight="1">
      <c r="A17" t="s" s="11">
        <v>31</v>
      </c>
      <c r="B17" s="12">
        <v>56</v>
      </c>
      <c r="C17" s="12">
        <v>29</v>
      </c>
      <c r="D17" s="15">
        <f>C17/B17</f>
        <v>0.517857142857143</v>
      </c>
      <c r="E17" s="16">
        <v>24</v>
      </c>
      <c r="F17" s="12">
        <v>4</v>
      </c>
      <c r="G17" s="12">
        <v>1</v>
      </c>
      <c r="H17" s="12">
        <v>0</v>
      </c>
      <c r="I17" s="12">
        <v>12</v>
      </c>
      <c r="J17" s="12">
        <v>15</v>
      </c>
      <c r="K17" s="15">
        <f>(F17*1.33+G17*1.67+H17*2)/C17</f>
        <v>0.241034482758621</v>
      </c>
      <c r="L17" s="16">
        <f>K17+D17</f>
        <v>0.758891625615764</v>
      </c>
    </row>
    <row r="18" ht="15" customHeight="1">
      <c r="A18" t="s" s="11">
        <v>32</v>
      </c>
      <c r="B18" s="12">
        <v>22</v>
      </c>
      <c r="C18" s="12">
        <v>14</v>
      </c>
      <c r="D18" s="15">
        <f>C18/B18</f>
        <v>0.636363636363636</v>
      </c>
      <c r="E18" s="16">
        <v>13</v>
      </c>
      <c r="F18" s="12">
        <v>1</v>
      </c>
      <c r="G18" s="12">
        <v>0</v>
      </c>
      <c r="H18" s="12">
        <v>0</v>
      </c>
      <c r="I18" s="12">
        <v>8</v>
      </c>
      <c r="J18" s="12">
        <v>8</v>
      </c>
      <c r="K18" s="15">
        <f>(F18*1.33+G18*1.67+H18*2)/C18</f>
        <v>0.095</v>
      </c>
      <c r="L18" s="16">
        <f>K18+D18</f>
        <v>0.731363636363636</v>
      </c>
    </row>
    <row r="19" ht="15" customHeight="1">
      <c r="A19" t="s" s="11">
        <v>33</v>
      </c>
      <c r="B19" s="12">
        <v>7</v>
      </c>
      <c r="C19" s="12">
        <v>5</v>
      </c>
      <c r="D19" s="15">
        <f>C19/B19</f>
        <v>0.714285714285714</v>
      </c>
      <c r="E19" s="16">
        <v>5</v>
      </c>
      <c r="F19" s="12">
        <v>0</v>
      </c>
      <c r="G19" s="12">
        <v>0</v>
      </c>
      <c r="H19" s="12">
        <v>0</v>
      </c>
      <c r="I19" s="12">
        <v>2</v>
      </c>
      <c r="J19" s="12">
        <v>3</v>
      </c>
      <c r="K19" s="15">
        <f>(F19*1.33+G19*1.67+H19*2)/C19</f>
        <v>0</v>
      </c>
      <c r="L19" s="16">
        <f>K19+D19</f>
        <v>0.714285714285714</v>
      </c>
    </row>
    <row r="20" ht="15" customHeight="1">
      <c r="A20" t="s" s="11">
        <v>34</v>
      </c>
      <c r="B20" s="12">
        <v>50</v>
      </c>
      <c r="C20" s="12">
        <v>26</v>
      </c>
      <c r="D20" s="15">
        <f>C20/B20</f>
        <v>0.52</v>
      </c>
      <c r="E20" s="16">
        <v>23</v>
      </c>
      <c r="F20" s="12">
        <v>3</v>
      </c>
      <c r="G20" s="12">
        <v>0</v>
      </c>
      <c r="H20" s="12">
        <v>0</v>
      </c>
      <c r="I20" s="12">
        <v>12</v>
      </c>
      <c r="J20" s="12">
        <v>14</v>
      </c>
      <c r="K20" s="15">
        <f>(F20*1.33+G20*1.67+H20*2)/C20</f>
        <v>0.153461538461538</v>
      </c>
      <c r="L20" s="16">
        <f>K20+D20</f>
        <v>0.673461538461538</v>
      </c>
    </row>
    <row r="21" ht="15" customHeight="1">
      <c r="A21" t="s" s="11">
        <v>35</v>
      </c>
      <c r="B21" s="12">
        <v>45</v>
      </c>
      <c r="C21" s="12">
        <v>24</v>
      </c>
      <c r="D21" s="15">
        <f>C21/B21</f>
        <v>0.533333333333333</v>
      </c>
      <c r="E21" s="16">
        <v>22</v>
      </c>
      <c r="F21" s="12">
        <v>2</v>
      </c>
      <c r="G21" s="12">
        <v>0</v>
      </c>
      <c r="H21" s="12">
        <v>0</v>
      </c>
      <c r="I21" s="12">
        <v>9</v>
      </c>
      <c r="J21" s="12">
        <v>15</v>
      </c>
      <c r="K21" s="15">
        <f>(F21*1.33+G21*1.67+H21*2)/C21</f>
        <v>0.110833333333333</v>
      </c>
      <c r="L21" s="16">
        <f>K21+D21</f>
        <v>0.644166666666666</v>
      </c>
    </row>
    <row r="22" ht="15" customHeight="1">
      <c r="A22" t="s" s="11">
        <v>36</v>
      </c>
      <c r="B22" s="12">
        <v>11</v>
      </c>
      <c r="C22" s="12">
        <v>7</v>
      </c>
      <c r="D22" s="15">
        <f>C22/B22</f>
        <v>0.636363636363636</v>
      </c>
      <c r="E22" s="16">
        <v>7</v>
      </c>
      <c r="F22" s="12">
        <v>0</v>
      </c>
      <c r="G22" s="12">
        <v>0</v>
      </c>
      <c r="H22" s="12">
        <v>0</v>
      </c>
      <c r="I22" s="12">
        <v>1</v>
      </c>
      <c r="J22" s="12">
        <v>0</v>
      </c>
      <c r="K22" s="15">
        <f>(F22*1.33+G22*1.67+H22*2)/C22</f>
        <v>0</v>
      </c>
      <c r="L22" s="16">
        <f>K22+D22</f>
        <v>0.636363636363636</v>
      </c>
    </row>
    <row r="23" ht="15" customHeight="1">
      <c r="A23" t="s" s="11">
        <v>37</v>
      </c>
      <c r="B23" s="12">
        <v>7</v>
      </c>
      <c r="C23" s="12">
        <v>4</v>
      </c>
      <c r="D23" s="15">
        <f>C23/B23</f>
        <v>0.571428571428571</v>
      </c>
      <c r="E23" s="16">
        <v>4</v>
      </c>
      <c r="F23" s="12">
        <v>0</v>
      </c>
      <c r="G23" s="12">
        <v>0</v>
      </c>
      <c r="H23" s="12">
        <v>0</v>
      </c>
      <c r="I23" s="12">
        <v>1</v>
      </c>
      <c r="J23" s="12">
        <v>2</v>
      </c>
      <c r="K23" s="15">
        <f>(F23*1.33+G23*1.67+H23*2)/C23</f>
        <v>0</v>
      </c>
      <c r="L23" s="16">
        <f>K23+D23</f>
        <v>0.571428571428571</v>
      </c>
    </row>
    <row r="24" ht="15" customHeight="1">
      <c r="A24" t="s" s="11">
        <v>38</v>
      </c>
      <c r="B24" s="12">
        <v>10</v>
      </c>
      <c r="C24" s="12">
        <v>4</v>
      </c>
      <c r="D24" s="17">
        <f>C24/B24</f>
        <v>0.4</v>
      </c>
      <c r="E24" s="18">
        <v>4</v>
      </c>
      <c r="F24" s="12">
        <v>0</v>
      </c>
      <c r="G24" s="12">
        <v>0</v>
      </c>
      <c r="H24" s="12">
        <v>0</v>
      </c>
      <c r="I24" s="12">
        <v>0</v>
      </c>
      <c r="J24" s="12">
        <v>1</v>
      </c>
      <c r="K24" s="17">
        <f>(F24*1.33+G24*1.67+H24*2)/C24</f>
        <v>0</v>
      </c>
      <c r="L24" s="18">
        <f>K24+D24</f>
        <v>0.4</v>
      </c>
    </row>
    <row r="25" ht="15" customHeight="1">
      <c r="A25" t="s" s="19">
        <v>39</v>
      </c>
      <c r="B25" s="20">
        <v>30</v>
      </c>
      <c r="C25" s="20">
        <v>10</v>
      </c>
      <c r="D25" s="21">
        <f>C25/B25</f>
        <v>0.333333333333333</v>
      </c>
      <c r="E25" s="22">
        <v>10</v>
      </c>
      <c r="F25" s="20">
        <v>0</v>
      </c>
      <c r="G25" s="20">
        <v>0</v>
      </c>
      <c r="H25" s="20">
        <v>0</v>
      </c>
      <c r="I25" s="20">
        <v>4</v>
      </c>
      <c r="J25" s="20">
        <v>4</v>
      </c>
      <c r="K25" s="21">
        <f>(F25*1.33+G25*1.67+H25*2)/C25</f>
        <v>0</v>
      </c>
      <c r="L25" s="23">
        <f>K25+D25</f>
        <v>0.333333333333333</v>
      </c>
    </row>
    <row r="26" ht="15" customHeight="1">
      <c r="A26" t="s" s="19">
        <v>40</v>
      </c>
      <c r="B26" s="20">
        <v>3</v>
      </c>
      <c r="C26" s="20">
        <v>1</v>
      </c>
      <c r="D26" s="24">
        <f>C26/B26</f>
        <v>0.333333333333333</v>
      </c>
      <c r="E26" s="25">
        <v>1</v>
      </c>
      <c r="F26" s="20">
        <v>0</v>
      </c>
      <c r="G26" s="20">
        <v>0</v>
      </c>
      <c r="H26" s="20">
        <v>0</v>
      </c>
      <c r="I26" s="20">
        <v>0</v>
      </c>
      <c r="J26" s="20">
        <v>0</v>
      </c>
      <c r="K26" s="24">
        <f>(F26*1.33+G26*1.67+H26*2)/C26</f>
        <v>0</v>
      </c>
      <c r="L26" s="26">
        <f>K26+D26</f>
        <v>0.333333333333333</v>
      </c>
    </row>
    <row r="27" ht="15" customHeight="1">
      <c r="A27" t="s" s="19">
        <v>41</v>
      </c>
      <c r="B27" s="20">
        <v>2</v>
      </c>
      <c r="C27" s="20">
        <v>0</v>
      </c>
      <c r="D27" s="24">
        <f>C27/B27</f>
        <v>0</v>
      </c>
      <c r="E27" s="25">
        <v>0</v>
      </c>
      <c r="F27" s="20">
        <v>0</v>
      </c>
      <c r="G27" s="20">
        <v>0</v>
      </c>
      <c r="H27" s="20">
        <v>0</v>
      </c>
      <c r="I27" s="20">
        <v>0</v>
      </c>
      <c r="J27" s="20">
        <v>0</v>
      </c>
      <c r="K27" s="27">
        <f>(F27*1.33+G27*1.67+H27*2)/C27</f>
      </c>
      <c r="L27" s="28">
        <f>K27+D27</f>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0.xml><?xml version="1.0" encoding="utf-8"?>
<worksheet xmlns:r="http://schemas.openxmlformats.org/officeDocument/2006/relationships" xmlns="http://schemas.openxmlformats.org/spreadsheetml/2006/main">
  <dimension ref="A1:IQ48"/>
  <sheetViews>
    <sheetView workbookViewId="0" showGridLines="0" defaultGridColor="1"/>
  </sheetViews>
  <sheetFormatPr defaultColWidth="10.8333" defaultRowHeight="13" customHeight="1" outlineLevelRow="0" outlineLevelCol="0"/>
  <cols>
    <col min="1" max="1" width="5.35156" style="245" customWidth="1"/>
    <col min="2" max="2" width="17" style="245" customWidth="1"/>
    <col min="3" max="3" width="5.85156" style="245" customWidth="1"/>
    <col min="4" max="4" width="1.5" style="245" customWidth="1"/>
    <col min="5" max="5" width="4.35156" style="245" customWidth="1"/>
    <col min="6" max="6" width="15.6719" style="245" customWidth="1"/>
    <col min="7" max="7" width="12.4219" style="245" customWidth="1"/>
    <col min="8" max="8" width="1.35156" style="245" customWidth="1"/>
    <col min="9" max="9" width="5.85156" style="245" customWidth="1"/>
    <col min="10" max="10" width="15.6719" style="245" customWidth="1"/>
    <col min="11" max="11" width="6" style="245" customWidth="1"/>
    <col min="12" max="12" width="1.85156" style="245" customWidth="1"/>
    <col min="13" max="13" width="6" style="245" customWidth="1"/>
    <col min="14" max="14" width="17" style="245" customWidth="1"/>
    <col min="15" max="15" width="6.10938" style="245" customWidth="1"/>
    <col min="16" max="16" width="1.72656" style="245" customWidth="1"/>
    <col min="17" max="17" width="6.27344" style="245" customWidth="1"/>
    <col min="18" max="18" width="17" style="245" customWidth="1"/>
    <col min="19" max="19" width="6.6875" style="245" customWidth="1"/>
    <col min="20" max="251" width="10.8516" style="245" customWidth="1"/>
    <col min="252" max="256" width="10.8516" style="245" customWidth="1"/>
  </cols>
  <sheetData>
    <row r="1" ht="15" customHeight="1">
      <c r="A1" t="s" s="246">
        <v>304</v>
      </c>
      <c r="B1" s="196"/>
      <c r="C1" s="196"/>
      <c r="D1" s="247"/>
      <c r="E1" t="s" s="246">
        <v>305</v>
      </c>
      <c r="F1" s="196"/>
      <c r="G1" s="196"/>
      <c r="H1" s="247"/>
      <c r="I1" t="s" s="246">
        <v>306</v>
      </c>
      <c r="J1" s="199"/>
      <c r="K1" s="199"/>
      <c r="L1" s="247"/>
      <c r="M1" t="s" s="246">
        <v>307</v>
      </c>
      <c r="N1" s="196"/>
      <c r="O1" s="196"/>
      <c r="P1" s="248"/>
      <c r="Q1" t="s" s="246">
        <v>308</v>
      </c>
      <c r="R1" s="249"/>
      <c r="S1" s="249"/>
      <c r="T1" s="200"/>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c r="IN1" s="201"/>
      <c r="IO1" s="201"/>
      <c r="IP1" s="201"/>
      <c r="IQ1" s="202"/>
    </row>
    <row r="2" ht="15" customHeight="1">
      <c r="A2" s="203">
        <v>1</v>
      </c>
      <c r="B2" t="s" s="250">
        <v>106</v>
      </c>
      <c r="C2" s="251">
        <v>113</v>
      </c>
      <c r="D2" s="197"/>
      <c r="E2" s="203">
        <v>1</v>
      </c>
      <c r="F2" t="s" s="250">
        <v>106</v>
      </c>
      <c r="G2" s="251">
        <v>80</v>
      </c>
      <c r="H2" s="197"/>
      <c r="I2" s="203">
        <v>1</v>
      </c>
      <c r="J2" t="s" s="250">
        <v>106</v>
      </c>
      <c r="K2" s="251">
        <v>64</v>
      </c>
      <c r="L2" s="197"/>
      <c r="M2" s="203">
        <v>1</v>
      </c>
      <c r="N2" t="s" s="19">
        <v>95</v>
      </c>
      <c r="O2" s="203">
        <v>18</v>
      </c>
      <c r="P2" s="252"/>
      <c r="Q2" s="203">
        <v>1</v>
      </c>
      <c r="R2" t="s" s="250">
        <v>309</v>
      </c>
      <c r="S2" s="251">
        <v>6</v>
      </c>
      <c r="T2" s="206"/>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8"/>
    </row>
    <row r="3" ht="15" customHeight="1">
      <c r="A3" s="203">
        <v>2</v>
      </c>
      <c r="B3" t="s" s="250">
        <v>100</v>
      </c>
      <c r="C3" s="251">
        <v>113</v>
      </c>
      <c r="D3" s="197"/>
      <c r="E3" s="203">
        <f>E2+1</f>
        <v>2</v>
      </c>
      <c r="F3" t="s" s="250">
        <v>44</v>
      </c>
      <c r="G3" s="251">
        <v>67</v>
      </c>
      <c r="H3" s="197"/>
      <c r="I3" s="203">
        <v>2</v>
      </c>
      <c r="J3" t="s" s="250">
        <v>100</v>
      </c>
      <c r="K3" s="251">
        <v>60</v>
      </c>
      <c r="L3" s="197"/>
      <c r="M3" s="203">
        <v>2</v>
      </c>
      <c r="N3" t="s" s="250">
        <v>44</v>
      </c>
      <c r="O3" s="251">
        <v>15</v>
      </c>
      <c r="P3" s="252"/>
      <c r="Q3" s="203">
        <v>2</v>
      </c>
      <c r="R3" t="s" s="19">
        <v>95</v>
      </c>
      <c r="S3" s="203">
        <v>4</v>
      </c>
      <c r="T3" s="206"/>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8"/>
    </row>
    <row r="4" ht="15" customHeight="1">
      <c r="A4" s="211">
        <v>3</v>
      </c>
      <c r="B4" t="s" s="253">
        <v>87</v>
      </c>
      <c r="C4" s="254">
        <v>96</v>
      </c>
      <c r="D4" s="214"/>
      <c r="E4" s="203">
        <f>E3+1</f>
        <v>3</v>
      </c>
      <c r="F4" t="s" s="250">
        <v>100</v>
      </c>
      <c r="G4" s="251">
        <v>65</v>
      </c>
      <c r="H4" s="197"/>
      <c r="I4" s="211">
        <v>3</v>
      </c>
      <c r="J4" t="s" s="253">
        <v>87</v>
      </c>
      <c r="K4" s="251">
        <v>50</v>
      </c>
      <c r="L4" s="197"/>
      <c r="M4" s="203">
        <v>3</v>
      </c>
      <c r="N4" t="s" s="19">
        <v>124</v>
      </c>
      <c r="O4" s="203">
        <v>11</v>
      </c>
      <c r="P4" s="252"/>
      <c r="Q4" s="203">
        <v>3</v>
      </c>
      <c r="R4" t="s" s="250">
        <v>106</v>
      </c>
      <c r="S4" s="251">
        <v>3</v>
      </c>
      <c r="T4" s="206"/>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8"/>
    </row>
    <row r="5" ht="15" customHeight="1">
      <c r="A5" s="203">
        <v>4</v>
      </c>
      <c r="B5" t="s" s="250">
        <v>44</v>
      </c>
      <c r="C5" s="251">
        <v>93</v>
      </c>
      <c r="D5" s="197"/>
      <c r="E5" s="211">
        <f>E4+1</f>
        <v>4</v>
      </c>
      <c r="F5" t="s" s="253">
        <v>87</v>
      </c>
      <c r="G5" s="251">
        <v>62</v>
      </c>
      <c r="H5" s="197"/>
      <c r="I5" s="203">
        <v>4</v>
      </c>
      <c r="J5" t="s" s="19">
        <v>134</v>
      </c>
      <c r="K5" s="203">
        <v>38</v>
      </c>
      <c r="L5" s="197"/>
      <c r="M5" s="203">
        <v>4</v>
      </c>
      <c r="N5" t="s" s="250">
        <v>106</v>
      </c>
      <c r="O5" s="251">
        <v>9</v>
      </c>
      <c r="P5" s="252"/>
      <c r="Q5" s="203">
        <v>4</v>
      </c>
      <c r="R5" t="s" s="19">
        <v>124</v>
      </c>
      <c r="S5" s="203">
        <v>3</v>
      </c>
      <c r="T5" s="206"/>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8"/>
    </row>
    <row r="6" ht="15" customHeight="1">
      <c r="A6" s="203">
        <v>5</v>
      </c>
      <c r="B6" t="s" s="11">
        <v>79</v>
      </c>
      <c r="C6" s="217">
        <v>66</v>
      </c>
      <c r="D6" s="197"/>
      <c r="E6" s="203">
        <f>E5+1</f>
        <v>5</v>
      </c>
      <c r="F6" t="s" s="19">
        <v>95</v>
      </c>
      <c r="G6" s="217">
        <v>45</v>
      </c>
      <c r="H6" s="197"/>
      <c r="I6" s="203">
        <v>5</v>
      </c>
      <c r="J6" t="s" s="19">
        <v>79</v>
      </c>
      <c r="K6" s="203">
        <v>37</v>
      </c>
      <c r="L6" s="197"/>
      <c r="M6" s="203">
        <v>5</v>
      </c>
      <c r="N6" t="s" s="19">
        <v>98</v>
      </c>
      <c r="O6" s="203">
        <v>8</v>
      </c>
      <c r="P6" s="252"/>
      <c r="Q6" s="203">
        <v>5</v>
      </c>
      <c r="R6" t="s" s="250">
        <v>87</v>
      </c>
      <c r="S6" s="251">
        <v>2</v>
      </c>
      <c r="T6" s="206"/>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8"/>
    </row>
    <row r="7" ht="15" customHeight="1">
      <c r="A7" s="203">
        <v>6</v>
      </c>
      <c r="B7" t="s" s="19">
        <v>134</v>
      </c>
      <c r="C7" s="203">
        <v>65</v>
      </c>
      <c r="D7" s="197"/>
      <c r="E7" s="203">
        <f>E6+1</f>
        <v>6</v>
      </c>
      <c r="F7" t="s" s="19">
        <v>124</v>
      </c>
      <c r="G7" s="203">
        <v>44</v>
      </c>
      <c r="H7" s="197"/>
      <c r="I7" s="203">
        <v>6</v>
      </c>
      <c r="J7" t="s" s="19">
        <v>62</v>
      </c>
      <c r="K7" s="203">
        <v>36</v>
      </c>
      <c r="L7" s="197"/>
      <c r="M7" s="203">
        <v>6</v>
      </c>
      <c r="N7" t="s" s="250">
        <v>87</v>
      </c>
      <c r="O7" s="251">
        <v>7</v>
      </c>
      <c r="P7" s="252"/>
      <c r="Q7" s="203">
        <v>6</v>
      </c>
      <c r="R7" t="s" s="19">
        <v>134</v>
      </c>
      <c r="S7" s="203">
        <v>1</v>
      </c>
      <c r="T7" s="206"/>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8"/>
    </row>
    <row r="8" ht="15" customHeight="1">
      <c r="A8" s="203">
        <v>7</v>
      </c>
      <c r="B8" t="s" s="19">
        <v>140</v>
      </c>
      <c r="C8" s="203">
        <v>64</v>
      </c>
      <c r="D8" s="197"/>
      <c r="E8" s="203">
        <f>E7+1</f>
        <v>7</v>
      </c>
      <c r="F8" t="s" s="19">
        <v>134</v>
      </c>
      <c r="G8" s="203">
        <v>44</v>
      </c>
      <c r="H8" s="197"/>
      <c r="I8" s="203">
        <v>7</v>
      </c>
      <c r="J8" t="s" s="255">
        <v>141</v>
      </c>
      <c r="K8" s="256">
        <v>35</v>
      </c>
      <c r="L8" s="197"/>
      <c r="M8" s="203">
        <v>7</v>
      </c>
      <c r="N8" t="s" s="250">
        <v>100</v>
      </c>
      <c r="O8" s="251">
        <v>5</v>
      </c>
      <c r="P8" s="252"/>
      <c r="Q8" s="203">
        <v>7</v>
      </c>
      <c r="R8" t="s" s="19">
        <v>98</v>
      </c>
      <c r="S8" s="203">
        <v>1</v>
      </c>
      <c r="T8" s="2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8"/>
    </row>
    <row r="9" ht="15" customHeight="1">
      <c r="A9" s="203">
        <v>8</v>
      </c>
      <c r="B9" t="s" s="19">
        <v>136</v>
      </c>
      <c r="C9" s="203">
        <v>63</v>
      </c>
      <c r="D9" s="197"/>
      <c r="E9" s="203">
        <f>E8+1</f>
        <v>8</v>
      </c>
      <c r="F9" t="s" s="19">
        <v>62</v>
      </c>
      <c r="G9" s="203">
        <v>42</v>
      </c>
      <c r="H9" s="197"/>
      <c r="I9" s="203">
        <v>8</v>
      </c>
      <c r="J9" t="s" s="19">
        <v>140</v>
      </c>
      <c r="K9" s="203">
        <v>34</v>
      </c>
      <c r="L9" s="197"/>
      <c r="M9" s="203">
        <v>8</v>
      </c>
      <c r="N9" t="s" s="19">
        <v>134</v>
      </c>
      <c r="O9" s="203">
        <v>5</v>
      </c>
      <c r="P9" s="252"/>
      <c r="Q9" s="203">
        <v>8</v>
      </c>
      <c r="R9" t="s" s="19">
        <v>62</v>
      </c>
      <c r="S9" s="203">
        <v>1</v>
      </c>
      <c r="T9" s="206"/>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8"/>
    </row>
    <row r="10" ht="15" customHeight="1">
      <c r="A10" s="211">
        <v>9</v>
      </c>
      <c r="B10" t="s" s="257">
        <v>141</v>
      </c>
      <c r="C10" s="211">
        <v>60</v>
      </c>
      <c r="D10" s="214"/>
      <c r="E10" s="203">
        <f>E9+1</f>
        <v>9</v>
      </c>
      <c r="F10" t="s" s="19">
        <v>79</v>
      </c>
      <c r="G10" s="203">
        <v>42</v>
      </c>
      <c r="H10" s="197"/>
      <c r="I10" s="203">
        <v>9</v>
      </c>
      <c r="J10" t="s" s="258">
        <v>136</v>
      </c>
      <c r="K10" s="259">
        <v>32</v>
      </c>
      <c r="L10" s="197"/>
      <c r="M10" s="203">
        <v>9</v>
      </c>
      <c r="N10" t="s" s="19">
        <v>143</v>
      </c>
      <c r="O10" s="203">
        <v>5</v>
      </c>
      <c r="P10" s="252"/>
      <c r="Q10" s="203">
        <v>9</v>
      </c>
      <c r="R10" s="197"/>
      <c r="S10" s="197"/>
      <c r="T10" s="206"/>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8"/>
    </row>
    <row r="11" ht="15" customHeight="1">
      <c r="A11" s="203">
        <v>10</v>
      </c>
      <c r="B11" t="s" s="19">
        <v>62</v>
      </c>
      <c r="C11" s="203">
        <v>57</v>
      </c>
      <c r="D11" s="197"/>
      <c r="E11" s="203">
        <f>E10+1</f>
        <v>10</v>
      </c>
      <c r="F11" t="s" s="19">
        <v>141</v>
      </c>
      <c r="G11" s="203">
        <v>37</v>
      </c>
      <c r="H11" s="197"/>
      <c r="I11" s="203">
        <v>10</v>
      </c>
      <c r="J11" t="s" s="260">
        <v>44</v>
      </c>
      <c r="K11" s="261">
        <v>31</v>
      </c>
      <c r="L11" s="197"/>
      <c r="M11" s="203">
        <v>10</v>
      </c>
      <c r="N11" t="s" s="19">
        <v>79</v>
      </c>
      <c r="O11" s="203">
        <v>4</v>
      </c>
      <c r="P11" s="252"/>
      <c r="Q11" s="203">
        <v>10</v>
      </c>
      <c r="R11" s="197"/>
      <c r="S11" s="197"/>
      <c r="T11" s="206"/>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8"/>
    </row>
    <row r="12" ht="15" customHeight="1">
      <c r="A12" s="203">
        <f>A11+1</f>
        <v>11</v>
      </c>
      <c r="B12" t="s" s="19">
        <v>124</v>
      </c>
      <c r="C12" s="203">
        <v>56</v>
      </c>
      <c r="D12" s="197"/>
      <c r="E12" s="203">
        <f>E11+1</f>
        <v>11</v>
      </c>
      <c r="F12" t="s" s="19">
        <v>140</v>
      </c>
      <c r="G12" s="203">
        <v>35</v>
      </c>
      <c r="H12" s="197"/>
      <c r="I12" s="203">
        <f>I11+1</f>
        <v>11</v>
      </c>
      <c r="J12" t="s" s="19">
        <v>124</v>
      </c>
      <c r="K12" s="203">
        <v>29</v>
      </c>
      <c r="L12" s="197"/>
      <c r="M12" s="203">
        <v>11</v>
      </c>
      <c r="N12" t="s" s="19">
        <v>62</v>
      </c>
      <c r="O12" s="203">
        <v>4</v>
      </c>
      <c r="P12" s="252"/>
      <c r="Q12" s="203">
        <v>11</v>
      </c>
      <c r="R12" s="197"/>
      <c r="S12" s="197"/>
      <c r="T12" s="206"/>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8"/>
    </row>
    <row r="13" ht="15" customHeight="1">
      <c r="A13" s="203">
        <f>A12+1</f>
        <v>12</v>
      </c>
      <c r="B13" t="s" s="19">
        <v>95</v>
      </c>
      <c r="C13" s="203">
        <v>53</v>
      </c>
      <c r="D13" s="197"/>
      <c r="E13" s="203">
        <f>E12+1</f>
        <v>12</v>
      </c>
      <c r="F13" t="s" s="19">
        <v>136</v>
      </c>
      <c r="G13" s="203">
        <v>34</v>
      </c>
      <c r="H13" s="197"/>
      <c r="I13" s="203">
        <f>I12+1</f>
        <v>12</v>
      </c>
      <c r="J13" t="s" s="19">
        <v>133</v>
      </c>
      <c r="K13" s="203">
        <v>23</v>
      </c>
      <c r="L13" s="197"/>
      <c r="M13" s="203">
        <v>12</v>
      </c>
      <c r="N13" t="s" s="19">
        <v>136</v>
      </c>
      <c r="O13" s="203">
        <v>2</v>
      </c>
      <c r="P13" s="252"/>
      <c r="Q13" s="203">
        <f>Q12+1</f>
        <v>12</v>
      </c>
      <c r="R13" s="197"/>
      <c r="S13" s="197"/>
      <c r="T13" s="206"/>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8"/>
    </row>
    <row r="14" ht="15" customHeight="1">
      <c r="A14" s="203">
        <f>A13+1</f>
        <v>13</v>
      </c>
      <c r="B14" t="s" s="19">
        <v>197</v>
      </c>
      <c r="C14" s="203">
        <v>46</v>
      </c>
      <c r="D14" s="197"/>
      <c r="E14" s="203">
        <f>E13+1</f>
        <v>13</v>
      </c>
      <c r="F14" t="s" s="19">
        <v>195</v>
      </c>
      <c r="G14" s="203">
        <v>24</v>
      </c>
      <c r="H14" s="197"/>
      <c r="I14" s="203">
        <f>I13+1</f>
        <v>13</v>
      </c>
      <c r="J14" t="s" s="19">
        <v>197</v>
      </c>
      <c r="K14" s="203">
        <v>22</v>
      </c>
      <c r="L14" s="197"/>
      <c r="M14" s="203">
        <f>M13+1</f>
        <v>13</v>
      </c>
      <c r="N14" t="s" s="19">
        <v>195</v>
      </c>
      <c r="O14" s="203">
        <v>2</v>
      </c>
      <c r="P14" s="252"/>
      <c r="Q14" s="203">
        <f>Q13+1</f>
        <v>13</v>
      </c>
      <c r="R14" s="197"/>
      <c r="S14" s="197"/>
      <c r="T14" s="206"/>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8"/>
    </row>
    <row r="15" ht="15" customHeight="1">
      <c r="A15" s="203">
        <f>A14+1</f>
        <v>14</v>
      </c>
      <c r="B15" t="s" s="11">
        <v>76</v>
      </c>
      <c r="C15" s="217">
        <v>42</v>
      </c>
      <c r="D15" s="197"/>
      <c r="E15" s="203">
        <f>E14+1</f>
        <v>14</v>
      </c>
      <c r="F15" t="s" s="19">
        <v>133</v>
      </c>
      <c r="G15" s="203">
        <v>23</v>
      </c>
      <c r="H15" s="197"/>
      <c r="I15" s="203">
        <f>I14+1</f>
        <v>14</v>
      </c>
      <c r="J15" t="s" s="19">
        <v>310</v>
      </c>
      <c r="K15" s="203">
        <v>22</v>
      </c>
      <c r="L15" s="197"/>
      <c r="M15" s="203">
        <f>M14+1</f>
        <v>14</v>
      </c>
      <c r="N15" t="s" s="19">
        <v>141</v>
      </c>
      <c r="O15" s="203">
        <v>2</v>
      </c>
      <c r="P15" s="252"/>
      <c r="Q15" s="203">
        <f>Q14+1</f>
        <v>14</v>
      </c>
      <c r="R15" s="197"/>
      <c r="S15" s="197"/>
      <c r="T15" s="206"/>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8"/>
    </row>
    <row r="16" ht="15" customHeight="1">
      <c r="A16" s="203">
        <f>A15+1</f>
        <v>15</v>
      </c>
      <c r="B16" t="s" s="19">
        <v>98</v>
      </c>
      <c r="C16" s="203">
        <v>40</v>
      </c>
      <c r="D16" s="197"/>
      <c r="E16" s="203">
        <f>E15+1</f>
        <v>15</v>
      </c>
      <c r="F16" t="s" s="19">
        <v>76</v>
      </c>
      <c r="G16" s="203">
        <v>23</v>
      </c>
      <c r="H16" s="197"/>
      <c r="I16" s="203">
        <f>I15+1</f>
        <v>15</v>
      </c>
      <c r="J16" t="s" s="19">
        <v>95</v>
      </c>
      <c r="K16" s="203">
        <v>21</v>
      </c>
      <c r="L16" s="197"/>
      <c r="M16" s="203">
        <f>M15+1</f>
        <v>15</v>
      </c>
      <c r="N16" t="s" s="19">
        <v>76</v>
      </c>
      <c r="O16" s="203">
        <v>2</v>
      </c>
      <c r="P16" s="252"/>
      <c r="Q16" s="203">
        <f>Q15+1</f>
        <v>15</v>
      </c>
      <c r="R16" s="197"/>
      <c r="S16" s="197"/>
      <c r="T16" s="206"/>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8"/>
    </row>
    <row r="17" ht="15" customHeight="1">
      <c r="A17" s="203">
        <f>A16+1</f>
        <v>16</v>
      </c>
      <c r="B17" t="s" s="19">
        <v>133</v>
      </c>
      <c r="C17" s="217">
        <v>37</v>
      </c>
      <c r="D17" s="197"/>
      <c r="E17" s="203">
        <f>E16+1</f>
        <v>16</v>
      </c>
      <c r="F17" t="s" s="19">
        <v>98</v>
      </c>
      <c r="G17" s="203">
        <v>23</v>
      </c>
      <c r="H17" s="197"/>
      <c r="I17" s="203">
        <f>I16+1</f>
        <v>16</v>
      </c>
      <c r="J17" t="s" s="19">
        <v>76</v>
      </c>
      <c r="K17" s="203">
        <v>21</v>
      </c>
      <c r="L17" s="197"/>
      <c r="M17" s="203">
        <f>M16+1</f>
        <v>16</v>
      </c>
      <c r="N17" t="s" s="19">
        <v>140</v>
      </c>
      <c r="O17" s="203">
        <v>1</v>
      </c>
      <c r="P17" s="252"/>
      <c r="Q17" s="203">
        <f>Q16+1</f>
        <v>16</v>
      </c>
      <c r="R17" s="197"/>
      <c r="S17" s="197"/>
      <c r="T17" s="206"/>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8"/>
    </row>
    <row r="18" ht="15" customHeight="1">
      <c r="A18" s="203">
        <f>A17+1</f>
        <v>17</v>
      </c>
      <c r="B18" t="s" s="19">
        <v>195</v>
      </c>
      <c r="C18" s="203">
        <v>37</v>
      </c>
      <c r="D18" s="197"/>
      <c r="E18" s="203">
        <f>E17+1</f>
        <v>17</v>
      </c>
      <c r="F18" t="s" s="19">
        <v>197</v>
      </c>
      <c r="G18" s="203">
        <v>22</v>
      </c>
      <c r="H18" s="197"/>
      <c r="I18" s="203">
        <f>I17+1</f>
        <v>17</v>
      </c>
      <c r="J18" t="s" s="255">
        <v>144</v>
      </c>
      <c r="K18" s="256">
        <v>18</v>
      </c>
      <c r="L18" s="197"/>
      <c r="M18" s="203">
        <f>M17+1</f>
        <v>17</v>
      </c>
      <c r="N18" s="218"/>
      <c r="O18" s="219"/>
      <c r="P18" s="208"/>
      <c r="Q18" s="203">
        <f>Q17+1</f>
        <v>17</v>
      </c>
      <c r="R18" s="197"/>
      <c r="S18" s="197"/>
      <c r="T18" s="206"/>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8"/>
    </row>
    <row r="19" ht="15" customHeight="1">
      <c r="A19" s="203">
        <f>A18+1</f>
        <v>18</v>
      </c>
      <c r="B19" t="s" s="19">
        <v>144</v>
      </c>
      <c r="C19" s="203">
        <v>35</v>
      </c>
      <c r="D19" s="197"/>
      <c r="E19" s="203">
        <f>E18+1</f>
        <v>18</v>
      </c>
      <c r="F19" t="s" s="19">
        <v>144</v>
      </c>
      <c r="G19" s="203">
        <v>18</v>
      </c>
      <c r="H19" s="197"/>
      <c r="I19" s="203">
        <f>I18+1</f>
        <v>18</v>
      </c>
      <c r="J19" t="s" s="19">
        <v>194</v>
      </c>
      <c r="K19" s="203">
        <v>17</v>
      </c>
      <c r="L19" s="197"/>
      <c r="M19" s="203">
        <f>M18+1</f>
        <v>18</v>
      </c>
      <c r="N19" s="197"/>
      <c r="O19" s="197"/>
      <c r="P19" s="252"/>
      <c r="Q19" s="203">
        <v>18</v>
      </c>
      <c r="R19" s="197"/>
      <c r="S19" s="197"/>
      <c r="T19" s="206"/>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8"/>
    </row>
    <row r="20" ht="15" customHeight="1">
      <c r="A20" s="203">
        <f>A19+1</f>
        <v>19</v>
      </c>
      <c r="B20" t="s" s="11">
        <v>145</v>
      </c>
      <c r="C20" s="217">
        <v>29</v>
      </c>
      <c r="D20" s="197"/>
      <c r="E20" s="203">
        <f>E19+1</f>
        <v>19</v>
      </c>
      <c r="F20" t="s" s="19">
        <v>194</v>
      </c>
      <c r="G20" s="203">
        <v>17</v>
      </c>
      <c r="H20" s="197"/>
      <c r="I20" s="203">
        <f>I19+1</f>
        <v>19</v>
      </c>
      <c r="J20" t="s" s="19">
        <v>98</v>
      </c>
      <c r="K20" s="203">
        <v>14</v>
      </c>
      <c r="L20" s="197"/>
      <c r="M20" s="203">
        <f>M19+1</f>
        <v>19</v>
      </c>
      <c r="N20" s="197"/>
      <c r="O20" s="197"/>
      <c r="P20" s="252"/>
      <c r="Q20" s="203">
        <v>19</v>
      </c>
      <c r="R20" s="197"/>
      <c r="S20" s="197"/>
      <c r="T20" s="20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8"/>
    </row>
    <row r="21" ht="15" customHeight="1">
      <c r="A21" s="203">
        <f>A20+1</f>
        <v>20</v>
      </c>
      <c r="B21" t="s" s="11">
        <v>194</v>
      </c>
      <c r="C21" s="217">
        <v>22</v>
      </c>
      <c r="D21" s="197"/>
      <c r="E21" s="203">
        <f>E20+1</f>
        <v>20</v>
      </c>
      <c r="F21" t="s" s="19">
        <v>143</v>
      </c>
      <c r="G21" s="203">
        <v>15</v>
      </c>
      <c r="H21" s="197"/>
      <c r="I21" s="203">
        <f>I20+1</f>
        <v>20</v>
      </c>
      <c r="J21" t="s" s="19">
        <v>143</v>
      </c>
      <c r="K21" s="203">
        <v>10</v>
      </c>
      <c r="L21" s="197"/>
      <c r="M21" s="203">
        <f>M20+1</f>
        <v>20</v>
      </c>
      <c r="N21" s="197"/>
      <c r="O21" s="197"/>
      <c r="P21" s="252"/>
      <c r="Q21" s="203">
        <v>20</v>
      </c>
      <c r="R21" s="197"/>
      <c r="S21" s="197"/>
      <c r="T21" s="206"/>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8"/>
    </row>
    <row r="22" ht="15" customHeight="1">
      <c r="A22" s="203">
        <v>21</v>
      </c>
      <c r="B22" t="s" s="19">
        <v>143</v>
      </c>
      <c r="C22" s="203">
        <v>21</v>
      </c>
      <c r="D22" s="197"/>
      <c r="E22" s="203">
        <v>21</v>
      </c>
      <c r="F22" t="s" s="19">
        <v>145</v>
      </c>
      <c r="G22" s="203">
        <v>8</v>
      </c>
      <c r="H22" s="197"/>
      <c r="I22" s="203">
        <v>21</v>
      </c>
      <c r="J22" t="s" s="19">
        <v>145</v>
      </c>
      <c r="K22" s="203">
        <v>8</v>
      </c>
      <c r="L22" s="197"/>
      <c r="M22" s="203">
        <v>21</v>
      </c>
      <c r="N22" s="197"/>
      <c r="O22" s="197"/>
      <c r="P22" s="252"/>
      <c r="Q22" s="203">
        <v>21</v>
      </c>
      <c r="R22" s="197"/>
      <c r="S22" s="197"/>
      <c r="T22" s="206"/>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8"/>
    </row>
    <row r="23" ht="15" customHeight="1">
      <c r="A23" s="203">
        <v>22</v>
      </c>
      <c r="B23" t="s" s="19">
        <v>160</v>
      </c>
      <c r="C23" s="203">
        <v>12</v>
      </c>
      <c r="D23" s="197"/>
      <c r="E23" s="203">
        <v>22</v>
      </c>
      <c r="F23" t="s" s="19">
        <v>160</v>
      </c>
      <c r="G23" s="203">
        <v>8</v>
      </c>
      <c r="H23" s="197"/>
      <c r="I23" s="203">
        <v>22</v>
      </c>
      <c r="J23" t="s" s="19">
        <v>160</v>
      </c>
      <c r="K23" s="203">
        <v>8</v>
      </c>
      <c r="L23" s="197"/>
      <c r="M23" s="203">
        <v>22</v>
      </c>
      <c r="N23" s="197"/>
      <c r="O23" s="197"/>
      <c r="P23" s="252"/>
      <c r="Q23" s="203">
        <v>22</v>
      </c>
      <c r="R23" s="197"/>
      <c r="S23" s="197"/>
      <c r="T23" s="206"/>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8"/>
    </row>
    <row r="24" ht="15" customHeight="1">
      <c r="A24" s="197"/>
      <c r="B24" s="218"/>
      <c r="C24" s="220"/>
      <c r="D24" s="197"/>
      <c r="E24" s="197"/>
      <c r="F24" s="218"/>
      <c r="G24" s="220"/>
      <c r="H24" s="197"/>
      <c r="I24" s="197"/>
      <c r="J24" s="218"/>
      <c r="K24" s="220"/>
      <c r="L24" s="197"/>
      <c r="M24" s="197"/>
      <c r="N24" s="221"/>
      <c r="O24" s="222"/>
      <c r="P24" s="207"/>
      <c r="Q24" s="201"/>
      <c r="R24" s="201"/>
      <c r="S24" s="201"/>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8"/>
    </row>
    <row r="25" ht="15" customHeight="1">
      <c r="A25" t="s" s="246">
        <v>311</v>
      </c>
      <c r="B25" s="196"/>
      <c r="C25" s="196"/>
      <c r="D25" s="247"/>
      <c r="E25" t="s" s="246">
        <v>312</v>
      </c>
      <c r="F25" s="196"/>
      <c r="G25" s="196"/>
      <c r="H25" s="247"/>
      <c r="I25" t="s" s="246">
        <v>313</v>
      </c>
      <c r="J25" s="196"/>
      <c r="K25" s="196"/>
      <c r="L25" s="197"/>
      <c r="M25" s="221"/>
      <c r="N25" s="224"/>
      <c r="O25" s="224"/>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8"/>
    </row>
    <row r="26" ht="15" customHeight="1">
      <c r="A26" s="203">
        <v>1</v>
      </c>
      <c r="B26" t="s" s="250">
        <v>44</v>
      </c>
      <c r="C26" s="251">
        <v>15</v>
      </c>
      <c r="D26" s="197"/>
      <c r="E26" s="203">
        <v>1</v>
      </c>
      <c r="F26" t="s" s="250">
        <v>44</v>
      </c>
      <c r="G26" s="251">
        <v>69</v>
      </c>
      <c r="H26" s="197"/>
      <c r="I26" s="203">
        <v>1</v>
      </c>
      <c r="J26" t="s" s="250">
        <v>44</v>
      </c>
      <c r="K26" s="251">
        <v>49</v>
      </c>
      <c r="L26" s="197"/>
      <c r="M26" s="223"/>
      <c r="N26" s="224"/>
      <c r="O26" s="224"/>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8"/>
    </row>
    <row r="27" ht="15" customHeight="1">
      <c r="A27" s="203">
        <v>2</v>
      </c>
      <c r="B27" t="s" s="262">
        <v>106</v>
      </c>
      <c r="C27" s="263">
        <v>4</v>
      </c>
      <c r="D27" s="197"/>
      <c r="E27" s="203">
        <v>2</v>
      </c>
      <c r="F27" t="s" s="250">
        <v>106</v>
      </c>
      <c r="G27" s="251">
        <v>55</v>
      </c>
      <c r="H27" s="197"/>
      <c r="I27" s="203">
        <v>2</v>
      </c>
      <c r="J27" t="s" s="250">
        <v>106</v>
      </c>
      <c r="K27" s="251">
        <v>46</v>
      </c>
      <c r="L27" s="197"/>
      <c r="M27" s="223"/>
      <c r="N27" s="224"/>
      <c r="O27" s="224"/>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8"/>
    </row>
    <row r="28" ht="15" customHeight="1">
      <c r="A28" s="203">
        <v>3</v>
      </c>
      <c r="B28" t="s" s="19">
        <v>95</v>
      </c>
      <c r="C28" s="203">
        <v>2</v>
      </c>
      <c r="D28" s="197"/>
      <c r="E28" s="203">
        <v>3</v>
      </c>
      <c r="F28" t="s" s="19">
        <v>95</v>
      </c>
      <c r="G28" s="203">
        <v>30</v>
      </c>
      <c r="H28" s="197"/>
      <c r="I28" s="203">
        <v>3</v>
      </c>
      <c r="J28" t="s" s="250">
        <v>87</v>
      </c>
      <c r="K28" s="251">
        <v>39</v>
      </c>
      <c r="L28" s="197"/>
      <c r="M28" s="223"/>
      <c r="N28" s="224"/>
      <c r="O28" s="224"/>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8"/>
    </row>
    <row r="29" ht="15" customHeight="1">
      <c r="A29" s="203">
        <v>4</v>
      </c>
      <c r="B29" t="s" s="250">
        <v>87</v>
      </c>
      <c r="C29" s="251">
        <v>2</v>
      </c>
      <c r="D29" s="197"/>
      <c r="E29" s="203">
        <v>4</v>
      </c>
      <c r="F29" t="s" s="250">
        <v>100</v>
      </c>
      <c r="G29" s="251">
        <v>27</v>
      </c>
      <c r="H29" s="197"/>
      <c r="I29" s="203">
        <v>4</v>
      </c>
      <c r="J29" t="s" s="19">
        <v>95</v>
      </c>
      <c r="K29" s="203">
        <v>27</v>
      </c>
      <c r="L29" s="197"/>
      <c r="M29" s="223"/>
      <c r="N29" s="224"/>
      <c r="O29" s="224"/>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8"/>
    </row>
    <row r="30" ht="15" customHeight="1">
      <c r="A30" s="203">
        <v>5</v>
      </c>
      <c r="B30" t="s" s="19">
        <v>79</v>
      </c>
      <c r="C30" s="203">
        <v>1</v>
      </c>
      <c r="D30" s="197"/>
      <c r="E30" s="203">
        <v>5</v>
      </c>
      <c r="F30" t="s" s="250">
        <v>87</v>
      </c>
      <c r="G30" s="251">
        <v>24</v>
      </c>
      <c r="H30" s="197"/>
      <c r="I30" s="203">
        <v>5</v>
      </c>
      <c r="J30" t="s" s="250">
        <v>314</v>
      </c>
      <c r="K30" s="251">
        <v>26</v>
      </c>
      <c r="L30" s="197"/>
      <c r="M30" s="223"/>
      <c r="N30" s="224"/>
      <c r="O30" s="224"/>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8"/>
    </row>
    <row r="31" ht="15" customHeight="1">
      <c r="A31" s="203">
        <v>6</v>
      </c>
      <c r="B31" t="s" s="19">
        <v>62</v>
      </c>
      <c r="C31" s="203">
        <v>1</v>
      </c>
      <c r="D31" s="197"/>
      <c r="E31" s="203">
        <v>6</v>
      </c>
      <c r="F31" t="s" s="19">
        <v>134</v>
      </c>
      <c r="G31" s="203">
        <v>24</v>
      </c>
      <c r="H31" s="197"/>
      <c r="I31" s="203">
        <v>6</v>
      </c>
      <c r="J31" t="s" s="19">
        <v>62</v>
      </c>
      <c r="K31" s="203">
        <v>24</v>
      </c>
      <c r="L31" s="197"/>
      <c r="M31" s="223"/>
      <c r="N31" s="224"/>
      <c r="O31" s="224"/>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8"/>
    </row>
    <row r="32" ht="15" customHeight="1">
      <c r="A32" s="203">
        <v>7</v>
      </c>
      <c r="B32" s="197"/>
      <c r="C32" s="197"/>
      <c r="D32" s="197"/>
      <c r="E32" s="203">
        <v>7</v>
      </c>
      <c r="F32" t="s" s="19">
        <v>62</v>
      </c>
      <c r="G32" s="203">
        <v>22</v>
      </c>
      <c r="H32" s="197"/>
      <c r="I32" s="203">
        <v>7</v>
      </c>
      <c r="J32" t="s" s="19">
        <v>140</v>
      </c>
      <c r="K32" s="203">
        <v>24</v>
      </c>
      <c r="L32" s="197"/>
      <c r="M32" s="223"/>
      <c r="N32" s="224"/>
      <c r="O32" s="224"/>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8"/>
    </row>
    <row r="33" ht="15" customHeight="1">
      <c r="A33" s="203">
        <v>8</v>
      </c>
      <c r="B33" s="197"/>
      <c r="C33" s="197"/>
      <c r="D33" s="197"/>
      <c r="E33" s="203">
        <v>8</v>
      </c>
      <c r="F33" t="s" s="255">
        <v>124</v>
      </c>
      <c r="G33" s="256">
        <v>20</v>
      </c>
      <c r="H33" s="197"/>
      <c r="I33" s="203">
        <v>8</v>
      </c>
      <c r="J33" t="s" s="19">
        <v>124</v>
      </c>
      <c r="K33" s="203">
        <v>21</v>
      </c>
      <c r="L33" s="197"/>
      <c r="M33" s="223"/>
      <c r="N33" s="224"/>
      <c r="O33" s="224"/>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8"/>
    </row>
    <row r="34" ht="15" customHeight="1">
      <c r="A34" s="203">
        <v>9</v>
      </c>
      <c r="B34" s="197"/>
      <c r="C34" s="197"/>
      <c r="D34" s="197"/>
      <c r="E34" s="203">
        <v>9</v>
      </c>
      <c r="F34" t="s" s="19">
        <v>136</v>
      </c>
      <c r="G34" s="203">
        <v>18</v>
      </c>
      <c r="H34" s="197"/>
      <c r="I34" s="203">
        <v>9</v>
      </c>
      <c r="J34" t="s" s="19">
        <v>79</v>
      </c>
      <c r="K34" s="203">
        <v>20</v>
      </c>
      <c r="L34" s="197"/>
      <c r="M34" s="223"/>
      <c r="N34" s="224"/>
      <c r="O34" s="224"/>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8"/>
    </row>
    <row r="35" ht="15" customHeight="1">
      <c r="A35" s="203">
        <v>10</v>
      </c>
      <c r="B35" s="197"/>
      <c r="C35" s="197"/>
      <c r="D35" s="197"/>
      <c r="E35" s="203">
        <v>10</v>
      </c>
      <c r="F35" t="s" s="255">
        <v>195</v>
      </c>
      <c r="G35" s="256">
        <v>17</v>
      </c>
      <c r="H35" s="197"/>
      <c r="I35" s="203">
        <v>10</v>
      </c>
      <c r="J35" t="s" s="19">
        <v>141</v>
      </c>
      <c r="K35" s="203">
        <v>20</v>
      </c>
      <c r="L35" s="197"/>
      <c r="M35" s="223"/>
      <c r="N35" s="224"/>
      <c r="O35" s="224"/>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8"/>
    </row>
    <row r="36" ht="15" customHeight="1">
      <c r="A36" s="203">
        <f>A35+1</f>
        <v>11</v>
      </c>
      <c r="B36" s="197"/>
      <c r="C36" s="197"/>
      <c r="D36" s="197"/>
      <c r="E36" s="203">
        <f>E35+1</f>
        <v>11</v>
      </c>
      <c r="F36" t="s" s="19">
        <v>98</v>
      </c>
      <c r="G36" s="203">
        <v>16</v>
      </c>
      <c r="H36" s="197"/>
      <c r="I36" s="203">
        <f>I35+1</f>
        <v>11</v>
      </c>
      <c r="J36" t="s" s="19">
        <v>134</v>
      </c>
      <c r="K36" s="203">
        <v>20</v>
      </c>
      <c r="L36" s="197"/>
      <c r="M36" s="223"/>
      <c r="N36" s="224"/>
      <c r="O36" s="224"/>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8"/>
    </row>
    <row r="37" ht="15" customHeight="1">
      <c r="A37" s="203">
        <f>A36+1</f>
        <v>12</v>
      </c>
      <c r="B37" s="197"/>
      <c r="C37" s="197"/>
      <c r="D37" s="197"/>
      <c r="E37" s="203">
        <f>E36+1</f>
        <v>12</v>
      </c>
      <c r="F37" t="s" s="19">
        <v>79</v>
      </c>
      <c r="G37" s="203">
        <v>15</v>
      </c>
      <c r="H37" s="197"/>
      <c r="I37" s="203">
        <f>I36+1</f>
        <v>12</v>
      </c>
      <c r="J37" t="s" s="19">
        <v>98</v>
      </c>
      <c r="K37" s="203">
        <v>18</v>
      </c>
      <c r="L37" s="197"/>
      <c r="M37" s="223"/>
      <c r="N37" s="224"/>
      <c r="O37" s="224"/>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8"/>
    </row>
    <row r="38" ht="15" customHeight="1">
      <c r="A38" s="203">
        <f>A37+1</f>
        <v>13</v>
      </c>
      <c r="B38" s="197"/>
      <c r="C38" s="197"/>
      <c r="D38" s="197"/>
      <c r="E38" s="203">
        <f>E37+1</f>
        <v>13</v>
      </c>
      <c r="F38" t="s" s="19">
        <v>76</v>
      </c>
      <c r="G38" s="203">
        <v>12</v>
      </c>
      <c r="H38" s="197"/>
      <c r="I38" s="203">
        <f>I37+1</f>
        <v>13</v>
      </c>
      <c r="J38" t="s" s="255">
        <v>136</v>
      </c>
      <c r="K38" s="256">
        <v>16</v>
      </c>
      <c r="L38" s="197"/>
      <c r="M38" s="223"/>
      <c r="N38" s="224"/>
      <c r="O38" s="224"/>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8"/>
    </row>
    <row r="39" ht="15" customHeight="1">
      <c r="A39" s="203">
        <f>A38+1</f>
        <v>14</v>
      </c>
      <c r="B39" s="197"/>
      <c r="C39" s="197"/>
      <c r="D39" s="197"/>
      <c r="E39" s="203">
        <f>E38+1</f>
        <v>14</v>
      </c>
      <c r="F39" t="s" s="19">
        <v>133</v>
      </c>
      <c r="G39" s="203">
        <v>9</v>
      </c>
      <c r="H39" s="197"/>
      <c r="I39" s="203">
        <f>I38+1</f>
        <v>14</v>
      </c>
      <c r="J39" t="s" s="19">
        <v>310</v>
      </c>
      <c r="K39" s="203">
        <v>15</v>
      </c>
      <c r="L39" s="197"/>
      <c r="M39" s="223"/>
      <c r="N39" s="224"/>
      <c r="O39" s="224"/>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8"/>
    </row>
    <row r="40" ht="15" customHeight="1">
      <c r="A40" s="203">
        <f>A39+1</f>
        <v>15</v>
      </c>
      <c r="B40" s="197"/>
      <c r="C40" s="197"/>
      <c r="D40" s="197"/>
      <c r="E40" s="203">
        <f>E39+1</f>
        <v>15</v>
      </c>
      <c r="F40" t="s" s="19">
        <v>143</v>
      </c>
      <c r="G40" s="203">
        <v>9</v>
      </c>
      <c r="H40" s="197"/>
      <c r="I40" s="203">
        <f>I39+1</f>
        <v>15</v>
      </c>
      <c r="J40" t="s" s="19">
        <v>194</v>
      </c>
      <c r="K40" s="203">
        <v>14</v>
      </c>
      <c r="L40" s="197"/>
      <c r="M40" s="223"/>
      <c r="N40" s="224"/>
      <c r="O40" s="224"/>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8"/>
    </row>
    <row r="41" ht="15" customHeight="1">
      <c r="A41" s="203">
        <v>16</v>
      </c>
      <c r="B41" s="197"/>
      <c r="C41" s="197"/>
      <c r="D41" s="197"/>
      <c r="E41" s="203">
        <f>E40+1</f>
        <v>16</v>
      </c>
      <c r="F41" t="s" s="19">
        <v>197</v>
      </c>
      <c r="G41" s="203">
        <v>8</v>
      </c>
      <c r="H41" s="197"/>
      <c r="I41" s="203">
        <f>I40+1</f>
        <v>16</v>
      </c>
      <c r="J41" t="s" s="255">
        <v>76</v>
      </c>
      <c r="K41" s="256">
        <v>13</v>
      </c>
      <c r="L41" s="197"/>
      <c r="M41" s="223"/>
      <c r="N41" s="224"/>
      <c r="O41" s="224"/>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8"/>
    </row>
    <row r="42" ht="15" customHeight="1">
      <c r="A42" s="203">
        <v>17</v>
      </c>
      <c r="B42" s="197"/>
      <c r="C42" s="197"/>
      <c r="D42" s="197"/>
      <c r="E42" s="203">
        <f>E41+1</f>
        <v>17</v>
      </c>
      <c r="F42" t="s" s="19">
        <v>141</v>
      </c>
      <c r="G42" s="203">
        <v>8</v>
      </c>
      <c r="H42" s="197"/>
      <c r="I42" s="203">
        <f>I41+1</f>
        <v>17</v>
      </c>
      <c r="J42" t="s" s="19">
        <v>133</v>
      </c>
      <c r="K42" s="203">
        <v>12</v>
      </c>
      <c r="L42" s="197"/>
      <c r="M42" s="223"/>
      <c r="N42" s="224"/>
      <c r="O42" s="224"/>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8"/>
    </row>
    <row r="43" ht="15" customHeight="1">
      <c r="A43" s="203">
        <v>18</v>
      </c>
      <c r="B43" s="197"/>
      <c r="C43" s="197"/>
      <c r="D43" s="197"/>
      <c r="E43" s="203">
        <f>E42+1</f>
        <v>18</v>
      </c>
      <c r="F43" t="s" s="19">
        <v>140</v>
      </c>
      <c r="G43" s="203">
        <v>7</v>
      </c>
      <c r="H43" s="197"/>
      <c r="I43" s="203">
        <f>I42+1</f>
        <v>18</v>
      </c>
      <c r="J43" t="s" s="19">
        <v>197</v>
      </c>
      <c r="K43" s="203">
        <v>11</v>
      </c>
      <c r="L43" s="197"/>
      <c r="M43" s="223"/>
      <c r="N43" s="224"/>
      <c r="O43" s="224"/>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8"/>
    </row>
    <row r="44" ht="15" customHeight="1">
      <c r="A44" s="203">
        <v>19</v>
      </c>
      <c r="B44" s="197"/>
      <c r="C44" s="197"/>
      <c r="D44" s="197"/>
      <c r="E44" s="203">
        <f>E43+1</f>
        <v>19</v>
      </c>
      <c r="F44" t="s" s="19">
        <v>144</v>
      </c>
      <c r="G44" s="203">
        <v>6</v>
      </c>
      <c r="H44" s="197"/>
      <c r="I44" s="203">
        <f>I43+1</f>
        <v>19</v>
      </c>
      <c r="J44" t="s" s="19">
        <v>144</v>
      </c>
      <c r="K44" s="203">
        <v>9</v>
      </c>
      <c r="L44" s="197"/>
      <c r="M44" s="223"/>
      <c r="N44" s="224"/>
      <c r="O44" s="224"/>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c r="IC44" s="207"/>
      <c r="ID44" s="207"/>
      <c r="IE44" s="207"/>
      <c r="IF44" s="207"/>
      <c r="IG44" s="207"/>
      <c r="IH44" s="207"/>
      <c r="II44" s="207"/>
      <c r="IJ44" s="207"/>
      <c r="IK44" s="207"/>
      <c r="IL44" s="207"/>
      <c r="IM44" s="207"/>
      <c r="IN44" s="207"/>
      <c r="IO44" s="207"/>
      <c r="IP44" s="207"/>
      <c r="IQ44" s="208"/>
    </row>
    <row r="45" ht="15" customHeight="1">
      <c r="A45" s="203">
        <v>20</v>
      </c>
      <c r="B45" s="197"/>
      <c r="C45" s="197"/>
      <c r="D45" s="197"/>
      <c r="E45" s="203">
        <f>E44+1</f>
        <v>20</v>
      </c>
      <c r="F45" t="s" s="19">
        <v>145</v>
      </c>
      <c r="G45" s="203">
        <v>5</v>
      </c>
      <c r="H45" s="197"/>
      <c r="I45" s="203">
        <f>I44+1</f>
        <v>20</v>
      </c>
      <c r="J45" t="s" s="19">
        <v>143</v>
      </c>
      <c r="K45" s="203">
        <v>9</v>
      </c>
      <c r="L45" s="197"/>
      <c r="M45" s="227"/>
      <c r="N45" s="224"/>
      <c r="O45" s="224"/>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c r="IC45" s="207"/>
      <c r="ID45" s="207"/>
      <c r="IE45" s="207"/>
      <c r="IF45" s="207"/>
      <c r="IG45" s="207"/>
      <c r="IH45" s="207"/>
      <c r="II45" s="207"/>
      <c r="IJ45" s="207"/>
      <c r="IK45" s="207"/>
      <c r="IL45" s="207"/>
      <c r="IM45" s="207"/>
      <c r="IN45" s="207"/>
      <c r="IO45" s="207"/>
      <c r="IP45" s="207"/>
      <c r="IQ45" s="208"/>
    </row>
    <row r="46" ht="15" customHeight="1">
      <c r="A46" s="203">
        <v>21</v>
      </c>
      <c r="B46" s="197"/>
      <c r="C46" s="197"/>
      <c r="D46" s="197"/>
      <c r="E46" s="203">
        <v>21</v>
      </c>
      <c r="F46" t="s" s="258">
        <v>194</v>
      </c>
      <c r="G46" s="259">
        <v>4</v>
      </c>
      <c r="H46" s="197"/>
      <c r="I46" s="203">
        <v>21</v>
      </c>
      <c r="J46" t="s" s="19">
        <v>145</v>
      </c>
      <c r="K46" s="203">
        <v>4</v>
      </c>
      <c r="L46" s="197"/>
      <c r="M46" s="197"/>
      <c r="N46" s="223"/>
      <c r="O46" s="224"/>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8"/>
    </row>
    <row r="47" ht="15" customHeight="1">
      <c r="A47" s="203">
        <v>22</v>
      </c>
      <c r="B47" s="197"/>
      <c r="C47" s="197"/>
      <c r="D47" s="197"/>
      <c r="E47" s="203">
        <v>22</v>
      </c>
      <c r="F47" t="s" s="264">
        <v>160</v>
      </c>
      <c r="G47" s="265">
        <v>3</v>
      </c>
      <c r="H47" s="197"/>
      <c r="I47" s="203">
        <v>22</v>
      </c>
      <c r="J47" t="s" s="19">
        <v>160</v>
      </c>
      <c r="K47" s="203">
        <v>1</v>
      </c>
      <c r="L47" s="197"/>
      <c r="M47" s="197"/>
      <c r="N47" s="223"/>
      <c r="O47" s="224"/>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8"/>
    </row>
    <row r="48" ht="15" customHeight="1">
      <c r="A48" s="197"/>
      <c r="B48" s="218"/>
      <c r="C48" s="220"/>
      <c r="D48" s="197"/>
      <c r="E48" s="197"/>
      <c r="F48" s="227"/>
      <c r="G48" s="238"/>
      <c r="H48" s="197"/>
      <c r="I48" s="218"/>
      <c r="J48" s="219"/>
      <c r="K48" s="220"/>
      <c r="L48" s="197"/>
      <c r="M48" s="197"/>
      <c r="N48" s="227"/>
      <c r="O48" s="228"/>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6"/>
      <c r="BX48" s="266"/>
      <c r="BY48" s="266"/>
      <c r="BZ48" s="266"/>
      <c r="CA48" s="266"/>
      <c r="CB48" s="266"/>
      <c r="CC48" s="266"/>
      <c r="CD48" s="266"/>
      <c r="CE48" s="266"/>
      <c r="CF48" s="266"/>
      <c r="CG48" s="266"/>
      <c r="CH48" s="266"/>
      <c r="CI48" s="266"/>
      <c r="CJ48" s="266"/>
      <c r="CK48" s="266"/>
      <c r="CL48" s="266"/>
      <c r="CM48" s="266"/>
      <c r="CN48" s="266"/>
      <c r="CO48" s="266"/>
      <c r="CP48" s="266"/>
      <c r="CQ48" s="266"/>
      <c r="CR48" s="266"/>
      <c r="CS48" s="266"/>
      <c r="CT48" s="266"/>
      <c r="CU48" s="266"/>
      <c r="CV48" s="266"/>
      <c r="CW48" s="266"/>
      <c r="CX48" s="266"/>
      <c r="CY48" s="266"/>
      <c r="CZ48" s="266"/>
      <c r="DA48" s="266"/>
      <c r="DB48" s="266"/>
      <c r="DC48" s="266"/>
      <c r="DD48" s="266"/>
      <c r="DE48" s="266"/>
      <c r="DF48" s="266"/>
      <c r="DG48" s="266"/>
      <c r="DH48" s="266"/>
      <c r="DI48" s="266"/>
      <c r="DJ48" s="266"/>
      <c r="DK48" s="266"/>
      <c r="DL48" s="266"/>
      <c r="DM48" s="266"/>
      <c r="DN48" s="266"/>
      <c r="DO48" s="266"/>
      <c r="DP48" s="266"/>
      <c r="DQ48" s="266"/>
      <c r="DR48" s="266"/>
      <c r="DS48" s="266"/>
      <c r="DT48" s="266"/>
      <c r="DU48" s="266"/>
      <c r="DV48" s="266"/>
      <c r="DW48" s="266"/>
      <c r="DX48" s="266"/>
      <c r="DY48" s="266"/>
      <c r="DZ48" s="266"/>
      <c r="EA48" s="266"/>
      <c r="EB48" s="266"/>
      <c r="EC48" s="266"/>
      <c r="ED48" s="266"/>
      <c r="EE48" s="266"/>
      <c r="EF48" s="266"/>
      <c r="EG48" s="266"/>
      <c r="EH48" s="266"/>
      <c r="EI48" s="266"/>
      <c r="EJ48" s="266"/>
      <c r="EK48" s="266"/>
      <c r="EL48" s="266"/>
      <c r="EM48" s="266"/>
      <c r="EN48" s="266"/>
      <c r="EO48" s="266"/>
      <c r="EP48" s="266"/>
      <c r="EQ48" s="266"/>
      <c r="ER48" s="266"/>
      <c r="ES48" s="266"/>
      <c r="ET48" s="266"/>
      <c r="EU48" s="266"/>
      <c r="EV48" s="266"/>
      <c r="EW48" s="266"/>
      <c r="EX48" s="266"/>
      <c r="EY48" s="266"/>
      <c r="EZ48" s="266"/>
      <c r="FA48" s="266"/>
      <c r="FB48" s="266"/>
      <c r="FC48" s="266"/>
      <c r="FD48" s="266"/>
      <c r="FE48" s="266"/>
      <c r="FF48" s="266"/>
      <c r="FG48" s="266"/>
      <c r="FH48" s="266"/>
      <c r="FI48" s="266"/>
      <c r="FJ48" s="266"/>
      <c r="FK48" s="266"/>
      <c r="FL48" s="266"/>
      <c r="FM48" s="266"/>
      <c r="FN48" s="266"/>
      <c r="FO48" s="266"/>
      <c r="FP48" s="266"/>
      <c r="FQ48" s="266"/>
      <c r="FR48" s="266"/>
      <c r="FS48" s="266"/>
      <c r="FT48" s="266"/>
      <c r="FU48" s="266"/>
      <c r="FV48" s="266"/>
      <c r="FW48" s="266"/>
      <c r="FX48" s="266"/>
      <c r="FY48" s="266"/>
      <c r="FZ48" s="266"/>
      <c r="GA48" s="266"/>
      <c r="GB48" s="266"/>
      <c r="GC48" s="266"/>
      <c r="GD48" s="266"/>
      <c r="GE48" s="266"/>
      <c r="GF48" s="266"/>
      <c r="GG48" s="266"/>
      <c r="GH48" s="266"/>
      <c r="GI48" s="266"/>
      <c r="GJ48" s="266"/>
      <c r="GK48" s="266"/>
      <c r="GL48" s="266"/>
      <c r="GM48" s="266"/>
      <c r="GN48" s="266"/>
      <c r="GO48" s="266"/>
      <c r="GP48" s="266"/>
      <c r="GQ48" s="266"/>
      <c r="GR48" s="266"/>
      <c r="GS48" s="266"/>
      <c r="GT48" s="266"/>
      <c r="GU48" s="266"/>
      <c r="GV48" s="266"/>
      <c r="GW48" s="266"/>
      <c r="GX48" s="266"/>
      <c r="GY48" s="266"/>
      <c r="GZ48" s="266"/>
      <c r="HA48" s="266"/>
      <c r="HB48" s="266"/>
      <c r="HC48" s="266"/>
      <c r="HD48" s="266"/>
      <c r="HE48" s="266"/>
      <c r="HF48" s="266"/>
      <c r="HG48" s="266"/>
      <c r="HH48" s="266"/>
      <c r="HI48" s="266"/>
      <c r="HJ48" s="266"/>
      <c r="HK48" s="266"/>
      <c r="HL48" s="266"/>
      <c r="HM48" s="266"/>
      <c r="HN48" s="266"/>
      <c r="HO48" s="266"/>
      <c r="HP48" s="266"/>
      <c r="HQ48" s="266"/>
      <c r="HR48" s="266"/>
      <c r="HS48" s="266"/>
      <c r="HT48" s="266"/>
      <c r="HU48" s="266"/>
      <c r="HV48" s="266"/>
      <c r="HW48" s="266"/>
      <c r="HX48" s="266"/>
      <c r="HY48" s="266"/>
      <c r="HZ48" s="266"/>
      <c r="IA48" s="266"/>
      <c r="IB48" s="266"/>
      <c r="IC48" s="266"/>
      <c r="ID48" s="266"/>
      <c r="IE48" s="266"/>
      <c r="IF48" s="266"/>
      <c r="IG48" s="266"/>
      <c r="IH48" s="266"/>
      <c r="II48" s="266"/>
      <c r="IJ48" s="266"/>
      <c r="IK48" s="266"/>
      <c r="IL48" s="266"/>
      <c r="IM48" s="266"/>
      <c r="IN48" s="266"/>
      <c r="IO48" s="266"/>
      <c r="IP48" s="266"/>
      <c r="IQ48" s="267"/>
    </row>
  </sheetData>
  <mergeCells count="8">
    <mergeCell ref="I1:K1"/>
    <mergeCell ref="M1:O1"/>
    <mergeCell ref="A1:C1"/>
    <mergeCell ref="E1:G1"/>
    <mergeCell ref="Q1:S1"/>
    <mergeCell ref="A25:C25"/>
    <mergeCell ref="E25:G25"/>
    <mergeCell ref="I25:K25"/>
  </mergeCell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21.xml><?xml version="1.0" encoding="utf-8"?>
<worksheet xmlns:r="http://schemas.openxmlformats.org/officeDocument/2006/relationships" xmlns="http://schemas.openxmlformats.org/spreadsheetml/2006/main">
  <sheetPr>
    <pageSetUpPr fitToPage="1"/>
  </sheetPr>
  <dimension ref="A2:N80"/>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22.8516" style="268" customWidth="1"/>
    <col min="2" max="2" width="12.6562" style="268" customWidth="1"/>
    <col min="3" max="3" width="18.1719" style="268" customWidth="1"/>
    <col min="4" max="4" width="12.6562" style="268" customWidth="1"/>
    <col min="5" max="5" width="6.99219" style="268" customWidth="1"/>
    <col min="6" max="6" width="6.5" style="268" customWidth="1"/>
    <col min="7" max="7" width="6.78906" style="268" customWidth="1"/>
    <col min="8" max="8" width="6.05469" style="268" customWidth="1"/>
    <col min="9" max="9" width="5.20312" style="268" customWidth="1"/>
    <col min="10" max="10" width="7.125" style="268" customWidth="1"/>
    <col min="11" max="11" width="5.77344" style="268" customWidth="1"/>
    <col min="12" max="12" width="7.66406" style="268" customWidth="1"/>
    <col min="13" max="13" width="8.875" style="268" customWidth="1"/>
    <col min="14" max="14" width="8.09375" style="268" customWidth="1"/>
    <col min="15" max="256" width="16.3516" style="268" customWidth="1"/>
  </cols>
  <sheetData>
    <row r="1" ht="16" customHeight="1">
      <c r="A1" t="s" s="7">
        <v>254</v>
      </c>
      <c r="B1" s="7"/>
      <c r="C1" s="7"/>
      <c r="D1" s="7"/>
      <c r="E1" s="7"/>
      <c r="F1" s="7"/>
      <c r="G1" s="7"/>
      <c r="H1" s="7"/>
      <c r="I1" s="7"/>
      <c r="J1" s="7"/>
      <c r="K1" s="7"/>
      <c r="L1" s="7"/>
      <c r="M1" s="7"/>
      <c r="N1" s="7"/>
    </row>
    <row r="2" ht="14.5" customHeight="1">
      <c r="A2" t="s" s="158">
        <v>6</v>
      </c>
      <c r="B2" t="s" s="149">
        <v>122</v>
      </c>
      <c r="C2" t="s" s="150">
        <v>256</v>
      </c>
      <c r="D2" t="s" s="149">
        <v>7</v>
      </c>
      <c r="E2" t="s" s="149">
        <v>8</v>
      </c>
      <c r="F2" t="s" s="149">
        <v>9</v>
      </c>
      <c r="G2" t="s" s="149">
        <v>10</v>
      </c>
      <c r="H2" t="s" s="149">
        <v>11</v>
      </c>
      <c r="I2" t="s" s="149">
        <v>12</v>
      </c>
      <c r="J2" t="s" s="149">
        <v>13</v>
      </c>
      <c r="K2" t="s" s="149">
        <v>14</v>
      </c>
      <c r="L2" t="s" s="149">
        <v>15</v>
      </c>
      <c r="M2" t="s" s="149">
        <v>16</v>
      </c>
      <c r="N2" t="s" s="149">
        <v>17</v>
      </c>
    </row>
    <row r="3" ht="14.5" customHeight="1">
      <c r="A3" s="151"/>
      <c r="B3" s="152"/>
      <c r="C3" s="153"/>
      <c r="D3" s="152"/>
      <c r="E3" s="152"/>
      <c r="F3" s="152"/>
      <c r="G3" s="152"/>
      <c r="H3" s="152"/>
      <c r="I3" s="152"/>
      <c r="J3" s="152"/>
      <c r="K3" s="152"/>
      <c r="L3" s="152"/>
      <c r="M3" s="152"/>
      <c r="N3" s="152"/>
    </row>
    <row r="4" ht="14.5" customHeight="1">
      <c r="A4" t="s" s="163">
        <v>127</v>
      </c>
      <c r="B4" s="155">
        <v>2018</v>
      </c>
      <c r="C4" t="s" s="156">
        <v>264</v>
      </c>
      <c r="D4" s="155">
        <f>'Baseball Card Page - All Season'!D32</f>
        <v>41</v>
      </c>
      <c r="E4" s="155">
        <f>'Baseball Card Page - All Season'!E32</f>
        <v>33</v>
      </c>
      <c r="F4" s="155">
        <f>'Baseball Card Page - All Season'!F32</f>
        <v>0.804878048780488</v>
      </c>
      <c r="G4" s="155">
        <f>'Baseball Card Page - All Season'!G32</f>
        <v>11</v>
      </c>
      <c r="H4" s="155">
        <f>'Baseball Card Page - All Season'!H32</f>
        <v>18</v>
      </c>
      <c r="I4" s="155">
        <f>'Baseball Card Page - All Season'!I32</f>
        <v>1</v>
      </c>
      <c r="J4" s="155">
        <f>'Baseball Card Page - All Season'!J32</f>
        <v>3</v>
      </c>
      <c r="K4" s="155">
        <f>'Baseball Card Page - All Season'!K32</f>
        <v>24</v>
      </c>
      <c r="L4" s="155">
        <f>'Baseball Card Page - All Season'!L32</f>
        <v>16</v>
      </c>
      <c r="M4" s="155">
        <f>'Baseball Card Page - All Season'!M32</f>
        <v>0.959424242424242</v>
      </c>
      <c r="N4" s="155">
        <f>'Baseball Card Page - All Season'!N32</f>
        <v>1.76430229120473</v>
      </c>
    </row>
    <row r="5" ht="14.5" customHeight="1">
      <c r="A5" t="s" s="158">
        <v>258</v>
      </c>
      <c r="B5" s="159"/>
      <c r="C5" s="160"/>
      <c r="D5" s="269">
        <f>SUM(D3:D4)</f>
        <v>41</v>
      </c>
      <c r="E5" s="161">
        <f>SUM(E3:E4)</f>
        <v>33</v>
      </c>
      <c r="F5" s="162">
        <f>E5/D5</f>
        <v>0.804878048780488</v>
      </c>
      <c r="G5" s="161">
        <f>SUM(G3:G4)</f>
        <v>11</v>
      </c>
      <c r="H5" s="161">
        <f>SUM(H3:H4)</f>
        <v>18</v>
      </c>
      <c r="I5" s="161">
        <f>SUM(I3:I4)</f>
        <v>1</v>
      </c>
      <c r="J5" s="161">
        <f>SUM(J3:J4)</f>
        <v>3</v>
      </c>
      <c r="K5" s="161">
        <f>SUM(K3:K4)</f>
        <v>24</v>
      </c>
      <c r="L5" s="161">
        <f>SUM(L3:L4)</f>
        <v>16</v>
      </c>
      <c r="M5" s="162">
        <f>(H5*1.33+I5*1.67+J5*2)/E5</f>
        <v>0.957878787878788</v>
      </c>
      <c r="N5" s="161">
        <f>M5+F5</f>
        <v>1.76275683665928</v>
      </c>
    </row>
    <row r="6" ht="14.5" customHeight="1">
      <c r="A6" s="151"/>
      <c r="B6" s="152"/>
      <c r="C6" s="153"/>
      <c r="D6" s="152"/>
      <c r="E6" s="152"/>
      <c r="F6" s="152"/>
      <c r="G6" s="152"/>
      <c r="H6" s="152"/>
      <c r="I6" s="152"/>
      <c r="J6" s="152"/>
      <c r="K6" s="152"/>
      <c r="L6" s="152"/>
      <c r="M6" s="152"/>
      <c r="N6" s="152"/>
    </row>
    <row r="7" ht="14.5" customHeight="1">
      <c r="A7" t="s" s="163">
        <v>104</v>
      </c>
      <c r="B7" s="155">
        <v>2018</v>
      </c>
      <c r="C7" t="s" s="156">
        <v>264</v>
      </c>
      <c r="D7" s="155">
        <f>'Baseball Card Page - All Season'!D37</f>
        <v>47</v>
      </c>
      <c r="E7" s="155">
        <f>'Baseball Card Page - All Season'!E37</f>
        <v>26</v>
      </c>
      <c r="F7" s="155">
        <f>'Baseball Card Page - All Season'!F37</f>
        <v>0.553191489361702</v>
      </c>
      <c r="G7" s="155">
        <f>'Baseball Card Page - All Season'!G37</f>
        <v>19</v>
      </c>
      <c r="H7" s="155">
        <f>'Baseball Card Page - All Season'!H37</f>
        <v>5</v>
      </c>
      <c r="I7" s="155">
        <f>'Baseball Card Page - All Season'!I37</f>
        <v>2</v>
      </c>
      <c r="J7" s="155">
        <f>'Baseball Card Page - All Season'!J37</f>
        <v>1</v>
      </c>
      <c r="K7" s="155">
        <f>'Baseball Card Page - All Season'!K37</f>
        <v>24</v>
      </c>
      <c r="L7" s="155">
        <f>'Baseball Card Page - All Season'!L37</f>
        <v>19</v>
      </c>
      <c r="M7" s="155">
        <f>'Baseball Card Page - All Season'!M37</f>
        <v>0.4615</v>
      </c>
      <c r="N7" s="155">
        <f>'Baseball Card Page - All Season'!N37</f>
        <v>1.0146914893617</v>
      </c>
    </row>
    <row r="8" ht="14.5" customHeight="1">
      <c r="A8" t="s" s="158">
        <v>258</v>
      </c>
      <c r="B8" s="159"/>
      <c r="C8" s="160"/>
      <c r="D8" s="270">
        <f>SUM(D7:D7)</f>
        <v>47</v>
      </c>
      <c r="E8" s="241">
        <f>SUM(E7:E7)</f>
        <v>26</v>
      </c>
      <c r="F8" s="162">
        <f>E8/D8</f>
        <v>0.553191489361702</v>
      </c>
      <c r="G8" s="242">
        <f>SUM(G7:G7)</f>
        <v>19</v>
      </c>
      <c r="H8" s="243">
        <f>SUM(H7:H7)</f>
        <v>5</v>
      </c>
      <c r="I8" s="244">
        <f>SUM(I7:I7)</f>
        <v>2</v>
      </c>
      <c r="J8" s="161">
        <f>SUM(J7:J7)</f>
        <v>1</v>
      </c>
      <c r="K8" s="241">
        <f>SUM(K7:K7)</f>
        <v>24</v>
      </c>
      <c r="L8" s="243">
        <f>SUM(L7:L7)</f>
        <v>19</v>
      </c>
      <c r="M8" s="162">
        <f>(H8*1.33+I8*1.67+J8*2)/E8</f>
        <v>0.461153846153846</v>
      </c>
      <c r="N8" s="161">
        <f>M8+F8</f>
        <v>1.01434533551555</v>
      </c>
    </row>
    <row r="9" ht="14.5" customHeight="1">
      <c r="A9" s="151"/>
      <c r="B9" s="165"/>
      <c r="C9" s="165"/>
      <c r="D9" s="165"/>
      <c r="E9" s="165"/>
      <c r="F9" s="165"/>
      <c r="G9" s="165"/>
      <c r="H9" s="165"/>
      <c r="I9" s="165"/>
      <c r="J9" s="165"/>
      <c r="K9" s="165"/>
      <c r="L9" s="165"/>
      <c r="M9" s="165"/>
      <c r="N9" s="165"/>
    </row>
    <row r="10" ht="14.5" customHeight="1">
      <c r="A10" t="s" s="163">
        <v>97</v>
      </c>
      <c r="B10" s="155">
        <v>2017</v>
      </c>
      <c r="C10" t="s" s="156">
        <v>264</v>
      </c>
      <c r="D10" s="155">
        <f>'Baseball Card Page - All Season'!D60</f>
        <v>56</v>
      </c>
      <c r="E10" s="155">
        <f>'Baseball Card Page - All Season'!E60</f>
        <v>48</v>
      </c>
      <c r="F10" s="155">
        <f>'Baseball Card Page - All Season'!F60</f>
        <v>0.857142857142857</v>
      </c>
      <c r="G10" s="155">
        <f>'Baseball Card Page - All Season'!G60</f>
        <v>46</v>
      </c>
      <c r="H10" s="155">
        <f>'Baseball Card Page - All Season'!H60</f>
        <v>2</v>
      </c>
      <c r="I10" s="155">
        <f>'Baseball Card Page - All Season'!I60</f>
        <v>0</v>
      </c>
      <c r="J10" s="155">
        <f>'Baseball Card Page - All Season'!J60</f>
        <v>0</v>
      </c>
      <c r="K10" s="155">
        <f>'Baseball Card Page - All Season'!K60</f>
        <v>15</v>
      </c>
      <c r="L10" s="155">
        <f>'Baseball Card Page - All Season'!L60</f>
        <v>28</v>
      </c>
      <c r="M10" s="155">
        <f>'Baseball Card Page - All Season'!M60</f>
        <v>0.0555416666666667</v>
      </c>
      <c r="N10" s="155">
        <f>'Baseball Card Page - All Season'!N60</f>
        <v>0.912684523809524</v>
      </c>
    </row>
    <row r="11" ht="14.5" customHeight="1">
      <c r="A11" t="s" s="158">
        <v>258</v>
      </c>
      <c r="B11" s="159"/>
      <c r="C11" s="160"/>
      <c r="D11" s="270">
        <f>SUM(D10:D10)</f>
        <v>56</v>
      </c>
      <c r="E11" s="241">
        <f>SUM(E10:E10)</f>
        <v>48</v>
      </c>
      <c r="F11" s="162">
        <f>E11/D11</f>
        <v>0.857142857142857</v>
      </c>
      <c r="G11" s="242">
        <f>SUM(G10:G10)</f>
        <v>46</v>
      </c>
      <c r="H11" s="243">
        <f>SUM(H10:H10)</f>
        <v>2</v>
      </c>
      <c r="I11" s="244">
        <f>SUM(I10:I10)</f>
        <v>0</v>
      </c>
      <c r="J11" s="161">
        <f>SUM(J10:J10)</f>
        <v>0</v>
      </c>
      <c r="K11" s="241">
        <f>SUM(K10:K10)</f>
        <v>15</v>
      </c>
      <c r="L11" s="243">
        <f>SUM(L10:L10)</f>
        <v>28</v>
      </c>
      <c r="M11" s="162">
        <f>(H11*1.33+I11*1.67+J11*2)/E11</f>
        <v>0.0554166666666667</v>
      </c>
      <c r="N11" s="161">
        <f>M11+F11</f>
        <v>0.912559523809524</v>
      </c>
    </row>
    <row r="12" ht="14.5" customHeight="1">
      <c r="A12" s="151"/>
      <c r="B12" s="165"/>
      <c r="C12" s="165"/>
      <c r="D12" s="165"/>
      <c r="E12" s="165"/>
      <c r="F12" s="165"/>
      <c r="G12" s="165"/>
      <c r="H12" s="165"/>
      <c r="I12" s="165"/>
      <c r="J12" s="165"/>
      <c r="K12" s="165"/>
      <c r="L12" s="165"/>
      <c r="M12" s="165"/>
      <c r="N12" s="165"/>
    </row>
    <row r="13" ht="14.5" customHeight="1">
      <c r="A13" t="s" s="163">
        <v>147</v>
      </c>
      <c r="B13" s="155">
        <v>2017</v>
      </c>
      <c r="C13" t="s" s="156">
        <v>264</v>
      </c>
      <c r="D13" s="155">
        <f>'Baseball Card Page - All Season'!D73</f>
        <v>41</v>
      </c>
      <c r="E13" s="155">
        <f>'Baseball Card Page - All Season'!E73</f>
        <v>26</v>
      </c>
      <c r="F13" s="155">
        <f>'Baseball Card Page - All Season'!F73</f>
        <v>0.634146341463415</v>
      </c>
      <c r="G13" s="155">
        <f>'Baseball Card Page - All Season'!G73</f>
        <v>25</v>
      </c>
      <c r="H13" s="155">
        <f>'Baseball Card Page - All Season'!H73</f>
        <v>1</v>
      </c>
      <c r="I13" s="155">
        <f>'Baseball Card Page - All Season'!I73</f>
        <v>0</v>
      </c>
      <c r="J13" s="155">
        <f>'Baseball Card Page - All Season'!J73</f>
        <v>0</v>
      </c>
      <c r="K13" s="155">
        <f>'Baseball Card Page - All Season'!K73</f>
        <v>9</v>
      </c>
      <c r="L13" s="155">
        <f>'Baseball Card Page - All Season'!L73</f>
        <v>13</v>
      </c>
      <c r="M13" s="155">
        <f>'Baseball Card Page - All Season'!M73</f>
        <v>0</v>
      </c>
      <c r="N13" s="155">
        <f>'Baseball Card Page - All Season'!N73</f>
        <v>0.634146341463415</v>
      </c>
    </row>
    <row r="14" ht="14.5" customHeight="1">
      <c r="A14" t="s" s="158">
        <v>258</v>
      </c>
      <c r="B14" s="159"/>
      <c r="C14" s="160"/>
      <c r="D14" s="270">
        <f>D13</f>
        <v>41</v>
      </c>
      <c r="E14" s="241">
        <f>E13</f>
        <v>26</v>
      </c>
      <c r="F14" s="162">
        <f>E14/D14</f>
        <v>0.634146341463415</v>
      </c>
      <c r="G14" s="242">
        <f>G13</f>
        <v>25</v>
      </c>
      <c r="H14" s="161">
        <f>H13</f>
        <v>1</v>
      </c>
      <c r="I14" s="161">
        <f>I13</f>
        <v>0</v>
      </c>
      <c r="J14" s="161">
        <f>J13</f>
        <v>0</v>
      </c>
      <c r="K14" s="161">
        <f>K13</f>
        <v>9</v>
      </c>
      <c r="L14" s="243">
        <f>L13</f>
        <v>13</v>
      </c>
      <c r="M14" s="162">
        <f>(H14*1.33+I14*1.67+J14*2)/E14</f>
        <v>0.0511538461538462</v>
      </c>
      <c r="N14" s="161">
        <f>M14+F14</f>
        <v>0.685300187617261</v>
      </c>
    </row>
    <row r="15" ht="14.5" customHeight="1">
      <c r="A15" s="151"/>
      <c r="B15" s="152"/>
      <c r="C15" s="153"/>
      <c r="D15" s="152"/>
      <c r="E15" s="152"/>
      <c r="F15" s="152"/>
      <c r="G15" s="152"/>
      <c r="H15" s="152"/>
      <c r="I15" s="152"/>
      <c r="J15" s="152"/>
      <c r="K15" s="152"/>
      <c r="L15" s="152"/>
      <c r="M15" s="152"/>
      <c r="N15" s="152"/>
    </row>
    <row r="16" ht="14.5" customHeight="1">
      <c r="A16" t="s" s="163">
        <v>199</v>
      </c>
      <c r="B16" s="155">
        <v>2018</v>
      </c>
      <c r="C16" t="s" s="156">
        <v>264</v>
      </c>
      <c r="D16" s="155">
        <f>'Baseball Card Page - All Season'!D84</f>
        <v>39</v>
      </c>
      <c r="E16" s="155">
        <f>'Baseball Card Page - All Season'!E84</f>
        <v>18</v>
      </c>
      <c r="F16" s="155">
        <f>'Baseball Card Page - All Season'!F84</f>
        <v>0.461538461538462</v>
      </c>
      <c r="G16" s="155">
        <f>'Baseball Card Page - All Season'!G84</f>
        <v>18</v>
      </c>
      <c r="H16" s="155">
        <f>'Baseball Card Page - All Season'!H84</f>
        <v>0</v>
      </c>
      <c r="I16" s="155">
        <f>'Baseball Card Page - All Season'!I84</f>
        <v>0</v>
      </c>
      <c r="J16" s="155">
        <f>'Baseball Card Page - All Season'!J84</f>
        <v>0</v>
      </c>
      <c r="K16" s="155">
        <f>'Baseball Card Page - All Season'!K84</f>
        <v>7</v>
      </c>
      <c r="L16" s="155">
        <f>'Baseball Card Page - All Season'!L84</f>
        <v>9</v>
      </c>
      <c r="M16" s="155">
        <f>'Baseball Card Page - All Season'!M84</f>
        <v>0</v>
      </c>
      <c r="N16" s="155">
        <f>'Baseball Card Page - All Season'!N84</f>
        <v>0.461538461538462</v>
      </c>
    </row>
    <row r="17" ht="14.5" customHeight="1">
      <c r="A17" t="s" s="158">
        <v>258</v>
      </c>
      <c r="B17" s="159"/>
      <c r="C17" s="160"/>
      <c r="D17" s="270">
        <f>SUM(D16:D16)</f>
        <v>39</v>
      </c>
      <c r="E17" s="241">
        <f>SUM(E16:E16)</f>
        <v>18</v>
      </c>
      <c r="F17" s="162">
        <f>E17/D17</f>
        <v>0.461538461538462</v>
      </c>
      <c r="G17" s="242">
        <f>SUM(G16:G16)</f>
        <v>18</v>
      </c>
      <c r="H17" s="243">
        <f>SUM(H16:H16)</f>
        <v>0</v>
      </c>
      <c r="I17" s="244">
        <f>SUM(I16:I16)</f>
        <v>0</v>
      </c>
      <c r="J17" s="240">
        <f>SUM(J16:J16)</f>
        <v>0</v>
      </c>
      <c r="K17" s="241">
        <f>SUM(K16:K16)</f>
        <v>7</v>
      </c>
      <c r="L17" s="243">
        <f>SUM(L16:L16)</f>
        <v>9</v>
      </c>
      <c r="M17" s="162">
        <f>(H17*1.33+I17*1.67+J17*2)/E17</f>
        <v>0</v>
      </c>
      <c r="N17" s="161">
        <f>M17+F17</f>
        <v>0.461538461538462</v>
      </c>
    </row>
    <row r="18" ht="14.5" customHeight="1">
      <c r="A18" s="151"/>
      <c r="B18" s="152"/>
      <c r="C18" s="153"/>
      <c r="D18" s="152"/>
      <c r="E18" s="152"/>
      <c r="F18" s="152"/>
      <c r="G18" s="152"/>
      <c r="H18" s="152"/>
      <c r="I18" s="152"/>
      <c r="J18" s="152"/>
      <c r="K18" s="152"/>
      <c r="L18" s="152"/>
      <c r="M18" s="152"/>
      <c r="N18" s="152"/>
    </row>
    <row r="19" ht="14.5" customHeight="1">
      <c r="A19" t="s" s="154">
        <v>124</v>
      </c>
      <c r="B19" s="155">
        <v>2017</v>
      </c>
      <c r="C19" t="s" s="156">
        <v>264</v>
      </c>
      <c r="D19" s="155">
        <f>'Baseball Card Page - All Season'!D134</f>
        <v>85</v>
      </c>
      <c r="E19" s="155">
        <f>'Baseball Card Page - All Season'!E134</f>
        <v>67</v>
      </c>
      <c r="F19" s="155">
        <f>'Baseball Card Page - All Season'!F134</f>
        <v>0.788235294117647</v>
      </c>
      <c r="G19" s="155">
        <f>'Baseball Card Page - All Season'!G134</f>
        <v>27</v>
      </c>
      <c r="H19" s="155">
        <f>'Baseball Card Page - All Season'!H134</f>
        <v>21</v>
      </c>
      <c r="I19" s="155">
        <f>'Baseball Card Page - All Season'!I134</f>
        <v>12</v>
      </c>
      <c r="J19" s="155">
        <f>'Baseball Card Page - All Season'!J134</f>
        <v>7</v>
      </c>
      <c r="K19" s="155">
        <f>'Baseball Card Page - All Season'!K134</f>
        <v>73</v>
      </c>
      <c r="L19" s="155">
        <f>'Baseball Card Page - All Season'!L134</f>
        <v>42</v>
      </c>
      <c r="M19" s="155">
        <f>'Baseball Card Page - All Season'!M134</f>
        <v>0.925328358208955</v>
      </c>
      <c r="N19" s="155">
        <f>'Baseball Card Page - All Season'!N134</f>
        <v>1.7135636523266</v>
      </c>
    </row>
    <row r="20" ht="14.5" customHeight="1">
      <c r="A20" t="s" s="158">
        <v>258</v>
      </c>
      <c r="B20" s="159"/>
      <c r="C20" s="160"/>
      <c r="D20" s="270">
        <f>SUM(D19:D19)</f>
        <v>85</v>
      </c>
      <c r="E20" s="241">
        <f>SUM(E19:E19)</f>
        <v>67</v>
      </c>
      <c r="F20" s="162">
        <f>E20/D20</f>
        <v>0.788235294117647</v>
      </c>
      <c r="G20" s="242">
        <f>SUM(G19:G19)</f>
        <v>27</v>
      </c>
      <c r="H20" s="243">
        <f>SUM(H19:H19)</f>
        <v>21</v>
      </c>
      <c r="I20" s="244">
        <f>SUM(I19:I19)</f>
        <v>12</v>
      </c>
      <c r="J20" s="161">
        <f>SUM(J19:J19)</f>
        <v>7</v>
      </c>
      <c r="K20" s="241">
        <f>SUM(K19:K19)</f>
        <v>73</v>
      </c>
      <c r="L20" s="243">
        <f>SUM(L19:L19)</f>
        <v>42</v>
      </c>
      <c r="M20" s="162">
        <f>(H20*1.33+I20*1.67+J20*2)/E20</f>
        <v>0.924925373134328</v>
      </c>
      <c r="N20" s="161">
        <f>M20+F20</f>
        <v>1.71316066725198</v>
      </c>
    </row>
    <row r="21" ht="14.5" customHeight="1">
      <c r="A21" s="151"/>
      <c r="B21" s="152"/>
      <c r="C21" s="153"/>
      <c r="D21" s="152"/>
      <c r="E21" s="152"/>
      <c r="F21" s="152"/>
      <c r="G21" s="152"/>
      <c r="H21" s="152"/>
      <c r="I21" s="152"/>
      <c r="J21" s="152"/>
      <c r="K21" s="152"/>
      <c r="L21" s="152"/>
      <c r="M21" s="152"/>
      <c r="N21" s="152"/>
    </row>
    <row r="22" ht="14.5" customHeight="1">
      <c r="A22" t="s" s="163">
        <v>96</v>
      </c>
      <c r="B22" s="155">
        <v>2017</v>
      </c>
      <c r="C22" t="s" s="156">
        <v>264</v>
      </c>
      <c r="D22" s="155">
        <f>'Baseball Card Page - All Season'!D145</f>
        <v>56</v>
      </c>
      <c r="E22" s="155">
        <f>'Baseball Card Page - All Season'!E145</f>
        <v>35</v>
      </c>
      <c r="F22" s="155">
        <f>'Baseball Card Page - All Season'!F145</f>
        <v>0.625</v>
      </c>
      <c r="G22" s="155">
        <f>'Baseball Card Page - All Season'!G145</f>
        <v>29</v>
      </c>
      <c r="H22" s="155">
        <f>'Baseball Card Page - All Season'!H145</f>
        <v>5</v>
      </c>
      <c r="I22" s="155">
        <f>'Baseball Card Page - All Season'!I145</f>
        <v>1</v>
      </c>
      <c r="J22" s="155">
        <f>'Baseball Card Page - All Season'!J145</f>
        <v>0</v>
      </c>
      <c r="K22" s="155">
        <f>'Baseball Card Page - All Season'!K145</f>
        <v>9</v>
      </c>
      <c r="L22" s="155">
        <f>'Baseball Card Page - All Season'!L145</f>
        <v>20</v>
      </c>
      <c r="M22" s="155">
        <f>'Baseball Card Page - All Season'!M145</f>
        <v>0.238057142857143</v>
      </c>
      <c r="N22" s="155">
        <f>'Baseball Card Page - All Season'!N145</f>
        <v>0.863057142857143</v>
      </c>
    </row>
    <row r="23" ht="14.5" customHeight="1">
      <c r="A23" t="s" s="158">
        <v>258</v>
      </c>
      <c r="B23" s="159"/>
      <c r="C23" s="160"/>
      <c r="D23" s="270">
        <f>D22</f>
        <v>56</v>
      </c>
      <c r="E23" s="241">
        <f>E22</f>
        <v>35</v>
      </c>
      <c r="F23" s="162">
        <f>E23/D23</f>
        <v>0.625</v>
      </c>
      <c r="G23" s="242">
        <f>G22</f>
        <v>29</v>
      </c>
      <c r="H23" s="161">
        <f>H22</f>
        <v>5</v>
      </c>
      <c r="I23" s="161">
        <f>I22</f>
        <v>1</v>
      </c>
      <c r="J23" s="161">
        <f>J22</f>
        <v>0</v>
      </c>
      <c r="K23" s="241">
        <f>K22</f>
        <v>9</v>
      </c>
      <c r="L23" s="243">
        <f>L22</f>
        <v>20</v>
      </c>
      <c r="M23" s="162">
        <f>(H23*1.33+I23*1.67+J23*2)/E23</f>
        <v>0.237714285714286</v>
      </c>
      <c r="N23" s="161">
        <f>M23+F23</f>
        <v>0.862714285714286</v>
      </c>
    </row>
    <row r="24" ht="14.5" customHeight="1">
      <c r="A24" s="151"/>
      <c r="B24" s="152"/>
      <c r="C24" s="153"/>
      <c r="D24" s="152"/>
      <c r="E24" s="152"/>
      <c r="F24" s="152"/>
      <c r="G24" s="152"/>
      <c r="H24" s="152"/>
      <c r="I24" s="152"/>
      <c r="J24" s="152"/>
      <c r="K24" s="152"/>
      <c r="L24" s="152"/>
      <c r="M24" s="152"/>
      <c r="N24" s="152"/>
    </row>
    <row r="25" ht="14.5" customHeight="1">
      <c r="A25" t="s" s="154">
        <v>131</v>
      </c>
      <c r="B25" s="155">
        <v>2017</v>
      </c>
      <c r="C25" t="s" s="156">
        <v>264</v>
      </c>
      <c r="D25" s="155">
        <f>'Baseball Card Page - All Season'!D150</f>
        <v>22</v>
      </c>
      <c r="E25" s="155">
        <f>'Baseball Card Page - All Season'!E150</f>
        <v>12</v>
      </c>
      <c r="F25" s="155">
        <f>'Baseball Card Page - All Season'!F150</f>
        <v>0.545454545454545</v>
      </c>
      <c r="G25" s="155">
        <f>'Baseball Card Page - All Season'!G150</f>
        <v>12</v>
      </c>
      <c r="H25" s="155">
        <f>'Baseball Card Page - All Season'!H150</f>
        <v>0</v>
      </c>
      <c r="I25" s="155">
        <f>'Baseball Card Page - All Season'!I150</f>
        <v>0</v>
      </c>
      <c r="J25" s="155">
        <f>'Baseball Card Page - All Season'!J150</f>
        <v>0</v>
      </c>
      <c r="K25" s="155">
        <f>'Baseball Card Page - All Season'!K150</f>
        <v>5</v>
      </c>
      <c r="L25" s="155">
        <f>'Baseball Card Page - All Season'!L150</f>
        <v>11</v>
      </c>
      <c r="M25" s="155">
        <f>'Baseball Card Page - All Season'!M150</f>
        <v>0</v>
      </c>
      <c r="N25" s="155">
        <f>'Baseball Card Page - All Season'!N150</f>
        <v>0.545454545454545</v>
      </c>
    </row>
    <row r="26" ht="14.5" customHeight="1">
      <c r="A26" t="s" s="158">
        <v>258</v>
      </c>
      <c r="B26" s="159"/>
      <c r="C26" s="160"/>
      <c r="D26" s="270">
        <f>SUM(D25:D25)</f>
        <v>22</v>
      </c>
      <c r="E26" s="241">
        <f>SUM(E25:E25)</f>
        <v>12</v>
      </c>
      <c r="F26" s="162">
        <f>E26/D26</f>
        <v>0.545454545454545</v>
      </c>
      <c r="G26" s="242">
        <f>SUM(G25:G25)</f>
        <v>12</v>
      </c>
      <c r="H26" s="243">
        <f>SUM(H25:H25)</f>
        <v>0</v>
      </c>
      <c r="I26" s="244">
        <f>SUM(I25:I25)</f>
        <v>0</v>
      </c>
      <c r="J26" s="240">
        <f>SUM(J25:J25)</f>
        <v>0</v>
      </c>
      <c r="K26" s="241">
        <f>SUM(K25:K25)</f>
        <v>5</v>
      </c>
      <c r="L26" s="243">
        <f>SUM(L25:L25)</f>
        <v>11</v>
      </c>
      <c r="M26" s="162">
        <f>(H26*1.33+I26*1.67+J26*2)/E26</f>
        <v>0</v>
      </c>
      <c r="N26" s="161">
        <f>M26+F26</f>
        <v>0.545454545454545</v>
      </c>
    </row>
    <row r="27" ht="14.5" customHeight="1">
      <c r="A27" s="151"/>
      <c r="B27" s="152"/>
      <c r="C27" s="153"/>
      <c r="D27" s="152"/>
      <c r="E27" s="152"/>
      <c r="F27" s="152"/>
      <c r="G27" s="152"/>
      <c r="H27" s="152"/>
      <c r="I27" s="152"/>
      <c r="J27" s="152"/>
      <c r="K27" s="152"/>
      <c r="L27" s="152"/>
      <c r="M27" s="152"/>
      <c r="N27" s="152"/>
    </row>
    <row r="28" ht="14.5" customHeight="1">
      <c r="A28" t="s" s="163">
        <v>101</v>
      </c>
      <c r="B28" s="155">
        <v>2018</v>
      </c>
      <c r="C28" t="s" s="156">
        <v>264</v>
      </c>
      <c r="D28" s="155">
        <f>'Baseball Card Page - All Season'!D193</f>
        <v>29</v>
      </c>
      <c r="E28" s="155">
        <f>'Baseball Card Page - All Season'!E193</f>
        <v>18</v>
      </c>
      <c r="F28" s="155">
        <f>'Baseball Card Page - All Season'!F193</f>
        <v>0.620689655172414</v>
      </c>
      <c r="G28" s="155">
        <f>'Baseball Card Page - All Season'!G193</f>
        <v>18</v>
      </c>
      <c r="H28" s="155">
        <f>'Baseball Card Page - All Season'!H193</f>
        <v>0</v>
      </c>
      <c r="I28" s="155">
        <f>'Baseball Card Page - All Season'!I193</f>
        <v>0</v>
      </c>
      <c r="J28" s="155">
        <f>'Baseball Card Page - All Season'!J193</f>
        <v>0</v>
      </c>
      <c r="K28" s="155">
        <f>'Baseball Card Page - All Season'!K193</f>
        <v>8</v>
      </c>
      <c r="L28" s="155">
        <f>'Baseball Card Page - All Season'!L193</f>
        <v>8</v>
      </c>
      <c r="M28" s="155">
        <f>'Baseball Card Page - All Season'!M193</f>
        <v>0</v>
      </c>
      <c r="N28" s="155">
        <f>'Baseball Card Page - All Season'!N193</f>
        <v>0.620689655172414</v>
      </c>
    </row>
    <row r="29" ht="14.5" customHeight="1">
      <c r="A29" t="s" s="158">
        <v>258</v>
      </c>
      <c r="B29" s="159"/>
      <c r="C29" s="160"/>
      <c r="D29" s="270">
        <f>SUM(D28:D28)</f>
        <v>29</v>
      </c>
      <c r="E29" s="241">
        <f>SUM(E28:E28)</f>
        <v>18</v>
      </c>
      <c r="F29" s="162">
        <f>E29/D29</f>
        <v>0.620689655172414</v>
      </c>
      <c r="G29" s="242">
        <f>SUM(G28:G28)</f>
        <v>18</v>
      </c>
      <c r="H29" s="161">
        <f>SUM(H28:H28)</f>
        <v>0</v>
      </c>
      <c r="I29" s="161">
        <f>SUM(I28:I28)</f>
        <v>0</v>
      </c>
      <c r="J29" s="161">
        <f>SUM(J28:J28)</f>
        <v>0</v>
      </c>
      <c r="K29" s="161">
        <f>SUM(K28:K28)</f>
        <v>8</v>
      </c>
      <c r="L29" s="161">
        <f>SUM(L28:L28)</f>
        <v>8</v>
      </c>
      <c r="M29" s="162">
        <f>(H29*1.33+I29*1.67+J29*2)/E29</f>
        <v>0</v>
      </c>
      <c r="N29" s="161">
        <f>M29+F29</f>
        <v>0.620689655172414</v>
      </c>
    </row>
    <row r="30" ht="14.5" customHeight="1">
      <c r="A30" s="151"/>
      <c r="B30" s="152"/>
      <c r="C30" s="153"/>
      <c r="D30" s="152"/>
      <c r="E30" s="152"/>
      <c r="F30" s="152"/>
      <c r="G30" s="152"/>
      <c r="H30" s="152"/>
      <c r="I30" s="152"/>
      <c r="J30" s="152"/>
      <c r="K30" s="152"/>
      <c r="L30" s="152"/>
      <c r="M30" s="152"/>
      <c r="N30" s="152"/>
    </row>
    <row r="31" ht="14.5" customHeight="1">
      <c r="A31" t="s" s="163">
        <v>139</v>
      </c>
      <c r="B31" s="155">
        <v>2017</v>
      </c>
      <c r="C31" t="s" s="156">
        <v>264</v>
      </c>
      <c r="D31" s="155">
        <f>'Baseball Card Page - All Season'!D202</f>
        <v>60</v>
      </c>
      <c r="E31" s="155">
        <f>'Baseball Card Page - All Season'!E202</f>
        <v>29</v>
      </c>
      <c r="F31" s="155">
        <f>'Baseball Card Page - All Season'!F202</f>
        <v>0.483333333333333</v>
      </c>
      <c r="G31" s="155">
        <f>'Baseball Card Page - All Season'!G202</f>
        <v>28</v>
      </c>
      <c r="H31" s="155">
        <f>'Baseball Card Page - All Season'!H202</f>
        <v>1</v>
      </c>
      <c r="I31" s="155">
        <f>'Baseball Card Page - All Season'!I202</f>
        <v>0</v>
      </c>
      <c r="J31" s="155">
        <f>'Baseball Card Page - All Season'!J202</f>
        <v>0</v>
      </c>
      <c r="K31" s="155">
        <f>'Baseball Card Page - All Season'!K202</f>
        <v>19</v>
      </c>
      <c r="L31" s="155">
        <f>'Baseball Card Page - All Season'!L202</f>
        <v>18</v>
      </c>
      <c r="M31" s="155">
        <f>'Baseball Card Page - All Season'!M202</f>
        <v>0.0459655172413793</v>
      </c>
      <c r="N31" s="155">
        <f>'Baseball Card Page - All Season'!N202</f>
        <v>0.529298850574712</v>
      </c>
    </row>
    <row r="32" ht="14.5" customHeight="1">
      <c r="A32" t="s" s="158">
        <v>258</v>
      </c>
      <c r="B32" s="159"/>
      <c r="C32" s="160"/>
      <c r="D32" s="270">
        <f>D31</f>
        <v>60</v>
      </c>
      <c r="E32" s="241">
        <f>E31</f>
        <v>29</v>
      </c>
      <c r="F32" s="162">
        <f>E32/D32</f>
        <v>0.483333333333333</v>
      </c>
      <c r="G32" s="242">
        <f>G31</f>
        <v>28</v>
      </c>
      <c r="H32" s="161">
        <f>H31</f>
        <v>1</v>
      </c>
      <c r="I32" s="161">
        <f>I31</f>
        <v>0</v>
      </c>
      <c r="J32" s="161">
        <f>J31</f>
        <v>0</v>
      </c>
      <c r="K32" s="241">
        <f>K31</f>
        <v>19</v>
      </c>
      <c r="L32" s="243">
        <f>L31</f>
        <v>18</v>
      </c>
      <c r="M32" s="162">
        <f>(H32*1.33+I32*1.67+J32*2)/E32</f>
        <v>0.0458620689655172</v>
      </c>
      <c r="N32" s="161">
        <f>M32+F32</f>
        <v>0.52919540229885</v>
      </c>
    </row>
    <row r="33" ht="14.5" customHeight="1">
      <c r="A33" s="151"/>
      <c r="B33" s="165"/>
      <c r="C33" s="165"/>
      <c r="D33" s="165"/>
      <c r="E33" s="165"/>
      <c r="F33" s="165"/>
      <c r="G33" s="165"/>
      <c r="H33" s="165"/>
      <c r="I33" s="165"/>
      <c r="J33" s="165"/>
      <c r="K33" s="165"/>
      <c r="L33" s="165"/>
      <c r="M33" s="165"/>
      <c r="N33" s="165"/>
    </row>
    <row r="34" ht="14.5" customHeight="1">
      <c r="A34" t="s" s="163">
        <v>126</v>
      </c>
      <c r="B34" s="155">
        <v>2017</v>
      </c>
      <c r="C34" t="s" s="156">
        <v>264</v>
      </c>
      <c r="D34" s="155">
        <v>57</v>
      </c>
      <c r="E34" s="155">
        <v>34</v>
      </c>
      <c r="F34" s="155">
        <v>0.596491228070175</v>
      </c>
      <c r="G34" s="155">
        <v>34</v>
      </c>
      <c r="H34" s="155">
        <v>0</v>
      </c>
      <c r="I34" s="155">
        <v>0</v>
      </c>
      <c r="J34" s="155">
        <v>0</v>
      </c>
      <c r="K34" s="155">
        <v>12</v>
      </c>
      <c r="L34" s="155">
        <v>27</v>
      </c>
      <c r="M34" s="155">
        <v>0</v>
      </c>
      <c r="N34" s="155">
        <v>0.596491228070175</v>
      </c>
    </row>
    <row r="35" ht="14.5" customHeight="1">
      <c r="A35" t="s" s="158">
        <v>258</v>
      </c>
      <c r="B35" s="159"/>
      <c r="C35" s="160"/>
      <c r="D35" s="270">
        <f>SUM(D34:D34)</f>
        <v>57</v>
      </c>
      <c r="E35" s="241">
        <f>SUM(E34:E34)</f>
        <v>34</v>
      </c>
      <c r="F35" s="162">
        <f>E35/D35</f>
        <v>0.596491228070175</v>
      </c>
      <c r="G35" s="242">
        <f>SUM(G34:G34)</f>
        <v>34</v>
      </c>
      <c r="H35" s="243">
        <f>SUM(H34:H34)</f>
        <v>0</v>
      </c>
      <c r="I35" s="161">
        <f>SUM(I34:I34)</f>
        <v>0</v>
      </c>
      <c r="J35" s="161">
        <f>SUM(J34:J34)</f>
        <v>0</v>
      </c>
      <c r="K35" s="241">
        <f>SUM(K34:K34)</f>
        <v>12</v>
      </c>
      <c r="L35" s="243">
        <f>SUM(L34:L34)</f>
        <v>27</v>
      </c>
      <c r="M35" s="162">
        <f>(H35*1.33+I35*1.67+J35*2)/E35</f>
        <v>0</v>
      </c>
      <c r="N35" s="161">
        <f>M35+F35</f>
        <v>0.596491228070175</v>
      </c>
    </row>
    <row r="36" ht="14.5" customHeight="1">
      <c r="A36" s="151"/>
      <c r="B36" s="152"/>
      <c r="C36" s="153"/>
      <c r="D36" s="152"/>
      <c r="E36" s="152"/>
      <c r="F36" s="152"/>
      <c r="G36" s="152"/>
      <c r="H36" s="152"/>
      <c r="I36" s="152"/>
      <c r="J36" s="152"/>
      <c r="K36" s="152"/>
      <c r="L36" s="152"/>
      <c r="M36" s="152"/>
      <c r="N36" s="152"/>
    </row>
    <row r="37" ht="14.5" customHeight="1">
      <c r="A37" t="s" s="163">
        <v>130</v>
      </c>
      <c r="B37" s="155">
        <v>2017</v>
      </c>
      <c r="C37" t="s" s="156">
        <v>264</v>
      </c>
      <c r="D37" s="155">
        <v>64</v>
      </c>
      <c r="E37" s="155">
        <v>38</v>
      </c>
      <c r="F37" s="155">
        <v>0.59375</v>
      </c>
      <c r="G37" s="155">
        <v>36</v>
      </c>
      <c r="H37" s="155">
        <v>2</v>
      </c>
      <c r="I37" s="155">
        <v>0</v>
      </c>
      <c r="J37" s="155">
        <v>0</v>
      </c>
      <c r="K37" s="155">
        <v>20</v>
      </c>
      <c r="L37" s="155">
        <v>19</v>
      </c>
      <c r="M37" s="155">
        <v>0.0701578947368421</v>
      </c>
      <c r="N37" s="155">
        <v>0.663907894736842</v>
      </c>
    </row>
    <row r="38" ht="14.5" customHeight="1">
      <c r="A38" t="s" s="158">
        <v>258</v>
      </c>
      <c r="B38" s="159"/>
      <c r="C38" s="160"/>
      <c r="D38" s="270">
        <f>SUM(D37:D37)</f>
        <v>64</v>
      </c>
      <c r="E38" s="161">
        <f>SUM(E37:E37)</f>
        <v>38</v>
      </c>
      <c r="F38" s="162">
        <f>E38/D38</f>
        <v>0.59375</v>
      </c>
      <c r="G38" s="242">
        <f>SUM(G37:G37)</f>
        <v>36</v>
      </c>
      <c r="H38" s="243">
        <f>SUM(H37:H37)</f>
        <v>2</v>
      </c>
      <c r="I38" s="161">
        <f>SUM(I37:I37)</f>
        <v>0</v>
      </c>
      <c r="J38" s="161">
        <f>SUM(J37:J37)</f>
        <v>0</v>
      </c>
      <c r="K38" s="241">
        <f>SUM(K37:K37)</f>
        <v>20</v>
      </c>
      <c r="L38" s="161">
        <f>SUM(L37:L37)</f>
        <v>19</v>
      </c>
      <c r="M38" s="162">
        <f>(H38*1.33+I38*1.67+J38*2)/E38</f>
        <v>0.07000000000000001</v>
      </c>
      <c r="N38" s="161">
        <f>M38+F38</f>
        <v>0.66375</v>
      </c>
    </row>
    <row r="39" ht="14.5" customHeight="1">
      <c r="A39" s="151"/>
      <c r="B39" s="165"/>
      <c r="C39" s="165"/>
      <c r="D39" s="165"/>
      <c r="E39" s="165"/>
      <c r="F39" s="165"/>
      <c r="G39" s="165"/>
      <c r="H39" s="165"/>
      <c r="I39" s="165"/>
      <c r="J39" s="165"/>
      <c r="K39" s="165"/>
      <c r="L39" s="165"/>
      <c r="M39" s="165"/>
      <c r="N39" s="165"/>
    </row>
    <row r="40" ht="14.5" customHeight="1">
      <c r="A40" t="s" s="163">
        <v>137</v>
      </c>
      <c r="B40" s="155">
        <v>2018</v>
      </c>
      <c r="C40" t="s" s="156">
        <v>264</v>
      </c>
      <c r="D40" s="155">
        <v>30</v>
      </c>
      <c r="E40" s="155">
        <v>18</v>
      </c>
      <c r="F40" s="155">
        <v>0.6</v>
      </c>
      <c r="G40" s="155">
        <v>17</v>
      </c>
      <c r="H40" s="155">
        <v>1</v>
      </c>
      <c r="I40" s="155">
        <v>0</v>
      </c>
      <c r="J40" s="155">
        <v>0</v>
      </c>
      <c r="K40" s="155">
        <v>7</v>
      </c>
      <c r="L40" s="155">
        <v>6</v>
      </c>
      <c r="M40" s="155">
        <v>0.0740555555555556</v>
      </c>
      <c r="N40" s="155">
        <v>0.674055555555556</v>
      </c>
    </row>
    <row r="41" ht="14.5" customHeight="1">
      <c r="A41" t="s" s="158">
        <v>258</v>
      </c>
      <c r="B41" s="159"/>
      <c r="C41" s="160"/>
      <c r="D41" s="270">
        <f>SUM(D40:D40)</f>
        <v>30</v>
      </c>
      <c r="E41" s="241">
        <f>SUM(E40:E40)</f>
        <v>18</v>
      </c>
      <c r="F41" s="162">
        <f>E41/D41</f>
        <v>0.6</v>
      </c>
      <c r="G41" s="242">
        <f>SUM(G40:G40)</f>
        <v>17</v>
      </c>
      <c r="H41" s="243">
        <f>SUM(H40:H40)</f>
        <v>1</v>
      </c>
      <c r="I41" s="161">
        <f>SUM(I40:I40)</f>
        <v>0</v>
      </c>
      <c r="J41" s="161">
        <f>SUM(J40:J40)</f>
        <v>0</v>
      </c>
      <c r="K41" s="241">
        <f>SUM(K40:K40)</f>
        <v>7</v>
      </c>
      <c r="L41" s="243">
        <f>SUM(L40:L40)</f>
        <v>6</v>
      </c>
      <c r="M41" s="162">
        <f>(H41*1.33+I41*1.67+J41*2)/E41</f>
        <v>0.07388888888888891</v>
      </c>
      <c r="N41" s="161">
        <f>M41+F41</f>
        <v>0.673888888888889</v>
      </c>
    </row>
    <row r="42" ht="14.5" customHeight="1">
      <c r="A42" s="151"/>
      <c r="B42" s="165"/>
      <c r="C42" s="165"/>
      <c r="D42" s="165"/>
      <c r="E42" s="165"/>
      <c r="F42" s="165"/>
      <c r="G42" s="165"/>
      <c r="H42" s="165"/>
      <c r="I42" s="165"/>
      <c r="J42" s="165"/>
      <c r="K42" s="165"/>
      <c r="L42" s="165"/>
      <c r="M42" s="165"/>
      <c r="N42" s="165"/>
    </row>
    <row r="43" ht="14.5" customHeight="1">
      <c r="A43" t="s" s="163">
        <v>128</v>
      </c>
      <c r="B43" s="155">
        <v>2018</v>
      </c>
      <c r="C43" t="s" s="156">
        <v>264</v>
      </c>
      <c r="D43" s="155">
        <v>47</v>
      </c>
      <c r="E43" s="155">
        <v>29</v>
      </c>
      <c r="F43" s="155">
        <v>0.617021276595745</v>
      </c>
      <c r="G43" s="155">
        <v>28</v>
      </c>
      <c r="H43" s="155">
        <v>1</v>
      </c>
      <c r="I43" s="155">
        <v>0</v>
      </c>
      <c r="J43" s="155">
        <v>0</v>
      </c>
      <c r="K43" s="155">
        <v>15</v>
      </c>
      <c r="L43" s="155">
        <v>14</v>
      </c>
      <c r="M43" s="155">
        <v>0.0459655172413793</v>
      </c>
      <c r="N43" s="155">
        <v>0.662986793837124</v>
      </c>
    </row>
    <row r="44" ht="14.5" customHeight="1">
      <c r="A44" t="s" s="158">
        <v>258</v>
      </c>
      <c r="B44" s="159"/>
      <c r="C44" s="160"/>
      <c r="D44" s="270">
        <f>SUM(D43:D43)</f>
        <v>47</v>
      </c>
      <c r="E44" s="241">
        <f>SUM(E43:E43)</f>
        <v>29</v>
      </c>
      <c r="F44" s="162">
        <f>E44/D44</f>
        <v>0.617021276595745</v>
      </c>
      <c r="G44" s="242">
        <f>SUM(G43:G43)</f>
        <v>28</v>
      </c>
      <c r="H44" s="243">
        <f>SUM(H43:H43)</f>
        <v>1</v>
      </c>
      <c r="I44" s="244">
        <f>SUM(I43:I43)</f>
        <v>0</v>
      </c>
      <c r="J44" s="240">
        <f>SUM(J43:J43)</f>
        <v>0</v>
      </c>
      <c r="K44" s="241">
        <f>SUM(K43:K43)</f>
        <v>15</v>
      </c>
      <c r="L44" s="243">
        <f>SUM(L43:L43)</f>
        <v>14</v>
      </c>
      <c r="M44" s="162">
        <f>(H44*1.33+I44*1.67+J44*2)/E44</f>
        <v>0.0458620689655172</v>
      </c>
      <c r="N44" s="161">
        <f>M44+F44</f>
        <v>0.662883345561262</v>
      </c>
    </row>
    <row r="45" ht="14.5" customHeight="1">
      <c r="A45" s="151"/>
      <c r="B45" s="152"/>
      <c r="C45" s="165"/>
      <c r="D45" s="152"/>
      <c r="E45" s="152"/>
      <c r="F45" s="152"/>
      <c r="G45" s="152"/>
      <c r="H45" s="152"/>
      <c r="I45" s="152"/>
      <c r="J45" s="152"/>
      <c r="K45" s="152"/>
      <c r="L45" s="152"/>
      <c r="M45" s="152"/>
      <c r="N45" s="152"/>
    </row>
    <row r="46" ht="14.5" customHeight="1">
      <c r="A46" t="s" s="163">
        <v>110</v>
      </c>
      <c r="B46" s="155">
        <v>2018</v>
      </c>
      <c r="C46" t="s" s="156">
        <v>264</v>
      </c>
      <c r="D46" s="155">
        <v>32</v>
      </c>
      <c r="E46" s="155">
        <v>17</v>
      </c>
      <c r="F46" s="155">
        <v>0.53125</v>
      </c>
      <c r="G46" s="155">
        <v>17</v>
      </c>
      <c r="H46" s="155">
        <v>0</v>
      </c>
      <c r="I46" s="155">
        <v>0</v>
      </c>
      <c r="J46" s="155">
        <v>0</v>
      </c>
      <c r="K46" s="155">
        <v>7</v>
      </c>
      <c r="L46" s="155">
        <v>4</v>
      </c>
      <c r="M46" s="155">
        <v>0</v>
      </c>
      <c r="N46" s="155">
        <v>0.53125</v>
      </c>
    </row>
    <row r="47" ht="14.5" customHeight="1">
      <c r="A47" t="s" s="158">
        <v>258</v>
      </c>
      <c r="B47" s="159"/>
      <c r="C47" s="160"/>
      <c r="D47" s="270">
        <f>SUM(D46:D46)</f>
        <v>32</v>
      </c>
      <c r="E47" s="241">
        <f>SUM(E46:E46)</f>
        <v>17</v>
      </c>
      <c r="F47" s="162">
        <f>E47/D47</f>
        <v>0.53125</v>
      </c>
      <c r="G47" s="242">
        <f>SUM(G46:G46)</f>
        <v>17</v>
      </c>
      <c r="H47" s="243">
        <f>SUM(H46:H46)</f>
        <v>0</v>
      </c>
      <c r="I47" s="161">
        <f>SUM(I46:I46)</f>
        <v>0</v>
      </c>
      <c r="J47" s="240">
        <f>SUM(J46:J46)</f>
        <v>0</v>
      </c>
      <c r="K47" s="241">
        <f>SUM(K46:K46)</f>
        <v>7</v>
      </c>
      <c r="L47" s="243">
        <f>SUM(L46:L46)</f>
        <v>4</v>
      </c>
      <c r="M47" s="162">
        <f>(H47*1.33+I47*1.67+J47*2)/E47</f>
        <v>0</v>
      </c>
      <c r="N47" s="161">
        <f>M47+F47</f>
        <v>0.53125</v>
      </c>
    </row>
    <row r="48" ht="14.5" customHeight="1">
      <c r="A48" s="151"/>
      <c r="B48" s="152"/>
      <c r="C48" s="165"/>
      <c r="D48" s="152"/>
      <c r="E48" s="152"/>
      <c r="F48" s="152"/>
      <c r="G48" s="152"/>
      <c r="H48" s="152"/>
      <c r="I48" s="152"/>
      <c r="J48" s="152"/>
      <c r="K48" s="152"/>
      <c r="L48" s="152"/>
      <c r="M48" s="152"/>
      <c r="N48" s="152"/>
    </row>
    <row r="49" ht="14.5" customHeight="1">
      <c r="A49" t="s" s="154">
        <v>125</v>
      </c>
      <c r="B49" s="155">
        <v>2017</v>
      </c>
      <c r="C49" t="s" s="156">
        <v>264</v>
      </c>
      <c r="D49" s="155">
        <v>64</v>
      </c>
      <c r="E49" s="155">
        <v>44</v>
      </c>
      <c r="F49" s="155">
        <v>0.6875</v>
      </c>
      <c r="G49" s="155">
        <v>33</v>
      </c>
      <c r="H49" s="155">
        <v>10</v>
      </c>
      <c r="I49" s="155">
        <v>0</v>
      </c>
      <c r="J49" s="155">
        <v>1</v>
      </c>
      <c r="K49" s="155">
        <v>33</v>
      </c>
      <c r="L49" s="155">
        <v>26</v>
      </c>
      <c r="M49" s="155">
        <v>0.348409090909091</v>
      </c>
      <c r="N49" s="155">
        <v>1.03590909090909</v>
      </c>
    </row>
    <row r="50" ht="14.5" customHeight="1">
      <c r="A50" t="s" s="158">
        <v>258</v>
      </c>
      <c r="B50" s="159"/>
      <c r="C50" s="160"/>
      <c r="D50" s="270">
        <f>SUM(D49:D49)</f>
        <v>64</v>
      </c>
      <c r="E50" s="241">
        <f>SUM(E49:E49)</f>
        <v>44</v>
      </c>
      <c r="F50" s="162">
        <f>E50/D50</f>
        <v>0.6875</v>
      </c>
      <c r="G50" s="242">
        <f>SUM(G49:G49)</f>
        <v>33</v>
      </c>
      <c r="H50" s="161">
        <f>SUM(H49:H49)</f>
        <v>10</v>
      </c>
      <c r="I50" s="161">
        <f>SUM(I49:I49)</f>
        <v>0</v>
      </c>
      <c r="J50" s="161">
        <f>SUM(J49:J49)</f>
        <v>1</v>
      </c>
      <c r="K50" s="241">
        <f>SUM(K49:K49)</f>
        <v>33</v>
      </c>
      <c r="L50" s="243">
        <f>SUM(L49:L49)</f>
        <v>26</v>
      </c>
      <c r="M50" s="162">
        <f>(H50*1.33+I50*1.67+J50*2)/E50</f>
        <v>0.347727272727273</v>
      </c>
      <c r="N50" s="161">
        <f>M50+F50</f>
        <v>1.03522727272727</v>
      </c>
    </row>
    <row r="51" ht="14.5" customHeight="1">
      <c r="A51" s="151"/>
      <c r="B51" s="165"/>
      <c r="C51" s="165"/>
      <c r="D51" s="165"/>
      <c r="E51" s="165"/>
      <c r="F51" s="165"/>
      <c r="G51" s="165"/>
      <c r="H51" s="165"/>
      <c r="I51" s="165"/>
      <c r="J51" s="165"/>
      <c r="K51" s="165"/>
      <c r="L51" s="165"/>
      <c r="M51" s="165"/>
      <c r="N51" s="165"/>
    </row>
    <row r="52" ht="14.5" customHeight="1">
      <c r="A52" t="s" s="154">
        <v>141</v>
      </c>
      <c r="B52" s="155">
        <v>2018</v>
      </c>
      <c r="C52" t="s" s="156">
        <v>264</v>
      </c>
      <c r="D52" s="155">
        <v>38</v>
      </c>
      <c r="E52" s="155">
        <v>27</v>
      </c>
      <c r="F52" s="155">
        <v>0.710526315789474</v>
      </c>
      <c r="G52" s="155">
        <v>26</v>
      </c>
      <c r="H52" s="155">
        <v>1</v>
      </c>
      <c r="I52" s="155">
        <v>0</v>
      </c>
      <c r="J52" s="155">
        <v>0</v>
      </c>
      <c r="K52" s="155">
        <v>12</v>
      </c>
      <c r="L52" s="155">
        <v>13</v>
      </c>
      <c r="M52" s="155">
        <v>0</v>
      </c>
      <c r="N52" s="155">
        <v>0.710526315789474</v>
      </c>
    </row>
    <row r="53" ht="14.5" customHeight="1">
      <c r="A53" t="s" s="158">
        <v>258</v>
      </c>
      <c r="B53" s="159"/>
      <c r="C53" s="160"/>
      <c r="D53" s="270">
        <f>SUM(D52:D52)</f>
        <v>38</v>
      </c>
      <c r="E53" s="241">
        <f>SUM(E52:E52)</f>
        <v>27</v>
      </c>
      <c r="F53" s="162">
        <f>E53/D53</f>
        <v>0.710526315789474</v>
      </c>
      <c r="G53" s="242">
        <f>SUM(G52:G52)</f>
        <v>26</v>
      </c>
      <c r="H53" s="243">
        <f>SUM(H52:H52)</f>
        <v>1</v>
      </c>
      <c r="I53" s="161">
        <f>SUM(I52:I52)</f>
        <v>0</v>
      </c>
      <c r="J53" s="161">
        <f>SUM(J52:J52)</f>
        <v>0</v>
      </c>
      <c r="K53" s="241">
        <f>SUM(K52:K52)</f>
        <v>12</v>
      </c>
      <c r="L53" s="243">
        <f>SUM(L52:L52)</f>
        <v>13</v>
      </c>
      <c r="M53" s="162">
        <f>(H53*1.33+I53*1.67+J53*2)/E53</f>
        <v>0.0492592592592593</v>
      </c>
      <c r="N53" s="161">
        <f>M53+F53</f>
        <v>0.759785575048733</v>
      </c>
    </row>
    <row r="54" ht="14.5" customHeight="1">
      <c r="A54" s="151"/>
      <c r="B54" s="165"/>
      <c r="C54" s="165"/>
      <c r="D54" s="165"/>
      <c r="E54" s="165"/>
      <c r="F54" s="165"/>
      <c r="G54" s="165"/>
      <c r="H54" s="165"/>
      <c r="I54" s="165"/>
      <c r="J54" s="165"/>
      <c r="K54" s="165"/>
      <c r="L54" s="165"/>
      <c r="M54" s="165"/>
      <c r="N54" s="165"/>
    </row>
    <row r="55" ht="14.5" customHeight="1">
      <c r="A55" t="s" s="163">
        <v>78</v>
      </c>
      <c r="B55" s="155">
        <v>2017</v>
      </c>
      <c r="C55" t="s" s="156">
        <v>264</v>
      </c>
      <c r="D55" s="155">
        <v>46</v>
      </c>
      <c r="E55" s="155">
        <v>27</v>
      </c>
      <c r="F55" s="155">
        <v>0.58695652173913</v>
      </c>
      <c r="G55" s="155">
        <v>27</v>
      </c>
      <c r="H55" s="155">
        <v>0</v>
      </c>
      <c r="I55" s="155">
        <v>0</v>
      </c>
      <c r="J55" s="155">
        <v>0</v>
      </c>
      <c r="K55" s="155">
        <v>15</v>
      </c>
      <c r="L55" s="155">
        <v>6</v>
      </c>
      <c r="M55" s="155">
        <v>0</v>
      </c>
      <c r="N55" s="155">
        <v>0.58695652173913</v>
      </c>
    </row>
    <row r="56" ht="14.5" customHeight="1">
      <c r="A56" t="s" s="158">
        <v>258</v>
      </c>
      <c r="B56" s="159"/>
      <c r="C56" s="160"/>
      <c r="D56" s="270">
        <f>SUM(D55:D55)</f>
        <v>46</v>
      </c>
      <c r="E56" s="241">
        <f>SUM(E55:E55)</f>
        <v>27</v>
      </c>
      <c r="F56" s="162">
        <f>E56/D56</f>
        <v>0.58695652173913</v>
      </c>
      <c r="G56" s="242">
        <f>SUM(G55:G55)</f>
        <v>27</v>
      </c>
      <c r="H56" s="243">
        <f>SUM(H55:H55)</f>
        <v>0</v>
      </c>
      <c r="I56" s="161">
        <f>SUM(I55:I55)</f>
        <v>0</v>
      </c>
      <c r="J56" s="161">
        <f>SUM(J55:J55)</f>
        <v>0</v>
      </c>
      <c r="K56" s="241">
        <f>SUM(K55:K55)</f>
        <v>15</v>
      </c>
      <c r="L56" s="243">
        <f>SUM(L55:L55)</f>
        <v>6</v>
      </c>
      <c r="M56" s="162">
        <f>(H56*1.33+I56*1.67+J56*2)/E56</f>
        <v>0</v>
      </c>
      <c r="N56" s="161">
        <f>M56+F56</f>
        <v>0.58695652173913</v>
      </c>
    </row>
    <row r="57" ht="14.5" customHeight="1">
      <c r="A57" s="151"/>
      <c r="B57" s="152"/>
      <c r="C57" s="165"/>
      <c r="D57" s="152"/>
      <c r="E57" s="152"/>
      <c r="F57" s="152"/>
      <c r="G57" s="152"/>
      <c r="H57" s="152"/>
      <c r="I57" s="152"/>
      <c r="J57" s="152"/>
      <c r="K57" s="152"/>
      <c r="L57" s="152"/>
      <c r="M57" s="152"/>
      <c r="N57" s="152"/>
    </row>
    <row r="58" ht="14.5" customHeight="1">
      <c r="A58" t="s" s="163">
        <v>202</v>
      </c>
      <c r="B58" s="155">
        <v>2018</v>
      </c>
      <c r="C58" t="s" s="156">
        <v>264</v>
      </c>
      <c r="D58" s="155">
        <v>50</v>
      </c>
      <c r="E58" s="155">
        <v>33</v>
      </c>
      <c r="F58" s="155">
        <v>0.66</v>
      </c>
      <c r="G58" s="155">
        <v>22</v>
      </c>
      <c r="H58" s="155">
        <v>9</v>
      </c>
      <c r="I58" s="155">
        <v>0</v>
      </c>
      <c r="J58" s="155">
        <v>2</v>
      </c>
      <c r="K58" s="155">
        <v>11</v>
      </c>
      <c r="L58" s="155">
        <v>18</v>
      </c>
      <c r="M58" s="155">
        <v>0.484757575757576</v>
      </c>
      <c r="N58" s="155">
        <v>1.14475757575758</v>
      </c>
    </row>
    <row r="59" ht="14.5" customHeight="1">
      <c r="A59" t="s" s="158">
        <v>258</v>
      </c>
      <c r="B59" s="159"/>
      <c r="C59" s="160"/>
      <c r="D59" s="270">
        <f>D58</f>
        <v>50</v>
      </c>
      <c r="E59" s="241">
        <f>E58</f>
        <v>33</v>
      </c>
      <c r="F59" s="162">
        <f>E59/D59</f>
        <v>0.66</v>
      </c>
      <c r="G59" s="242">
        <f>G58</f>
        <v>22</v>
      </c>
      <c r="H59" s="243">
        <f>H58</f>
        <v>9</v>
      </c>
      <c r="I59" s="161">
        <f>I58</f>
        <v>0</v>
      </c>
      <c r="J59" s="161">
        <f>J58</f>
        <v>2</v>
      </c>
      <c r="K59" s="241">
        <f>K58</f>
        <v>11</v>
      </c>
      <c r="L59" s="243">
        <f>L58</f>
        <v>18</v>
      </c>
      <c r="M59" s="162">
        <f>(H59*1.33+I59*1.67+J59*2)/E59</f>
        <v>0.483939393939394</v>
      </c>
      <c r="N59" s="161">
        <f>M59+F59</f>
        <v>1.14393939393939</v>
      </c>
    </row>
    <row r="60" ht="14.5" customHeight="1">
      <c r="A60" s="151"/>
      <c r="B60" s="152"/>
      <c r="C60" s="165"/>
      <c r="D60" s="152"/>
      <c r="E60" s="152"/>
      <c r="F60" s="152"/>
      <c r="G60" s="152"/>
      <c r="H60" s="152"/>
      <c r="I60" s="152"/>
      <c r="J60" s="152"/>
      <c r="K60" s="152"/>
      <c r="L60" s="152"/>
      <c r="M60" s="152"/>
      <c r="N60" s="152"/>
    </row>
    <row r="61" ht="14.5" customHeight="1">
      <c r="A61" t="s" s="163">
        <v>92</v>
      </c>
      <c r="B61" s="155">
        <v>2017</v>
      </c>
      <c r="C61" t="s" s="156">
        <v>264</v>
      </c>
      <c r="D61" s="155">
        <v>30</v>
      </c>
      <c r="E61" s="155">
        <v>17</v>
      </c>
      <c r="F61" s="155">
        <v>0.566666666666667</v>
      </c>
      <c r="G61" s="155">
        <v>15</v>
      </c>
      <c r="H61" s="155">
        <v>2</v>
      </c>
      <c r="I61" s="155">
        <v>0</v>
      </c>
      <c r="J61" s="155">
        <v>0</v>
      </c>
      <c r="K61" s="155">
        <v>7</v>
      </c>
      <c r="L61" s="155">
        <v>7</v>
      </c>
      <c r="M61" s="155">
        <v>0</v>
      </c>
      <c r="N61" s="155">
        <v>0.566666666666667</v>
      </c>
    </row>
    <row r="62" ht="14.5" customHeight="1">
      <c r="A62" t="s" s="158">
        <v>258</v>
      </c>
      <c r="B62" s="159"/>
      <c r="C62" s="160"/>
      <c r="D62" s="270">
        <f>SUM(D61:D61)</f>
        <v>30</v>
      </c>
      <c r="E62" s="241">
        <f>SUM(E61:E61)</f>
        <v>17</v>
      </c>
      <c r="F62" s="162">
        <f>E62/D62</f>
        <v>0.566666666666667</v>
      </c>
      <c r="G62" s="242">
        <f>SUM(G61:G61)</f>
        <v>15</v>
      </c>
      <c r="H62" s="161">
        <f>SUM(H61:H61)</f>
        <v>2</v>
      </c>
      <c r="I62" s="161">
        <f>SUM(I61:I61)</f>
        <v>0</v>
      </c>
      <c r="J62" s="161">
        <f>SUM(J61:J61)</f>
        <v>0</v>
      </c>
      <c r="K62" s="161">
        <f>SUM(K61:K61)</f>
        <v>7</v>
      </c>
      <c r="L62" s="161">
        <f>SUM(L61:L61)</f>
        <v>7</v>
      </c>
      <c r="M62" s="162">
        <f>(H62*1.33+I62*1.67+J62*2)/E62</f>
        <v>0.156470588235294</v>
      </c>
      <c r="N62" s="161">
        <f>M62+F62</f>
        <v>0.723137254901961</v>
      </c>
    </row>
    <row r="63" ht="14.5" customHeight="1">
      <c r="A63" s="151"/>
      <c r="B63" s="152"/>
      <c r="C63" s="165"/>
      <c r="D63" s="152"/>
      <c r="E63" s="152"/>
      <c r="F63" s="152"/>
      <c r="G63" s="152"/>
      <c r="H63" s="152"/>
      <c r="I63" s="152"/>
      <c r="J63" s="152"/>
      <c r="K63" s="152"/>
      <c r="L63" s="152"/>
      <c r="M63" s="152"/>
      <c r="N63" s="152"/>
    </row>
    <row r="64" ht="14.5" customHeight="1">
      <c r="A64" t="s" s="163">
        <v>75</v>
      </c>
      <c r="B64" s="155">
        <v>2018</v>
      </c>
      <c r="C64" t="s" s="156">
        <v>264</v>
      </c>
      <c r="D64" s="155">
        <v>35</v>
      </c>
      <c r="E64" s="155">
        <v>28</v>
      </c>
      <c r="F64" s="155">
        <v>0.8</v>
      </c>
      <c r="G64" s="155">
        <v>15</v>
      </c>
      <c r="H64" s="155">
        <v>6</v>
      </c>
      <c r="I64" s="155">
        <v>5</v>
      </c>
      <c r="J64" s="155">
        <v>2</v>
      </c>
      <c r="K64" s="155">
        <v>19</v>
      </c>
      <c r="L64" s="155">
        <v>16</v>
      </c>
      <c r="M64" s="155">
        <v>0.726178571428571</v>
      </c>
      <c r="N64" s="155">
        <v>1.52617857142857</v>
      </c>
    </row>
    <row r="65" ht="14.5" customHeight="1">
      <c r="A65" t="s" s="158">
        <v>258</v>
      </c>
      <c r="B65" s="159"/>
      <c r="C65" s="160"/>
      <c r="D65" s="270">
        <f>SUM(D64:D64)</f>
        <v>35</v>
      </c>
      <c r="E65" s="241">
        <f>SUM(E64:E64)</f>
        <v>28</v>
      </c>
      <c r="F65" s="162">
        <f>E65/D65</f>
        <v>0.8</v>
      </c>
      <c r="G65" s="242">
        <f>SUM(G64:G64)</f>
        <v>15</v>
      </c>
      <c r="H65" s="243">
        <f>SUM(H64:H64)</f>
        <v>6</v>
      </c>
      <c r="I65" s="161">
        <f>SUM(I64:I64)</f>
        <v>5</v>
      </c>
      <c r="J65" s="240">
        <f>SUM(J64:J64)</f>
        <v>2</v>
      </c>
      <c r="K65" s="241">
        <f>SUM(K64:K64)</f>
        <v>19</v>
      </c>
      <c r="L65" s="243">
        <f>SUM(L64:L64)</f>
        <v>16</v>
      </c>
      <c r="M65" s="162">
        <f>(H65*1.33+I65*1.67+J65*2)/E65</f>
        <v>0.726071428571429</v>
      </c>
      <c r="N65" s="161">
        <f>M65+F65</f>
        <v>1.52607142857143</v>
      </c>
    </row>
    <row r="66" ht="14.5" customHeight="1">
      <c r="A66" s="151"/>
      <c r="B66" s="152"/>
      <c r="C66" s="153"/>
      <c r="D66" s="152"/>
      <c r="E66" s="152"/>
      <c r="F66" s="152"/>
      <c r="G66" s="152"/>
      <c r="H66" s="152"/>
      <c r="I66" s="152"/>
      <c r="J66" s="152"/>
      <c r="K66" s="152"/>
      <c r="L66" s="152"/>
      <c r="M66" s="152"/>
      <c r="N66" s="152"/>
    </row>
    <row r="67" ht="14.5" customHeight="1">
      <c r="A67" t="s" s="163">
        <v>26</v>
      </c>
      <c r="B67" s="155">
        <v>2017</v>
      </c>
      <c r="C67" t="s" s="156">
        <v>264</v>
      </c>
      <c r="D67" s="155">
        <v>75</v>
      </c>
      <c r="E67" s="155">
        <v>54</v>
      </c>
      <c r="F67" s="155">
        <v>0.72</v>
      </c>
      <c r="G67" s="155">
        <v>22</v>
      </c>
      <c r="H67" s="155">
        <v>23</v>
      </c>
      <c r="I67" s="155">
        <v>3</v>
      </c>
      <c r="J67" s="155">
        <v>6</v>
      </c>
      <c r="K67" s="155">
        <v>46</v>
      </c>
      <c r="L67" s="155">
        <v>37</v>
      </c>
      <c r="M67" s="155">
        <v>0.882592592592592</v>
      </c>
      <c r="N67" s="155">
        <v>1.60259259259259</v>
      </c>
    </row>
    <row r="68" ht="14.5" customHeight="1">
      <c r="A68" t="s" s="158">
        <v>258</v>
      </c>
      <c r="B68" s="159"/>
      <c r="C68" s="160"/>
      <c r="D68" s="270">
        <f>SUM(D67:D67)</f>
        <v>75</v>
      </c>
      <c r="E68" s="241">
        <f>SUM(E67:E67)</f>
        <v>54</v>
      </c>
      <c r="F68" s="162">
        <f>E68/D68</f>
        <v>0.72</v>
      </c>
      <c r="G68" s="242">
        <f>SUM(G67:G67)</f>
        <v>22</v>
      </c>
      <c r="H68" s="243">
        <f>SUM(H67:H67)</f>
        <v>23</v>
      </c>
      <c r="I68" s="161">
        <f>SUM(I67:I67)</f>
        <v>3</v>
      </c>
      <c r="J68" s="240">
        <f>SUM(J67:J67)</f>
        <v>6</v>
      </c>
      <c r="K68" s="241">
        <f>SUM(K67:K67)</f>
        <v>46</v>
      </c>
      <c r="L68" s="243">
        <f>SUM(L67:L67)</f>
        <v>37</v>
      </c>
      <c r="M68" s="162">
        <f>(H68*1.33+I68*1.67+J68*2)/E68</f>
        <v>0.881481481481481</v>
      </c>
      <c r="N68" s="161">
        <f>M68+F68</f>
        <v>1.60148148148148</v>
      </c>
    </row>
    <row r="69" ht="14.5" customHeight="1">
      <c r="A69" s="271"/>
      <c r="B69" s="272"/>
      <c r="C69" s="273"/>
      <c r="D69" s="274"/>
      <c r="E69" s="275"/>
      <c r="F69" s="276"/>
      <c r="G69" s="277"/>
      <c r="H69" s="278"/>
      <c r="I69" s="272"/>
      <c r="J69" s="274"/>
      <c r="K69" s="275"/>
      <c r="L69" s="278"/>
      <c r="M69" s="276"/>
      <c r="N69" s="272"/>
    </row>
    <row r="70" ht="14.5" customHeight="1">
      <c r="A70" t="s" s="163">
        <v>142</v>
      </c>
      <c r="B70" s="155">
        <v>2018</v>
      </c>
      <c r="C70" t="s" s="156">
        <v>264</v>
      </c>
      <c r="D70" s="155">
        <v>33</v>
      </c>
      <c r="E70" s="155">
        <v>22</v>
      </c>
      <c r="F70" s="155">
        <v>0.666666666666667</v>
      </c>
      <c r="G70" s="155">
        <v>21</v>
      </c>
      <c r="H70" s="155">
        <v>1</v>
      </c>
      <c r="I70" s="155">
        <v>0</v>
      </c>
      <c r="J70" s="155">
        <v>0</v>
      </c>
      <c r="K70" s="155">
        <v>8</v>
      </c>
      <c r="L70" s="155">
        <v>8</v>
      </c>
      <c r="M70" s="155">
        <v>0.0605909090909091</v>
      </c>
      <c r="N70" s="155">
        <v>0.727257575757576</v>
      </c>
    </row>
    <row r="71" ht="14.5" customHeight="1">
      <c r="A71" t="s" s="158">
        <v>258</v>
      </c>
      <c r="B71" s="159"/>
      <c r="C71" s="160"/>
      <c r="D71" s="270">
        <f>SUM(D70:D70)</f>
        <v>33</v>
      </c>
      <c r="E71" s="241">
        <f>SUM(E70:E70)</f>
        <v>22</v>
      </c>
      <c r="F71" s="162">
        <f>E71/D71</f>
        <v>0.666666666666667</v>
      </c>
      <c r="G71" s="242">
        <f>SUM(G70:G70)</f>
        <v>21</v>
      </c>
      <c r="H71" s="243">
        <f>SUM(H70:H70)</f>
        <v>1</v>
      </c>
      <c r="I71" s="161">
        <f>SUM(I70:I70)</f>
        <v>0</v>
      </c>
      <c r="J71" s="240">
        <f>SUM(J70:J70)</f>
        <v>0</v>
      </c>
      <c r="K71" s="241">
        <f>SUM(K70:K70)</f>
        <v>8</v>
      </c>
      <c r="L71" s="243">
        <f>SUM(L70:L70)</f>
        <v>8</v>
      </c>
      <c r="M71" s="162">
        <f>(H71*1.33+I71*1.67+J71*2)/E71</f>
        <v>0.0604545454545455</v>
      </c>
      <c r="N71" s="161">
        <f>M71+F71</f>
        <v>0.7271212121212129</v>
      </c>
    </row>
    <row r="72" ht="14.5" customHeight="1">
      <c r="A72" s="151"/>
      <c r="B72" s="152"/>
      <c r="C72" s="153"/>
      <c r="D72" s="152"/>
      <c r="E72" s="152"/>
      <c r="F72" s="152"/>
      <c r="G72" s="152"/>
      <c r="H72" s="152"/>
      <c r="I72" s="152"/>
      <c r="J72" s="152"/>
      <c r="K72" s="152"/>
      <c r="L72" s="152"/>
      <c r="M72" s="152"/>
      <c r="N72" s="152"/>
    </row>
    <row r="73" ht="14.5" customHeight="1">
      <c r="A73" t="s" s="163">
        <v>201</v>
      </c>
      <c r="B73" s="155">
        <v>2018</v>
      </c>
      <c r="C73" t="s" s="156">
        <v>264</v>
      </c>
      <c r="D73" s="155">
        <v>48</v>
      </c>
      <c r="E73" s="155">
        <v>33</v>
      </c>
      <c r="F73" s="155">
        <v>0.6875</v>
      </c>
      <c r="G73" s="155">
        <v>19</v>
      </c>
      <c r="H73" s="155">
        <v>8</v>
      </c>
      <c r="I73" s="155">
        <v>4</v>
      </c>
      <c r="J73" s="155">
        <v>2</v>
      </c>
      <c r="K73" s="155">
        <v>18</v>
      </c>
      <c r="L73" s="155">
        <v>16</v>
      </c>
      <c r="M73" s="155">
        <v>0.646424242424242</v>
      </c>
      <c r="N73" s="155">
        <v>1.33392424242424</v>
      </c>
    </row>
    <row r="74" ht="14.5" customHeight="1">
      <c r="A74" t="s" s="158">
        <v>258</v>
      </c>
      <c r="B74" s="159"/>
      <c r="C74" s="160"/>
      <c r="D74" s="270">
        <f>SUM(D73:D73)</f>
        <v>48</v>
      </c>
      <c r="E74" s="241">
        <f>SUM(E73:E73)</f>
        <v>33</v>
      </c>
      <c r="F74" s="162">
        <f>E74/D74</f>
        <v>0.6875</v>
      </c>
      <c r="G74" s="242">
        <f>SUM(G73:G73)</f>
        <v>19</v>
      </c>
      <c r="H74" s="243">
        <f>SUM(H73:H73)</f>
        <v>8</v>
      </c>
      <c r="I74" s="161">
        <f>SUM(I73:I73)</f>
        <v>4</v>
      </c>
      <c r="J74" s="240">
        <f>SUM(J73:J73)</f>
        <v>2</v>
      </c>
      <c r="K74" s="241">
        <f>SUM(K73:K73)</f>
        <v>18</v>
      </c>
      <c r="L74" s="243">
        <f>SUM(L73:L73)</f>
        <v>16</v>
      </c>
      <c r="M74" s="162">
        <f>(H74*1.33+I74*1.67+J74*2)/E74</f>
        <v>0.646060606060606</v>
      </c>
      <c r="N74" s="161">
        <f>M74+F74</f>
        <v>1.33356060606061</v>
      </c>
    </row>
    <row r="75" ht="14.5" customHeight="1">
      <c r="A75" s="279"/>
      <c r="B75" s="280"/>
      <c r="C75" s="281"/>
      <c r="D75" s="282"/>
      <c r="E75" s="283"/>
      <c r="F75" s="284"/>
      <c r="G75" s="285"/>
      <c r="H75" s="286"/>
      <c r="I75" s="280"/>
      <c r="J75" s="282"/>
      <c r="K75" s="283"/>
      <c r="L75" s="286"/>
      <c r="M75" s="284"/>
      <c r="N75" s="280"/>
    </row>
    <row r="76" ht="14.5" customHeight="1">
      <c r="A76" t="s" s="163">
        <v>200</v>
      </c>
      <c r="B76" s="155">
        <v>2018</v>
      </c>
      <c r="C76" t="s" s="156">
        <v>264</v>
      </c>
      <c r="D76" s="155">
        <v>12</v>
      </c>
      <c r="E76" s="155">
        <v>8</v>
      </c>
      <c r="F76" s="155">
        <v>0.666666666666667</v>
      </c>
      <c r="G76" s="155">
        <v>8</v>
      </c>
      <c r="H76" s="155">
        <v>0</v>
      </c>
      <c r="I76" s="155">
        <v>0</v>
      </c>
      <c r="J76" s="155">
        <v>0</v>
      </c>
      <c r="K76" s="155">
        <v>1</v>
      </c>
      <c r="L76" s="155">
        <v>5</v>
      </c>
      <c r="M76" s="155">
        <v>0</v>
      </c>
      <c r="N76" s="155">
        <v>0.666666666666667</v>
      </c>
    </row>
    <row r="77" ht="14.5" customHeight="1">
      <c r="A77" t="s" s="158">
        <v>258</v>
      </c>
      <c r="B77" s="159"/>
      <c r="C77" s="160"/>
      <c r="D77" s="270">
        <f>SUM(D76:D76)</f>
        <v>12</v>
      </c>
      <c r="E77" s="241">
        <f>SUM(E76:E76)</f>
        <v>8</v>
      </c>
      <c r="F77" s="162">
        <f>E77/D77</f>
        <v>0.666666666666667</v>
      </c>
      <c r="G77" s="242">
        <f>SUM(G76:G76)</f>
        <v>8</v>
      </c>
      <c r="H77" s="243">
        <f>SUM(H76:H76)</f>
        <v>0</v>
      </c>
      <c r="I77" s="161">
        <f>SUM(I76:I76)</f>
        <v>0</v>
      </c>
      <c r="J77" s="240">
        <f>SUM(J76:J76)</f>
        <v>0</v>
      </c>
      <c r="K77" s="241">
        <f>SUM(K76:K76)</f>
        <v>1</v>
      </c>
      <c r="L77" s="243">
        <f>SUM(L76:L76)</f>
        <v>5</v>
      </c>
      <c r="M77" s="162">
        <f>(H77*1.33+I77*1.67+J77*2)/E77</f>
        <v>0</v>
      </c>
      <c r="N77" s="161">
        <f>M77+F77</f>
        <v>0.666666666666667</v>
      </c>
    </row>
    <row r="78" ht="14.5" customHeight="1">
      <c r="A78" s="151"/>
      <c r="B78" s="152"/>
      <c r="C78" s="153"/>
      <c r="D78" s="152"/>
      <c r="E78" s="152"/>
      <c r="F78" s="152"/>
      <c r="G78" s="152"/>
      <c r="H78" s="152"/>
      <c r="I78" s="152"/>
      <c r="J78" s="152"/>
      <c r="K78" s="152"/>
      <c r="L78" s="152"/>
      <c r="M78" s="152"/>
      <c r="N78" s="152"/>
    </row>
    <row r="79" ht="14.5" customHeight="1">
      <c r="A79" t="s" s="163">
        <v>85</v>
      </c>
      <c r="B79" s="155">
        <v>2017</v>
      </c>
      <c r="C79" t="s" s="156">
        <v>264</v>
      </c>
      <c r="D79" s="155">
        <v>55</v>
      </c>
      <c r="E79" s="155">
        <v>39</v>
      </c>
      <c r="F79" s="155">
        <v>0.709090909090909</v>
      </c>
      <c r="G79" s="155">
        <v>22</v>
      </c>
      <c r="H79" s="155">
        <v>10</v>
      </c>
      <c r="I79" s="155">
        <v>5</v>
      </c>
      <c r="J79" s="155">
        <v>2</v>
      </c>
      <c r="K79" s="155">
        <v>18</v>
      </c>
      <c r="L79" s="155">
        <v>28</v>
      </c>
      <c r="M79" s="155">
        <v>0.658076923076923</v>
      </c>
      <c r="N79" s="155">
        <v>1.36716783216783</v>
      </c>
    </row>
    <row r="80" ht="14.5" customHeight="1">
      <c r="A80" t="s" s="158">
        <v>258</v>
      </c>
      <c r="B80" s="159"/>
      <c r="C80" s="160"/>
      <c r="D80" s="270">
        <f>SUM(D79:D79)</f>
        <v>55</v>
      </c>
      <c r="E80" s="241">
        <f>SUM(E79:E79)</f>
        <v>39</v>
      </c>
      <c r="F80" s="162">
        <f>E80/D80</f>
        <v>0.709090909090909</v>
      </c>
      <c r="G80" s="242">
        <f>SUM(G79:G79)</f>
        <v>22</v>
      </c>
      <c r="H80" s="243">
        <f>SUM(H79:H79)</f>
        <v>10</v>
      </c>
      <c r="I80" s="161">
        <f>SUM(I79:I79)</f>
        <v>5</v>
      </c>
      <c r="J80" s="240">
        <f>SUM(J79:J79)</f>
        <v>2</v>
      </c>
      <c r="K80" s="241">
        <f>SUM(K79:K79)</f>
        <v>18</v>
      </c>
      <c r="L80" s="243">
        <f>SUM(L79:L79)</f>
        <v>28</v>
      </c>
      <c r="M80" s="162">
        <f>(H80*1.33+I80*1.67+J80*2)/E80</f>
        <v>0.657692307692308</v>
      </c>
      <c r="N80" s="161">
        <f>M80+F80</f>
        <v>1.36678321678322</v>
      </c>
    </row>
  </sheetData>
  <mergeCells count="1">
    <mergeCell ref="A1:N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2.xml><?xml version="1.0" encoding="utf-8"?>
<worksheet xmlns:r="http://schemas.openxmlformats.org/officeDocument/2006/relationships" xmlns="http://schemas.openxmlformats.org/spreadsheetml/2006/main">
  <dimension ref="A1:IQ55"/>
  <sheetViews>
    <sheetView workbookViewId="0" showGridLines="0" defaultGridColor="1"/>
  </sheetViews>
  <sheetFormatPr defaultColWidth="10.8333" defaultRowHeight="13" customHeight="1" outlineLevelRow="0" outlineLevelCol="0"/>
  <cols>
    <col min="1" max="1" width="5.35156" style="287" customWidth="1"/>
    <col min="2" max="2" width="17" style="287" customWidth="1"/>
    <col min="3" max="3" width="5.85156" style="287" customWidth="1"/>
    <col min="4" max="4" width="2.38281" style="287" customWidth="1"/>
    <col min="5" max="5" width="4.35156" style="287" customWidth="1"/>
    <col min="6" max="6" width="17.1719" style="287" customWidth="1"/>
    <col min="7" max="7" width="12.4219" style="287" customWidth="1"/>
    <col min="8" max="8" width="1.35156" style="287" customWidth="1"/>
    <col min="9" max="9" width="5.85156" style="287" customWidth="1"/>
    <col min="10" max="10" width="17.1719" style="287" customWidth="1"/>
    <col min="11" max="11" width="6" style="287" customWidth="1"/>
    <col min="12" max="12" width="1.85156" style="287" customWidth="1"/>
    <col min="13" max="13" width="6" style="287" customWidth="1"/>
    <col min="14" max="14" width="17" style="287" customWidth="1"/>
    <col min="15" max="15" width="6.10938" style="287" customWidth="1"/>
    <col min="16" max="16" width="1.72656" style="287" customWidth="1"/>
    <col min="17" max="17" width="6.27344" style="287" customWidth="1"/>
    <col min="18" max="18" width="17" style="287" customWidth="1"/>
    <col min="19" max="19" width="6.6875" style="287" customWidth="1"/>
    <col min="20" max="251" width="10.8516" style="287" customWidth="1"/>
    <col min="252" max="256" width="10.8516" style="287" customWidth="1"/>
  </cols>
  <sheetData>
    <row r="1" ht="15" customHeight="1">
      <c r="A1" t="s" s="288">
        <v>318</v>
      </c>
      <c r="B1" s="196"/>
      <c r="C1" s="196"/>
      <c r="D1" s="247"/>
      <c r="E1" t="s" s="288">
        <v>319</v>
      </c>
      <c r="F1" s="196"/>
      <c r="G1" s="196"/>
      <c r="H1" s="247"/>
      <c r="I1" t="s" s="288">
        <v>320</v>
      </c>
      <c r="J1" s="196"/>
      <c r="K1" s="196"/>
      <c r="L1" s="247"/>
      <c r="M1" t="s" s="288">
        <v>321</v>
      </c>
      <c r="N1" s="196"/>
      <c r="O1" s="196"/>
      <c r="P1" s="248"/>
      <c r="Q1" t="s" s="289">
        <v>322</v>
      </c>
      <c r="R1" s="249"/>
      <c r="S1" s="249"/>
      <c r="T1" s="200"/>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c r="IN1" s="201"/>
      <c r="IO1" s="201"/>
      <c r="IP1" s="201"/>
      <c r="IQ1" s="202"/>
    </row>
    <row r="2" ht="15" customHeight="1">
      <c r="A2" s="203">
        <v>1</v>
      </c>
      <c r="B2" t="s" s="290">
        <v>124</v>
      </c>
      <c r="C2" s="291">
        <v>85</v>
      </c>
      <c r="D2" s="197"/>
      <c r="E2" s="203">
        <v>1</v>
      </c>
      <c r="F2" t="s" s="290">
        <v>124</v>
      </c>
      <c r="G2" s="291">
        <v>67</v>
      </c>
      <c r="H2" s="197"/>
      <c r="I2" s="203">
        <v>1</v>
      </c>
      <c r="J2" t="s" s="11">
        <v>323</v>
      </c>
      <c r="K2" s="217">
        <v>46</v>
      </c>
      <c r="L2" s="197"/>
      <c r="M2" s="203">
        <v>1</v>
      </c>
      <c r="N2" t="s" s="290">
        <v>26</v>
      </c>
      <c r="O2" s="291">
        <v>23</v>
      </c>
      <c r="P2" s="252"/>
      <c r="Q2" s="217">
        <v>1</v>
      </c>
      <c r="R2" t="s" s="290">
        <v>124</v>
      </c>
      <c r="S2" s="291">
        <v>12</v>
      </c>
      <c r="T2" s="206"/>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8"/>
    </row>
    <row r="3" ht="15" customHeight="1">
      <c r="A3" s="203">
        <v>2</v>
      </c>
      <c r="B3" t="s" s="290">
        <v>26</v>
      </c>
      <c r="C3" s="291">
        <v>75</v>
      </c>
      <c r="D3" s="197"/>
      <c r="E3" s="203">
        <v>2</v>
      </c>
      <c r="F3" t="s" s="290">
        <v>26</v>
      </c>
      <c r="G3" s="291">
        <v>54</v>
      </c>
      <c r="H3" s="197"/>
      <c r="I3" s="203">
        <v>2</v>
      </c>
      <c r="J3" t="s" s="290">
        <v>130</v>
      </c>
      <c r="K3" s="291">
        <v>36</v>
      </c>
      <c r="L3" s="197"/>
      <c r="M3" s="203">
        <v>2</v>
      </c>
      <c r="N3" t="s" s="290">
        <v>124</v>
      </c>
      <c r="O3" s="291">
        <v>21</v>
      </c>
      <c r="P3" s="252"/>
      <c r="Q3" s="217">
        <v>2</v>
      </c>
      <c r="R3" t="s" s="11">
        <v>75</v>
      </c>
      <c r="S3" s="217">
        <v>5</v>
      </c>
      <c r="T3" s="206"/>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8"/>
    </row>
    <row r="4" ht="15" customHeight="1">
      <c r="A4" s="203">
        <v>3</v>
      </c>
      <c r="B4" t="s" s="290">
        <v>125</v>
      </c>
      <c r="C4" s="291">
        <v>64</v>
      </c>
      <c r="D4" s="197"/>
      <c r="E4" s="203">
        <v>3</v>
      </c>
      <c r="F4" t="s" s="19">
        <v>323</v>
      </c>
      <c r="G4" s="203">
        <v>48</v>
      </c>
      <c r="H4" s="197"/>
      <c r="I4" s="203">
        <v>3</v>
      </c>
      <c r="J4" t="s" s="11">
        <v>126</v>
      </c>
      <c r="K4" s="217">
        <v>34</v>
      </c>
      <c r="L4" s="197"/>
      <c r="M4" s="203">
        <v>3</v>
      </c>
      <c r="N4" t="s" s="11">
        <v>127</v>
      </c>
      <c r="O4" s="217">
        <v>18</v>
      </c>
      <c r="P4" s="252"/>
      <c r="Q4" s="217">
        <v>3</v>
      </c>
      <c r="R4" t="s" s="292">
        <v>85</v>
      </c>
      <c r="S4" s="293">
        <v>5</v>
      </c>
      <c r="T4" s="206"/>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8"/>
    </row>
    <row r="5" ht="15" customHeight="1">
      <c r="A5" s="203">
        <v>4</v>
      </c>
      <c r="B5" t="s" s="290">
        <v>130</v>
      </c>
      <c r="C5" s="291">
        <v>64</v>
      </c>
      <c r="D5" s="197"/>
      <c r="E5" s="203">
        <v>4</v>
      </c>
      <c r="F5" t="s" s="290">
        <v>125</v>
      </c>
      <c r="G5" s="291">
        <v>44</v>
      </c>
      <c r="H5" s="197"/>
      <c r="I5" s="203">
        <v>4</v>
      </c>
      <c r="J5" t="s" s="290">
        <v>125</v>
      </c>
      <c r="K5" s="291">
        <v>33</v>
      </c>
      <c r="L5" s="197"/>
      <c r="M5" s="203">
        <v>4</v>
      </c>
      <c r="N5" t="s" s="290">
        <v>125</v>
      </c>
      <c r="O5" s="291">
        <v>10</v>
      </c>
      <c r="P5" s="252"/>
      <c r="Q5" s="217">
        <v>4</v>
      </c>
      <c r="R5" t="s" s="11">
        <v>201</v>
      </c>
      <c r="S5" s="217">
        <v>4</v>
      </c>
      <c r="T5" s="206"/>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8"/>
    </row>
    <row r="6" ht="15" customHeight="1">
      <c r="A6" s="203">
        <v>5</v>
      </c>
      <c r="B6" t="s" s="19">
        <v>139</v>
      </c>
      <c r="C6" s="203">
        <v>60</v>
      </c>
      <c r="D6" s="197"/>
      <c r="E6" s="203">
        <v>5</v>
      </c>
      <c r="F6" t="s" s="255">
        <v>85</v>
      </c>
      <c r="G6" s="256">
        <v>39</v>
      </c>
      <c r="H6" s="197"/>
      <c r="I6" s="203">
        <v>5</v>
      </c>
      <c r="J6" t="s" s="11">
        <v>96</v>
      </c>
      <c r="K6" s="217">
        <v>29</v>
      </c>
      <c r="L6" s="197"/>
      <c r="M6" s="203">
        <v>5</v>
      </c>
      <c r="N6" t="s" s="292">
        <v>85</v>
      </c>
      <c r="O6" s="293">
        <v>10</v>
      </c>
      <c r="P6" s="252"/>
      <c r="Q6" s="217">
        <v>5</v>
      </c>
      <c r="R6" t="s" s="290">
        <v>26</v>
      </c>
      <c r="S6" s="291">
        <v>3</v>
      </c>
      <c r="T6" s="206"/>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8"/>
    </row>
    <row r="7" ht="15" customHeight="1">
      <c r="A7" s="203">
        <v>6</v>
      </c>
      <c r="B7" t="s" s="19">
        <v>126</v>
      </c>
      <c r="C7" s="203">
        <v>57</v>
      </c>
      <c r="D7" s="197"/>
      <c r="E7" s="203">
        <v>6</v>
      </c>
      <c r="F7" t="s" s="290">
        <v>130</v>
      </c>
      <c r="G7" s="291">
        <v>38</v>
      </c>
      <c r="H7" s="197"/>
      <c r="I7" s="203">
        <v>6</v>
      </c>
      <c r="J7" t="s" s="11">
        <v>128</v>
      </c>
      <c r="K7" s="217">
        <v>28</v>
      </c>
      <c r="L7" s="197"/>
      <c r="M7" s="203">
        <v>6</v>
      </c>
      <c r="N7" t="s" s="11">
        <v>324</v>
      </c>
      <c r="O7" s="217">
        <v>9</v>
      </c>
      <c r="P7" s="252"/>
      <c r="Q7" s="217">
        <v>6</v>
      </c>
      <c r="R7" t="s" s="11">
        <v>104</v>
      </c>
      <c r="S7" s="217">
        <v>2</v>
      </c>
      <c r="T7" s="206"/>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8"/>
    </row>
    <row r="8" ht="15" customHeight="1">
      <c r="A8" s="203">
        <v>7</v>
      </c>
      <c r="B8" t="s" s="19">
        <v>96</v>
      </c>
      <c r="C8" s="203">
        <v>56</v>
      </c>
      <c r="D8" s="197"/>
      <c r="E8" s="203">
        <v>7</v>
      </c>
      <c r="F8" t="s" s="19">
        <v>96</v>
      </c>
      <c r="G8" s="203">
        <v>35</v>
      </c>
      <c r="H8" s="197"/>
      <c r="I8" s="203">
        <v>7</v>
      </c>
      <c r="J8" t="s" s="11">
        <v>139</v>
      </c>
      <c r="K8" s="217">
        <v>28</v>
      </c>
      <c r="L8" s="197"/>
      <c r="M8" s="203">
        <v>7</v>
      </c>
      <c r="N8" t="s" s="11">
        <v>201</v>
      </c>
      <c r="O8" s="217">
        <v>8</v>
      </c>
      <c r="P8" s="252"/>
      <c r="Q8" s="217">
        <v>7</v>
      </c>
      <c r="R8" t="s" s="11">
        <v>96</v>
      </c>
      <c r="S8" s="217">
        <v>1</v>
      </c>
      <c r="T8" s="2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8"/>
    </row>
    <row r="9" ht="15" customHeight="1">
      <c r="A9" s="203">
        <v>8</v>
      </c>
      <c r="B9" t="s" s="19">
        <v>323</v>
      </c>
      <c r="C9" s="203">
        <v>56</v>
      </c>
      <c r="D9" s="197"/>
      <c r="E9" s="203">
        <v>8</v>
      </c>
      <c r="F9" t="s" s="19">
        <v>126</v>
      </c>
      <c r="G9" s="203">
        <v>34</v>
      </c>
      <c r="H9" s="197"/>
      <c r="I9" s="203">
        <v>8</v>
      </c>
      <c r="J9" t="s" s="290">
        <v>124</v>
      </c>
      <c r="K9" s="291">
        <v>27</v>
      </c>
      <c r="L9" s="197"/>
      <c r="M9" s="203">
        <v>8</v>
      </c>
      <c r="N9" t="s" s="11">
        <v>75</v>
      </c>
      <c r="O9" s="217">
        <v>6</v>
      </c>
      <c r="P9" s="252"/>
      <c r="Q9" s="217">
        <v>8</v>
      </c>
      <c r="R9" t="s" s="11">
        <v>127</v>
      </c>
      <c r="S9" s="217">
        <v>1</v>
      </c>
      <c r="T9" s="206"/>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8"/>
    </row>
    <row r="10" ht="15" customHeight="1">
      <c r="A10" s="203">
        <v>9</v>
      </c>
      <c r="B10" t="s" s="255">
        <v>85</v>
      </c>
      <c r="C10" s="256">
        <v>55</v>
      </c>
      <c r="D10" s="197"/>
      <c r="E10" s="203">
        <v>9</v>
      </c>
      <c r="F10" t="s" s="19">
        <v>127</v>
      </c>
      <c r="G10" s="203">
        <v>33</v>
      </c>
      <c r="H10" s="197"/>
      <c r="I10" s="203">
        <v>9</v>
      </c>
      <c r="J10" t="s" s="11">
        <v>78</v>
      </c>
      <c r="K10" s="217">
        <v>27</v>
      </c>
      <c r="L10" s="197"/>
      <c r="M10" s="203">
        <v>9</v>
      </c>
      <c r="N10" t="s" s="11">
        <v>104</v>
      </c>
      <c r="O10" s="217">
        <v>5</v>
      </c>
      <c r="P10" s="252"/>
      <c r="Q10" s="294"/>
      <c r="R10" s="294"/>
      <c r="S10" s="294"/>
      <c r="T10" s="206"/>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8"/>
    </row>
    <row r="11" ht="15" customHeight="1">
      <c r="A11" s="203">
        <v>10</v>
      </c>
      <c r="B11" t="s" s="11">
        <v>324</v>
      </c>
      <c r="C11" s="217">
        <v>50</v>
      </c>
      <c r="D11" s="197"/>
      <c r="E11" s="203">
        <v>10</v>
      </c>
      <c r="F11" t="s" s="11">
        <v>324</v>
      </c>
      <c r="G11" s="217">
        <v>33</v>
      </c>
      <c r="H11" s="197"/>
      <c r="I11" s="203">
        <v>10</v>
      </c>
      <c r="J11" t="s" s="11">
        <v>141</v>
      </c>
      <c r="K11" s="217">
        <v>26</v>
      </c>
      <c r="L11" s="197"/>
      <c r="M11" s="203">
        <v>10</v>
      </c>
      <c r="N11" t="s" s="11">
        <v>96</v>
      </c>
      <c r="O11" s="217">
        <v>5</v>
      </c>
      <c r="P11" s="252"/>
      <c r="Q11" s="294"/>
      <c r="R11" s="294"/>
      <c r="S11" s="294"/>
      <c r="T11" s="206"/>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8"/>
    </row>
    <row r="12" ht="15" customHeight="1">
      <c r="A12" s="203">
        <f>A11+1</f>
        <v>11</v>
      </c>
      <c r="B12" t="s" s="11">
        <v>201</v>
      </c>
      <c r="C12" s="217">
        <v>48</v>
      </c>
      <c r="D12" s="197"/>
      <c r="E12" s="203">
        <f>E11+1</f>
        <v>11</v>
      </c>
      <c r="F12" t="s" s="11">
        <v>201</v>
      </c>
      <c r="G12" s="217">
        <v>33</v>
      </c>
      <c r="H12" s="197"/>
      <c r="I12" s="203">
        <f>I11+1</f>
        <v>11</v>
      </c>
      <c r="J12" t="s" s="11">
        <v>147</v>
      </c>
      <c r="K12" s="217">
        <v>25</v>
      </c>
      <c r="L12" s="197"/>
      <c r="M12" s="203">
        <v>11</v>
      </c>
      <c r="N12" t="s" s="290">
        <v>130</v>
      </c>
      <c r="O12" s="291">
        <v>2</v>
      </c>
      <c r="P12" s="252"/>
      <c r="Q12" s="294"/>
      <c r="R12" s="294"/>
      <c r="S12" s="294"/>
      <c r="T12" s="206"/>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8"/>
    </row>
    <row r="13" ht="15" customHeight="1">
      <c r="A13" s="203">
        <f>A12+1</f>
        <v>12</v>
      </c>
      <c r="B13" t="s" s="11">
        <v>128</v>
      </c>
      <c r="C13" s="217">
        <v>47</v>
      </c>
      <c r="D13" s="197"/>
      <c r="E13" s="203">
        <f>E12+1</f>
        <v>12</v>
      </c>
      <c r="F13" t="s" s="11">
        <v>128</v>
      </c>
      <c r="G13" s="217">
        <v>29</v>
      </c>
      <c r="H13" s="197"/>
      <c r="I13" s="203">
        <f>I12+1</f>
        <v>12</v>
      </c>
      <c r="J13" t="s" s="11">
        <v>324</v>
      </c>
      <c r="K13" s="217">
        <v>22</v>
      </c>
      <c r="L13" s="197"/>
      <c r="M13" s="203">
        <v>12</v>
      </c>
      <c r="N13" t="s" s="11">
        <v>323</v>
      </c>
      <c r="O13" s="217">
        <v>2</v>
      </c>
      <c r="P13" s="252"/>
      <c r="Q13" s="294"/>
      <c r="R13" s="294"/>
      <c r="S13" s="294"/>
      <c r="T13" s="206"/>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8"/>
    </row>
    <row r="14" ht="15" customHeight="1">
      <c r="A14" s="203">
        <f>A13+1</f>
        <v>13</v>
      </c>
      <c r="B14" t="s" s="11">
        <v>104</v>
      </c>
      <c r="C14" s="217">
        <v>47</v>
      </c>
      <c r="D14" s="197"/>
      <c r="E14" s="203">
        <f>E13+1</f>
        <v>13</v>
      </c>
      <c r="F14" t="s" s="11">
        <v>139</v>
      </c>
      <c r="G14" s="217">
        <v>29</v>
      </c>
      <c r="H14" s="197"/>
      <c r="I14" s="203">
        <f>I13+1</f>
        <v>13</v>
      </c>
      <c r="J14" t="s" s="11">
        <v>85</v>
      </c>
      <c r="K14" s="217">
        <v>22</v>
      </c>
      <c r="L14" s="197"/>
      <c r="M14" s="203">
        <f>M13+1</f>
        <v>13</v>
      </c>
      <c r="N14" t="s" s="11">
        <v>92</v>
      </c>
      <c r="O14" s="217">
        <v>2</v>
      </c>
      <c r="P14" s="252"/>
      <c r="Q14" s="294"/>
      <c r="R14" s="294"/>
      <c r="S14" s="294"/>
      <c r="T14" s="206"/>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8"/>
    </row>
    <row r="15" ht="15" customHeight="1">
      <c r="A15" s="203">
        <f>A14+1</f>
        <v>14</v>
      </c>
      <c r="B15" t="s" s="19">
        <v>78</v>
      </c>
      <c r="C15" s="203">
        <v>46</v>
      </c>
      <c r="D15" s="197"/>
      <c r="E15" s="203">
        <f>E14+1</f>
        <v>14</v>
      </c>
      <c r="F15" t="s" s="11">
        <v>75</v>
      </c>
      <c r="G15" s="217">
        <v>28</v>
      </c>
      <c r="H15" s="197"/>
      <c r="I15" s="203">
        <f>I14+1</f>
        <v>14</v>
      </c>
      <c r="J15" t="s" s="290">
        <v>26</v>
      </c>
      <c r="K15" s="291">
        <v>22</v>
      </c>
      <c r="L15" s="197"/>
      <c r="M15" s="203">
        <f>M14+1</f>
        <v>14</v>
      </c>
      <c r="N15" t="s" s="11">
        <v>128</v>
      </c>
      <c r="O15" s="217">
        <v>1</v>
      </c>
      <c r="P15" s="252"/>
      <c r="Q15" s="294"/>
      <c r="R15" s="294"/>
      <c r="S15" s="197"/>
      <c r="T15" s="206"/>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8"/>
    </row>
    <row r="16" ht="15" customHeight="1">
      <c r="A16" s="203">
        <f>A15+1</f>
        <v>15</v>
      </c>
      <c r="B16" t="s" s="19">
        <v>127</v>
      </c>
      <c r="C16" s="203">
        <v>41</v>
      </c>
      <c r="D16" s="197"/>
      <c r="E16" s="203">
        <f>E15+1</f>
        <v>15</v>
      </c>
      <c r="F16" t="s" s="11">
        <v>78</v>
      </c>
      <c r="G16" s="217">
        <v>27</v>
      </c>
      <c r="H16" s="197"/>
      <c r="I16" s="203">
        <f>I15+1</f>
        <v>15</v>
      </c>
      <c r="J16" t="s" s="11">
        <v>228</v>
      </c>
      <c r="K16" s="217">
        <v>21</v>
      </c>
      <c r="L16" s="197"/>
      <c r="M16" s="203">
        <f>M15+1</f>
        <v>15</v>
      </c>
      <c r="N16" t="s" s="11">
        <v>139</v>
      </c>
      <c r="O16" s="217">
        <v>1</v>
      </c>
      <c r="P16" s="252"/>
      <c r="Q16" s="294"/>
      <c r="R16" s="294"/>
      <c r="S16" s="294"/>
      <c r="T16" s="206"/>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8"/>
    </row>
    <row r="17" ht="15" customHeight="1">
      <c r="A17" s="203">
        <f>A16+1</f>
        <v>16</v>
      </c>
      <c r="B17" t="s" s="19">
        <v>147</v>
      </c>
      <c r="C17" s="203">
        <v>41</v>
      </c>
      <c r="D17" s="197"/>
      <c r="E17" s="203">
        <f>E16+1</f>
        <v>16</v>
      </c>
      <c r="F17" t="s" s="11">
        <v>141</v>
      </c>
      <c r="G17" s="217">
        <v>27</v>
      </c>
      <c r="H17" s="197"/>
      <c r="I17" s="203">
        <f>I16+1</f>
        <v>16</v>
      </c>
      <c r="J17" t="s" s="11">
        <v>201</v>
      </c>
      <c r="K17" s="217">
        <v>19</v>
      </c>
      <c r="L17" s="197"/>
      <c r="M17" s="203">
        <f>M16+1</f>
        <v>16</v>
      </c>
      <c r="N17" t="s" s="11">
        <v>141</v>
      </c>
      <c r="O17" s="217">
        <v>1</v>
      </c>
      <c r="P17" s="252"/>
      <c r="Q17" s="294"/>
      <c r="R17" s="294"/>
      <c r="S17" s="294"/>
      <c r="T17" s="206"/>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8"/>
    </row>
    <row r="18" ht="15" customHeight="1">
      <c r="A18" s="203">
        <f>A17+1</f>
        <v>17</v>
      </c>
      <c r="B18" t="s" s="19">
        <v>325</v>
      </c>
      <c r="C18" s="203">
        <v>39</v>
      </c>
      <c r="D18" s="197"/>
      <c r="E18" s="203">
        <f>E17+1</f>
        <v>17</v>
      </c>
      <c r="F18" t="s" s="11">
        <v>147</v>
      </c>
      <c r="G18" s="217">
        <v>26</v>
      </c>
      <c r="H18" s="197"/>
      <c r="I18" s="203">
        <f>I17+1</f>
        <v>17</v>
      </c>
      <c r="J18" t="s" s="11">
        <v>104</v>
      </c>
      <c r="K18" s="217">
        <v>19</v>
      </c>
      <c r="L18" s="197"/>
      <c r="M18" s="203">
        <f>M17+1</f>
        <v>17</v>
      </c>
      <c r="N18" t="s" s="11">
        <v>147</v>
      </c>
      <c r="O18" s="217">
        <v>1</v>
      </c>
      <c r="P18" s="252"/>
      <c r="Q18" s="294"/>
      <c r="R18" s="294"/>
      <c r="S18" s="294"/>
      <c r="T18" s="206"/>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8"/>
    </row>
    <row r="19" ht="15" customHeight="1">
      <c r="A19" s="203">
        <f>A18+1</f>
        <v>18</v>
      </c>
      <c r="B19" t="s" s="19">
        <v>141</v>
      </c>
      <c r="C19" s="203">
        <v>38</v>
      </c>
      <c r="D19" s="197"/>
      <c r="E19" s="203">
        <f>E18+1</f>
        <v>18</v>
      </c>
      <c r="F19" t="s" s="11">
        <v>104</v>
      </c>
      <c r="G19" s="217">
        <v>26</v>
      </c>
      <c r="H19" s="197"/>
      <c r="I19" s="203">
        <f>I18+1</f>
        <v>18</v>
      </c>
      <c r="J19" t="s" s="11">
        <v>101</v>
      </c>
      <c r="K19" s="217">
        <v>18</v>
      </c>
      <c r="L19" s="197"/>
      <c r="M19" s="203">
        <f>M18+1</f>
        <v>18</v>
      </c>
      <c r="N19" t="s" s="11">
        <v>228</v>
      </c>
      <c r="O19" s="217">
        <v>1</v>
      </c>
      <c r="P19" s="252"/>
      <c r="Q19" s="294"/>
      <c r="R19" s="294"/>
      <c r="S19" s="294"/>
      <c r="T19" s="206"/>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8"/>
    </row>
    <row r="20" ht="15" customHeight="1">
      <c r="A20" s="203">
        <f>A19+1</f>
        <v>19</v>
      </c>
      <c r="B20" t="s" s="19">
        <v>75</v>
      </c>
      <c r="C20" s="203">
        <v>35</v>
      </c>
      <c r="D20" s="197"/>
      <c r="E20" s="203">
        <f>E19+1</f>
        <v>19</v>
      </c>
      <c r="F20" t="s" s="11">
        <v>228</v>
      </c>
      <c r="G20" s="217">
        <v>22</v>
      </c>
      <c r="H20" s="197"/>
      <c r="I20" s="203">
        <f>I19+1</f>
        <v>19</v>
      </c>
      <c r="J20" t="s" s="11">
        <v>325</v>
      </c>
      <c r="K20" s="217">
        <v>18</v>
      </c>
      <c r="L20" s="197"/>
      <c r="M20" s="203">
        <f>M19+1</f>
        <v>19</v>
      </c>
      <c r="N20" t="s" s="11">
        <v>137</v>
      </c>
      <c r="O20" s="217">
        <v>1</v>
      </c>
      <c r="P20" s="252"/>
      <c r="Q20" s="294"/>
      <c r="R20" s="294"/>
      <c r="S20" s="294"/>
      <c r="T20" s="20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8"/>
    </row>
    <row r="21" ht="15" customHeight="1">
      <c r="A21" s="203">
        <f>A20+1</f>
        <v>20</v>
      </c>
      <c r="B21" t="s" s="19">
        <v>228</v>
      </c>
      <c r="C21" s="203">
        <v>33</v>
      </c>
      <c r="D21" s="197"/>
      <c r="E21" s="203">
        <f>E20+1</f>
        <v>20</v>
      </c>
      <c r="F21" t="s" s="11">
        <v>137</v>
      </c>
      <c r="G21" s="217">
        <v>18</v>
      </c>
      <c r="H21" s="197"/>
      <c r="I21" s="203">
        <f>I20+1</f>
        <v>20</v>
      </c>
      <c r="J21" t="s" s="19">
        <v>326</v>
      </c>
      <c r="K21" s="203">
        <v>17</v>
      </c>
      <c r="L21" s="197"/>
      <c r="M21" s="197"/>
      <c r="N21" s="218"/>
      <c r="O21" s="219"/>
      <c r="P21" s="208"/>
      <c r="Q21" s="197"/>
      <c r="R21" s="197"/>
      <c r="S21" s="197"/>
      <c r="T21" s="206"/>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8"/>
    </row>
    <row r="22" ht="15" customHeight="1">
      <c r="A22" s="203">
        <v>21</v>
      </c>
      <c r="B22" t="s" s="19">
        <v>326</v>
      </c>
      <c r="C22" s="203">
        <v>32</v>
      </c>
      <c r="D22" s="197"/>
      <c r="E22" s="203">
        <v>21</v>
      </c>
      <c r="F22" t="s" s="11">
        <v>101</v>
      </c>
      <c r="G22" s="217">
        <v>18</v>
      </c>
      <c r="H22" s="197"/>
      <c r="I22" s="203">
        <v>21</v>
      </c>
      <c r="J22" t="s" s="19">
        <v>137</v>
      </c>
      <c r="K22" s="203">
        <v>17</v>
      </c>
      <c r="L22" s="197"/>
      <c r="M22" s="197"/>
      <c r="N22" s="197"/>
      <c r="O22" s="197"/>
      <c r="P22" s="252"/>
      <c r="Q22" s="197"/>
      <c r="R22" s="197"/>
      <c r="S22" s="197"/>
      <c r="T22" s="206"/>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8"/>
    </row>
    <row r="23" ht="15" customHeight="1">
      <c r="A23" s="203">
        <v>22</v>
      </c>
      <c r="B23" t="s" s="19">
        <v>92</v>
      </c>
      <c r="C23" s="203">
        <v>30</v>
      </c>
      <c r="D23" s="197"/>
      <c r="E23" s="203">
        <v>22</v>
      </c>
      <c r="F23" t="s" s="19">
        <v>325</v>
      </c>
      <c r="G23" s="203">
        <v>18</v>
      </c>
      <c r="H23" s="197"/>
      <c r="I23" s="203">
        <v>22</v>
      </c>
      <c r="J23" t="s" s="19">
        <v>75</v>
      </c>
      <c r="K23" s="203">
        <v>15</v>
      </c>
      <c r="L23" s="197"/>
      <c r="M23" s="197"/>
      <c r="N23" s="221"/>
      <c r="O23" s="222"/>
      <c r="P23" s="208"/>
      <c r="Q23" s="197"/>
      <c r="R23" s="200"/>
      <c r="S23" s="201"/>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8"/>
    </row>
    <row r="24" ht="15" customHeight="1">
      <c r="A24" s="203">
        <v>23</v>
      </c>
      <c r="B24" t="s" s="19">
        <v>137</v>
      </c>
      <c r="C24" s="203">
        <v>30</v>
      </c>
      <c r="D24" s="197"/>
      <c r="E24" s="203">
        <v>23</v>
      </c>
      <c r="F24" t="s" s="19">
        <v>326</v>
      </c>
      <c r="G24" s="203">
        <v>17</v>
      </c>
      <c r="H24" s="197"/>
      <c r="I24" s="203">
        <v>23</v>
      </c>
      <c r="J24" t="s" s="19">
        <v>92</v>
      </c>
      <c r="K24" s="203">
        <v>15</v>
      </c>
      <c r="L24" s="197"/>
      <c r="M24" s="197"/>
      <c r="N24" s="223"/>
      <c r="O24" s="224"/>
      <c r="P24" s="207"/>
      <c r="Q24" s="201"/>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8"/>
    </row>
    <row r="25" ht="15" customHeight="1">
      <c r="A25" s="203">
        <v>24</v>
      </c>
      <c r="B25" t="s" s="19">
        <v>101</v>
      </c>
      <c r="C25" s="203">
        <v>29</v>
      </c>
      <c r="D25" s="197"/>
      <c r="E25" s="203">
        <v>24</v>
      </c>
      <c r="F25" t="s" s="19">
        <v>92</v>
      </c>
      <c r="G25" s="203">
        <v>17</v>
      </c>
      <c r="H25" s="197"/>
      <c r="I25" s="203">
        <v>24</v>
      </c>
      <c r="J25" t="s" s="19">
        <v>131</v>
      </c>
      <c r="K25" s="203">
        <v>12</v>
      </c>
      <c r="L25" s="197"/>
      <c r="M25" s="197"/>
      <c r="N25" s="227"/>
      <c r="O25" s="228"/>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8"/>
    </row>
    <row r="26" ht="15" customHeight="1">
      <c r="A26" s="203">
        <v>25</v>
      </c>
      <c r="B26" t="s" s="19">
        <v>131</v>
      </c>
      <c r="C26" s="203">
        <v>22</v>
      </c>
      <c r="D26" s="197"/>
      <c r="E26" s="203">
        <v>25</v>
      </c>
      <c r="F26" t="s" s="19">
        <v>131</v>
      </c>
      <c r="G26" s="203">
        <v>12</v>
      </c>
      <c r="H26" s="197"/>
      <c r="I26" s="203">
        <v>25</v>
      </c>
      <c r="J26" t="s" s="19">
        <v>127</v>
      </c>
      <c r="K26" s="203">
        <v>11</v>
      </c>
      <c r="L26" s="197"/>
      <c r="M26" s="197"/>
      <c r="N26" s="197"/>
      <c r="O26" s="197"/>
      <c r="P26" s="206"/>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8"/>
    </row>
    <row r="27" ht="15" customHeight="1">
      <c r="A27" s="203">
        <v>26</v>
      </c>
      <c r="B27" t="s" s="19">
        <v>200</v>
      </c>
      <c r="C27" s="203">
        <v>12</v>
      </c>
      <c r="D27" s="197"/>
      <c r="E27" s="203">
        <v>26</v>
      </c>
      <c r="F27" t="s" s="19">
        <v>200</v>
      </c>
      <c r="G27" s="203">
        <v>8</v>
      </c>
      <c r="H27" s="197"/>
      <c r="I27" s="203">
        <v>26</v>
      </c>
      <c r="J27" t="s" s="19">
        <v>200</v>
      </c>
      <c r="K27" s="203">
        <v>8</v>
      </c>
      <c r="L27" s="197"/>
      <c r="M27" s="197"/>
      <c r="N27" s="197"/>
      <c r="O27" s="197"/>
      <c r="P27" s="206"/>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8"/>
    </row>
    <row r="28" ht="15" customHeight="1">
      <c r="A28" s="197"/>
      <c r="B28" s="218"/>
      <c r="C28" s="220"/>
      <c r="D28" s="197"/>
      <c r="E28" s="197"/>
      <c r="F28" s="218"/>
      <c r="G28" s="220"/>
      <c r="H28" s="197"/>
      <c r="I28" s="197"/>
      <c r="J28" s="218"/>
      <c r="K28" s="220"/>
      <c r="L28" s="197"/>
      <c r="M28" s="197"/>
      <c r="N28" s="221"/>
      <c r="O28" s="222"/>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8"/>
    </row>
    <row r="29" ht="15" customHeight="1">
      <c r="A29" t="s" s="288">
        <v>327</v>
      </c>
      <c r="B29" s="196"/>
      <c r="C29" s="196"/>
      <c r="D29" s="247"/>
      <c r="E29" t="s" s="288">
        <v>328</v>
      </c>
      <c r="F29" s="196"/>
      <c r="G29" s="196"/>
      <c r="H29" s="247"/>
      <c r="I29" t="s" s="288">
        <v>329</v>
      </c>
      <c r="J29" s="196"/>
      <c r="K29" s="196"/>
      <c r="L29" s="197"/>
      <c r="M29" s="221"/>
      <c r="N29" s="224"/>
      <c r="O29" s="224"/>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8"/>
    </row>
    <row r="30" ht="15" customHeight="1">
      <c r="A30" s="203">
        <v>1</v>
      </c>
      <c r="B30" t="s" s="290">
        <v>124</v>
      </c>
      <c r="C30" s="291">
        <v>7</v>
      </c>
      <c r="D30" s="197"/>
      <c r="E30" s="217">
        <v>1</v>
      </c>
      <c r="F30" t="s" s="290">
        <v>124</v>
      </c>
      <c r="G30" s="291">
        <v>73</v>
      </c>
      <c r="H30" s="197"/>
      <c r="I30" s="217">
        <v>1</v>
      </c>
      <c r="J30" t="s" s="290">
        <v>124</v>
      </c>
      <c r="K30" s="291">
        <v>42</v>
      </c>
      <c r="L30" s="197"/>
      <c r="M30" s="223"/>
      <c r="N30" s="224"/>
      <c r="O30" s="224"/>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8"/>
    </row>
    <row r="31" ht="15" customHeight="1">
      <c r="A31" s="203">
        <v>2</v>
      </c>
      <c r="B31" t="s" s="290">
        <v>26</v>
      </c>
      <c r="C31" s="291">
        <v>6</v>
      </c>
      <c r="D31" s="197"/>
      <c r="E31" s="217">
        <v>2</v>
      </c>
      <c r="F31" t="s" s="290">
        <v>26</v>
      </c>
      <c r="G31" s="291">
        <v>46</v>
      </c>
      <c r="H31" s="197"/>
      <c r="I31" s="217">
        <v>2</v>
      </c>
      <c r="J31" t="s" s="290">
        <v>26</v>
      </c>
      <c r="K31" s="291">
        <v>37</v>
      </c>
      <c r="L31" s="197"/>
      <c r="M31" s="223"/>
      <c r="N31" s="224"/>
      <c r="O31" s="224"/>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8"/>
    </row>
    <row r="32" ht="15" customHeight="1">
      <c r="A32" s="203">
        <v>3</v>
      </c>
      <c r="B32" t="s" s="11">
        <v>127</v>
      </c>
      <c r="C32" s="217">
        <v>3</v>
      </c>
      <c r="D32" s="197"/>
      <c r="E32" s="217">
        <v>3</v>
      </c>
      <c r="F32" t="s" s="290">
        <v>125</v>
      </c>
      <c r="G32" s="291">
        <v>33</v>
      </c>
      <c r="H32" s="197"/>
      <c r="I32" s="217">
        <v>3</v>
      </c>
      <c r="J32" t="s" s="11">
        <v>85</v>
      </c>
      <c r="K32" s="217">
        <v>28</v>
      </c>
      <c r="L32" s="197"/>
      <c r="M32" s="223"/>
      <c r="N32" s="224"/>
      <c r="O32" s="224"/>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8"/>
    </row>
    <row r="33" ht="15" customHeight="1">
      <c r="A33" s="203">
        <v>4</v>
      </c>
      <c r="B33" t="s" s="292">
        <v>85</v>
      </c>
      <c r="C33" s="293">
        <v>2</v>
      </c>
      <c r="D33" s="197"/>
      <c r="E33" s="217">
        <v>4</v>
      </c>
      <c r="F33" t="s" s="11">
        <v>104</v>
      </c>
      <c r="G33" s="217">
        <v>24</v>
      </c>
      <c r="H33" s="197"/>
      <c r="I33" s="217">
        <v>4</v>
      </c>
      <c r="J33" t="s" s="11">
        <v>323</v>
      </c>
      <c r="K33" s="217">
        <v>28</v>
      </c>
      <c r="L33" s="197"/>
      <c r="M33" s="223"/>
      <c r="N33" s="224"/>
      <c r="O33" s="224"/>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8"/>
    </row>
    <row r="34" ht="15" customHeight="1">
      <c r="A34" s="203">
        <v>5</v>
      </c>
      <c r="B34" t="s" s="11">
        <v>324</v>
      </c>
      <c r="C34" s="217">
        <v>2</v>
      </c>
      <c r="D34" s="197"/>
      <c r="E34" s="217">
        <v>5</v>
      </c>
      <c r="F34" t="s" s="11">
        <v>127</v>
      </c>
      <c r="G34" s="217">
        <v>24</v>
      </c>
      <c r="H34" s="197"/>
      <c r="I34" s="217">
        <v>5</v>
      </c>
      <c r="J34" t="s" s="11">
        <v>126</v>
      </c>
      <c r="K34" s="217">
        <v>27</v>
      </c>
      <c r="L34" s="197"/>
      <c r="M34" s="223"/>
      <c r="N34" s="224"/>
      <c r="O34" s="224"/>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8"/>
    </row>
    <row r="35" ht="15" customHeight="1">
      <c r="A35" s="203">
        <v>6</v>
      </c>
      <c r="B35" t="s" s="11">
        <v>201</v>
      </c>
      <c r="C35" s="217">
        <v>2</v>
      </c>
      <c r="D35" s="197"/>
      <c r="E35" s="217">
        <v>6</v>
      </c>
      <c r="F35" t="s" s="290">
        <v>130</v>
      </c>
      <c r="G35" s="291">
        <v>20</v>
      </c>
      <c r="H35" s="197"/>
      <c r="I35" s="217">
        <v>6</v>
      </c>
      <c r="J35" t="s" s="290">
        <v>125</v>
      </c>
      <c r="K35" s="291">
        <v>26</v>
      </c>
      <c r="L35" s="197"/>
      <c r="M35" s="223"/>
      <c r="N35" s="224"/>
      <c r="O35" s="224"/>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8"/>
    </row>
    <row r="36" ht="15" customHeight="1">
      <c r="A36" s="203">
        <v>7</v>
      </c>
      <c r="B36" t="s" s="11">
        <v>75</v>
      </c>
      <c r="C36" s="217">
        <v>2</v>
      </c>
      <c r="D36" s="197"/>
      <c r="E36" s="217">
        <v>7</v>
      </c>
      <c r="F36" t="s" s="11">
        <v>139</v>
      </c>
      <c r="G36" s="217">
        <v>19</v>
      </c>
      <c r="H36" s="197"/>
      <c r="I36" s="217">
        <v>7</v>
      </c>
      <c r="J36" t="s" s="11">
        <v>96</v>
      </c>
      <c r="K36" s="217">
        <v>20</v>
      </c>
      <c r="L36" s="197"/>
      <c r="M36" s="223"/>
      <c r="N36" s="224"/>
      <c r="O36" s="224"/>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8"/>
    </row>
    <row r="37" ht="15" customHeight="1">
      <c r="A37" s="203">
        <v>8</v>
      </c>
      <c r="B37" t="s" s="11">
        <v>104</v>
      </c>
      <c r="C37" s="217">
        <v>1</v>
      </c>
      <c r="D37" s="197"/>
      <c r="E37" s="217">
        <v>8</v>
      </c>
      <c r="F37" t="s" s="11">
        <v>75</v>
      </c>
      <c r="G37" s="217">
        <v>19</v>
      </c>
      <c r="H37" s="197"/>
      <c r="I37" s="217">
        <v>8</v>
      </c>
      <c r="J37" t="s" s="11">
        <v>104</v>
      </c>
      <c r="K37" s="217">
        <v>19</v>
      </c>
      <c r="L37" s="197"/>
      <c r="M37" s="223"/>
      <c r="N37" s="224"/>
      <c r="O37" s="224"/>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8"/>
    </row>
    <row r="38" ht="15" customHeight="1">
      <c r="A38" s="203">
        <v>9</v>
      </c>
      <c r="B38" t="s" s="290">
        <v>125</v>
      </c>
      <c r="C38" s="291">
        <v>1</v>
      </c>
      <c r="D38" s="197"/>
      <c r="E38" s="217">
        <v>9</v>
      </c>
      <c r="F38" t="s" s="11">
        <v>85</v>
      </c>
      <c r="G38" s="217">
        <v>18</v>
      </c>
      <c r="H38" s="197"/>
      <c r="I38" s="217">
        <v>9</v>
      </c>
      <c r="J38" t="s" s="290">
        <v>130</v>
      </c>
      <c r="K38" s="291">
        <v>19</v>
      </c>
      <c r="L38" s="197"/>
      <c r="M38" s="223"/>
      <c r="N38" s="224"/>
      <c r="O38" s="224"/>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8"/>
    </row>
    <row r="39" ht="15" customHeight="1">
      <c r="A39" s="203">
        <v>10</v>
      </c>
      <c r="B39" s="200"/>
      <c r="C39" s="202"/>
      <c r="D39" s="197"/>
      <c r="E39" s="217">
        <v>10</v>
      </c>
      <c r="F39" t="s" s="11">
        <v>201</v>
      </c>
      <c r="G39" s="217">
        <v>18</v>
      </c>
      <c r="H39" s="197"/>
      <c r="I39" s="217">
        <v>10</v>
      </c>
      <c r="J39" t="s" s="11">
        <v>324</v>
      </c>
      <c r="K39" s="217">
        <v>18</v>
      </c>
      <c r="L39" s="197"/>
      <c r="M39" s="223"/>
      <c r="N39" s="224"/>
      <c r="O39" s="224"/>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8"/>
    </row>
    <row r="40" ht="15" customHeight="1">
      <c r="A40" s="203">
        <f>A39+1</f>
        <v>11</v>
      </c>
      <c r="B40" s="295"/>
      <c r="C40" s="267"/>
      <c r="D40" s="197"/>
      <c r="E40" s="217">
        <f>E39+1</f>
        <v>11</v>
      </c>
      <c r="F40" t="s" s="11">
        <v>128</v>
      </c>
      <c r="G40" s="217">
        <v>15</v>
      </c>
      <c r="H40" s="197"/>
      <c r="I40" s="217">
        <f>I39+1</f>
        <v>11</v>
      </c>
      <c r="J40" t="s" s="11">
        <v>139</v>
      </c>
      <c r="K40" s="217">
        <v>18</v>
      </c>
      <c r="L40" s="197"/>
      <c r="M40" s="223"/>
      <c r="N40" s="224"/>
      <c r="O40" s="224"/>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8"/>
    </row>
    <row r="41" ht="15" customHeight="1">
      <c r="A41" s="203">
        <f>A40+1</f>
        <v>12</v>
      </c>
      <c r="B41" s="294"/>
      <c r="C41" s="294"/>
      <c r="D41" s="197"/>
      <c r="E41" s="217">
        <f>E40+1</f>
        <v>12</v>
      </c>
      <c r="F41" t="s" s="11">
        <v>323</v>
      </c>
      <c r="G41" s="217">
        <v>15</v>
      </c>
      <c r="H41" s="197"/>
      <c r="I41" s="217">
        <f>I40+1</f>
        <v>12</v>
      </c>
      <c r="J41" t="s" s="11">
        <v>201</v>
      </c>
      <c r="K41" s="217">
        <v>16</v>
      </c>
      <c r="L41" s="197"/>
      <c r="M41" s="223"/>
      <c r="N41" s="224"/>
      <c r="O41" s="224"/>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8"/>
    </row>
    <row r="42" ht="15" customHeight="1">
      <c r="A42" s="203">
        <f>A41+1</f>
        <v>13</v>
      </c>
      <c r="B42" s="294"/>
      <c r="C42" s="294"/>
      <c r="D42" s="197"/>
      <c r="E42" s="217">
        <f>E41+1</f>
        <v>13</v>
      </c>
      <c r="F42" t="s" s="11">
        <v>78</v>
      </c>
      <c r="G42" s="217">
        <v>15</v>
      </c>
      <c r="H42" s="197"/>
      <c r="I42" s="217">
        <f>I41+1</f>
        <v>13</v>
      </c>
      <c r="J42" t="s" s="11">
        <v>75</v>
      </c>
      <c r="K42" s="217">
        <v>16</v>
      </c>
      <c r="L42" s="197"/>
      <c r="M42" s="223"/>
      <c r="N42" s="224"/>
      <c r="O42" s="224"/>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8"/>
    </row>
    <row r="43" ht="15" customHeight="1">
      <c r="A43" s="203">
        <f>A42+1</f>
        <v>14</v>
      </c>
      <c r="B43" s="296"/>
      <c r="C43" s="297"/>
      <c r="D43" s="197"/>
      <c r="E43" s="217">
        <f>E42+1</f>
        <v>14</v>
      </c>
      <c r="F43" t="s" s="11">
        <v>141</v>
      </c>
      <c r="G43" s="217">
        <v>12</v>
      </c>
      <c r="H43" s="197"/>
      <c r="I43" s="217">
        <f>I42+1</f>
        <v>14</v>
      </c>
      <c r="J43" t="s" s="11">
        <v>127</v>
      </c>
      <c r="K43" s="217">
        <v>16</v>
      </c>
      <c r="L43" s="197"/>
      <c r="M43" s="223"/>
      <c r="N43" s="224"/>
      <c r="O43" s="224"/>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8"/>
    </row>
    <row r="44" ht="15" customHeight="1">
      <c r="A44" s="203">
        <f>A43+1</f>
        <v>15</v>
      </c>
      <c r="B44" s="294"/>
      <c r="C44" s="294"/>
      <c r="D44" s="197"/>
      <c r="E44" s="217">
        <f>E43+1</f>
        <v>15</v>
      </c>
      <c r="F44" t="s" s="11">
        <v>126</v>
      </c>
      <c r="G44" s="217">
        <v>12</v>
      </c>
      <c r="H44" s="197"/>
      <c r="I44" s="217">
        <f>I43+1</f>
        <v>15</v>
      </c>
      <c r="J44" t="s" s="11">
        <v>128</v>
      </c>
      <c r="K44" s="217">
        <v>14</v>
      </c>
      <c r="L44" s="197"/>
      <c r="M44" s="223"/>
      <c r="N44" s="224"/>
      <c r="O44" s="224"/>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c r="IC44" s="207"/>
      <c r="ID44" s="207"/>
      <c r="IE44" s="207"/>
      <c r="IF44" s="207"/>
      <c r="IG44" s="207"/>
      <c r="IH44" s="207"/>
      <c r="II44" s="207"/>
      <c r="IJ44" s="207"/>
      <c r="IK44" s="207"/>
      <c r="IL44" s="207"/>
      <c r="IM44" s="207"/>
      <c r="IN44" s="207"/>
      <c r="IO44" s="207"/>
      <c r="IP44" s="207"/>
      <c r="IQ44" s="208"/>
    </row>
    <row r="45" ht="15" customHeight="1">
      <c r="A45" s="203">
        <v>16</v>
      </c>
      <c r="B45" s="294"/>
      <c r="C45" s="294"/>
      <c r="D45" s="197"/>
      <c r="E45" s="217">
        <f>E44+1</f>
        <v>16</v>
      </c>
      <c r="F45" t="s" s="11">
        <v>324</v>
      </c>
      <c r="G45" s="217">
        <v>11</v>
      </c>
      <c r="H45" s="197"/>
      <c r="I45" s="217">
        <f>I44+1</f>
        <v>16</v>
      </c>
      <c r="J45" t="s" s="11">
        <v>141</v>
      </c>
      <c r="K45" s="217">
        <v>13</v>
      </c>
      <c r="L45" s="197"/>
      <c r="M45" s="223"/>
      <c r="N45" s="224"/>
      <c r="O45" s="224"/>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c r="IC45" s="207"/>
      <c r="ID45" s="207"/>
      <c r="IE45" s="207"/>
      <c r="IF45" s="207"/>
      <c r="IG45" s="207"/>
      <c r="IH45" s="207"/>
      <c r="II45" s="207"/>
      <c r="IJ45" s="207"/>
      <c r="IK45" s="207"/>
      <c r="IL45" s="207"/>
      <c r="IM45" s="207"/>
      <c r="IN45" s="207"/>
      <c r="IO45" s="207"/>
      <c r="IP45" s="207"/>
      <c r="IQ45" s="208"/>
    </row>
    <row r="46" ht="15" customHeight="1">
      <c r="A46" s="203">
        <v>17</v>
      </c>
      <c r="B46" s="294"/>
      <c r="C46" s="294"/>
      <c r="D46" s="197"/>
      <c r="E46" s="217">
        <f>E45+1</f>
        <v>17</v>
      </c>
      <c r="F46" t="s" s="11">
        <v>96</v>
      </c>
      <c r="G46" s="217">
        <v>9</v>
      </c>
      <c r="H46" s="197"/>
      <c r="I46" s="217">
        <f>I45+1</f>
        <v>17</v>
      </c>
      <c r="J46" t="s" s="11">
        <v>147</v>
      </c>
      <c r="K46" s="217">
        <v>13</v>
      </c>
      <c r="L46" s="197"/>
      <c r="M46" s="223"/>
      <c r="N46" s="224"/>
      <c r="O46" s="224"/>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8"/>
    </row>
    <row r="47" ht="15" customHeight="1">
      <c r="A47" s="203">
        <v>18</v>
      </c>
      <c r="B47" s="294"/>
      <c r="C47" s="294"/>
      <c r="D47" s="197"/>
      <c r="E47" s="217">
        <f>E46+1</f>
        <v>18</v>
      </c>
      <c r="F47" t="s" s="11">
        <v>147</v>
      </c>
      <c r="G47" s="217">
        <v>9</v>
      </c>
      <c r="H47" s="197"/>
      <c r="I47" s="217">
        <f>I46+1</f>
        <v>18</v>
      </c>
      <c r="J47" t="s" s="11">
        <v>131</v>
      </c>
      <c r="K47" s="217">
        <v>11</v>
      </c>
      <c r="L47" s="197"/>
      <c r="M47" s="223"/>
      <c r="N47" s="224"/>
      <c r="O47" s="224"/>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8"/>
    </row>
    <row r="48" ht="15" customHeight="1">
      <c r="A48" s="203">
        <v>19</v>
      </c>
      <c r="B48" s="294"/>
      <c r="C48" s="294"/>
      <c r="D48" s="197"/>
      <c r="E48" s="217">
        <f>E47+1</f>
        <v>19</v>
      </c>
      <c r="F48" t="s" s="11">
        <v>228</v>
      </c>
      <c r="G48" s="217">
        <v>8</v>
      </c>
      <c r="H48" s="197"/>
      <c r="I48" s="217">
        <f>I47+1</f>
        <v>19</v>
      </c>
      <c r="J48" t="s" s="11">
        <v>325</v>
      </c>
      <c r="K48" s="217">
        <v>9</v>
      </c>
      <c r="L48" s="197"/>
      <c r="M48" s="223"/>
      <c r="N48" s="224"/>
      <c r="O48" s="224"/>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8"/>
    </row>
    <row r="49" ht="15" customHeight="1">
      <c r="A49" s="203">
        <v>20</v>
      </c>
      <c r="B49" s="294"/>
      <c r="C49" s="294"/>
      <c r="D49" s="197"/>
      <c r="E49" s="217">
        <f>E48+1</f>
        <v>20</v>
      </c>
      <c r="F49" t="s" s="11">
        <v>101</v>
      </c>
      <c r="G49" s="217">
        <v>8</v>
      </c>
      <c r="H49" s="197"/>
      <c r="I49" s="217">
        <f>I48+1</f>
        <v>20</v>
      </c>
      <c r="J49" t="s" s="11">
        <v>101</v>
      </c>
      <c r="K49" s="217">
        <v>8</v>
      </c>
      <c r="L49" s="197"/>
      <c r="M49" s="227"/>
      <c r="N49" s="224"/>
      <c r="O49" s="224"/>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8"/>
    </row>
    <row r="50" ht="15" customHeight="1">
      <c r="A50" s="203">
        <v>21</v>
      </c>
      <c r="B50" s="294"/>
      <c r="C50" s="294"/>
      <c r="D50" s="197"/>
      <c r="E50" s="217">
        <v>21</v>
      </c>
      <c r="F50" t="s" s="11">
        <v>325</v>
      </c>
      <c r="G50" s="217">
        <v>7</v>
      </c>
      <c r="H50" s="197"/>
      <c r="I50" s="217">
        <v>21</v>
      </c>
      <c r="J50" t="s" s="11">
        <v>228</v>
      </c>
      <c r="K50" s="217">
        <v>8</v>
      </c>
      <c r="L50" s="197"/>
      <c r="M50" s="197"/>
      <c r="N50" s="223"/>
      <c r="O50" s="224"/>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7"/>
      <c r="FV50" s="207"/>
      <c r="FW50" s="207"/>
      <c r="FX50" s="207"/>
      <c r="FY50" s="207"/>
      <c r="FZ50" s="207"/>
      <c r="GA50" s="207"/>
      <c r="GB50" s="207"/>
      <c r="GC50" s="207"/>
      <c r="GD50" s="207"/>
      <c r="GE50" s="207"/>
      <c r="GF50" s="207"/>
      <c r="GG50" s="207"/>
      <c r="GH50" s="207"/>
      <c r="GI50" s="207"/>
      <c r="GJ50" s="207"/>
      <c r="GK50" s="207"/>
      <c r="GL50" s="207"/>
      <c r="GM50" s="207"/>
      <c r="GN50" s="207"/>
      <c r="GO50" s="207"/>
      <c r="GP50" s="207"/>
      <c r="GQ50" s="207"/>
      <c r="GR50" s="207"/>
      <c r="GS50" s="207"/>
      <c r="GT50" s="207"/>
      <c r="GU50" s="207"/>
      <c r="GV50" s="207"/>
      <c r="GW50" s="207"/>
      <c r="GX50" s="207"/>
      <c r="GY50" s="207"/>
      <c r="GZ50" s="207"/>
      <c r="HA50" s="207"/>
      <c r="HB50" s="207"/>
      <c r="HC50" s="207"/>
      <c r="HD50" s="207"/>
      <c r="HE50" s="207"/>
      <c r="HF50" s="207"/>
      <c r="HG50" s="207"/>
      <c r="HH50" s="207"/>
      <c r="HI50" s="207"/>
      <c r="HJ50" s="207"/>
      <c r="HK50" s="207"/>
      <c r="HL50" s="207"/>
      <c r="HM50" s="207"/>
      <c r="HN50" s="207"/>
      <c r="HO50" s="207"/>
      <c r="HP50" s="207"/>
      <c r="HQ50" s="207"/>
      <c r="HR50" s="207"/>
      <c r="HS50" s="207"/>
      <c r="HT50" s="207"/>
      <c r="HU50" s="207"/>
      <c r="HV50" s="207"/>
      <c r="HW50" s="207"/>
      <c r="HX50" s="207"/>
      <c r="HY50" s="207"/>
      <c r="HZ50" s="207"/>
      <c r="IA50" s="207"/>
      <c r="IB50" s="207"/>
      <c r="IC50" s="207"/>
      <c r="ID50" s="207"/>
      <c r="IE50" s="207"/>
      <c r="IF50" s="207"/>
      <c r="IG50" s="207"/>
      <c r="IH50" s="207"/>
      <c r="II50" s="207"/>
      <c r="IJ50" s="207"/>
      <c r="IK50" s="207"/>
      <c r="IL50" s="207"/>
      <c r="IM50" s="207"/>
      <c r="IN50" s="207"/>
      <c r="IO50" s="207"/>
      <c r="IP50" s="207"/>
      <c r="IQ50" s="208"/>
    </row>
    <row r="51" ht="15" customHeight="1">
      <c r="A51" s="203">
        <v>22</v>
      </c>
      <c r="B51" s="294"/>
      <c r="C51" s="294"/>
      <c r="D51" s="197"/>
      <c r="E51" s="217">
        <v>22</v>
      </c>
      <c r="F51" t="s" s="11">
        <v>326</v>
      </c>
      <c r="G51" s="217">
        <v>7</v>
      </c>
      <c r="H51" s="197"/>
      <c r="I51" s="217">
        <v>22</v>
      </c>
      <c r="J51" t="s" s="11">
        <v>92</v>
      </c>
      <c r="K51" s="217">
        <v>7</v>
      </c>
      <c r="L51" s="197"/>
      <c r="M51" s="197"/>
      <c r="N51" s="223"/>
      <c r="O51" s="224"/>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c r="HY51" s="207"/>
      <c r="HZ51" s="207"/>
      <c r="IA51" s="207"/>
      <c r="IB51" s="207"/>
      <c r="IC51" s="207"/>
      <c r="ID51" s="207"/>
      <c r="IE51" s="207"/>
      <c r="IF51" s="207"/>
      <c r="IG51" s="207"/>
      <c r="IH51" s="207"/>
      <c r="II51" s="207"/>
      <c r="IJ51" s="207"/>
      <c r="IK51" s="207"/>
      <c r="IL51" s="207"/>
      <c r="IM51" s="207"/>
      <c r="IN51" s="207"/>
      <c r="IO51" s="207"/>
      <c r="IP51" s="207"/>
      <c r="IQ51" s="208"/>
    </row>
    <row r="52" ht="15" customHeight="1">
      <c r="A52" s="197"/>
      <c r="B52" s="221"/>
      <c r="C52" s="298"/>
      <c r="D52" s="197"/>
      <c r="E52" s="203">
        <v>23</v>
      </c>
      <c r="F52" t="s" s="19">
        <v>137</v>
      </c>
      <c r="G52" s="203">
        <v>7</v>
      </c>
      <c r="H52" s="197"/>
      <c r="I52" s="299">
        <v>23</v>
      </c>
      <c r="J52" t="s" s="19">
        <v>137</v>
      </c>
      <c r="K52" s="203">
        <v>6</v>
      </c>
      <c r="L52" s="197"/>
      <c r="M52" s="197"/>
      <c r="N52" s="223"/>
      <c r="O52" s="224"/>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7"/>
      <c r="FV52" s="207"/>
      <c r="FW52" s="207"/>
      <c r="FX52" s="207"/>
      <c r="FY52" s="207"/>
      <c r="FZ52" s="207"/>
      <c r="GA52" s="207"/>
      <c r="GB52" s="207"/>
      <c r="GC52" s="207"/>
      <c r="GD52" s="207"/>
      <c r="GE52" s="207"/>
      <c r="GF52" s="207"/>
      <c r="GG52" s="207"/>
      <c r="GH52" s="207"/>
      <c r="GI52" s="207"/>
      <c r="GJ52" s="207"/>
      <c r="GK52" s="207"/>
      <c r="GL52" s="207"/>
      <c r="GM52" s="207"/>
      <c r="GN52" s="207"/>
      <c r="GO52" s="207"/>
      <c r="GP52" s="207"/>
      <c r="GQ52" s="207"/>
      <c r="GR52" s="207"/>
      <c r="GS52" s="207"/>
      <c r="GT52" s="207"/>
      <c r="GU52" s="207"/>
      <c r="GV52" s="207"/>
      <c r="GW52" s="207"/>
      <c r="GX52" s="207"/>
      <c r="GY52" s="207"/>
      <c r="GZ52" s="207"/>
      <c r="HA52" s="207"/>
      <c r="HB52" s="207"/>
      <c r="HC52" s="207"/>
      <c r="HD52" s="207"/>
      <c r="HE52" s="207"/>
      <c r="HF52" s="207"/>
      <c r="HG52" s="207"/>
      <c r="HH52" s="207"/>
      <c r="HI52" s="207"/>
      <c r="HJ52" s="207"/>
      <c r="HK52" s="207"/>
      <c r="HL52" s="207"/>
      <c r="HM52" s="207"/>
      <c r="HN52" s="207"/>
      <c r="HO52" s="207"/>
      <c r="HP52" s="207"/>
      <c r="HQ52" s="207"/>
      <c r="HR52" s="207"/>
      <c r="HS52" s="207"/>
      <c r="HT52" s="207"/>
      <c r="HU52" s="207"/>
      <c r="HV52" s="207"/>
      <c r="HW52" s="207"/>
      <c r="HX52" s="207"/>
      <c r="HY52" s="207"/>
      <c r="HZ52" s="207"/>
      <c r="IA52" s="207"/>
      <c r="IB52" s="207"/>
      <c r="IC52" s="207"/>
      <c r="ID52" s="207"/>
      <c r="IE52" s="207"/>
      <c r="IF52" s="207"/>
      <c r="IG52" s="207"/>
      <c r="IH52" s="207"/>
      <c r="II52" s="207"/>
      <c r="IJ52" s="207"/>
      <c r="IK52" s="207"/>
      <c r="IL52" s="207"/>
      <c r="IM52" s="207"/>
      <c r="IN52" s="207"/>
      <c r="IO52" s="207"/>
      <c r="IP52" s="207"/>
      <c r="IQ52" s="208"/>
    </row>
    <row r="53" ht="15" customHeight="1">
      <c r="A53" s="197"/>
      <c r="B53" s="223"/>
      <c r="C53" s="231"/>
      <c r="D53" s="197"/>
      <c r="E53" s="203">
        <v>24</v>
      </c>
      <c r="F53" t="s" s="19">
        <v>92</v>
      </c>
      <c r="G53" s="203">
        <v>7</v>
      </c>
      <c r="H53" s="197"/>
      <c r="I53" s="300">
        <v>24</v>
      </c>
      <c r="J53" t="s" s="19">
        <v>78</v>
      </c>
      <c r="K53" s="203">
        <v>6</v>
      </c>
      <c r="L53" s="197"/>
      <c r="M53" s="197"/>
      <c r="N53" s="223"/>
      <c r="O53" s="224"/>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07"/>
      <c r="GK53" s="207"/>
      <c r="GL53" s="207"/>
      <c r="GM53" s="207"/>
      <c r="GN53" s="207"/>
      <c r="GO53" s="207"/>
      <c r="GP53" s="207"/>
      <c r="GQ53" s="207"/>
      <c r="GR53" s="207"/>
      <c r="GS53" s="207"/>
      <c r="GT53" s="207"/>
      <c r="GU53" s="207"/>
      <c r="GV53" s="207"/>
      <c r="GW53" s="207"/>
      <c r="GX53" s="207"/>
      <c r="GY53" s="207"/>
      <c r="GZ53" s="207"/>
      <c r="HA53" s="207"/>
      <c r="HB53" s="207"/>
      <c r="HC53" s="207"/>
      <c r="HD53" s="207"/>
      <c r="HE53" s="207"/>
      <c r="HF53" s="207"/>
      <c r="HG53" s="207"/>
      <c r="HH53" s="207"/>
      <c r="HI53" s="207"/>
      <c r="HJ53" s="207"/>
      <c r="HK53" s="207"/>
      <c r="HL53" s="207"/>
      <c r="HM53" s="207"/>
      <c r="HN53" s="207"/>
      <c r="HO53" s="207"/>
      <c r="HP53" s="207"/>
      <c r="HQ53" s="207"/>
      <c r="HR53" s="207"/>
      <c r="HS53" s="207"/>
      <c r="HT53" s="207"/>
      <c r="HU53" s="207"/>
      <c r="HV53" s="207"/>
      <c r="HW53" s="207"/>
      <c r="HX53" s="207"/>
      <c r="HY53" s="207"/>
      <c r="HZ53" s="207"/>
      <c r="IA53" s="207"/>
      <c r="IB53" s="207"/>
      <c r="IC53" s="207"/>
      <c r="ID53" s="207"/>
      <c r="IE53" s="207"/>
      <c r="IF53" s="207"/>
      <c r="IG53" s="207"/>
      <c r="IH53" s="207"/>
      <c r="II53" s="207"/>
      <c r="IJ53" s="207"/>
      <c r="IK53" s="207"/>
      <c r="IL53" s="207"/>
      <c r="IM53" s="207"/>
      <c r="IN53" s="207"/>
      <c r="IO53" s="207"/>
      <c r="IP53" s="207"/>
      <c r="IQ53" s="208"/>
    </row>
    <row r="54" ht="15" customHeight="1">
      <c r="A54" s="197"/>
      <c r="B54" s="223"/>
      <c r="C54" s="231"/>
      <c r="D54" s="197"/>
      <c r="E54" s="203">
        <v>25</v>
      </c>
      <c r="F54" t="s" s="19">
        <v>131</v>
      </c>
      <c r="G54" s="203">
        <v>5</v>
      </c>
      <c r="H54" s="197"/>
      <c r="I54" s="300">
        <v>25</v>
      </c>
      <c r="J54" t="s" s="19">
        <v>200</v>
      </c>
      <c r="K54" s="203">
        <v>5</v>
      </c>
      <c r="L54" s="197"/>
      <c r="M54" s="197"/>
      <c r="N54" s="223"/>
      <c r="O54" s="224"/>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7"/>
      <c r="FV54" s="207"/>
      <c r="FW54" s="207"/>
      <c r="FX54" s="207"/>
      <c r="FY54" s="207"/>
      <c r="FZ54" s="207"/>
      <c r="GA54" s="207"/>
      <c r="GB54" s="207"/>
      <c r="GC54" s="207"/>
      <c r="GD54" s="207"/>
      <c r="GE54" s="207"/>
      <c r="GF54" s="207"/>
      <c r="GG54" s="207"/>
      <c r="GH54" s="207"/>
      <c r="GI54" s="207"/>
      <c r="GJ54" s="207"/>
      <c r="GK54" s="207"/>
      <c r="GL54" s="207"/>
      <c r="GM54" s="207"/>
      <c r="GN54" s="207"/>
      <c r="GO54" s="207"/>
      <c r="GP54" s="207"/>
      <c r="GQ54" s="207"/>
      <c r="GR54" s="207"/>
      <c r="GS54" s="207"/>
      <c r="GT54" s="207"/>
      <c r="GU54" s="207"/>
      <c r="GV54" s="207"/>
      <c r="GW54" s="207"/>
      <c r="GX54" s="207"/>
      <c r="GY54" s="207"/>
      <c r="GZ54" s="207"/>
      <c r="HA54" s="207"/>
      <c r="HB54" s="207"/>
      <c r="HC54" s="207"/>
      <c r="HD54" s="207"/>
      <c r="HE54" s="207"/>
      <c r="HF54" s="207"/>
      <c r="HG54" s="207"/>
      <c r="HH54" s="207"/>
      <c r="HI54" s="207"/>
      <c r="HJ54" s="207"/>
      <c r="HK54" s="207"/>
      <c r="HL54" s="207"/>
      <c r="HM54" s="207"/>
      <c r="HN54" s="207"/>
      <c r="HO54" s="207"/>
      <c r="HP54" s="207"/>
      <c r="HQ54" s="207"/>
      <c r="HR54" s="207"/>
      <c r="HS54" s="207"/>
      <c r="HT54" s="207"/>
      <c r="HU54" s="207"/>
      <c r="HV54" s="207"/>
      <c r="HW54" s="207"/>
      <c r="HX54" s="207"/>
      <c r="HY54" s="207"/>
      <c r="HZ54" s="207"/>
      <c r="IA54" s="207"/>
      <c r="IB54" s="207"/>
      <c r="IC54" s="207"/>
      <c r="ID54" s="207"/>
      <c r="IE54" s="207"/>
      <c r="IF54" s="207"/>
      <c r="IG54" s="207"/>
      <c r="IH54" s="207"/>
      <c r="II54" s="207"/>
      <c r="IJ54" s="207"/>
      <c r="IK54" s="207"/>
      <c r="IL54" s="207"/>
      <c r="IM54" s="207"/>
      <c r="IN54" s="207"/>
      <c r="IO54" s="207"/>
      <c r="IP54" s="207"/>
      <c r="IQ54" s="208"/>
    </row>
    <row r="55" ht="15" customHeight="1">
      <c r="A55" s="197"/>
      <c r="B55" s="227"/>
      <c r="C55" s="238"/>
      <c r="D55" s="197"/>
      <c r="E55" s="203">
        <v>26</v>
      </c>
      <c r="F55" t="s" s="19">
        <v>200</v>
      </c>
      <c r="G55" s="203">
        <v>1</v>
      </c>
      <c r="H55" s="197"/>
      <c r="I55" s="301">
        <v>26</v>
      </c>
      <c r="J55" t="s" s="19">
        <v>326</v>
      </c>
      <c r="K55" s="203">
        <v>4</v>
      </c>
      <c r="L55" s="197"/>
      <c r="M55" s="197"/>
      <c r="N55" s="227"/>
      <c r="O55" s="228"/>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66"/>
      <c r="CQ55" s="266"/>
      <c r="CR55" s="266"/>
      <c r="CS55" s="266"/>
      <c r="CT55" s="266"/>
      <c r="CU55" s="266"/>
      <c r="CV55" s="266"/>
      <c r="CW55" s="266"/>
      <c r="CX55" s="266"/>
      <c r="CY55" s="266"/>
      <c r="CZ55" s="266"/>
      <c r="DA55" s="266"/>
      <c r="DB55" s="266"/>
      <c r="DC55" s="266"/>
      <c r="DD55" s="266"/>
      <c r="DE55" s="266"/>
      <c r="DF55" s="266"/>
      <c r="DG55" s="266"/>
      <c r="DH55" s="266"/>
      <c r="DI55" s="266"/>
      <c r="DJ55" s="266"/>
      <c r="DK55" s="266"/>
      <c r="DL55" s="266"/>
      <c r="DM55" s="266"/>
      <c r="DN55" s="266"/>
      <c r="DO55" s="266"/>
      <c r="DP55" s="266"/>
      <c r="DQ55" s="266"/>
      <c r="DR55" s="266"/>
      <c r="DS55" s="266"/>
      <c r="DT55" s="266"/>
      <c r="DU55" s="266"/>
      <c r="DV55" s="266"/>
      <c r="DW55" s="266"/>
      <c r="DX55" s="266"/>
      <c r="DY55" s="266"/>
      <c r="DZ55" s="266"/>
      <c r="EA55" s="266"/>
      <c r="EB55" s="266"/>
      <c r="EC55" s="266"/>
      <c r="ED55" s="266"/>
      <c r="EE55" s="266"/>
      <c r="EF55" s="266"/>
      <c r="EG55" s="266"/>
      <c r="EH55" s="266"/>
      <c r="EI55" s="266"/>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c r="FG55" s="266"/>
      <c r="FH55" s="266"/>
      <c r="FI55" s="266"/>
      <c r="FJ55" s="266"/>
      <c r="FK55" s="266"/>
      <c r="FL55" s="266"/>
      <c r="FM55" s="266"/>
      <c r="FN55" s="266"/>
      <c r="FO55" s="266"/>
      <c r="FP55" s="266"/>
      <c r="FQ55" s="266"/>
      <c r="FR55" s="266"/>
      <c r="FS55" s="266"/>
      <c r="FT55" s="266"/>
      <c r="FU55" s="266"/>
      <c r="FV55" s="266"/>
      <c r="FW55" s="266"/>
      <c r="FX55" s="266"/>
      <c r="FY55" s="266"/>
      <c r="FZ55" s="266"/>
      <c r="GA55" s="266"/>
      <c r="GB55" s="266"/>
      <c r="GC55" s="266"/>
      <c r="GD55" s="266"/>
      <c r="GE55" s="266"/>
      <c r="GF55" s="266"/>
      <c r="GG55" s="266"/>
      <c r="GH55" s="266"/>
      <c r="GI55" s="266"/>
      <c r="GJ55" s="266"/>
      <c r="GK55" s="266"/>
      <c r="GL55" s="266"/>
      <c r="GM55" s="266"/>
      <c r="GN55" s="266"/>
      <c r="GO55" s="266"/>
      <c r="GP55" s="266"/>
      <c r="GQ55" s="266"/>
      <c r="GR55" s="266"/>
      <c r="GS55" s="266"/>
      <c r="GT55" s="266"/>
      <c r="GU55" s="266"/>
      <c r="GV55" s="266"/>
      <c r="GW55" s="266"/>
      <c r="GX55" s="266"/>
      <c r="GY55" s="266"/>
      <c r="GZ55" s="266"/>
      <c r="HA55" s="266"/>
      <c r="HB55" s="266"/>
      <c r="HC55" s="266"/>
      <c r="HD55" s="266"/>
      <c r="HE55" s="266"/>
      <c r="HF55" s="266"/>
      <c r="HG55" s="266"/>
      <c r="HH55" s="266"/>
      <c r="HI55" s="266"/>
      <c r="HJ55" s="266"/>
      <c r="HK55" s="266"/>
      <c r="HL55" s="266"/>
      <c r="HM55" s="266"/>
      <c r="HN55" s="266"/>
      <c r="HO55" s="266"/>
      <c r="HP55" s="266"/>
      <c r="HQ55" s="266"/>
      <c r="HR55" s="266"/>
      <c r="HS55" s="266"/>
      <c r="HT55" s="266"/>
      <c r="HU55" s="266"/>
      <c r="HV55" s="266"/>
      <c r="HW55" s="266"/>
      <c r="HX55" s="266"/>
      <c r="HY55" s="266"/>
      <c r="HZ55" s="266"/>
      <c r="IA55" s="266"/>
      <c r="IB55" s="266"/>
      <c r="IC55" s="266"/>
      <c r="ID55" s="266"/>
      <c r="IE55" s="266"/>
      <c r="IF55" s="266"/>
      <c r="IG55" s="266"/>
      <c r="IH55" s="266"/>
      <c r="II55" s="266"/>
      <c r="IJ55" s="266"/>
      <c r="IK55" s="266"/>
      <c r="IL55" s="266"/>
      <c r="IM55" s="266"/>
      <c r="IN55" s="266"/>
      <c r="IO55" s="266"/>
      <c r="IP55" s="266"/>
      <c r="IQ55" s="267"/>
    </row>
  </sheetData>
  <mergeCells count="8">
    <mergeCell ref="I1:K1"/>
    <mergeCell ref="M1:O1"/>
    <mergeCell ref="A1:C1"/>
    <mergeCell ref="E1:G1"/>
    <mergeCell ref="Q1:S1"/>
    <mergeCell ref="A29:C29"/>
    <mergeCell ref="E29:G29"/>
    <mergeCell ref="I29:K29"/>
  </mergeCell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23.xml><?xml version="1.0" encoding="utf-8"?>
<worksheet xmlns:r="http://schemas.openxmlformats.org/officeDocument/2006/relationships" xmlns="http://schemas.openxmlformats.org/spreadsheetml/2006/main">
  <sheetPr>
    <pageSetUpPr fitToPage="1"/>
  </sheetPr>
  <dimension ref="A2:N82"/>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22.8516" style="302" customWidth="1"/>
    <col min="2" max="2" width="12.6562" style="302" customWidth="1"/>
    <col min="3" max="3" width="18.1719" style="302" customWidth="1"/>
    <col min="4" max="4" width="12.6562" style="302" customWidth="1"/>
    <col min="5" max="5" width="6.99219" style="302" customWidth="1"/>
    <col min="6" max="6" width="6.5" style="302" customWidth="1"/>
    <col min="7" max="7" width="6.78906" style="302" customWidth="1"/>
    <col min="8" max="8" width="6.05469" style="302" customWidth="1"/>
    <col min="9" max="9" width="5.20312" style="302" customWidth="1"/>
    <col min="10" max="10" width="7.125" style="302" customWidth="1"/>
    <col min="11" max="11" width="5.77344" style="302" customWidth="1"/>
    <col min="12" max="12" width="7.66406" style="302" customWidth="1"/>
    <col min="13" max="13" width="8.875" style="302" customWidth="1"/>
    <col min="14" max="14" width="8.09375" style="302" customWidth="1"/>
    <col min="15" max="256" width="16.3516" style="302" customWidth="1"/>
  </cols>
  <sheetData>
    <row r="1" ht="16" customHeight="1">
      <c r="A1" t="s" s="7">
        <v>254</v>
      </c>
      <c r="B1" s="7"/>
      <c r="C1" s="7"/>
      <c r="D1" s="7"/>
      <c r="E1" s="7"/>
      <c r="F1" s="7"/>
      <c r="G1" s="7"/>
      <c r="H1" s="7"/>
      <c r="I1" s="7"/>
      <c r="J1" s="7"/>
      <c r="K1" s="7"/>
      <c r="L1" s="7"/>
      <c r="M1" s="7"/>
      <c r="N1" s="7"/>
    </row>
    <row r="2" ht="14.5" customHeight="1">
      <c r="A2" t="s" s="158">
        <v>6</v>
      </c>
      <c r="B2" t="s" s="149">
        <v>122</v>
      </c>
      <c r="C2" t="s" s="150">
        <v>256</v>
      </c>
      <c r="D2" t="s" s="149">
        <v>7</v>
      </c>
      <c r="E2" t="s" s="149">
        <v>8</v>
      </c>
      <c r="F2" t="s" s="149">
        <v>9</v>
      </c>
      <c r="G2" t="s" s="149">
        <v>10</v>
      </c>
      <c r="H2" t="s" s="149">
        <v>11</v>
      </c>
      <c r="I2" t="s" s="149">
        <v>12</v>
      </c>
      <c r="J2" t="s" s="149">
        <v>13</v>
      </c>
      <c r="K2" t="s" s="149">
        <v>14</v>
      </c>
      <c r="L2" t="s" s="149">
        <v>15</v>
      </c>
      <c r="M2" t="s" s="149">
        <v>16</v>
      </c>
      <c r="N2" t="s" s="149">
        <v>17</v>
      </c>
    </row>
    <row r="3" ht="14.5" customHeight="1">
      <c r="A3" s="151"/>
      <c r="B3" s="152"/>
      <c r="C3" s="153"/>
      <c r="D3" s="152"/>
      <c r="E3" s="152"/>
      <c r="F3" s="152"/>
      <c r="G3" s="152"/>
      <c r="H3" s="152"/>
      <c r="I3" s="152"/>
      <c r="J3" s="152"/>
      <c r="K3" s="152"/>
      <c r="L3" s="152"/>
      <c r="M3" s="152"/>
      <c r="N3" s="152"/>
    </row>
    <row r="4" ht="14.5" customHeight="1">
      <c r="A4" t="s" s="163">
        <v>140</v>
      </c>
      <c r="B4" s="155">
        <v>2018</v>
      </c>
      <c r="C4" t="s" s="156">
        <v>259</v>
      </c>
      <c r="D4" s="155">
        <v>45</v>
      </c>
      <c r="E4" s="155">
        <v>34</v>
      </c>
      <c r="F4" s="155">
        <v>0.755555555555556</v>
      </c>
      <c r="G4" s="164">
        <v>33</v>
      </c>
      <c r="H4" s="164">
        <v>0</v>
      </c>
      <c r="I4" s="164">
        <v>0</v>
      </c>
      <c r="J4" s="164">
        <v>1</v>
      </c>
      <c r="K4" s="164">
        <v>18</v>
      </c>
      <c r="L4" s="164">
        <v>20</v>
      </c>
      <c r="M4" s="155">
        <v>0.0588235294117647</v>
      </c>
      <c r="N4" s="155">
        <v>0.81437908496732</v>
      </c>
    </row>
    <row r="5" ht="14.5" customHeight="1">
      <c r="A5" t="s" s="158">
        <v>258</v>
      </c>
      <c r="B5" s="159"/>
      <c r="C5" s="160"/>
      <c r="D5" s="269">
        <f>SUM(D4)</f>
        <v>45</v>
      </c>
      <c r="E5" s="269">
        <f>SUM(E4)</f>
        <v>34</v>
      </c>
      <c r="F5" s="162">
        <v>0.63302752293578</v>
      </c>
      <c r="G5" s="161">
        <f>SUM(G4)</f>
        <v>33</v>
      </c>
      <c r="H5" s="161">
        <f>SUM(H4)</f>
        <v>0</v>
      </c>
      <c r="I5" s="161">
        <f>SUM(I4)</f>
        <v>0</v>
      </c>
      <c r="J5" s="161">
        <f>SUM(J4)</f>
        <v>1</v>
      </c>
      <c r="K5" s="161">
        <f>SUM(K4)</f>
        <v>18</v>
      </c>
      <c r="L5" s="161">
        <f>SUM(L4)</f>
        <v>20</v>
      </c>
      <c r="M5" s="162">
        <v>0.0482608695652174</v>
      </c>
      <c r="N5" s="161">
        <v>0.681288392500997</v>
      </c>
    </row>
    <row r="6" ht="14.5" customHeight="1">
      <c r="A6" s="151"/>
      <c r="B6" s="152"/>
      <c r="C6" s="153"/>
      <c r="D6" s="152"/>
      <c r="E6" s="152"/>
      <c r="F6" s="152"/>
      <c r="G6" s="152"/>
      <c r="H6" s="152"/>
      <c r="I6" s="152"/>
      <c r="J6" s="152"/>
      <c r="K6" s="152"/>
      <c r="L6" s="152"/>
      <c r="M6" s="152"/>
      <c r="N6" s="152"/>
    </row>
    <row r="7" ht="14.5" customHeight="1">
      <c r="A7" t="s" s="163">
        <v>127</v>
      </c>
      <c r="B7" s="155">
        <v>2017</v>
      </c>
      <c r="C7" t="s" s="156">
        <v>259</v>
      </c>
      <c r="D7" s="155">
        <v>50</v>
      </c>
      <c r="E7" s="155">
        <v>42</v>
      </c>
      <c r="F7" s="155">
        <v>0.84</v>
      </c>
      <c r="G7" s="155">
        <v>13</v>
      </c>
      <c r="H7" s="155">
        <v>17</v>
      </c>
      <c r="I7" s="155">
        <v>4</v>
      </c>
      <c r="J7" s="155">
        <v>8</v>
      </c>
      <c r="K7" s="155">
        <v>38</v>
      </c>
      <c r="L7" s="155">
        <v>30</v>
      </c>
      <c r="M7" s="155">
        <v>1.0792619047619</v>
      </c>
      <c r="N7" s="155">
        <v>1.9192619047619</v>
      </c>
    </row>
    <row r="8" ht="14.5" customHeight="1">
      <c r="A8" t="s" s="158">
        <v>258</v>
      </c>
      <c r="B8" s="159"/>
      <c r="C8" s="160"/>
      <c r="D8" s="270">
        <f>SUM(D7:D7)</f>
        <v>50</v>
      </c>
      <c r="E8" s="241">
        <f>SUM(E7:E7)</f>
        <v>42</v>
      </c>
      <c r="F8" s="162">
        <f>E8/D8</f>
        <v>0.84</v>
      </c>
      <c r="G8" s="242">
        <f>SUM(G7:G7)</f>
        <v>13</v>
      </c>
      <c r="H8" s="243">
        <f>SUM(H7:H7)</f>
        <v>17</v>
      </c>
      <c r="I8" s="244">
        <f>SUM(I7:I7)</f>
        <v>4</v>
      </c>
      <c r="J8" s="161">
        <f>SUM(J7:J7)</f>
        <v>8</v>
      </c>
      <c r="K8" s="241">
        <f>SUM(K7:K7)</f>
        <v>38</v>
      </c>
      <c r="L8" s="243">
        <f>SUM(L7:L7)</f>
        <v>30</v>
      </c>
      <c r="M8" s="162">
        <f>(H8*1.33+I8*1.67+J8*2)/E8</f>
        <v>1.07833333333333</v>
      </c>
      <c r="N8" s="161">
        <f>M8+F8</f>
        <v>1.91833333333333</v>
      </c>
    </row>
    <row r="9" ht="14.5" customHeight="1">
      <c r="A9" s="151"/>
      <c r="B9" s="165"/>
      <c r="C9" s="165"/>
      <c r="D9" s="165"/>
      <c r="E9" s="165"/>
      <c r="F9" s="165"/>
      <c r="G9" s="165"/>
      <c r="H9" s="165"/>
      <c r="I9" s="165"/>
      <c r="J9" s="165"/>
      <c r="K9" s="165"/>
      <c r="L9" s="165"/>
      <c r="M9" s="165"/>
      <c r="N9" s="165"/>
    </row>
    <row r="10" ht="14.5" customHeight="1">
      <c r="A10" t="s" s="163">
        <v>97</v>
      </c>
      <c r="B10" s="155">
        <v>2018</v>
      </c>
      <c r="C10" t="s" s="156">
        <v>259</v>
      </c>
      <c r="D10" s="155">
        <v>64</v>
      </c>
      <c r="E10" s="155">
        <v>45</v>
      </c>
      <c r="F10" s="155">
        <v>0.703125</v>
      </c>
      <c r="G10" s="155">
        <v>44</v>
      </c>
      <c r="H10" s="155">
        <v>0</v>
      </c>
      <c r="I10" s="155">
        <v>1</v>
      </c>
      <c r="J10" s="155">
        <v>0</v>
      </c>
      <c r="K10" s="155">
        <v>20</v>
      </c>
      <c r="L10" s="155">
        <v>28</v>
      </c>
      <c r="M10" s="155">
        <v>0.0370444444444444</v>
      </c>
      <c r="N10" s="155">
        <v>0.740169444444444</v>
      </c>
    </row>
    <row r="11" ht="14.5" customHeight="1">
      <c r="A11" t="s" s="158">
        <v>258</v>
      </c>
      <c r="B11" s="159"/>
      <c r="C11" s="160"/>
      <c r="D11" s="270">
        <f>SUM(D10:D10)</f>
        <v>64</v>
      </c>
      <c r="E11" s="241">
        <f>SUM(E10:E10)</f>
        <v>45</v>
      </c>
      <c r="F11" s="162">
        <f>E11/D11</f>
        <v>0.703125</v>
      </c>
      <c r="G11" s="242">
        <f>SUM(G10:G10)</f>
        <v>44</v>
      </c>
      <c r="H11" s="243">
        <f>SUM(H10:H10)</f>
        <v>0</v>
      </c>
      <c r="I11" s="244">
        <f>SUM(I10:I10)</f>
        <v>1</v>
      </c>
      <c r="J11" s="161">
        <f>SUM(J10:J10)</f>
        <v>0</v>
      </c>
      <c r="K11" s="241">
        <f>SUM(K10:K10)</f>
        <v>20</v>
      </c>
      <c r="L11" s="243">
        <f>SUM(L10:L10)</f>
        <v>28</v>
      </c>
      <c r="M11" s="162">
        <f>(H11*1.33+I11*1.67+J11*2)/E11</f>
        <v>0.0371111111111111</v>
      </c>
      <c r="N11" s="161">
        <f>M11+F11</f>
        <v>0.740236111111111</v>
      </c>
    </row>
    <row r="12" ht="14.5" customHeight="1">
      <c r="A12" s="151"/>
      <c r="B12" s="165"/>
      <c r="C12" s="165"/>
      <c r="D12" s="165"/>
      <c r="E12" s="165"/>
      <c r="F12" s="165"/>
      <c r="G12" s="165"/>
      <c r="H12" s="165"/>
      <c r="I12" s="165"/>
      <c r="J12" s="165"/>
      <c r="K12" s="165"/>
      <c r="L12" s="165"/>
      <c r="M12" s="165"/>
      <c r="N12" s="165"/>
    </row>
    <row r="13" ht="14.5" customHeight="1">
      <c r="A13" t="s" s="163">
        <v>147</v>
      </c>
      <c r="B13" s="155">
        <v>2018</v>
      </c>
      <c r="C13" t="s" s="156">
        <v>259</v>
      </c>
      <c r="D13" s="155">
        <v>20</v>
      </c>
      <c r="E13" s="155">
        <v>13</v>
      </c>
      <c r="F13" s="155">
        <v>0.65</v>
      </c>
      <c r="G13" s="155">
        <v>13</v>
      </c>
      <c r="H13" s="155">
        <v>0</v>
      </c>
      <c r="I13" s="155">
        <v>0</v>
      </c>
      <c r="J13" s="155">
        <v>0</v>
      </c>
      <c r="K13" s="155">
        <v>2</v>
      </c>
      <c r="L13" s="155">
        <v>9</v>
      </c>
      <c r="M13" s="155">
        <v>0</v>
      </c>
      <c r="N13" s="155">
        <v>0.65</v>
      </c>
    </row>
    <row r="14" ht="14.5" customHeight="1">
      <c r="A14" t="s" s="158">
        <v>258</v>
      </c>
      <c r="B14" s="159"/>
      <c r="C14" s="160"/>
      <c r="D14" s="270">
        <f>D13</f>
        <v>20</v>
      </c>
      <c r="E14" s="241">
        <f>E13</f>
        <v>13</v>
      </c>
      <c r="F14" s="162">
        <f>E14/D14</f>
        <v>0.65</v>
      </c>
      <c r="G14" s="242">
        <f>G13</f>
        <v>13</v>
      </c>
      <c r="H14" s="161">
        <f>H13</f>
        <v>0</v>
      </c>
      <c r="I14" s="161">
        <f>I13</f>
        <v>0</v>
      </c>
      <c r="J14" s="161">
        <f>J13</f>
        <v>0</v>
      </c>
      <c r="K14" s="161">
        <f>K13</f>
        <v>2</v>
      </c>
      <c r="L14" s="243">
        <f>L13</f>
        <v>9</v>
      </c>
      <c r="M14" s="162">
        <f>(H14*1.33+I14*1.67+J14*2)/E14</f>
        <v>0</v>
      </c>
      <c r="N14" s="161">
        <f>M14+F14</f>
        <v>0.65</v>
      </c>
    </row>
    <row r="15" ht="14.5" customHeight="1">
      <c r="A15" s="151"/>
      <c r="B15" s="152"/>
      <c r="C15" s="153"/>
      <c r="D15" s="152"/>
      <c r="E15" s="152"/>
      <c r="F15" s="152"/>
      <c r="G15" s="152"/>
      <c r="H15" s="152"/>
      <c r="I15" s="152"/>
      <c r="J15" s="152"/>
      <c r="K15" s="152"/>
      <c r="L15" s="152"/>
      <c r="M15" s="152"/>
      <c r="N15" s="152"/>
    </row>
    <row r="16" ht="14.5" customHeight="1">
      <c r="A16" t="s" s="163">
        <v>95</v>
      </c>
      <c r="B16" s="155">
        <v>2018</v>
      </c>
      <c r="C16" t="s" s="156">
        <v>259</v>
      </c>
      <c r="D16" s="155">
        <v>63</v>
      </c>
      <c r="E16" s="155">
        <v>47</v>
      </c>
      <c r="F16" s="155">
        <v>0.746031746031746</v>
      </c>
      <c r="G16" s="155">
        <v>24</v>
      </c>
      <c r="H16" s="155">
        <v>13</v>
      </c>
      <c r="I16" s="155">
        <v>6</v>
      </c>
      <c r="J16" s="155">
        <v>4</v>
      </c>
      <c r="K16" s="155">
        <v>43</v>
      </c>
      <c r="L16" s="155">
        <v>33</v>
      </c>
      <c r="M16" s="155">
        <v>0.751723404255319</v>
      </c>
      <c r="N16" s="155">
        <v>1.49775515028707</v>
      </c>
    </row>
    <row r="17" ht="14.5" customHeight="1">
      <c r="A17" t="s" s="158">
        <v>258</v>
      </c>
      <c r="B17" s="159"/>
      <c r="C17" s="160"/>
      <c r="D17" s="270">
        <f>SUM(D16:D16)</f>
        <v>63</v>
      </c>
      <c r="E17" s="241">
        <f>SUM(E16:E16)</f>
        <v>47</v>
      </c>
      <c r="F17" s="162">
        <f>E17/D17</f>
        <v>0.746031746031746</v>
      </c>
      <c r="G17" s="242">
        <f>SUM(G16:G16)</f>
        <v>24</v>
      </c>
      <c r="H17" s="243">
        <f>SUM(H16:H16)</f>
        <v>13</v>
      </c>
      <c r="I17" s="244">
        <f>SUM(I16:I16)</f>
        <v>6</v>
      </c>
      <c r="J17" s="240">
        <f>SUM(J16:J16)</f>
        <v>4</v>
      </c>
      <c r="K17" s="241">
        <f>SUM(K16:K16)</f>
        <v>43</v>
      </c>
      <c r="L17" s="243">
        <f>SUM(L16:L16)</f>
        <v>33</v>
      </c>
      <c r="M17" s="162">
        <f>(H17*1.33+I17*1.67+J17*2)/E17</f>
        <v>0.751276595744681</v>
      </c>
      <c r="N17" s="161">
        <f>M17+F17</f>
        <v>1.49730834177643</v>
      </c>
    </row>
    <row r="18" ht="14.5" customHeight="1">
      <c r="A18" s="151"/>
      <c r="B18" s="152"/>
      <c r="C18" s="153"/>
      <c r="D18" s="152"/>
      <c r="E18" s="152"/>
      <c r="F18" s="152"/>
      <c r="G18" s="152"/>
      <c r="H18" s="152"/>
      <c r="I18" s="152"/>
      <c r="J18" s="152"/>
      <c r="K18" s="152"/>
      <c r="L18" s="152"/>
      <c r="M18" s="152"/>
      <c r="N18" s="152"/>
    </row>
    <row r="19" ht="14.5" customHeight="1">
      <c r="A19" t="s" s="154">
        <v>22</v>
      </c>
      <c r="B19" s="155">
        <v>2017</v>
      </c>
      <c r="C19" t="s" s="156">
        <v>259</v>
      </c>
      <c r="D19" s="155">
        <v>77</v>
      </c>
      <c r="E19" s="155">
        <v>58</v>
      </c>
      <c r="F19" s="155">
        <v>0.7532467532467531</v>
      </c>
      <c r="G19" s="155">
        <v>15</v>
      </c>
      <c r="H19" s="155">
        <v>24</v>
      </c>
      <c r="I19" s="155">
        <v>8</v>
      </c>
      <c r="J19" s="155">
        <v>11</v>
      </c>
      <c r="K19" s="155">
        <v>71</v>
      </c>
      <c r="L19" s="155">
        <v>42</v>
      </c>
      <c r="M19" s="155">
        <v>1.1608275862069</v>
      </c>
      <c r="N19" s="155">
        <v>1.91407433945365</v>
      </c>
    </row>
    <row r="20" ht="14.5" customHeight="1">
      <c r="A20" t="s" s="158">
        <v>258</v>
      </c>
      <c r="B20" s="159"/>
      <c r="C20" s="160"/>
      <c r="D20" s="270">
        <f>SUM(D19:D19)</f>
        <v>77</v>
      </c>
      <c r="E20" s="241">
        <f>SUM(E19:E19)</f>
        <v>58</v>
      </c>
      <c r="F20" s="162">
        <f>E20/D20</f>
        <v>0.7532467532467531</v>
      </c>
      <c r="G20" s="242">
        <f>SUM(G19:G19)</f>
        <v>15</v>
      </c>
      <c r="H20" s="243">
        <f>SUM(H19:H19)</f>
        <v>24</v>
      </c>
      <c r="I20" s="244">
        <f>SUM(I19:I19)</f>
        <v>8</v>
      </c>
      <c r="J20" s="161">
        <f>SUM(J19:J19)</f>
        <v>11</v>
      </c>
      <c r="K20" s="241">
        <f>SUM(K19:K19)</f>
        <v>71</v>
      </c>
      <c r="L20" s="243">
        <f>SUM(L19:L19)</f>
        <v>42</v>
      </c>
      <c r="M20" s="162">
        <f>(H20*1.33+I20*1.67+J20*2)/E20</f>
        <v>1.16</v>
      </c>
      <c r="N20" s="161">
        <f>M20+F20</f>
        <v>1.91324675324675</v>
      </c>
    </row>
    <row r="21" ht="14.5" customHeight="1">
      <c r="A21" s="151"/>
      <c r="B21" s="152"/>
      <c r="C21" s="153"/>
      <c r="D21" s="152"/>
      <c r="E21" s="152"/>
      <c r="F21" s="152"/>
      <c r="G21" s="152"/>
      <c r="H21" s="152"/>
      <c r="I21" s="152"/>
      <c r="J21" s="152"/>
      <c r="K21" s="152"/>
      <c r="L21" s="152"/>
      <c r="M21" s="152"/>
      <c r="N21" s="152"/>
    </row>
    <row r="22" ht="14.5" customHeight="1">
      <c r="A22" t="s" s="163">
        <v>96</v>
      </c>
      <c r="B22" s="155">
        <v>2018</v>
      </c>
      <c r="C22" t="s" s="156">
        <v>259</v>
      </c>
      <c r="D22" s="155">
        <v>61</v>
      </c>
      <c r="E22" s="155">
        <v>46</v>
      </c>
      <c r="F22" s="155">
        <v>0.754098360655738</v>
      </c>
      <c r="G22" s="155">
        <v>40</v>
      </c>
      <c r="H22" s="155">
        <v>4</v>
      </c>
      <c r="I22" s="155">
        <v>2</v>
      </c>
      <c r="J22" s="155">
        <v>0</v>
      </c>
      <c r="K22" s="155">
        <v>19</v>
      </c>
      <c r="L22" s="155">
        <v>21</v>
      </c>
      <c r="M22" s="155">
        <v>0.188391304347826</v>
      </c>
      <c r="N22" s="155">
        <v>0.942489665003564</v>
      </c>
    </row>
    <row r="23" ht="14.5" customHeight="1">
      <c r="A23" t="s" s="158">
        <v>258</v>
      </c>
      <c r="B23" s="159"/>
      <c r="C23" s="160"/>
      <c r="D23" s="270">
        <f>D22</f>
        <v>61</v>
      </c>
      <c r="E23" s="241">
        <f>E22</f>
        <v>46</v>
      </c>
      <c r="F23" s="162">
        <f>E23/D23</f>
        <v>0.754098360655738</v>
      </c>
      <c r="G23" s="242">
        <f>G22</f>
        <v>40</v>
      </c>
      <c r="H23" s="161">
        <f>H22</f>
        <v>4</v>
      </c>
      <c r="I23" s="161">
        <f>I22</f>
        <v>2</v>
      </c>
      <c r="J23" s="161">
        <f>J22</f>
        <v>0</v>
      </c>
      <c r="K23" s="241">
        <f>K22</f>
        <v>19</v>
      </c>
      <c r="L23" s="243">
        <f>L22</f>
        <v>21</v>
      </c>
      <c r="M23" s="162">
        <f>(H23*1.33+I23*1.67+J23*2)/E23</f>
        <v>0.188260869565217</v>
      </c>
      <c r="N23" s="161">
        <f>M23+F23</f>
        <v>0.942359230220955</v>
      </c>
    </row>
    <row r="24" ht="14.5" customHeight="1">
      <c r="A24" s="151"/>
      <c r="B24" s="152"/>
      <c r="C24" s="153"/>
      <c r="D24" s="152"/>
      <c r="E24" s="152"/>
      <c r="F24" s="152"/>
      <c r="G24" s="152"/>
      <c r="H24" s="152"/>
      <c r="I24" s="152"/>
      <c r="J24" s="152"/>
      <c r="K24" s="152"/>
      <c r="L24" s="152"/>
      <c r="M24" s="152"/>
      <c r="N24" s="152"/>
    </row>
    <row r="25" ht="14.5" customHeight="1">
      <c r="A25" t="s" s="154">
        <v>101</v>
      </c>
      <c r="B25" s="155">
        <v>2017</v>
      </c>
      <c r="C25" t="s" s="156">
        <v>259</v>
      </c>
      <c r="D25" s="155">
        <v>63</v>
      </c>
      <c r="E25" s="155">
        <v>40</v>
      </c>
      <c r="F25" s="155">
        <v>0.634920634920635</v>
      </c>
      <c r="G25" s="155">
        <v>38</v>
      </c>
      <c r="H25" s="155">
        <v>2</v>
      </c>
      <c r="I25" s="155">
        <v>0</v>
      </c>
      <c r="J25" s="155">
        <v>0</v>
      </c>
      <c r="K25" s="155">
        <v>10</v>
      </c>
      <c r="L25" s="155">
        <v>24</v>
      </c>
      <c r="M25" s="155">
        <v>0.06665</v>
      </c>
      <c r="N25" s="155">
        <v>0.701570634920635</v>
      </c>
    </row>
    <row r="26" ht="14.5" customHeight="1">
      <c r="A26" t="s" s="158">
        <v>258</v>
      </c>
      <c r="B26" s="159"/>
      <c r="C26" s="160"/>
      <c r="D26" s="270">
        <f>SUM(D25:D25)</f>
        <v>63</v>
      </c>
      <c r="E26" s="241">
        <f>SUM(E25:E25)</f>
        <v>40</v>
      </c>
      <c r="F26" s="162">
        <f>E26/D26</f>
        <v>0.634920634920635</v>
      </c>
      <c r="G26" s="242">
        <f>SUM(G25:G25)</f>
        <v>38</v>
      </c>
      <c r="H26" s="243">
        <f>SUM(H25:H25)</f>
        <v>2</v>
      </c>
      <c r="I26" s="244">
        <f>SUM(I25:I25)</f>
        <v>0</v>
      </c>
      <c r="J26" s="240">
        <f>SUM(J25:J25)</f>
        <v>0</v>
      </c>
      <c r="K26" s="241">
        <f>SUM(K25:K25)</f>
        <v>10</v>
      </c>
      <c r="L26" s="243">
        <f>SUM(L25:L25)</f>
        <v>24</v>
      </c>
      <c r="M26" s="162">
        <f>(H26*1.33+I26*1.67+J26*2)/E26</f>
        <v>0.0665</v>
      </c>
      <c r="N26" s="161">
        <f>M26+F26</f>
        <v>0.701420634920635</v>
      </c>
    </row>
    <row r="27" ht="14.5" customHeight="1">
      <c r="A27" s="151"/>
      <c r="B27" s="152"/>
      <c r="C27" s="153"/>
      <c r="D27" s="152"/>
      <c r="E27" s="152"/>
      <c r="F27" s="152"/>
      <c r="G27" s="152"/>
      <c r="H27" s="152"/>
      <c r="I27" s="152"/>
      <c r="J27" s="152"/>
      <c r="K27" s="152"/>
      <c r="L27" s="152"/>
      <c r="M27" s="152"/>
      <c r="N27" s="152"/>
    </row>
    <row r="28" ht="14.5" customHeight="1">
      <c r="A28" t="s" s="163">
        <v>70</v>
      </c>
      <c r="B28" s="155">
        <v>2017</v>
      </c>
      <c r="C28" t="s" s="156">
        <v>259</v>
      </c>
      <c r="D28" s="155">
        <v>42</v>
      </c>
      <c r="E28" s="155">
        <v>26</v>
      </c>
      <c r="F28" s="155">
        <v>0.619047619047619</v>
      </c>
      <c r="G28" s="155">
        <v>26</v>
      </c>
      <c r="H28" s="155">
        <v>0</v>
      </c>
      <c r="I28" s="155">
        <v>0</v>
      </c>
      <c r="J28" s="155">
        <v>0</v>
      </c>
      <c r="K28" s="155">
        <v>12</v>
      </c>
      <c r="L28" s="155">
        <v>20</v>
      </c>
      <c r="M28" s="155">
        <v>0</v>
      </c>
      <c r="N28" s="155">
        <v>0.619047619047619</v>
      </c>
    </row>
    <row r="29" ht="14.5" customHeight="1">
      <c r="A29" t="s" s="158">
        <v>258</v>
      </c>
      <c r="B29" s="159"/>
      <c r="C29" s="160"/>
      <c r="D29" s="270">
        <f>SUM(D28:D28)</f>
        <v>42</v>
      </c>
      <c r="E29" s="241">
        <f>SUM(E28:E28)</f>
        <v>26</v>
      </c>
      <c r="F29" s="162">
        <f>E29/D29</f>
        <v>0.619047619047619</v>
      </c>
      <c r="G29" s="242">
        <f>SUM(G28:G28)</f>
        <v>26</v>
      </c>
      <c r="H29" s="161">
        <f>SUM(H28:H28)</f>
        <v>0</v>
      </c>
      <c r="I29" s="161">
        <f>SUM(I28:I28)</f>
        <v>0</v>
      </c>
      <c r="J29" s="161">
        <f>SUM(J28:J28)</f>
        <v>0</v>
      </c>
      <c r="K29" s="161">
        <f>SUM(K28:K28)</f>
        <v>12</v>
      </c>
      <c r="L29" s="161">
        <f>SUM(L28:L28)</f>
        <v>20</v>
      </c>
      <c r="M29" s="162">
        <f>(H29*1.33+I29*1.67+J29*2)/E29</f>
        <v>0</v>
      </c>
      <c r="N29" s="161">
        <f>M29+F29</f>
        <v>0.619047619047619</v>
      </c>
    </row>
    <row r="30" ht="14.5" customHeight="1">
      <c r="A30" s="151"/>
      <c r="B30" s="152"/>
      <c r="C30" s="153"/>
      <c r="D30" s="152"/>
      <c r="E30" s="152"/>
      <c r="F30" s="152"/>
      <c r="G30" s="152"/>
      <c r="H30" s="152"/>
      <c r="I30" s="152"/>
      <c r="J30" s="152"/>
      <c r="K30" s="152"/>
      <c r="L30" s="152"/>
      <c r="M30" s="152"/>
      <c r="N30" s="152"/>
    </row>
    <row r="31" ht="14.5" customHeight="1">
      <c r="A31" t="s" s="163">
        <v>126</v>
      </c>
      <c r="B31" s="155">
        <v>2018</v>
      </c>
      <c r="C31" t="s" s="156">
        <v>259</v>
      </c>
      <c r="D31" s="155">
        <v>25</v>
      </c>
      <c r="E31" s="155">
        <v>8</v>
      </c>
      <c r="F31" s="155">
        <v>0.32</v>
      </c>
      <c r="G31" s="155">
        <v>8</v>
      </c>
      <c r="H31" s="155">
        <v>0</v>
      </c>
      <c r="I31" s="155">
        <v>0</v>
      </c>
      <c r="J31" s="155">
        <v>0</v>
      </c>
      <c r="K31" s="155">
        <v>1</v>
      </c>
      <c r="L31" s="155">
        <v>2</v>
      </c>
      <c r="M31" s="155">
        <v>0</v>
      </c>
      <c r="N31" s="155">
        <v>0.32</v>
      </c>
    </row>
    <row r="32" ht="14.5" customHeight="1">
      <c r="A32" t="s" s="158">
        <v>258</v>
      </c>
      <c r="B32" s="159"/>
      <c r="C32" s="160"/>
      <c r="D32" s="270">
        <f>D31</f>
        <v>25</v>
      </c>
      <c r="E32" s="241">
        <f>E31</f>
        <v>8</v>
      </c>
      <c r="F32" s="162">
        <f>E32/D32</f>
        <v>0.32</v>
      </c>
      <c r="G32" s="242">
        <f>G31</f>
        <v>8</v>
      </c>
      <c r="H32" s="161">
        <f>H31</f>
        <v>0</v>
      </c>
      <c r="I32" s="161">
        <f>I31</f>
        <v>0</v>
      </c>
      <c r="J32" s="161">
        <f>J31</f>
        <v>0</v>
      </c>
      <c r="K32" s="241">
        <f>K31</f>
        <v>1</v>
      </c>
      <c r="L32" s="243">
        <f>L31</f>
        <v>2</v>
      </c>
      <c r="M32" s="162">
        <f>(H32*1.33+I32*1.67+J32*2)/E32</f>
        <v>0</v>
      </c>
      <c r="N32" s="161">
        <f>M32+F32</f>
        <v>0.32</v>
      </c>
    </row>
    <row r="33" ht="14.5" customHeight="1">
      <c r="A33" s="151"/>
      <c r="B33" s="165"/>
      <c r="C33" s="165"/>
      <c r="D33" s="165"/>
      <c r="E33" s="165"/>
      <c r="F33" s="165"/>
      <c r="G33" s="165"/>
      <c r="H33" s="165"/>
      <c r="I33" s="165"/>
      <c r="J33" s="165"/>
      <c r="K33" s="165"/>
      <c r="L33" s="165"/>
      <c r="M33" s="165"/>
      <c r="N33" s="165"/>
    </row>
    <row r="34" ht="14.5" customHeight="1">
      <c r="A34" t="s" s="163">
        <v>91</v>
      </c>
      <c r="B34" s="303">
        <v>2017</v>
      </c>
      <c r="C34" t="s" s="166">
        <v>259</v>
      </c>
      <c r="D34" s="155">
        <v>63</v>
      </c>
      <c r="E34" s="155">
        <v>37</v>
      </c>
      <c r="F34" s="155">
        <v>0.587301587301587</v>
      </c>
      <c r="G34" s="155">
        <v>34</v>
      </c>
      <c r="H34" s="155">
        <v>2</v>
      </c>
      <c r="I34" s="155">
        <v>1</v>
      </c>
      <c r="J34" s="155">
        <v>0</v>
      </c>
      <c r="K34" s="155">
        <v>21</v>
      </c>
      <c r="L34" s="155">
        <v>18</v>
      </c>
      <c r="M34" s="155">
        <v>0.117108108108108</v>
      </c>
      <c r="N34" s="155">
        <v>0.704409695409695</v>
      </c>
    </row>
    <row r="35" ht="14.5" customHeight="1">
      <c r="A35" t="s" s="163">
        <v>91</v>
      </c>
      <c r="B35" s="155">
        <v>2018</v>
      </c>
      <c r="C35" t="s" s="156">
        <v>259</v>
      </c>
      <c r="D35" s="155">
        <v>57</v>
      </c>
      <c r="E35" s="155">
        <v>29</v>
      </c>
      <c r="F35" s="155">
        <v>0.508771929824561</v>
      </c>
      <c r="G35" s="155">
        <v>29</v>
      </c>
      <c r="H35" s="155">
        <v>0</v>
      </c>
      <c r="I35" s="155">
        <v>0</v>
      </c>
      <c r="J35" s="155">
        <v>0</v>
      </c>
      <c r="K35" s="155">
        <v>17</v>
      </c>
      <c r="L35" s="155">
        <v>8</v>
      </c>
      <c r="M35" s="155">
        <v>0</v>
      </c>
      <c r="N35" s="155">
        <v>0.508771929824561</v>
      </c>
    </row>
    <row r="36" ht="14.5" customHeight="1">
      <c r="A36" t="s" s="158">
        <v>258</v>
      </c>
      <c r="B36" s="159"/>
      <c r="C36" s="160"/>
      <c r="D36" s="270">
        <f>SUM(D34:D35)</f>
        <v>120</v>
      </c>
      <c r="E36" s="241">
        <f>SUM(E34:E35)</f>
        <v>66</v>
      </c>
      <c r="F36" s="162">
        <f>E36/D36</f>
        <v>0.55</v>
      </c>
      <c r="G36" s="242">
        <f>SUM(G34:G35)</f>
        <v>63</v>
      </c>
      <c r="H36" s="242">
        <f>SUM(H34:H35)</f>
        <v>2</v>
      </c>
      <c r="I36" s="242">
        <f>SUM(I34:I35)</f>
        <v>1</v>
      </c>
      <c r="J36" s="242">
        <f>SUM(J34:J35)</f>
        <v>0</v>
      </c>
      <c r="K36" s="242">
        <f>SUM(K34:K35)</f>
        <v>38</v>
      </c>
      <c r="L36" s="242">
        <f>SUM(L34:L35)</f>
        <v>26</v>
      </c>
      <c r="M36" s="162">
        <f>(H36*1.33+I36*1.67+J36*2)/E36</f>
        <v>0.0656060606060606</v>
      </c>
      <c r="N36" s="161">
        <f>M36+F36</f>
        <v>0.615606060606061</v>
      </c>
    </row>
    <row r="37" ht="14.5" customHeight="1">
      <c r="A37" s="151"/>
      <c r="B37" s="152"/>
      <c r="C37" s="153"/>
      <c r="D37" s="152"/>
      <c r="E37" s="152"/>
      <c r="F37" s="152"/>
      <c r="G37" s="152"/>
      <c r="H37" s="152"/>
      <c r="I37" s="152"/>
      <c r="J37" s="152"/>
      <c r="K37" s="152"/>
      <c r="L37" s="152"/>
      <c r="M37" s="152"/>
      <c r="N37" s="152"/>
    </row>
    <row r="38" ht="14.5" customHeight="1">
      <c r="A38" t="s" s="163">
        <v>130</v>
      </c>
      <c r="B38" s="155">
        <v>2018</v>
      </c>
      <c r="C38" t="s" s="156">
        <v>259</v>
      </c>
      <c r="D38" s="155">
        <v>34</v>
      </c>
      <c r="E38" s="155">
        <v>20</v>
      </c>
      <c r="F38" s="155">
        <v>0.588235294117647</v>
      </c>
      <c r="G38" s="155">
        <v>20</v>
      </c>
      <c r="H38" s="155">
        <v>0</v>
      </c>
      <c r="I38" s="155">
        <v>0</v>
      </c>
      <c r="J38" s="155">
        <v>0</v>
      </c>
      <c r="K38" s="155">
        <v>8</v>
      </c>
      <c r="L38" s="155">
        <v>5</v>
      </c>
      <c r="M38" s="155">
        <v>0</v>
      </c>
      <c r="N38" s="155">
        <v>0.588235294117647</v>
      </c>
    </row>
    <row r="39" ht="14.5" customHeight="1">
      <c r="A39" t="s" s="158">
        <v>258</v>
      </c>
      <c r="B39" s="159"/>
      <c r="C39" s="160"/>
      <c r="D39" s="270">
        <f>SUM(D38:D38)</f>
        <v>34</v>
      </c>
      <c r="E39" s="161">
        <f>SUM(E38:E38)</f>
        <v>20</v>
      </c>
      <c r="F39" s="162">
        <f>E39/D39</f>
        <v>0.588235294117647</v>
      </c>
      <c r="G39" s="242">
        <f>SUM(G38:G38)</f>
        <v>20</v>
      </c>
      <c r="H39" s="243">
        <f>SUM(H38:H38)</f>
        <v>0</v>
      </c>
      <c r="I39" s="161">
        <f>SUM(I38:I38)</f>
        <v>0</v>
      </c>
      <c r="J39" s="161">
        <f>SUM(J38:J38)</f>
        <v>0</v>
      </c>
      <c r="K39" s="241">
        <f>SUM(K38:K38)</f>
        <v>8</v>
      </c>
      <c r="L39" s="161">
        <f>SUM(L38:L38)</f>
        <v>5</v>
      </c>
      <c r="M39" s="162">
        <f>(H39*1.33+I39*1.67+J39*2)/E39</f>
        <v>0</v>
      </c>
      <c r="N39" s="161">
        <f>M39+F39</f>
        <v>0.588235294117647</v>
      </c>
    </row>
    <row r="40" ht="14.5" customHeight="1">
      <c r="A40" s="151"/>
      <c r="B40" s="165"/>
      <c r="C40" s="165"/>
      <c r="D40" s="165"/>
      <c r="E40" s="165"/>
      <c r="F40" s="165"/>
      <c r="G40" s="165"/>
      <c r="H40" s="165"/>
      <c r="I40" s="165"/>
      <c r="J40" s="165"/>
      <c r="K40" s="165"/>
      <c r="L40" s="165"/>
      <c r="M40" s="165"/>
      <c r="N40" s="165"/>
    </row>
    <row r="41" ht="14.5" customHeight="1">
      <c r="A41" t="s" s="163">
        <v>128</v>
      </c>
      <c r="B41" s="155">
        <v>2017</v>
      </c>
      <c r="C41" t="s" s="156">
        <v>259</v>
      </c>
      <c r="D41" s="155">
        <v>64</v>
      </c>
      <c r="E41" s="155">
        <v>37</v>
      </c>
      <c r="F41" s="155">
        <v>0.578125</v>
      </c>
      <c r="G41" s="155">
        <v>36</v>
      </c>
      <c r="H41" s="155">
        <v>1</v>
      </c>
      <c r="I41" s="155">
        <v>0</v>
      </c>
      <c r="J41" s="155">
        <v>0</v>
      </c>
      <c r="K41" s="155">
        <v>18</v>
      </c>
      <c r="L41" s="155">
        <v>18</v>
      </c>
      <c r="M41" s="155">
        <v>0.036027027027027</v>
      </c>
      <c r="N41" s="155">
        <v>0.614152027027027</v>
      </c>
    </row>
    <row r="42" ht="14.5" customHeight="1">
      <c r="A42" t="s" s="158">
        <v>258</v>
      </c>
      <c r="B42" s="159"/>
      <c r="C42" s="160"/>
      <c r="D42" s="270">
        <f>SUM(D41:D41)</f>
        <v>64</v>
      </c>
      <c r="E42" s="241">
        <f>SUM(E41:E41)</f>
        <v>37</v>
      </c>
      <c r="F42" s="162">
        <f>E42/D42</f>
        <v>0.578125</v>
      </c>
      <c r="G42" s="242">
        <f>SUM(G41:G41)</f>
        <v>36</v>
      </c>
      <c r="H42" s="243">
        <f>SUM(H41:H41)</f>
        <v>1</v>
      </c>
      <c r="I42" s="161">
        <f>SUM(I41:I41)</f>
        <v>0</v>
      </c>
      <c r="J42" s="161">
        <f>SUM(J41:J41)</f>
        <v>0</v>
      </c>
      <c r="K42" s="241">
        <f>SUM(K41:K41)</f>
        <v>18</v>
      </c>
      <c r="L42" s="243">
        <f>SUM(L41:L41)</f>
        <v>18</v>
      </c>
      <c r="M42" s="162">
        <f>(H42*1.33+I42*1.67+J42*2)/E42</f>
        <v>0.0359459459459459</v>
      </c>
      <c r="N42" s="161">
        <f>M42+F42</f>
        <v>0.614070945945946</v>
      </c>
    </row>
    <row r="43" ht="14.5" customHeight="1">
      <c r="A43" s="151"/>
      <c r="B43" s="165"/>
      <c r="C43" s="165"/>
      <c r="D43" s="165"/>
      <c r="E43" s="165"/>
      <c r="F43" s="165"/>
      <c r="G43" s="165"/>
      <c r="H43" s="165"/>
      <c r="I43" s="165"/>
      <c r="J43" s="165"/>
      <c r="K43" s="165"/>
      <c r="L43" s="165"/>
      <c r="M43" s="165"/>
      <c r="N43" s="165"/>
    </row>
    <row r="44" ht="14.5" customHeight="1">
      <c r="A44" t="s" s="163">
        <v>110</v>
      </c>
      <c r="B44" s="155">
        <v>2017</v>
      </c>
      <c r="C44" t="s" s="156">
        <v>259</v>
      </c>
      <c r="D44" s="155">
        <v>43</v>
      </c>
      <c r="E44" s="155">
        <v>30</v>
      </c>
      <c r="F44" s="155">
        <v>0.697674418604651</v>
      </c>
      <c r="G44" s="155">
        <v>28</v>
      </c>
      <c r="H44" s="155">
        <v>2</v>
      </c>
      <c r="I44" s="155">
        <v>0</v>
      </c>
      <c r="J44" s="155">
        <v>0</v>
      </c>
      <c r="K44" s="155">
        <v>20</v>
      </c>
      <c r="L44" s="155">
        <v>21</v>
      </c>
      <c r="M44" s="155">
        <v>0.0888666666666667</v>
      </c>
      <c r="N44" s="155">
        <v>0.7865410852713181</v>
      </c>
    </row>
    <row r="45" ht="14.5" customHeight="1">
      <c r="A45" t="s" s="158">
        <v>258</v>
      </c>
      <c r="B45" s="159"/>
      <c r="C45" s="160"/>
      <c r="D45" s="270">
        <f>SUM(D44:D44)</f>
        <v>43</v>
      </c>
      <c r="E45" s="241">
        <f>SUM(E44:E44)</f>
        <v>30</v>
      </c>
      <c r="F45" s="162">
        <f>E45/D45</f>
        <v>0.697674418604651</v>
      </c>
      <c r="G45" s="242">
        <f>SUM(G44:G44)</f>
        <v>28</v>
      </c>
      <c r="H45" s="243">
        <f>SUM(H44:H44)</f>
        <v>2</v>
      </c>
      <c r="I45" s="244">
        <f>SUM(I44:I44)</f>
        <v>0</v>
      </c>
      <c r="J45" s="240">
        <f>SUM(J44:J44)</f>
        <v>0</v>
      </c>
      <c r="K45" s="241">
        <f>SUM(K44:K44)</f>
        <v>20</v>
      </c>
      <c r="L45" s="243">
        <f>SUM(L44:L44)</f>
        <v>21</v>
      </c>
      <c r="M45" s="162">
        <f>(H45*1.33+I45*1.67+J45*2)/E45</f>
        <v>0.0886666666666667</v>
      </c>
      <c r="N45" s="161">
        <f>M45+F45</f>
        <v>0.786341085271318</v>
      </c>
    </row>
    <row r="46" ht="14.5" customHeight="1">
      <c r="A46" s="151"/>
      <c r="B46" s="152"/>
      <c r="C46" s="165"/>
      <c r="D46" s="152"/>
      <c r="E46" s="152"/>
      <c r="F46" s="152"/>
      <c r="G46" s="152"/>
      <c r="H46" s="152"/>
      <c r="I46" s="152"/>
      <c r="J46" s="152"/>
      <c r="K46" s="152"/>
      <c r="L46" s="152"/>
      <c r="M46" s="152"/>
      <c r="N46" s="152"/>
    </row>
    <row r="47" ht="14.5" customHeight="1">
      <c r="A47" t="s" s="163">
        <v>129</v>
      </c>
      <c r="B47" s="155">
        <v>2017</v>
      </c>
      <c r="C47" t="s" s="156">
        <v>259</v>
      </c>
      <c r="D47" s="155">
        <v>29</v>
      </c>
      <c r="E47" s="155">
        <v>24</v>
      </c>
      <c r="F47" s="155">
        <v>0.827586206896552</v>
      </c>
      <c r="G47" s="155">
        <v>14</v>
      </c>
      <c r="H47" s="155">
        <v>8</v>
      </c>
      <c r="I47" s="155">
        <v>1</v>
      </c>
      <c r="J47" s="155">
        <v>1</v>
      </c>
      <c r="K47" s="155">
        <v>14</v>
      </c>
      <c r="L47" s="155">
        <v>16</v>
      </c>
      <c r="M47" s="155">
        <v>0.597125</v>
      </c>
      <c r="N47" s="155">
        <v>1.42471120689655</v>
      </c>
    </row>
    <row r="48" ht="14.5" customHeight="1">
      <c r="A48" t="s" s="158">
        <v>258</v>
      </c>
      <c r="B48" s="159"/>
      <c r="C48" s="160"/>
      <c r="D48" s="270">
        <f>SUM(D47:D47)</f>
        <v>29</v>
      </c>
      <c r="E48" s="241">
        <f>SUM(E47:E47)</f>
        <v>24</v>
      </c>
      <c r="F48" s="162">
        <f>E48/D48</f>
        <v>0.827586206896552</v>
      </c>
      <c r="G48" s="242">
        <f>SUM(G47:G47)</f>
        <v>14</v>
      </c>
      <c r="H48" s="243">
        <f>SUM(H47:H47)</f>
        <v>8</v>
      </c>
      <c r="I48" s="161">
        <f>SUM(I47:I47)</f>
        <v>1</v>
      </c>
      <c r="J48" s="240">
        <f>SUM(J47:J47)</f>
        <v>1</v>
      </c>
      <c r="K48" s="241">
        <f>SUM(K47:K47)</f>
        <v>14</v>
      </c>
      <c r="L48" s="243">
        <f>SUM(L47:L47)</f>
        <v>16</v>
      </c>
      <c r="M48" s="162">
        <f>(H48*1.33+I48*1.67+J48*2)/E48</f>
        <v>0.5962499999999999</v>
      </c>
      <c r="N48" s="161">
        <f>M48+F48</f>
        <v>1.42383620689655</v>
      </c>
    </row>
    <row r="49" ht="14.5" customHeight="1">
      <c r="A49" s="151"/>
      <c r="B49" s="152"/>
      <c r="C49" s="165"/>
      <c r="D49" s="152"/>
      <c r="E49" s="152"/>
      <c r="F49" s="152"/>
      <c r="G49" s="152"/>
      <c r="H49" s="152"/>
      <c r="I49" s="152"/>
      <c r="J49" s="152"/>
      <c r="K49" s="152"/>
      <c r="L49" s="152"/>
      <c r="M49" s="152"/>
      <c r="N49" s="152"/>
    </row>
    <row r="50" ht="14.5" customHeight="1">
      <c r="A50" t="s" s="154">
        <v>160</v>
      </c>
      <c r="B50" s="155">
        <v>2018</v>
      </c>
      <c r="C50" t="s" s="156">
        <v>259</v>
      </c>
      <c r="D50" s="155">
        <v>22</v>
      </c>
      <c r="E50" s="155">
        <v>13</v>
      </c>
      <c r="F50" s="155">
        <v>0.5909090909090911</v>
      </c>
      <c r="G50" s="155">
        <v>12</v>
      </c>
      <c r="H50" s="155">
        <v>1</v>
      </c>
      <c r="I50" s="155">
        <v>0</v>
      </c>
      <c r="J50" s="155">
        <v>0</v>
      </c>
      <c r="K50" s="155">
        <v>4</v>
      </c>
      <c r="L50" s="155">
        <v>12</v>
      </c>
      <c r="M50" s="155">
        <v>0.102538461538462</v>
      </c>
      <c r="N50" s="155">
        <v>0.693447552447553</v>
      </c>
    </row>
    <row r="51" ht="14.5" customHeight="1">
      <c r="A51" t="s" s="158">
        <v>258</v>
      </c>
      <c r="B51" s="159"/>
      <c r="C51" s="160"/>
      <c r="D51" s="270">
        <f>SUM(D50:D50)</f>
        <v>22</v>
      </c>
      <c r="E51" s="241">
        <f>SUM(E50:E50)</f>
        <v>13</v>
      </c>
      <c r="F51" s="162">
        <f>E51/D51</f>
        <v>0.5909090909090911</v>
      </c>
      <c r="G51" s="242">
        <f>SUM(G50:G50)</f>
        <v>12</v>
      </c>
      <c r="H51" s="161">
        <f>SUM(H50:H50)</f>
        <v>1</v>
      </c>
      <c r="I51" s="161">
        <f>SUM(I50:I50)</f>
        <v>0</v>
      </c>
      <c r="J51" s="161">
        <f>SUM(J50:J50)</f>
        <v>0</v>
      </c>
      <c r="K51" s="241">
        <f>SUM(K50:K50)</f>
        <v>4</v>
      </c>
      <c r="L51" s="243">
        <f>SUM(L50:L50)</f>
        <v>12</v>
      </c>
      <c r="M51" s="162">
        <f>(H51*1.33+I51*1.67+J51*2)/E51</f>
        <v>0.102307692307692</v>
      </c>
      <c r="N51" s="161">
        <f>M51+F51</f>
        <v>0.693216783216783</v>
      </c>
    </row>
    <row r="52" ht="14.5" customHeight="1">
      <c r="A52" s="151"/>
      <c r="B52" s="165"/>
      <c r="C52" s="165"/>
      <c r="D52" s="165"/>
      <c r="E52" s="165"/>
      <c r="F52" s="165"/>
      <c r="G52" s="165"/>
      <c r="H52" s="165"/>
      <c r="I52" s="165"/>
      <c r="J52" s="165"/>
      <c r="K52" s="165"/>
      <c r="L52" s="165"/>
      <c r="M52" s="165"/>
      <c r="N52" s="165"/>
    </row>
    <row r="53" ht="14.5" customHeight="1">
      <c r="A53" t="s" s="154">
        <v>54</v>
      </c>
      <c r="B53" s="155">
        <v>2017</v>
      </c>
      <c r="C53" t="s" s="156">
        <v>259</v>
      </c>
      <c r="D53" s="155">
        <v>47</v>
      </c>
      <c r="E53" s="155">
        <v>32</v>
      </c>
      <c r="F53" s="155">
        <v>0.680851063829787</v>
      </c>
      <c r="G53" s="155">
        <v>20</v>
      </c>
      <c r="H53" s="155">
        <v>7</v>
      </c>
      <c r="I53" s="155">
        <v>2</v>
      </c>
      <c r="J53" s="155">
        <v>3</v>
      </c>
      <c r="K53" s="155">
        <v>14</v>
      </c>
      <c r="L53" s="155">
        <v>18</v>
      </c>
      <c r="M53" s="155">
        <v>0.58328125</v>
      </c>
      <c r="N53" s="155">
        <v>1.26413231382979</v>
      </c>
    </row>
    <row r="54" ht="14.5" customHeight="1">
      <c r="A54" t="s" s="154">
        <v>54</v>
      </c>
      <c r="B54" s="155">
        <v>2018</v>
      </c>
      <c r="C54" t="s" s="156">
        <v>259</v>
      </c>
      <c r="D54" s="155">
        <v>30</v>
      </c>
      <c r="E54" s="155">
        <v>23</v>
      </c>
      <c r="F54" s="155">
        <v>0.7666666666666671</v>
      </c>
      <c r="G54" s="155">
        <v>16</v>
      </c>
      <c r="H54" s="155">
        <v>4</v>
      </c>
      <c r="I54" s="155">
        <v>2</v>
      </c>
      <c r="J54" s="155">
        <v>1</v>
      </c>
      <c r="K54" s="155">
        <v>15</v>
      </c>
      <c r="L54" s="155">
        <v>12</v>
      </c>
      <c r="M54" s="155">
        <v>0.463739130434783</v>
      </c>
      <c r="N54" s="155">
        <v>1.23040579710145</v>
      </c>
    </row>
    <row r="55" ht="14.5" customHeight="1">
      <c r="A55" t="s" s="158">
        <v>258</v>
      </c>
      <c r="B55" s="159"/>
      <c r="C55" s="160"/>
      <c r="D55" s="270">
        <f>SUM(D53:D54)</f>
        <v>77</v>
      </c>
      <c r="E55" s="270">
        <f>SUM(E53:E54)</f>
        <v>55</v>
      </c>
      <c r="F55" s="162">
        <f>E55/D55</f>
        <v>0.714285714285714</v>
      </c>
      <c r="G55" s="242">
        <f>SUM(G53:G54)</f>
        <v>36</v>
      </c>
      <c r="H55" s="242">
        <f>SUM(H53:H54)</f>
        <v>11</v>
      </c>
      <c r="I55" s="242">
        <f>SUM(I53:I54)</f>
        <v>4</v>
      </c>
      <c r="J55" s="242">
        <f>SUM(J53:J54)</f>
        <v>4</v>
      </c>
      <c r="K55" s="242">
        <f>SUM(K53:K54)</f>
        <v>29</v>
      </c>
      <c r="L55" s="242">
        <f>SUM(L53:L54)</f>
        <v>30</v>
      </c>
      <c r="M55" s="162">
        <f>(H55*1.33+I55*1.67+J55*2)/E55</f>
        <v>0.532909090909091</v>
      </c>
      <c r="N55" s="161">
        <f>M55+F55</f>
        <v>1.24719480519481</v>
      </c>
    </row>
    <row r="56" ht="14.5" customHeight="1">
      <c r="A56" s="151"/>
      <c r="B56" s="165"/>
      <c r="C56" s="165"/>
      <c r="D56" s="165"/>
      <c r="E56" s="165"/>
      <c r="F56" s="165"/>
      <c r="G56" s="165"/>
      <c r="H56" s="165"/>
      <c r="I56" s="165"/>
      <c r="J56" s="165"/>
      <c r="K56" s="165"/>
      <c r="L56" s="165"/>
      <c r="M56" s="165"/>
      <c r="N56" s="165"/>
    </row>
    <row r="57" ht="14.5" customHeight="1">
      <c r="A57" t="s" s="163">
        <v>79</v>
      </c>
      <c r="B57" s="155">
        <v>2018</v>
      </c>
      <c r="C57" t="s" s="156">
        <v>259</v>
      </c>
      <c r="D57" s="155">
        <v>60</v>
      </c>
      <c r="E57" s="155">
        <v>37</v>
      </c>
      <c r="F57" s="155">
        <v>0.616666666666667</v>
      </c>
      <c r="G57" s="155">
        <v>31</v>
      </c>
      <c r="H57" s="155">
        <v>5</v>
      </c>
      <c r="I57" s="155">
        <v>0</v>
      </c>
      <c r="J57" s="155">
        <v>1</v>
      </c>
      <c r="K57" s="155">
        <v>15</v>
      </c>
      <c r="L57" s="155">
        <v>20</v>
      </c>
      <c r="M57" s="155">
        <v>0.234189189189189</v>
      </c>
      <c r="N57" s="155">
        <v>0.850855855855856</v>
      </c>
    </row>
    <row r="58" ht="14.5" customHeight="1">
      <c r="A58" t="s" s="158">
        <v>258</v>
      </c>
      <c r="B58" s="159"/>
      <c r="C58" s="160"/>
      <c r="D58" s="270">
        <f>SUM(D57:D57)</f>
        <v>60</v>
      </c>
      <c r="E58" s="241">
        <f>SUM(E57:E57)</f>
        <v>37</v>
      </c>
      <c r="F58" s="162">
        <f>E58/D58</f>
        <v>0.616666666666667</v>
      </c>
      <c r="G58" s="242">
        <f>SUM(G57:G57)</f>
        <v>31</v>
      </c>
      <c r="H58" s="243">
        <f>SUM(H57:H57)</f>
        <v>5</v>
      </c>
      <c r="I58" s="161">
        <f>SUM(I57:I57)</f>
        <v>0</v>
      </c>
      <c r="J58" s="161">
        <f>SUM(J57:J57)</f>
        <v>1</v>
      </c>
      <c r="K58" s="241">
        <f>SUM(K57:K57)</f>
        <v>15</v>
      </c>
      <c r="L58" s="243">
        <f>SUM(L57:L57)</f>
        <v>20</v>
      </c>
      <c r="M58" s="162">
        <f>(H58*1.33+I58*1.67+J58*2)/E58</f>
        <v>0.233783783783784</v>
      </c>
      <c r="N58" s="161">
        <f>M58+F58</f>
        <v>0.850450450450451</v>
      </c>
    </row>
    <row r="59" ht="14.5" customHeight="1">
      <c r="A59" s="151"/>
      <c r="B59" s="152"/>
      <c r="C59" s="165"/>
      <c r="D59" s="152"/>
      <c r="E59" s="152"/>
      <c r="F59" s="152"/>
      <c r="G59" s="152"/>
      <c r="H59" s="152"/>
      <c r="I59" s="152"/>
      <c r="J59" s="152"/>
      <c r="K59" s="152"/>
      <c r="L59" s="152"/>
      <c r="M59" s="152"/>
      <c r="N59" s="152"/>
    </row>
    <row r="60" ht="14.5" customHeight="1">
      <c r="A60" t="s" s="163">
        <v>75</v>
      </c>
      <c r="B60" s="155">
        <v>2017</v>
      </c>
      <c r="C60" t="s" s="156">
        <v>259</v>
      </c>
      <c r="D60" s="155">
        <v>67</v>
      </c>
      <c r="E60" s="155">
        <v>51</v>
      </c>
      <c r="F60" s="155">
        <v>0.761194029850746</v>
      </c>
      <c r="G60" s="155">
        <v>18</v>
      </c>
      <c r="H60" s="155">
        <v>23</v>
      </c>
      <c r="I60" s="155">
        <v>3</v>
      </c>
      <c r="J60" s="155">
        <v>7</v>
      </c>
      <c r="K60" s="155">
        <v>42</v>
      </c>
      <c r="L60" s="155">
        <v>34</v>
      </c>
      <c r="M60" s="155">
        <v>0.973725490196078</v>
      </c>
      <c r="N60" s="155">
        <v>1.73491952004682</v>
      </c>
    </row>
    <row r="61" ht="14.5" customHeight="1">
      <c r="A61" t="s" s="158">
        <v>258</v>
      </c>
      <c r="B61" s="159"/>
      <c r="C61" s="160"/>
      <c r="D61" s="270">
        <f>D60</f>
        <v>67</v>
      </c>
      <c r="E61" s="241">
        <f>E60</f>
        <v>51</v>
      </c>
      <c r="F61" s="162">
        <f>E61/D61</f>
        <v>0.761194029850746</v>
      </c>
      <c r="G61" s="242">
        <f>G60</f>
        <v>18</v>
      </c>
      <c r="H61" s="243">
        <f>H60</f>
        <v>23</v>
      </c>
      <c r="I61" s="161">
        <f>I60</f>
        <v>3</v>
      </c>
      <c r="J61" s="161">
        <f>J60</f>
        <v>7</v>
      </c>
      <c r="K61" s="241">
        <f>K60</f>
        <v>42</v>
      </c>
      <c r="L61" s="243">
        <f>L60</f>
        <v>34</v>
      </c>
      <c r="M61" s="162">
        <f>(H61*1.33+I61*1.67+J61*2)/E61</f>
        <v>0.972549019607843</v>
      </c>
      <c r="N61" s="161">
        <f>M61+F61</f>
        <v>1.73374304945859</v>
      </c>
    </row>
    <row r="62" ht="14.5" customHeight="1">
      <c r="A62" s="151"/>
      <c r="B62" s="152"/>
      <c r="C62" s="165"/>
      <c r="D62" s="152"/>
      <c r="E62" s="152"/>
      <c r="F62" s="152"/>
      <c r="G62" s="152"/>
      <c r="H62" s="152"/>
      <c r="I62" s="152"/>
      <c r="J62" s="152"/>
      <c r="K62" s="152"/>
      <c r="L62" s="152"/>
      <c r="M62" s="152"/>
      <c r="N62" s="152"/>
    </row>
    <row r="63" ht="14.5" customHeight="1">
      <c r="A63" t="s" s="163">
        <v>136</v>
      </c>
      <c r="B63" s="155">
        <v>2018</v>
      </c>
      <c r="C63" t="s" s="156">
        <v>259</v>
      </c>
      <c r="D63" s="155">
        <v>14</v>
      </c>
      <c r="E63" s="155">
        <v>9</v>
      </c>
      <c r="F63" s="155">
        <v>0.642857142857143</v>
      </c>
      <c r="G63" s="155">
        <v>9</v>
      </c>
      <c r="H63" s="155">
        <v>0</v>
      </c>
      <c r="I63" s="155">
        <v>0</v>
      </c>
      <c r="J63" s="155">
        <v>0</v>
      </c>
      <c r="K63" s="155">
        <v>4</v>
      </c>
      <c r="L63" s="155">
        <v>3</v>
      </c>
      <c r="M63" s="155">
        <v>0</v>
      </c>
      <c r="N63" s="155">
        <v>0.642857142857143</v>
      </c>
    </row>
    <row r="64" ht="14.5" customHeight="1">
      <c r="A64" t="s" s="158">
        <v>258</v>
      </c>
      <c r="B64" s="159"/>
      <c r="C64" s="160"/>
      <c r="D64" s="270">
        <f>SUM(D63:D63)</f>
        <v>14</v>
      </c>
      <c r="E64" s="241">
        <f>SUM(E63:E63)</f>
        <v>9</v>
      </c>
      <c r="F64" s="162">
        <f>E64/D64</f>
        <v>0.642857142857143</v>
      </c>
      <c r="G64" s="242">
        <f>SUM(G63:G63)</f>
        <v>9</v>
      </c>
      <c r="H64" s="161">
        <f>SUM(H63:H63)</f>
        <v>0</v>
      </c>
      <c r="I64" s="161">
        <f>SUM(I63:I63)</f>
        <v>0</v>
      </c>
      <c r="J64" s="161">
        <f>SUM(J63:J63)</f>
        <v>0</v>
      </c>
      <c r="K64" s="161">
        <f>SUM(K63:K63)</f>
        <v>4</v>
      </c>
      <c r="L64" s="161">
        <f>SUM(L63:L63)</f>
        <v>3</v>
      </c>
      <c r="M64" s="162">
        <f>(H64*1.33+I64*1.67+J64*2)/E64</f>
        <v>0</v>
      </c>
      <c r="N64" s="161">
        <f>M64+F64</f>
        <v>0.642857142857143</v>
      </c>
    </row>
    <row r="65" ht="14.5" customHeight="1">
      <c r="A65" s="151"/>
      <c r="B65" s="152"/>
      <c r="C65" s="165"/>
      <c r="D65" s="152"/>
      <c r="E65" s="152"/>
      <c r="F65" s="152"/>
      <c r="G65" s="152"/>
      <c r="H65" s="152"/>
      <c r="I65" s="152"/>
      <c r="J65" s="152"/>
      <c r="K65" s="152"/>
      <c r="L65" s="152"/>
      <c r="M65" s="152"/>
      <c r="N65" s="152"/>
    </row>
    <row r="66" ht="14.5" customHeight="1">
      <c r="A66" t="s" s="163">
        <v>138</v>
      </c>
      <c r="B66" s="155">
        <v>2017</v>
      </c>
      <c r="C66" t="s" s="156">
        <v>259</v>
      </c>
      <c r="D66" s="155">
        <v>53</v>
      </c>
      <c r="E66" s="155">
        <v>26</v>
      </c>
      <c r="F66" s="155">
        <v>0.490566037735849</v>
      </c>
      <c r="G66" s="155">
        <v>25</v>
      </c>
      <c r="H66" s="155">
        <v>1</v>
      </c>
      <c r="I66" s="155">
        <v>0</v>
      </c>
      <c r="J66" s="155">
        <v>0</v>
      </c>
      <c r="K66" s="155">
        <v>12</v>
      </c>
      <c r="L66" s="155">
        <v>17</v>
      </c>
      <c r="M66" s="155">
        <v>0.0512692307692308</v>
      </c>
      <c r="N66" s="155">
        <v>0.54183526850508</v>
      </c>
    </row>
    <row r="67" ht="14.5" customHeight="1">
      <c r="A67" t="s" s="158">
        <v>258</v>
      </c>
      <c r="B67" s="159"/>
      <c r="C67" s="160"/>
      <c r="D67" s="270">
        <f>SUM(D66:D66)</f>
        <v>53</v>
      </c>
      <c r="E67" s="241">
        <f>SUM(E66:E66)</f>
        <v>26</v>
      </c>
      <c r="F67" s="162">
        <f>E67/D67</f>
        <v>0.490566037735849</v>
      </c>
      <c r="G67" s="242">
        <f>SUM(G66:G66)</f>
        <v>25</v>
      </c>
      <c r="H67" s="243">
        <f>SUM(H66:H66)</f>
        <v>1</v>
      </c>
      <c r="I67" s="161">
        <f>SUM(I66:I66)</f>
        <v>0</v>
      </c>
      <c r="J67" s="240">
        <f>SUM(J66:J66)</f>
        <v>0</v>
      </c>
      <c r="K67" s="241">
        <f>SUM(K66:K66)</f>
        <v>12</v>
      </c>
      <c r="L67" s="243">
        <f>SUM(L66:L66)</f>
        <v>17</v>
      </c>
      <c r="M67" s="162">
        <f>(H67*1.33+I67*1.67+J67*2)/E67</f>
        <v>0.0511538461538462</v>
      </c>
      <c r="N67" s="161">
        <f>M67+F67</f>
        <v>0.5417198838896951</v>
      </c>
    </row>
    <row r="68" ht="14.5" customHeight="1">
      <c r="A68" s="151"/>
      <c r="B68" s="152"/>
      <c r="C68" s="153"/>
      <c r="D68" s="152"/>
      <c r="E68" s="152"/>
      <c r="F68" s="152"/>
      <c r="G68" s="152"/>
      <c r="H68" s="152"/>
      <c r="I68" s="152"/>
      <c r="J68" s="152"/>
      <c r="K68" s="152"/>
      <c r="L68" s="152"/>
      <c r="M68" s="152"/>
      <c r="N68" s="152"/>
    </row>
    <row r="69" ht="14.5" customHeight="1">
      <c r="A69" t="s" s="163">
        <v>26</v>
      </c>
      <c r="B69" s="155">
        <v>2018</v>
      </c>
      <c r="C69" t="s" s="156">
        <v>259</v>
      </c>
      <c r="D69" s="155">
        <v>48</v>
      </c>
      <c r="E69" s="155">
        <v>35</v>
      </c>
      <c r="F69" s="155">
        <v>0.729166666666667</v>
      </c>
      <c r="G69" s="155">
        <v>23</v>
      </c>
      <c r="H69" s="155">
        <v>9</v>
      </c>
      <c r="I69" s="155">
        <v>2</v>
      </c>
      <c r="J69" s="155">
        <v>1</v>
      </c>
      <c r="K69" s="155">
        <v>29</v>
      </c>
      <c r="L69" s="155">
        <v>31</v>
      </c>
      <c r="M69" s="155">
        <v>0.495171428571429</v>
      </c>
      <c r="N69" s="155">
        <v>1.2243380952381</v>
      </c>
    </row>
    <row r="70" ht="14.5" customHeight="1">
      <c r="A70" t="s" s="158">
        <v>258</v>
      </c>
      <c r="B70" s="159"/>
      <c r="C70" s="160"/>
      <c r="D70" s="270">
        <f>SUM(D69:D69)</f>
        <v>48</v>
      </c>
      <c r="E70" s="241">
        <f>SUM(E69:E69)</f>
        <v>35</v>
      </c>
      <c r="F70" s="162">
        <f>E70/D70</f>
        <v>0.729166666666667</v>
      </c>
      <c r="G70" s="242">
        <f>SUM(G69:G69)</f>
        <v>23</v>
      </c>
      <c r="H70" s="243">
        <f>SUM(H69:H69)</f>
        <v>9</v>
      </c>
      <c r="I70" s="161">
        <f>SUM(I69:I69)</f>
        <v>2</v>
      </c>
      <c r="J70" s="240">
        <f>SUM(J69:J69)</f>
        <v>1</v>
      </c>
      <c r="K70" s="241">
        <f>SUM(K69:K69)</f>
        <v>29</v>
      </c>
      <c r="L70" s="243">
        <f>SUM(L69:L69)</f>
        <v>31</v>
      </c>
      <c r="M70" s="162">
        <f>(H70*1.33+I70*1.67+J70*2)/E70</f>
        <v>0.494571428571429</v>
      </c>
      <c r="N70" s="161">
        <f>M70+F70</f>
        <v>1.2237380952381</v>
      </c>
    </row>
    <row r="71" ht="14.5" customHeight="1">
      <c r="A71" s="271"/>
      <c r="B71" s="272"/>
      <c r="C71" s="273"/>
      <c r="D71" s="274"/>
      <c r="E71" s="275"/>
      <c r="F71" s="276"/>
      <c r="G71" s="277"/>
      <c r="H71" s="278"/>
      <c r="I71" s="272"/>
      <c r="J71" s="274"/>
      <c r="K71" s="275"/>
      <c r="L71" s="278"/>
      <c r="M71" s="276"/>
      <c r="N71" s="272"/>
    </row>
    <row r="72" ht="14.5" customHeight="1">
      <c r="A72" t="s" s="163">
        <v>62</v>
      </c>
      <c r="B72" s="155">
        <v>2017</v>
      </c>
      <c r="C72" t="s" s="156">
        <v>259</v>
      </c>
      <c r="D72" s="155">
        <v>75</v>
      </c>
      <c r="E72" s="155">
        <v>53</v>
      </c>
      <c r="F72" s="155">
        <v>0.706666666666667</v>
      </c>
      <c r="G72" s="155">
        <v>37</v>
      </c>
      <c r="H72" s="155">
        <v>11</v>
      </c>
      <c r="I72" s="155">
        <v>3</v>
      </c>
      <c r="J72" s="155">
        <v>2</v>
      </c>
      <c r="K72" s="155">
        <v>28</v>
      </c>
      <c r="L72" s="155">
        <v>39</v>
      </c>
      <c r="M72" s="155">
        <v>0.446490566037736</v>
      </c>
      <c r="N72" s="155">
        <v>1.1531572327044</v>
      </c>
    </row>
    <row r="73" ht="14.5" customHeight="1">
      <c r="A73" t="s" s="158">
        <v>258</v>
      </c>
      <c r="B73" s="159"/>
      <c r="C73" s="160"/>
      <c r="D73" s="270">
        <f>SUM(D72:D72)</f>
        <v>75</v>
      </c>
      <c r="E73" s="241">
        <f>SUM(E72:E72)</f>
        <v>53</v>
      </c>
      <c r="F73" s="162">
        <f>E73/D73</f>
        <v>0.706666666666667</v>
      </c>
      <c r="G73" s="242">
        <f>SUM(G72:G72)</f>
        <v>37</v>
      </c>
      <c r="H73" s="243">
        <f>SUM(H72:H72)</f>
        <v>11</v>
      </c>
      <c r="I73" s="161">
        <f>SUM(I72:I72)</f>
        <v>3</v>
      </c>
      <c r="J73" s="240">
        <f>SUM(J72:J72)</f>
        <v>2</v>
      </c>
      <c r="K73" s="241">
        <f>SUM(K72:K72)</f>
        <v>28</v>
      </c>
      <c r="L73" s="243">
        <f>SUM(L72:L72)</f>
        <v>39</v>
      </c>
      <c r="M73" s="162">
        <f>(H73*1.33+I73*1.67+J73*2)/E73</f>
        <v>0.446037735849057</v>
      </c>
      <c r="N73" s="161">
        <f>M73+F73</f>
        <v>1.15270440251572</v>
      </c>
    </row>
    <row r="74" ht="14.5" customHeight="1">
      <c r="A74" s="151"/>
      <c r="B74" s="152"/>
      <c r="C74" s="153"/>
      <c r="D74" s="152"/>
      <c r="E74" s="152"/>
      <c r="F74" s="152"/>
      <c r="G74" s="152"/>
      <c r="H74" s="152"/>
      <c r="I74" s="152"/>
      <c r="J74" s="152"/>
      <c r="K74" s="152"/>
      <c r="L74" s="152"/>
      <c r="M74" s="152"/>
      <c r="N74" s="152"/>
    </row>
    <row r="75" ht="14.5" customHeight="1">
      <c r="A75" s="151"/>
      <c r="B75" s="152"/>
      <c r="C75" s="153"/>
      <c r="D75" s="152"/>
      <c r="E75" s="152"/>
      <c r="F75" s="152"/>
      <c r="G75" s="152"/>
      <c r="H75" s="152"/>
      <c r="I75" s="152"/>
      <c r="J75" s="152"/>
      <c r="K75" s="152"/>
      <c r="L75" s="152"/>
      <c r="M75" s="152"/>
      <c r="N75" s="152"/>
    </row>
    <row r="76" ht="14.5" customHeight="1">
      <c r="A76" s="304"/>
      <c r="B76" s="159"/>
      <c r="C76" s="160"/>
      <c r="D76" s="305"/>
      <c r="E76" s="306"/>
      <c r="F76" s="162"/>
      <c r="G76" s="307"/>
      <c r="H76" s="308"/>
      <c r="I76" s="159"/>
      <c r="J76" s="309"/>
      <c r="K76" s="306"/>
      <c r="L76" s="308"/>
      <c r="M76" s="162"/>
      <c r="N76" s="159"/>
    </row>
    <row r="77" ht="14.5" customHeight="1">
      <c r="A77" s="279"/>
      <c r="B77" s="280"/>
      <c r="C77" s="281"/>
      <c r="D77" s="282"/>
      <c r="E77" s="283"/>
      <c r="F77" s="284"/>
      <c r="G77" s="285"/>
      <c r="H77" s="286"/>
      <c r="I77" s="280"/>
      <c r="J77" s="282"/>
      <c r="K77" s="283"/>
      <c r="L77" s="286"/>
      <c r="M77" s="284"/>
      <c r="N77" s="280"/>
    </row>
    <row r="78" ht="14.5" customHeight="1">
      <c r="A78" s="151"/>
      <c r="B78" s="152"/>
      <c r="C78" s="153"/>
      <c r="D78" s="152"/>
      <c r="E78" s="152"/>
      <c r="F78" s="152"/>
      <c r="G78" s="152"/>
      <c r="H78" s="152"/>
      <c r="I78" s="152"/>
      <c r="J78" s="152"/>
      <c r="K78" s="152"/>
      <c r="L78" s="152"/>
      <c r="M78" s="152"/>
      <c r="N78" s="152"/>
    </row>
    <row r="79" ht="14.5" customHeight="1">
      <c r="A79" s="304"/>
      <c r="B79" s="159"/>
      <c r="C79" s="160"/>
      <c r="D79" s="305"/>
      <c r="E79" s="306"/>
      <c r="F79" s="162"/>
      <c r="G79" s="307"/>
      <c r="H79" s="308"/>
      <c r="I79" s="159"/>
      <c r="J79" s="309"/>
      <c r="K79" s="306"/>
      <c r="L79" s="308"/>
      <c r="M79" s="162"/>
      <c r="N79" s="159"/>
    </row>
    <row r="80" ht="14.5" customHeight="1">
      <c r="A80" s="151"/>
      <c r="B80" s="152"/>
      <c r="C80" s="153"/>
      <c r="D80" s="152"/>
      <c r="E80" s="152"/>
      <c r="F80" s="152"/>
      <c r="G80" s="152"/>
      <c r="H80" s="152"/>
      <c r="I80" s="152"/>
      <c r="J80" s="152"/>
      <c r="K80" s="152"/>
      <c r="L80" s="152"/>
      <c r="M80" s="152"/>
      <c r="N80" s="152"/>
    </row>
    <row r="81" ht="14.5" customHeight="1">
      <c r="A81" s="151"/>
      <c r="B81" s="152"/>
      <c r="C81" s="153"/>
      <c r="D81" s="152"/>
      <c r="E81" s="152"/>
      <c r="F81" s="152"/>
      <c r="G81" s="152"/>
      <c r="H81" s="152"/>
      <c r="I81" s="152"/>
      <c r="J81" s="152"/>
      <c r="K81" s="152"/>
      <c r="L81" s="152"/>
      <c r="M81" s="152"/>
      <c r="N81" s="152"/>
    </row>
    <row r="82" ht="14.5" customHeight="1">
      <c r="A82" s="304"/>
      <c r="B82" s="159"/>
      <c r="C82" s="160"/>
      <c r="D82" s="305"/>
      <c r="E82" s="306"/>
      <c r="F82" s="162"/>
      <c r="G82" s="307"/>
      <c r="H82" s="308"/>
      <c r="I82" s="159"/>
      <c r="J82" s="309"/>
      <c r="K82" s="306"/>
      <c r="L82" s="308"/>
      <c r="M82" s="162"/>
      <c r="N82" s="159"/>
    </row>
  </sheetData>
  <mergeCells count="1">
    <mergeCell ref="A1:N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4.xml><?xml version="1.0" encoding="utf-8"?>
<worksheet xmlns:r="http://schemas.openxmlformats.org/officeDocument/2006/relationships" xmlns="http://schemas.openxmlformats.org/spreadsheetml/2006/main">
  <dimension ref="A1:IQ55"/>
  <sheetViews>
    <sheetView workbookViewId="0" showGridLines="0" defaultGridColor="1"/>
  </sheetViews>
  <sheetFormatPr defaultColWidth="10.8333" defaultRowHeight="13" customHeight="1" outlineLevelRow="0" outlineLevelCol="0"/>
  <cols>
    <col min="1" max="1" width="5.35156" style="310" customWidth="1"/>
    <col min="2" max="2" width="17" style="310" customWidth="1"/>
    <col min="3" max="3" width="5.85156" style="310" customWidth="1"/>
    <col min="4" max="4" width="1.5" style="310" customWidth="1"/>
    <col min="5" max="5" width="4.35156" style="310" customWidth="1"/>
    <col min="6" max="6" width="17.1719" style="310" customWidth="1"/>
    <col min="7" max="7" width="12.4219" style="310" customWidth="1"/>
    <col min="8" max="8" width="1.35156" style="310" customWidth="1"/>
    <col min="9" max="9" width="5.85156" style="310" customWidth="1"/>
    <col min="10" max="10" width="17.1719" style="310" customWidth="1"/>
    <col min="11" max="11" width="6" style="310" customWidth="1"/>
    <col min="12" max="12" width="1.85156" style="310" customWidth="1"/>
    <col min="13" max="13" width="6" style="310" customWidth="1"/>
    <col min="14" max="14" width="17" style="310" customWidth="1"/>
    <col min="15" max="15" width="6.10938" style="310" customWidth="1"/>
    <col min="16" max="16" width="1.72656" style="310" customWidth="1"/>
    <col min="17" max="17" width="6.27344" style="310" customWidth="1"/>
    <col min="18" max="18" width="17" style="310" customWidth="1"/>
    <col min="19" max="19" width="6.6875" style="310" customWidth="1"/>
    <col min="20" max="251" width="10.8516" style="310" customWidth="1"/>
    <col min="252" max="256" width="10.8516" style="310" customWidth="1"/>
  </cols>
  <sheetData>
    <row r="1" ht="15" customHeight="1">
      <c r="A1" t="s" s="311">
        <v>333</v>
      </c>
      <c r="B1" s="196"/>
      <c r="C1" s="196"/>
      <c r="D1" s="247"/>
      <c r="E1" t="s" s="311">
        <v>334</v>
      </c>
      <c r="F1" s="196"/>
      <c r="G1" s="196"/>
      <c r="H1" s="247"/>
      <c r="I1" t="s" s="311">
        <v>335</v>
      </c>
      <c r="J1" s="196"/>
      <c r="K1" s="196"/>
      <c r="L1" s="247"/>
      <c r="M1" t="s" s="311">
        <v>336</v>
      </c>
      <c r="N1" s="196"/>
      <c r="O1" s="196"/>
      <c r="P1" s="248"/>
      <c r="Q1" t="s" s="312">
        <v>337</v>
      </c>
      <c r="R1" s="249"/>
      <c r="S1" s="249"/>
      <c r="T1" s="200"/>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c r="IN1" s="201"/>
      <c r="IO1" s="201"/>
      <c r="IP1" s="201"/>
      <c r="IQ1" s="202"/>
    </row>
    <row r="2" ht="15" customHeight="1">
      <c r="A2" s="203">
        <v>1</v>
      </c>
      <c r="B2" t="s" s="313">
        <v>91</v>
      </c>
      <c r="C2" s="314">
        <v>120</v>
      </c>
      <c r="D2" s="197"/>
      <c r="E2" s="203">
        <v>1</v>
      </c>
      <c r="F2" t="s" s="313">
        <v>91</v>
      </c>
      <c r="G2" s="314">
        <v>66</v>
      </c>
      <c r="H2" s="197"/>
      <c r="I2" s="203">
        <v>1</v>
      </c>
      <c r="J2" t="s" s="313">
        <v>91</v>
      </c>
      <c r="K2" s="314">
        <v>63</v>
      </c>
      <c r="L2" s="197"/>
      <c r="M2" s="203">
        <v>1</v>
      </c>
      <c r="N2" t="s" s="313">
        <v>22</v>
      </c>
      <c r="O2" s="314">
        <v>24</v>
      </c>
      <c r="P2" s="252"/>
      <c r="Q2" s="203">
        <v>1</v>
      </c>
      <c r="R2" t="s" s="313">
        <v>22</v>
      </c>
      <c r="S2" s="314">
        <v>8</v>
      </c>
      <c r="T2" s="206"/>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8"/>
    </row>
    <row r="3" ht="15" customHeight="1">
      <c r="A3" s="203">
        <v>2</v>
      </c>
      <c r="B3" t="s" s="313">
        <v>22</v>
      </c>
      <c r="C3" s="314">
        <v>77</v>
      </c>
      <c r="D3" s="197"/>
      <c r="E3" s="203">
        <v>2</v>
      </c>
      <c r="F3" t="s" s="313">
        <v>22</v>
      </c>
      <c r="G3" s="314">
        <v>58</v>
      </c>
      <c r="H3" s="197"/>
      <c r="I3" s="203">
        <v>2</v>
      </c>
      <c r="J3" t="s" s="19">
        <v>323</v>
      </c>
      <c r="K3" s="203">
        <v>44</v>
      </c>
      <c r="L3" s="197"/>
      <c r="M3" s="203">
        <v>2</v>
      </c>
      <c r="N3" t="s" s="19">
        <v>75</v>
      </c>
      <c r="O3" s="203">
        <v>23</v>
      </c>
      <c r="P3" s="252"/>
      <c r="Q3" s="203">
        <v>2</v>
      </c>
      <c r="R3" t="s" s="11">
        <v>95</v>
      </c>
      <c r="S3" s="217">
        <v>6</v>
      </c>
      <c r="T3" s="206"/>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8"/>
    </row>
    <row r="4" ht="15" customHeight="1">
      <c r="A4" s="203">
        <v>3</v>
      </c>
      <c r="B4" t="s" s="313">
        <v>54</v>
      </c>
      <c r="C4" s="314">
        <v>77</v>
      </c>
      <c r="D4" s="197"/>
      <c r="E4" s="203">
        <v>3</v>
      </c>
      <c r="F4" t="s" s="313">
        <v>54</v>
      </c>
      <c r="G4" s="314">
        <v>55</v>
      </c>
      <c r="H4" s="197"/>
      <c r="I4" s="203">
        <v>3</v>
      </c>
      <c r="J4" t="s" s="19">
        <v>96</v>
      </c>
      <c r="K4" s="203">
        <v>40</v>
      </c>
      <c r="L4" s="197"/>
      <c r="M4" s="203">
        <v>3</v>
      </c>
      <c r="N4" t="s" s="19">
        <v>127</v>
      </c>
      <c r="O4" s="203">
        <v>17</v>
      </c>
      <c r="P4" s="252"/>
      <c r="Q4" s="203">
        <v>3</v>
      </c>
      <c r="R4" t="s" s="11">
        <v>127</v>
      </c>
      <c r="S4" s="217">
        <v>4</v>
      </c>
      <c r="T4" s="206"/>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8"/>
    </row>
    <row r="5" ht="15" customHeight="1">
      <c r="A5" s="203">
        <v>4</v>
      </c>
      <c r="B5" t="s" s="313">
        <v>62</v>
      </c>
      <c r="C5" s="314">
        <v>75</v>
      </c>
      <c r="D5" s="197"/>
      <c r="E5" s="203">
        <v>4</v>
      </c>
      <c r="F5" t="s" s="313">
        <v>62</v>
      </c>
      <c r="G5" s="314">
        <v>53</v>
      </c>
      <c r="H5" s="197"/>
      <c r="I5" s="203">
        <v>4</v>
      </c>
      <c r="J5" t="s" s="19">
        <v>101</v>
      </c>
      <c r="K5" s="203">
        <v>38</v>
      </c>
      <c r="L5" s="197"/>
      <c r="M5" s="203">
        <v>4</v>
      </c>
      <c r="N5" t="s" s="19">
        <v>95</v>
      </c>
      <c r="O5" s="203">
        <v>13</v>
      </c>
      <c r="P5" s="252"/>
      <c r="Q5" s="203">
        <v>4</v>
      </c>
      <c r="R5" t="s" s="313">
        <v>54</v>
      </c>
      <c r="S5" s="314">
        <v>4</v>
      </c>
      <c r="T5" s="206"/>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8"/>
    </row>
    <row r="6" ht="15" customHeight="1">
      <c r="A6" s="203">
        <v>5</v>
      </c>
      <c r="B6" t="s" s="19">
        <v>75</v>
      </c>
      <c r="C6" s="203">
        <v>67</v>
      </c>
      <c r="D6" s="197"/>
      <c r="E6" s="203">
        <v>5</v>
      </c>
      <c r="F6" t="s" s="19">
        <v>75</v>
      </c>
      <c r="G6" s="203">
        <v>51</v>
      </c>
      <c r="H6" s="197"/>
      <c r="I6" s="203">
        <v>5</v>
      </c>
      <c r="J6" t="s" s="313">
        <v>62</v>
      </c>
      <c r="K6" s="314">
        <v>37</v>
      </c>
      <c r="L6" s="197"/>
      <c r="M6" s="203">
        <v>5</v>
      </c>
      <c r="N6" t="s" s="313">
        <v>62</v>
      </c>
      <c r="O6" s="314">
        <v>11</v>
      </c>
      <c r="P6" s="252"/>
      <c r="Q6" s="203">
        <v>5</v>
      </c>
      <c r="R6" t="s" s="11">
        <v>75</v>
      </c>
      <c r="S6" s="217">
        <v>3</v>
      </c>
      <c r="T6" s="206"/>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8"/>
    </row>
    <row r="7" ht="15" customHeight="1">
      <c r="A7" s="203">
        <v>6</v>
      </c>
      <c r="B7" t="s" s="19">
        <v>323</v>
      </c>
      <c r="C7" s="203">
        <v>64</v>
      </c>
      <c r="D7" s="197"/>
      <c r="E7" s="203">
        <v>6</v>
      </c>
      <c r="F7" t="s" s="19">
        <v>95</v>
      </c>
      <c r="G7" s="203">
        <v>47</v>
      </c>
      <c r="H7" s="197"/>
      <c r="I7" s="203">
        <v>6</v>
      </c>
      <c r="J7" t="s" s="313">
        <v>54</v>
      </c>
      <c r="K7" s="314">
        <v>36</v>
      </c>
      <c r="L7" s="197"/>
      <c r="M7" s="203">
        <v>6</v>
      </c>
      <c r="N7" t="s" s="313">
        <v>54</v>
      </c>
      <c r="O7" s="314">
        <v>11</v>
      </c>
      <c r="P7" s="252"/>
      <c r="Q7" s="203">
        <v>6</v>
      </c>
      <c r="R7" t="s" s="313">
        <v>62</v>
      </c>
      <c r="S7" s="314">
        <v>3</v>
      </c>
      <c r="T7" s="206"/>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8"/>
    </row>
    <row r="8" ht="15" customHeight="1">
      <c r="A8" s="203">
        <v>7</v>
      </c>
      <c r="B8" t="s" s="19">
        <v>128</v>
      </c>
      <c r="C8" s="203">
        <v>64</v>
      </c>
      <c r="D8" s="197"/>
      <c r="E8" s="203">
        <v>7</v>
      </c>
      <c r="F8" t="s" s="19">
        <v>96</v>
      </c>
      <c r="G8" s="203">
        <v>46</v>
      </c>
      <c r="H8" s="197"/>
      <c r="I8" s="203">
        <v>7</v>
      </c>
      <c r="J8" t="s" s="19">
        <v>128</v>
      </c>
      <c r="K8" s="203">
        <v>36</v>
      </c>
      <c r="L8" s="197"/>
      <c r="M8" s="203">
        <v>7</v>
      </c>
      <c r="N8" t="s" s="19">
        <v>26</v>
      </c>
      <c r="O8" s="203">
        <v>9</v>
      </c>
      <c r="P8" s="252"/>
      <c r="Q8" s="203">
        <v>7</v>
      </c>
      <c r="R8" t="s" s="11">
        <v>96</v>
      </c>
      <c r="S8" s="217">
        <v>2</v>
      </c>
      <c r="T8" s="2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8"/>
    </row>
    <row r="9" ht="15" customHeight="1">
      <c r="A9" s="203">
        <v>8</v>
      </c>
      <c r="B9" t="s" s="19">
        <v>101</v>
      </c>
      <c r="C9" s="203">
        <v>63</v>
      </c>
      <c r="D9" s="197"/>
      <c r="E9" s="203">
        <v>8</v>
      </c>
      <c r="F9" t="s" s="19">
        <v>323</v>
      </c>
      <c r="G9" s="203">
        <v>45</v>
      </c>
      <c r="H9" s="197"/>
      <c r="I9" s="203">
        <v>8</v>
      </c>
      <c r="J9" t="s" s="19">
        <v>140</v>
      </c>
      <c r="K9" s="203">
        <v>33</v>
      </c>
      <c r="L9" s="197"/>
      <c r="M9" s="203">
        <v>8</v>
      </c>
      <c r="N9" t="s" s="19">
        <v>338</v>
      </c>
      <c r="O9" s="203">
        <v>8</v>
      </c>
      <c r="P9" s="252"/>
      <c r="Q9" s="203">
        <v>8</v>
      </c>
      <c r="R9" t="s" s="11">
        <v>26</v>
      </c>
      <c r="S9" s="217">
        <v>2</v>
      </c>
      <c r="T9" s="206"/>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8"/>
    </row>
    <row r="10" ht="15" customHeight="1">
      <c r="A10" s="203">
        <v>9</v>
      </c>
      <c r="B10" t="s" s="19">
        <v>95</v>
      </c>
      <c r="C10" s="203">
        <v>63</v>
      </c>
      <c r="D10" s="197"/>
      <c r="E10" s="203">
        <v>9</v>
      </c>
      <c r="F10" t="s" s="19">
        <v>127</v>
      </c>
      <c r="G10" s="203">
        <v>42</v>
      </c>
      <c r="H10" s="197"/>
      <c r="I10" s="203">
        <v>9</v>
      </c>
      <c r="J10" t="s" s="19">
        <v>79</v>
      </c>
      <c r="K10" s="203">
        <v>31</v>
      </c>
      <c r="L10" s="197"/>
      <c r="M10" s="203">
        <v>9</v>
      </c>
      <c r="N10" t="s" s="19">
        <v>79</v>
      </c>
      <c r="O10" s="203">
        <v>5</v>
      </c>
      <c r="P10" s="252"/>
      <c r="Q10" s="203">
        <v>9</v>
      </c>
      <c r="R10" t="s" s="313">
        <v>91</v>
      </c>
      <c r="S10" s="314">
        <v>1</v>
      </c>
      <c r="T10" s="206"/>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8"/>
    </row>
    <row r="11" ht="15" customHeight="1">
      <c r="A11" s="203">
        <v>10</v>
      </c>
      <c r="B11" t="s" s="19">
        <v>96</v>
      </c>
      <c r="C11" s="203">
        <v>61</v>
      </c>
      <c r="D11" s="197"/>
      <c r="E11" s="203">
        <v>10</v>
      </c>
      <c r="F11" t="s" s="19">
        <v>101</v>
      </c>
      <c r="G11" s="203">
        <v>40</v>
      </c>
      <c r="H11" s="197"/>
      <c r="I11" s="203">
        <v>10</v>
      </c>
      <c r="J11" t="s" s="19">
        <v>326</v>
      </c>
      <c r="K11" s="203">
        <v>28</v>
      </c>
      <c r="L11" s="197"/>
      <c r="M11" s="203">
        <v>10</v>
      </c>
      <c r="N11" t="s" s="19">
        <v>96</v>
      </c>
      <c r="O11" s="203">
        <v>4</v>
      </c>
      <c r="P11" s="252"/>
      <c r="Q11" s="203">
        <v>10</v>
      </c>
      <c r="R11" t="s" s="11">
        <v>97</v>
      </c>
      <c r="S11" s="217">
        <v>1</v>
      </c>
      <c r="T11" s="206"/>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8"/>
    </row>
    <row r="12" ht="15" customHeight="1">
      <c r="A12" s="203">
        <f>A11+1</f>
        <v>11</v>
      </c>
      <c r="B12" t="s" s="19">
        <v>79</v>
      </c>
      <c r="C12" s="203">
        <v>60</v>
      </c>
      <c r="D12" s="197"/>
      <c r="E12" s="203">
        <f>E11+1</f>
        <v>11</v>
      </c>
      <c r="F12" t="s" s="19">
        <v>128</v>
      </c>
      <c r="G12" s="203">
        <v>37</v>
      </c>
      <c r="H12" s="197"/>
      <c r="I12" s="203">
        <f>I11+1</f>
        <v>11</v>
      </c>
      <c r="J12" t="s" s="255">
        <v>70</v>
      </c>
      <c r="K12" s="256">
        <v>26</v>
      </c>
      <c r="L12" s="197"/>
      <c r="M12" s="203">
        <v>11</v>
      </c>
      <c r="N12" t="s" s="19">
        <v>326</v>
      </c>
      <c r="O12" s="203">
        <v>2</v>
      </c>
      <c r="P12" s="252"/>
      <c r="Q12" s="203">
        <v>11</v>
      </c>
      <c r="R12" t="s" s="11">
        <v>129</v>
      </c>
      <c r="S12" s="217">
        <v>1</v>
      </c>
      <c r="T12" s="206"/>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8"/>
    </row>
    <row r="13" ht="15" customHeight="1">
      <c r="A13" s="203">
        <f>A12+1</f>
        <v>12</v>
      </c>
      <c r="B13" t="s" s="19">
        <v>138</v>
      </c>
      <c r="C13" s="203">
        <v>53</v>
      </c>
      <c r="D13" s="197"/>
      <c r="E13" s="203">
        <f>E12+1</f>
        <v>12</v>
      </c>
      <c r="F13" t="s" s="19">
        <v>79</v>
      </c>
      <c r="G13" s="203">
        <v>37</v>
      </c>
      <c r="H13" s="197"/>
      <c r="I13" s="203">
        <f>I12+1</f>
        <v>12</v>
      </c>
      <c r="J13" t="s" s="19">
        <v>138</v>
      </c>
      <c r="K13" s="203">
        <v>25</v>
      </c>
      <c r="L13" s="197"/>
      <c r="M13" s="203">
        <v>12</v>
      </c>
      <c r="N13" t="s" s="19">
        <v>101</v>
      </c>
      <c r="O13" s="203">
        <v>2</v>
      </c>
      <c r="P13" s="252"/>
      <c r="Q13" s="197"/>
      <c r="R13" s="294"/>
      <c r="S13" s="294"/>
      <c r="T13" s="206"/>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8"/>
    </row>
    <row r="14" ht="15" customHeight="1">
      <c r="A14" s="203">
        <f>A13+1</f>
        <v>13</v>
      </c>
      <c r="B14" t="s" s="19">
        <v>127</v>
      </c>
      <c r="C14" s="203">
        <v>50</v>
      </c>
      <c r="D14" s="197"/>
      <c r="E14" s="203">
        <f>E13+1</f>
        <v>13</v>
      </c>
      <c r="F14" t="s" s="19">
        <v>26</v>
      </c>
      <c r="G14" s="203">
        <v>35</v>
      </c>
      <c r="H14" s="197"/>
      <c r="I14" s="203">
        <f>I13+1</f>
        <v>13</v>
      </c>
      <c r="J14" t="s" s="19">
        <v>95</v>
      </c>
      <c r="K14" s="203">
        <v>24</v>
      </c>
      <c r="L14" s="197"/>
      <c r="M14" s="203">
        <f>M13+1</f>
        <v>13</v>
      </c>
      <c r="N14" t="s" s="313">
        <v>91</v>
      </c>
      <c r="O14" s="314">
        <v>2</v>
      </c>
      <c r="P14" s="252"/>
      <c r="Q14" s="197"/>
      <c r="R14" s="294"/>
      <c r="S14" s="294"/>
      <c r="T14" s="206"/>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8"/>
    </row>
    <row r="15" ht="15" customHeight="1">
      <c r="A15" s="203">
        <f>A14+1</f>
        <v>14</v>
      </c>
      <c r="B15" t="s" s="19">
        <v>26</v>
      </c>
      <c r="C15" s="203">
        <v>48</v>
      </c>
      <c r="D15" s="197"/>
      <c r="E15" s="203">
        <f>E14+1</f>
        <v>14</v>
      </c>
      <c r="F15" t="s" s="19">
        <v>140</v>
      </c>
      <c r="G15" s="203">
        <v>34</v>
      </c>
      <c r="H15" s="197"/>
      <c r="I15" s="203">
        <f>I14+1</f>
        <v>14</v>
      </c>
      <c r="J15" t="s" s="19">
        <v>26</v>
      </c>
      <c r="K15" s="203">
        <v>23</v>
      </c>
      <c r="L15" s="197"/>
      <c r="M15" s="203">
        <f>M14+1</f>
        <v>14</v>
      </c>
      <c r="N15" t="s" s="19">
        <v>160</v>
      </c>
      <c r="O15" s="203">
        <v>1</v>
      </c>
      <c r="P15" s="252"/>
      <c r="Q15" s="197"/>
      <c r="R15" s="294"/>
      <c r="S15" s="294"/>
      <c r="T15" s="206"/>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8"/>
    </row>
    <row r="16" ht="15" customHeight="1">
      <c r="A16" s="203">
        <f>A15+1</f>
        <v>15</v>
      </c>
      <c r="B16" t="s" s="19">
        <v>140</v>
      </c>
      <c r="C16" s="203">
        <v>45</v>
      </c>
      <c r="D16" s="197"/>
      <c r="E16" s="203">
        <f>E15+1</f>
        <v>15</v>
      </c>
      <c r="F16" t="s" s="19">
        <v>326</v>
      </c>
      <c r="G16" s="203">
        <v>30</v>
      </c>
      <c r="H16" s="197"/>
      <c r="I16" s="203">
        <f>I15+1</f>
        <v>15</v>
      </c>
      <c r="J16" t="s" s="19">
        <v>339</v>
      </c>
      <c r="K16" s="203">
        <v>20</v>
      </c>
      <c r="L16" s="197"/>
      <c r="M16" s="203">
        <f>M15+1</f>
        <v>15</v>
      </c>
      <c r="N16" t="s" s="19">
        <v>128</v>
      </c>
      <c r="O16" s="203">
        <v>1</v>
      </c>
      <c r="P16" s="252"/>
      <c r="Q16" s="197"/>
      <c r="R16" s="294"/>
      <c r="S16" s="294"/>
      <c r="T16" s="206"/>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8"/>
    </row>
    <row r="17" ht="15" customHeight="1">
      <c r="A17" s="203">
        <f>A16+1</f>
        <v>16</v>
      </c>
      <c r="B17" t="s" s="19">
        <v>326</v>
      </c>
      <c r="C17" s="203">
        <v>43</v>
      </c>
      <c r="D17" s="197"/>
      <c r="E17" s="203">
        <f>E16+1</f>
        <v>16</v>
      </c>
      <c r="F17" t="s" s="19">
        <v>138</v>
      </c>
      <c r="G17" s="203">
        <v>26</v>
      </c>
      <c r="H17" s="197"/>
      <c r="I17" s="203">
        <f>I16+1</f>
        <v>16</v>
      </c>
      <c r="J17" t="s" s="19">
        <v>75</v>
      </c>
      <c r="K17" s="203">
        <v>18</v>
      </c>
      <c r="L17" s="197"/>
      <c r="M17" s="203">
        <f>M16+1</f>
        <v>16</v>
      </c>
      <c r="N17" t="s" s="19">
        <v>138</v>
      </c>
      <c r="O17" s="203">
        <v>1</v>
      </c>
      <c r="P17" s="252"/>
      <c r="Q17" s="197"/>
      <c r="R17" s="294"/>
      <c r="S17" s="294"/>
      <c r="T17" s="206"/>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8"/>
    </row>
    <row r="18" ht="15" customHeight="1">
      <c r="A18" s="203">
        <f>A17+1</f>
        <v>17</v>
      </c>
      <c r="B18" t="s" s="255">
        <v>70</v>
      </c>
      <c r="C18" s="256">
        <v>42</v>
      </c>
      <c r="D18" s="197"/>
      <c r="E18" s="203">
        <f>E17+1</f>
        <v>17</v>
      </c>
      <c r="F18" t="s" s="255">
        <v>70</v>
      </c>
      <c r="G18" s="256">
        <v>26</v>
      </c>
      <c r="H18" s="197"/>
      <c r="I18" s="203">
        <f>I17+1</f>
        <v>17</v>
      </c>
      <c r="J18" t="s" s="313">
        <v>22</v>
      </c>
      <c r="K18" s="314">
        <v>15</v>
      </c>
      <c r="L18" s="197"/>
      <c r="M18" s="197"/>
      <c r="N18" s="221"/>
      <c r="O18" s="222"/>
      <c r="P18" s="208"/>
      <c r="Q18" s="197"/>
      <c r="R18" s="294"/>
      <c r="S18" s="294"/>
      <c r="T18" s="206"/>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8"/>
    </row>
    <row r="19" ht="15" customHeight="1">
      <c r="A19" s="203">
        <f>A18+1</f>
        <v>18</v>
      </c>
      <c r="B19" t="s" s="19">
        <v>339</v>
      </c>
      <c r="C19" s="203">
        <v>34</v>
      </c>
      <c r="D19" s="197"/>
      <c r="E19" s="203">
        <f>E18+1</f>
        <v>18</v>
      </c>
      <c r="F19" t="s" s="19">
        <v>338</v>
      </c>
      <c r="G19" s="203">
        <v>24</v>
      </c>
      <c r="H19" s="197"/>
      <c r="I19" s="203">
        <f>I18+1</f>
        <v>18</v>
      </c>
      <c r="J19" t="s" s="19">
        <v>338</v>
      </c>
      <c r="K19" s="203">
        <v>14</v>
      </c>
      <c r="L19" s="197"/>
      <c r="M19" s="197"/>
      <c r="N19" s="223"/>
      <c r="O19" s="224"/>
      <c r="P19" s="208"/>
      <c r="Q19" s="197"/>
      <c r="R19" s="294"/>
      <c r="S19" s="294"/>
      <c r="T19" s="206"/>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8"/>
    </row>
    <row r="20" ht="15" customHeight="1">
      <c r="A20" s="203">
        <f>A19+1</f>
        <v>19</v>
      </c>
      <c r="B20" t="s" s="19">
        <v>338</v>
      </c>
      <c r="C20" s="203">
        <v>29</v>
      </c>
      <c r="D20" s="197"/>
      <c r="E20" s="203">
        <f>E19+1</f>
        <v>19</v>
      </c>
      <c r="F20" t="s" s="19">
        <v>339</v>
      </c>
      <c r="G20" s="203">
        <v>20</v>
      </c>
      <c r="H20" s="197"/>
      <c r="I20" s="203">
        <f>I19+1</f>
        <v>19</v>
      </c>
      <c r="J20" t="s" s="19">
        <v>127</v>
      </c>
      <c r="K20" s="203">
        <v>13</v>
      </c>
      <c r="L20" s="197"/>
      <c r="M20" s="197"/>
      <c r="N20" s="223"/>
      <c r="O20" s="224"/>
      <c r="P20" s="208"/>
      <c r="Q20" s="197"/>
      <c r="R20" s="294"/>
      <c r="S20" s="294"/>
      <c r="T20" s="20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8"/>
    </row>
    <row r="21" ht="15" customHeight="1">
      <c r="A21" s="203">
        <f>A20+1</f>
        <v>20</v>
      </c>
      <c r="B21" t="s" s="19">
        <v>126</v>
      </c>
      <c r="C21" s="203">
        <v>25</v>
      </c>
      <c r="D21" s="197"/>
      <c r="E21" s="203">
        <f>E20+1</f>
        <v>20</v>
      </c>
      <c r="F21" t="s" s="19">
        <v>160</v>
      </c>
      <c r="G21" s="203">
        <v>13</v>
      </c>
      <c r="H21" s="197"/>
      <c r="I21" s="203">
        <f>I20+1</f>
        <v>20</v>
      </c>
      <c r="J21" t="s" s="19">
        <v>147</v>
      </c>
      <c r="K21" s="203">
        <v>13</v>
      </c>
      <c r="L21" s="197"/>
      <c r="M21" s="197"/>
      <c r="N21" s="223"/>
      <c r="O21" s="224"/>
      <c r="P21" s="208"/>
      <c r="Q21" s="197"/>
      <c r="R21" s="197"/>
      <c r="S21" s="197"/>
      <c r="T21" s="206"/>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8"/>
    </row>
    <row r="22" ht="15" customHeight="1">
      <c r="A22" s="203">
        <v>21</v>
      </c>
      <c r="B22" t="s" s="19">
        <v>160</v>
      </c>
      <c r="C22" s="203">
        <v>22</v>
      </c>
      <c r="D22" s="197"/>
      <c r="E22" s="203">
        <v>21</v>
      </c>
      <c r="F22" t="s" s="19">
        <v>147</v>
      </c>
      <c r="G22" s="203">
        <v>13</v>
      </c>
      <c r="H22" s="197"/>
      <c r="I22" s="203">
        <v>21</v>
      </c>
      <c r="J22" t="s" s="19">
        <v>160</v>
      </c>
      <c r="K22" s="203">
        <v>12</v>
      </c>
      <c r="L22" s="197"/>
      <c r="M22" s="197"/>
      <c r="N22" s="223"/>
      <c r="O22" s="224"/>
      <c r="P22" s="208"/>
      <c r="Q22" s="197"/>
      <c r="R22" s="197"/>
      <c r="S22" s="197"/>
      <c r="T22" s="206"/>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8"/>
    </row>
    <row r="23" ht="15" customHeight="1">
      <c r="A23" s="203">
        <v>22</v>
      </c>
      <c r="B23" t="s" s="19">
        <v>147</v>
      </c>
      <c r="C23" s="203">
        <v>20</v>
      </c>
      <c r="D23" s="197"/>
      <c r="E23" s="203">
        <v>22</v>
      </c>
      <c r="F23" t="s" s="19">
        <v>136</v>
      </c>
      <c r="G23" s="203">
        <v>9</v>
      </c>
      <c r="H23" s="197"/>
      <c r="I23" s="203">
        <v>22</v>
      </c>
      <c r="J23" t="s" s="19">
        <v>136</v>
      </c>
      <c r="K23" s="203">
        <v>9</v>
      </c>
      <c r="L23" s="197"/>
      <c r="M23" s="197"/>
      <c r="N23" s="223"/>
      <c r="O23" s="224"/>
      <c r="P23" s="208"/>
      <c r="Q23" s="197"/>
      <c r="R23" s="200"/>
      <c r="S23" s="201"/>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8"/>
    </row>
    <row r="24" ht="15" customHeight="1">
      <c r="A24" s="203">
        <v>23</v>
      </c>
      <c r="B24" t="s" s="19">
        <v>136</v>
      </c>
      <c r="C24" s="203">
        <v>14</v>
      </c>
      <c r="D24" s="197"/>
      <c r="E24" s="203">
        <v>23</v>
      </c>
      <c r="F24" t="s" s="19">
        <v>126</v>
      </c>
      <c r="G24" s="203">
        <v>8</v>
      </c>
      <c r="H24" s="197"/>
      <c r="I24" s="203">
        <v>23</v>
      </c>
      <c r="J24" t="s" s="19">
        <v>126</v>
      </c>
      <c r="K24" s="203">
        <v>8</v>
      </c>
      <c r="L24" s="197"/>
      <c r="M24" s="197"/>
      <c r="N24" s="223"/>
      <c r="O24" s="224"/>
      <c r="P24" s="207"/>
      <c r="Q24" s="201"/>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8"/>
    </row>
    <row r="25" ht="15" customHeight="1">
      <c r="A25" s="197"/>
      <c r="B25" s="221"/>
      <c r="C25" s="298"/>
      <c r="D25" s="197"/>
      <c r="E25" s="197"/>
      <c r="F25" s="218"/>
      <c r="G25" s="220"/>
      <c r="H25" s="197"/>
      <c r="I25" s="197"/>
      <c r="J25" s="218"/>
      <c r="K25" s="220"/>
      <c r="L25" s="197"/>
      <c r="M25" s="197"/>
      <c r="N25" s="227"/>
      <c r="O25" s="228"/>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8"/>
    </row>
    <row r="26" ht="15" customHeight="1">
      <c r="A26" s="197"/>
      <c r="B26" s="227"/>
      <c r="C26" s="238"/>
      <c r="D26" s="197"/>
      <c r="E26" s="197"/>
      <c r="F26" s="197"/>
      <c r="G26" s="197"/>
      <c r="H26" s="197"/>
      <c r="I26" s="197"/>
      <c r="J26" s="197"/>
      <c r="K26" s="197"/>
      <c r="L26" s="197"/>
      <c r="M26" s="197"/>
      <c r="N26" s="197"/>
      <c r="O26" s="197"/>
      <c r="P26" s="206"/>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8"/>
    </row>
    <row r="27" ht="15" customHeight="1">
      <c r="A27" s="197"/>
      <c r="B27" s="197"/>
      <c r="C27" s="197"/>
      <c r="D27" s="197"/>
      <c r="E27" s="197"/>
      <c r="F27" s="197"/>
      <c r="G27" s="197"/>
      <c r="H27" s="197"/>
      <c r="I27" s="197"/>
      <c r="J27" s="197"/>
      <c r="K27" s="197"/>
      <c r="L27" s="197"/>
      <c r="M27" s="197"/>
      <c r="N27" s="197"/>
      <c r="O27" s="197"/>
      <c r="P27" s="206"/>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8"/>
    </row>
    <row r="28" ht="15" customHeight="1">
      <c r="A28" s="197"/>
      <c r="B28" s="218"/>
      <c r="C28" s="220"/>
      <c r="D28" s="197"/>
      <c r="E28" s="197"/>
      <c r="F28" s="218"/>
      <c r="G28" s="220"/>
      <c r="H28" s="197"/>
      <c r="I28" s="197"/>
      <c r="J28" s="218"/>
      <c r="K28" s="220"/>
      <c r="L28" s="197"/>
      <c r="M28" s="197"/>
      <c r="N28" s="221"/>
      <c r="O28" s="222"/>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8"/>
    </row>
    <row r="29" ht="15" customHeight="1">
      <c r="A29" t="s" s="311">
        <v>340</v>
      </c>
      <c r="B29" s="196"/>
      <c r="C29" s="196"/>
      <c r="D29" s="247"/>
      <c r="E29" t="s" s="311">
        <v>341</v>
      </c>
      <c r="F29" s="196"/>
      <c r="G29" s="196"/>
      <c r="H29" s="247"/>
      <c r="I29" t="s" s="311">
        <v>342</v>
      </c>
      <c r="J29" s="196"/>
      <c r="K29" s="196"/>
      <c r="L29" s="197"/>
      <c r="M29" s="221"/>
      <c r="N29" s="224"/>
      <c r="O29" s="224"/>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8"/>
    </row>
    <row r="30" ht="15" customHeight="1">
      <c r="A30" s="203">
        <v>1</v>
      </c>
      <c r="B30" t="s" s="313">
        <v>22</v>
      </c>
      <c r="C30" s="314">
        <v>11</v>
      </c>
      <c r="D30" s="197"/>
      <c r="E30" s="203">
        <v>1</v>
      </c>
      <c r="F30" t="s" s="313">
        <v>22</v>
      </c>
      <c r="G30" s="314">
        <v>71</v>
      </c>
      <c r="H30" s="197"/>
      <c r="I30" s="203">
        <v>1</v>
      </c>
      <c r="J30" t="s" s="313">
        <v>22</v>
      </c>
      <c r="K30" s="314">
        <v>42</v>
      </c>
      <c r="L30" s="197"/>
      <c r="M30" s="223"/>
      <c r="N30" s="224"/>
      <c r="O30" s="224"/>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8"/>
    </row>
    <row r="31" ht="15" customHeight="1">
      <c r="A31" s="203">
        <v>2</v>
      </c>
      <c r="B31" t="s" s="19">
        <v>127</v>
      </c>
      <c r="C31" s="203">
        <v>8</v>
      </c>
      <c r="D31" s="197"/>
      <c r="E31" s="203">
        <v>2</v>
      </c>
      <c r="F31" t="s" s="19">
        <v>95</v>
      </c>
      <c r="G31" s="203">
        <v>43</v>
      </c>
      <c r="H31" s="197"/>
      <c r="I31" s="203">
        <v>2</v>
      </c>
      <c r="J31" t="s" s="313">
        <v>62</v>
      </c>
      <c r="K31" s="314">
        <v>39</v>
      </c>
      <c r="L31" s="197"/>
      <c r="M31" s="223"/>
      <c r="N31" s="224"/>
      <c r="O31" s="224"/>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8"/>
    </row>
    <row r="32" ht="15" customHeight="1">
      <c r="A32" s="203">
        <v>3</v>
      </c>
      <c r="B32" t="s" s="19">
        <v>75</v>
      </c>
      <c r="C32" s="203">
        <v>7</v>
      </c>
      <c r="D32" s="197"/>
      <c r="E32" s="203">
        <v>3</v>
      </c>
      <c r="F32" t="s" s="19">
        <v>75</v>
      </c>
      <c r="G32" s="203">
        <v>42</v>
      </c>
      <c r="H32" s="197"/>
      <c r="I32" s="203">
        <v>3</v>
      </c>
      <c r="J32" t="s" s="19">
        <v>75</v>
      </c>
      <c r="K32" s="203">
        <v>34</v>
      </c>
      <c r="L32" s="197"/>
      <c r="M32" s="223"/>
      <c r="N32" s="224"/>
      <c r="O32" s="224"/>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8"/>
    </row>
    <row r="33" ht="15" customHeight="1">
      <c r="A33" s="203">
        <v>4</v>
      </c>
      <c r="B33" t="s" s="19">
        <v>95</v>
      </c>
      <c r="C33" s="203">
        <v>4</v>
      </c>
      <c r="D33" s="197"/>
      <c r="E33" s="203">
        <v>4</v>
      </c>
      <c r="F33" t="s" s="19">
        <v>127</v>
      </c>
      <c r="G33" s="203">
        <v>38</v>
      </c>
      <c r="H33" s="197"/>
      <c r="I33" s="203">
        <v>4</v>
      </c>
      <c r="J33" t="s" s="19">
        <v>95</v>
      </c>
      <c r="K33" s="203">
        <v>33</v>
      </c>
      <c r="L33" s="197"/>
      <c r="M33" s="223"/>
      <c r="N33" s="224"/>
      <c r="O33" s="224"/>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8"/>
    </row>
    <row r="34" ht="15" customHeight="1">
      <c r="A34" s="203">
        <v>5</v>
      </c>
      <c r="B34" t="s" s="313">
        <v>54</v>
      </c>
      <c r="C34" s="314">
        <v>4</v>
      </c>
      <c r="D34" s="197"/>
      <c r="E34" s="203">
        <v>5</v>
      </c>
      <c r="F34" t="s" s="313">
        <v>91</v>
      </c>
      <c r="G34" s="314">
        <v>38</v>
      </c>
      <c r="H34" s="197"/>
      <c r="I34" s="203">
        <v>5</v>
      </c>
      <c r="J34" t="s" s="19">
        <v>26</v>
      </c>
      <c r="K34" s="203">
        <v>31</v>
      </c>
      <c r="L34" s="197"/>
      <c r="M34" s="223"/>
      <c r="N34" s="224"/>
      <c r="O34" s="224"/>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8"/>
    </row>
    <row r="35" ht="15" customHeight="1">
      <c r="A35" s="203">
        <v>6</v>
      </c>
      <c r="B35" t="s" s="313">
        <v>62</v>
      </c>
      <c r="C35" s="314">
        <v>2</v>
      </c>
      <c r="D35" s="197"/>
      <c r="E35" s="203">
        <v>6</v>
      </c>
      <c r="F35" t="s" s="313">
        <v>54</v>
      </c>
      <c r="G35" s="314">
        <v>29</v>
      </c>
      <c r="H35" s="197"/>
      <c r="I35" s="203">
        <v>6</v>
      </c>
      <c r="J35" t="s" s="19">
        <v>127</v>
      </c>
      <c r="K35" s="203">
        <v>30</v>
      </c>
      <c r="L35" s="197"/>
      <c r="M35" s="223"/>
      <c r="N35" s="224"/>
      <c r="O35" s="224"/>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8"/>
    </row>
    <row r="36" ht="15" customHeight="1">
      <c r="A36" s="203">
        <v>7</v>
      </c>
      <c r="B36" t="s" s="19">
        <v>26</v>
      </c>
      <c r="C36" s="203">
        <v>1</v>
      </c>
      <c r="D36" s="197"/>
      <c r="E36" s="203">
        <v>7</v>
      </c>
      <c r="F36" t="s" s="19">
        <v>26</v>
      </c>
      <c r="G36" s="203">
        <v>29</v>
      </c>
      <c r="H36" s="197"/>
      <c r="I36" s="203">
        <v>7</v>
      </c>
      <c r="J36" t="s" s="313">
        <v>54</v>
      </c>
      <c r="K36" s="314">
        <v>30</v>
      </c>
      <c r="L36" s="197"/>
      <c r="M36" s="223"/>
      <c r="N36" s="224"/>
      <c r="O36" s="224"/>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8"/>
    </row>
    <row r="37" ht="15" customHeight="1">
      <c r="A37" s="203">
        <v>8</v>
      </c>
      <c r="B37" t="s" s="19">
        <v>338</v>
      </c>
      <c r="C37" s="203">
        <v>1</v>
      </c>
      <c r="D37" s="197"/>
      <c r="E37" s="203">
        <v>8</v>
      </c>
      <c r="F37" t="s" s="313">
        <v>62</v>
      </c>
      <c r="G37" s="314">
        <v>28</v>
      </c>
      <c r="H37" s="197"/>
      <c r="I37" s="203">
        <v>8</v>
      </c>
      <c r="J37" t="s" s="19">
        <v>323</v>
      </c>
      <c r="K37" s="203">
        <v>28</v>
      </c>
      <c r="L37" s="197"/>
      <c r="M37" s="223"/>
      <c r="N37" s="224"/>
      <c r="O37" s="224"/>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8"/>
    </row>
    <row r="38" ht="15" customHeight="1">
      <c r="A38" s="203">
        <v>9</v>
      </c>
      <c r="B38" t="s" s="19">
        <v>79</v>
      </c>
      <c r="C38" s="203">
        <v>1</v>
      </c>
      <c r="D38" s="197"/>
      <c r="E38" s="203">
        <v>9</v>
      </c>
      <c r="F38" t="s" s="19">
        <v>326</v>
      </c>
      <c r="G38" s="203">
        <v>20</v>
      </c>
      <c r="H38" s="197"/>
      <c r="I38" s="203">
        <v>9</v>
      </c>
      <c r="J38" t="s" s="313">
        <v>91</v>
      </c>
      <c r="K38" s="314">
        <v>26</v>
      </c>
      <c r="L38" s="197"/>
      <c r="M38" s="223"/>
      <c r="N38" s="224"/>
      <c r="O38" s="224"/>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8"/>
    </row>
    <row r="39" ht="15" customHeight="1">
      <c r="A39" s="203">
        <v>10</v>
      </c>
      <c r="B39" t="s" s="19">
        <v>140</v>
      </c>
      <c r="C39" s="203">
        <v>1</v>
      </c>
      <c r="D39" s="197"/>
      <c r="E39" s="203">
        <v>10</v>
      </c>
      <c r="F39" t="s" s="19">
        <v>323</v>
      </c>
      <c r="G39" s="203">
        <v>20</v>
      </c>
      <c r="H39" s="197"/>
      <c r="I39" s="203">
        <v>10</v>
      </c>
      <c r="J39" t="s" s="19">
        <v>101</v>
      </c>
      <c r="K39" s="203">
        <v>24</v>
      </c>
      <c r="L39" s="197"/>
      <c r="M39" s="223"/>
      <c r="N39" s="224"/>
      <c r="O39" s="224"/>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8"/>
    </row>
    <row r="40" ht="15" customHeight="1">
      <c r="A40" s="197"/>
      <c r="B40" s="218"/>
      <c r="C40" s="220"/>
      <c r="D40" s="197"/>
      <c r="E40" s="203">
        <f>E39+1</f>
        <v>11</v>
      </c>
      <c r="F40" t="s" s="19">
        <v>96</v>
      </c>
      <c r="G40" s="203">
        <v>19</v>
      </c>
      <c r="H40" s="197"/>
      <c r="I40" s="203">
        <f>I39+1</f>
        <v>11</v>
      </c>
      <c r="J40" t="s" s="19">
        <v>326</v>
      </c>
      <c r="K40" s="203">
        <v>21</v>
      </c>
      <c r="L40" s="197"/>
      <c r="M40" s="223"/>
      <c r="N40" s="224"/>
      <c r="O40" s="224"/>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8"/>
    </row>
    <row r="41" ht="15" customHeight="1">
      <c r="A41" s="197"/>
      <c r="B41" s="197"/>
      <c r="C41" s="197"/>
      <c r="D41" s="197"/>
      <c r="E41" s="203">
        <f>E40+1</f>
        <v>12</v>
      </c>
      <c r="F41" t="s" s="19">
        <v>128</v>
      </c>
      <c r="G41" s="203">
        <v>18</v>
      </c>
      <c r="H41" s="197"/>
      <c r="I41" s="203">
        <f>I40+1</f>
        <v>12</v>
      </c>
      <c r="J41" t="s" s="19">
        <v>96</v>
      </c>
      <c r="K41" s="203">
        <v>21</v>
      </c>
      <c r="L41" s="197"/>
      <c r="M41" s="223"/>
      <c r="N41" s="224"/>
      <c r="O41" s="224"/>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8"/>
    </row>
    <row r="42" ht="15" customHeight="1">
      <c r="A42" s="197"/>
      <c r="B42" s="218"/>
      <c r="C42" s="220"/>
      <c r="D42" s="197"/>
      <c r="E42" s="203">
        <f>E41+1</f>
        <v>13</v>
      </c>
      <c r="F42" t="s" s="19">
        <v>140</v>
      </c>
      <c r="G42" s="203">
        <v>18</v>
      </c>
      <c r="H42" s="197"/>
      <c r="I42" s="203">
        <f>I41+1</f>
        <v>13</v>
      </c>
      <c r="J42" t="s" s="19">
        <v>140</v>
      </c>
      <c r="K42" s="203">
        <v>20</v>
      </c>
      <c r="L42" s="197"/>
      <c r="M42" s="223"/>
      <c r="N42" s="224"/>
      <c r="O42" s="224"/>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8"/>
    </row>
    <row r="43" ht="15" customHeight="1">
      <c r="A43" s="197"/>
      <c r="B43" s="197"/>
      <c r="C43" s="197"/>
      <c r="D43" s="197"/>
      <c r="E43" s="203">
        <f>E42+1</f>
        <v>14</v>
      </c>
      <c r="F43" t="s" s="19">
        <v>79</v>
      </c>
      <c r="G43" s="203">
        <v>15</v>
      </c>
      <c r="H43" s="197"/>
      <c r="I43" s="203">
        <f>I42+1</f>
        <v>14</v>
      </c>
      <c r="J43" t="s" s="19">
        <v>79</v>
      </c>
      <c r="K43" s="203">
        <v>20</v>
      </c>
      <c r="L43" s="197"/>
      <c r="M43" s="223"/>
      <c r="N43" s="224"/>
      <c r="O43" s="224"/>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8"/>
    </row>
    <row r="44" ht="15" customHeight="1">
      <c r="A44" s="197"/>
      <c r="B44" s="218"/>
      <c r="C44" s="220"/>
      <c r="D44" s="197"/>
      <c r="E44" s="203">
        <f>E43+1</f>
        <v>15</v>
      </c>
      <c r="F44" t="s" s="19">
        <v>338</v>
      </c>
      <c r="G44" s="203">
        <v>14</v>
      </c>
      <c r="H44" s="197"/>
      <c r="I44" s="203">
        <f>I43+1</f>
        <v>15</v>
      </c>
      <c r="J44" t="s" s="255">
        <v>70</v>
      </c>
      <c r="K44" s="256">
        <v>20</v>
      </c>
      <c r="L44" s="197"/>
      <c r="M44" s="223"/>
      <c r="N44" s="224"/>
      <c r="O44" s="224"/>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c r="IC44" s="207"/>
      <c r="ID44" s="207"/>
      <c r="IE44" s="207"/>
      <c r="IF44" s="207"/>
      <c r="IG44" s="207"/>
      <c r="IH44" s="207"/>
      <c r="II44" s="207"/>
      <c r="IJ44" s="207"/>
      <c r="IK44" s="207"/>
      <c r="IL44" s="207"/>
      <c r="IM44" s="207"/>
      <c r="IN44" s="207"/>
      <c r="IO44" s="207"/>
      <c r="IP44" s="207"/>
      <c r="IQ44" s="208"/>
    </row>
    <row r="45" ht="15" customHeight="1">
      <c r="A45" s="197"/>
      <c r="B45" s="197"/>
      <c r="C45" s="197"/>
      <c r="D45" s="197"/>
      <c r="E45" s="203">
        <f>E44+1</f>
        <v>16</v>
      </c>
      <c r="F45" t="s" s="255">
        <v>70</v>
      </c>
      <c r="G45" s="256">
        <v>12</v>
      </c>
      <c r="H45" s="197"/>
      <c r="I45" s="203">
        <f>I44+1</f>
        <v>16</v>
      </c>
      <c r="J45" t="s" s="19">
        <v>128</v>
      </c>
      <c r="K45" s="203">
        <v>18</v>
      </c>
      <c r="L45" s="197"/>
      <c r="M45" s="223"/>
      <c r="N45" s="224"/>
      <c r="O45" s="224"/>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c r="IC45" s="207"/>
      <c r="ID45" s="207"/>
      <c r="IE45" s="207"/>
      <c r="IF45" s="207"/>
      <c r="IG45" s="207"/>
      <c r="IH45" s="207"/>
      <c r="II45" s="207"/>
      <c r="IJ45" s="207"/>
      <c r="IK45" s="207"/>
      <c r="IL45" s="207"/>
      <c r="IM45" s="207"/>
      <c r="IN45" s="207"/>
      <c r="IO45" s="207"/>
      <c r="IP45" s="207"/>
      <c r="IQ45" s="208"/>
    </row>
    <row r="46" ht="15" customHeight="1">
      <c r="A46" s="197"/>
      <c r="B46" s="218"/>
      <c r="C46" s="220"/>
      <c r="D46" s="197"/>
      <c r="E46" s="203">
        <f>E45+1</f>
        <v>17</v>
      </c>
      <c r="F46" t="s" s="19">
        <v>138</v>
      </c>
      <c r="G46" s="203">
        <v>12</v>
      </c>
      <c r="H46" s="197"/>
      <c r="I46" s="203">
        <f>I45+1</f>
        <v>17</v>
      </c>
      <c r="J46" t="s" s="19">
        <v>138</v>
      </c>
      <c r="K46" s="203">
        <v>17</v>
      </c>
      <c r="L46" s="197"/>
      <c r="M46" s="223"/>
      <c r="N46" s="224"/>
      <c r="O46" s="224"/>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8"/>
    </row>
    <row r="47" ht="15" customHeight="1">
      <c r="A47" s="197"/>
      <c r="B47" s="197"/>
      <c r="C47" s="197"/>
      <c r="D47" s="197"/>
      <c r="E47" s="203">
        <f>E46+1</f>
        <v>18</v>
      </c>
      <c r="F47" t="s" s="19">
        <v>101</v>
      </c>
      <c r="G47" s="203">
        <v>10</v>
      </c>
      <c r="H47" s="197"/>
      <c r="I47" s="203">
        <f>I46+1</f>
        <v>18</v>
      </c>
      <c r="J47" t="s" s="19">
        <v>338</v>
      </c>
      <c r="K47" s="203">
        <v>16</v>
      </c>
      <c r="L47" s="197"/>
      <c r="M47" s="223"/>
      <c r="N47" s="224"/>
      <c r="O47" s="224"/>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8"/>
    </row>
    <row r="48" ht="15" customHeight="1">
      <c r="A48" s="197"/>
      <c r="B48" s="197"/>
      <c r="C48" s="197"/>
      <c r="D48" s="197"/>
      <c r="E48" s="203">
        <f>E47+1</f>
        <v>19</v>
      </c>
      <c r="F48" t="s" s="19">
        <v>339</v>
      </c>
      <c r="G48" s="203">
        <v>8</v>
      </c>
      <c r="H48" s="197"/>
      <c r="I48" s="203">
        <f>I47+1</f>
        <v>19</v>
      </c>
      <c r="J48" t="s" s="19">
        <v>160</v>
      </c>
      <c r="K48" s="203">
        <v>12</v>
      </c>
      <c r="L48" s="197"/>
      <c r="M48" s="223"/>
      <c r="N48" s="224"/>
      <c r="O48" s="224"/>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8"/>
    </row>
    <row r="49" ht="15" customHeight="1">
      <c r="A49" s="197"/>
      <c r="B49" s="218"/>
      <c r="C49" s="220"/>
      <c r="D49" s="197"/>
      <c r="E49" s="203">
        <f>E48+1</f>
        <v>20</v>
      </c>
      <c r="F49" t="s" s="19">
        <v>160</v>
      </c>
      <c r="G49" s="203">
        <v>4</v>
      </c>
      <c r="H49" s="197"/>
      <c r="I49" s="203">
        <f>I48+1</f>
        <v>20</v>
      </c>
      <c r="J49" t="s" s="19">
        <v>147</v>
      </c>
      <c r="K49" s="203">
        <v>9</v>
      </c>
      <c r="L49" s="197"/>
      <c r="M49" s="227"/>
      <c r="N49" s="224"/>
      <c r="O49" s="224"/>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8"/>
    </row>
    <row r="50" ht="15" customHeight="1">
      <c r="A50" s="197"/>
      <c r="B50" s="197"/>
      <c r="C50" s="197"/>
      <c r="D50" s="197"/>
      <c r="E50" s="203">
        <v>21</v>
      </c>
      <c r="F50" t="s" s="19">
        <v>136</v>
      </c>
      <c r="G50" s="203">
        <v>4</v>
      </c>
      <c r="H50" s="197"/>
      <c r="I50" s="203">
        <v>21</v>
      </c>
      <c r="J50" t="s" s="19">
        <v>339</v>
      </c>
      <c r="K50" s="203">
        <v>5</v>
      </c>
      <c r="L50" s="197"/>
      <c r="M50" s="197"/>
      <c r="N50" s="223"/>
      <c r="O50" s="224"/>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7"/>
      <c r="FV50" s="207"/>
      <c r="FW50" s="207"/>
      <c r="FX50" s="207"/>
      <c r="FY50" s="207"/>
      <c r="FZ50" s="207"/>
      <c r="GA50" s="207"/>
      <c r="GB50" s="207"/>
      <c r="GC50" s="207"/>
      <c r="GD50" s="207"/>
      <c r="GE50" s="207"/>
      <c r="GF50" s="207"/>
      <c r="GG50" s="207"/>
      <c r="GH50" s="207"/>
      <c r="GI50" s="207"/>
      <c r="GJ50" s="207"/>
      <c r="GK50" s="207"/>
      <c r="GL50" s="207"/>
      <c r="GM50" s="207"/>
      <c r="GN50" s="207"/>
      <c r="GO50" s="207"/>
      <c r="GP50" s="207"/>
      <c r="GQ50" s="207"/>
      <c r="GR50" s="207"/>
      <c r="GS50" s="207"/>
      <c r="GT50" s="207"/>
      <c r="GU50" s="207"/>
      <c r="GV50" s="207"/>
      <c r="GW50" s="207"/>
      <c r="GX50" s="207"/>
      <c r="GY50" s="207"/>
      <c r="GZ50" s="207"/>
      <c r="HA50" s="207"/>
      <c r="HB50" s="207"/>
      <c r="HC50" s="207"/>
      <c r="HD50" s="207"/>
      <c r="HE50" s="207"/>
      <c r="HF50" s="207"/>
      <c r="HG50" s="207"/>
      <c r="HH50" s="207"/>
      <c r="HI50" s="207"/>
      <c r="HJ50" s="207"/>
      <c r="HK50" s="207"/>
      <c r="HL50" s="207"/>
      <c r="HM50" s="207"/>
      <c r="HN50" s="207"/>
      <c r="HO50" s="207"/>
      <c r="HP50" s="207"/>
      <c r="HQ50" s="207"/>
      <c r="HR50" s="207"/>
      <c r="HS50" s="207"/>
      <c r="HT50" s="207"/>
      <c r="HU50" s="207"/>
      <c r="HV50" s="207"/>
      <c r="HW50" s="207"/>
      <c r="HX50" s="207"/>
      <c r="HY50" s="207"/>
      <c r="HZ50" s="207"/>
      <c r="IA50" s="207"/>
      <c r="IB50" s="207"/>
      <c r="IC50" s="207"/>
      <c r="ID50" s="207"/>
      <c r="IE50" s="207"/>
      <c r="IF50" s="207"/>
      <c r="IG50" s="207"/>
      <c r="IH50" s="207"/>
      <c r="II50" s="207"/>
      <c r="IJ50" s="207"/>
      <c r="IK50" s="207"/>
      <c r="IL50" s="207"/>
      <c r="IM50" s="207"/>
      <c r="IN50" s="207"/>
      <c r="IO50" s="207"/>
      <c r="IP50" s="207"/>
      <c r="IQ50" s="208"/>
    </row>
    <row r="51" ht="15" customHeight="1">
      <c r="A51" s="197"/>
      <c r="B51" s="197"/>
      <c r="C51" s="197"/>
      <c r="D51" s="197"/>
      <c r="E51" s="203">
        <v>22</v>
      </c>
      <c r="F51" t="s" s="19">
        <v>147</v>
      </c>
      <c r="G51" s="203">
        <v>2</v>
      </c>
      <c r="H51" s="197"/>
      <c r="I51" s="203">
        <v>22</v>
      </c>
      <c r="J51" t="s" s="19">
        <v>136</v>
      </c>
      <c r="K51" s="203">
        <v>3</v>
      </c>
      <c r="L51" s="197"/>
      <c r="M51" s="197"/>
      <c r="N51" s="223"/>
      <c r="O51" s="224"/>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c r="HY51" s="207"/>
      <c r="HZ51" s="207"/>
      <c r="IA51" s="207"/>
      <c r="IB51" s="207"/>
      <c r="IC51" s="207"/>
      <c r="ID51" s="207"/>
      <c r="IE51" s="207"/>
      <c r="IF51" s="207"/>
      <c r="IG51" s="207"/>
      <c r="IH51" s="207"/>
      <c r="II51" s="207"/>
      <c r="IJ51" s="207"/>
      <c r="IK51" s="207"/>
      <c r="IL51" s="207"/>
      <c r="IM51" s="207"/>
      <c r="IN51" s="207"/>
      <c r="IO51" s="207"/>
      <c r="IP51" s="207"/>
      <c r="IQ51" s="208"/>
    </row>
    <row r="52" ht="15" customHeight="1">
      <c r="A52" s="197"/>
      <c r="B52" s="221"/>
      <c r="C52" s="298"/>
      <c r="D52" s="197"/>
      <c r="E52" s="203">
        <v>23</v>
      </c>
      <c r="F52" t="s" s="19">
        <v>126</v>
      </c>
      <c r="G52" s="203">
        <v>1</v>
      </c>
      <c r="H52" s="197"/>
      <c r="I52" s="299">
        <v>23</v>
      </c>
      <c r="J52" t="s" s="19">
        <v>126</v>
      </c>
      <c r="K52" s="203">
        <v>2</v>
      </c>
      <c r="L52" s="197"/>
      <c r="M52" s="197"/>
      <c r="N52" s="223"/>
      <c r="O52" s="224"/>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7"/>
      <c r="FV52" s="207"/>
      <c r="FW52" s="207"/>
      <c r="FX52" s="207"/>
      <c r="FY52" s="207"/>
      <c r="FZ52" s="207"/>
      <c r="GA52" s="207"/>
      <c r="GB52" s="207"/>
      <c r="GC52" s="207"/>
      <c r="GD52" s="207"/>
      <c r="GE52" s="207"/>
      <c r="GF52" s="207"/>
      <c r="GG52" s="207"/>
      <c r="GH52" s="207"/>
      <c r="GI52" s="207"/>
      <c r="GJ52" s="207"/>
      <c r="GK52" s="207"/>
      <c r="GL52" s="207"/>
      <c r="GM52" s="207"/>
      <c r="GN52" s="207"/>
      <c r="GO52" s="207"/>
      <c r="GP52" s="207"/>
      <c r="GQ52" s="207"/>
      <c r="GR52" s="207"/>
      <c r="GS52" s="207"/>
      <c r="GT52" s="207"/>
      <c r="GU52" s="207"/>
      <c r="GV52" s="207"/>
      <c r="GW52" s="207"/>
      <c r="GX52" s="207"/>
      <c r="GY52" s="207"/>
      <c r="GZ52" s="207"/>
      <c r="HA52" s="207"/>
      <c r="HB52" s="207"/>
      <c r="HC52" s="207"/>
      <c r="HD52" s="207"/>
      <c r="HE52" s="207"/>
      <c r="HF52" s="207"/>
      <c r="HG52" s="207"/>
      <c r="HH52" s="207"/>
      <c r="HI52" s="207"/>
      <c r="HJ52" s="207"/>
      <c r="HK52" s="207"/>
      <c r="HL52" s="207"/>
      <c r="HM52" s="207"/>
      <c r="HN52" s="207"/>
      <c r="HO52" s="207"/>
      <c r="HP52" s="207"/>
      <c r="HQ52" s="207"/>
      <c r="HR52" s="207"/>
      <c r="HS52" s="207"/>
      <c r="HT52" s="207"/>
      <c r="HU52" s="207"/>
      <c r="HV52" s="207"/>
      <c r="HW52" s="207"/>
      <c r="HX52" s="207"/>
      <c r="HY52" s="207"/>
      <c r="HZ52" s="207"/>
      <c r="IA52" s="207"/>
      <c r="IB52" s="207"/>
      <c r="IC52" s="207"/>
      <c r="ID52" s="207"/>
      <c r="IE52" s="207"/>
      <c r="IF52" s="207"/>
      <c r="IG52" s="207"/>
      <c r="IH52" s="207"/>
      <c r="II52" s="207"/>
      <c r="IJ52" s="207"/>
      <c r="IK52" s="207"/>
      <c r="IL52" s="207"/>
      <c r="IM52" s="207"/>
      <c r="IN52" s="207"/>
      <c r="IO52" s="207"/>
      <c r="IP52" s="207"/>
      <c r="IQ52" s="208"/>
    </row>
    <row r="53" ht="15" customHeight="1">
      <c r="A53" s="197"/>
      <c r="B53" s="223"/>
      <c r="C53" s="231"/>
      <c r="D53" s="197"/>
      <c r="E53" s="197"/>
      <c r="F53" s="221"/>
      <c r="G53" s="298"/>
      <c r="H53" s="197"/>
      <c r="I53" s="223"/>
      <c r="J53" s="219"/>
      <c r="K53" s="220"/>
      <c r="L53" s="197"/>
      <c r="M53" s="197"/>
      <c r="N53" s="223"/>
      <c r="O53" s="224"/>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07"/>
      <c r="GK53" s="207"/>
      <c r="GL53" s="207"/>
      <c r="GM53" s="207"/>
      <c r="GN53" s="207"/>
      <c r="GO53" s="207"/>
      <c r="GP53" s="207"/>
      <c r="GQ53" s="207"/>
      <c r="GR53" s="207"/>
      <c r="GS53" s="207"/>
      <c r="GT53" s="207"/>
      <c r="GU53" s="207"/>
      <c r="GV53" s="207"/>
      <c r="GW53" s="207"/>
      <c r="GX53" s="207"/>
      <c r="GY53" s="207"/>
      <c r="GZ53" s="207"/>
      <c r="HA53" s="207"/>
      <c r="HB53" s="207"/>
      <c r="HC53" s="207"/>
      <c r="HD53" s="207"/>
      <c r="HE53" s="207"/>
      <c r="HF53" s="207"/>
      <c r="HG53" s="207"/>
      <c r="HH53" s="207"/>
      <c r="HI53" s="207"/>
      <c r="HJ53" s="207"/>
      <c r="HK53" s="207"/>
      <c r="HL53" s="207"/>
      <c r="HM53" s="207"/>
      <c r="HN53" s="207"/>
      <c r="HO53" s="207"/>
      <c r="HP53" s="207"/>
      <c r="HQ53" s="207"/>
      <c r="HR53" s="207"/>
      <c r="HS53" s="207"/>
      <c r="HT53" s="207"/>
      <c r="HU53" s="207"/>
      <c r="HV53" s="207"/>
      <c r="HW53" s="207"/>
      <c r="HX53" s="207"/>
      <c r="HY53" s="207"/>
      <c r="HZ53" s="207"/>
      <c r="IA53" s="207"/>
      <c r="IB53" s="207"/>
      <c r="IC53" s="207"/>
      <c r="ID53" s="207"/>
      <c r="IE53" s="207"/>
      <c r="IF53" s="207"/>
      <c r="IG53" s="207"/>
      <c r="IH53" s="207"/>
      <c r="II53" s="207"/>
      <c r="IJ53" s="207"/>
      <c r="IK53" s="207"/>
      <c r="IL53" s="207"/>
      <c r="IM53" s="207"/>
      <c r="IN53" s="207"/>
      <c r="IO53" s="207"/>
      <c r="IP53" s="207"/>
      <c r="IQ53" s="208"/>
    </row>
    <row r="54" ht="15" customHeight="1">
      <c r="A54" s="197"/>
      <c r="B54" s="223"/>
      <c r="C54" s="231"/>
      <c r="D54" s="197"/>
      <c r="E54" s="197"/>
      <c r="F54" s="227"/>
      <c r="G54" s="238"/>
      <c r="H54" s="197"/>
      <c r="I54" s="315"/>
      <c r="J54" s="197"/>
      <c r="K54" s="197"/>
      <c r="L54" s="197"/>
      <c r="M54" s="197"/>
      <c r="N54" s="223"/>
      <c r="O54" s="224"/>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7"/>
      <c r="FV54" s="207"/>
      <c r="FW54" s="207"/>
      <c r="FX54" s="207"/>
      <c r="FY54" s="207"/>
      <c r="FZ54" s="207"/>
      <c r="GA54" s="207"/>
      <c r="GB54" s="207"/>
      <c r="GC54" s="207"/>
      <c r="GD54" s="207"/>
      <c r="GE54" s="207"/>
      <c r="GF54" s="207"/>
      <c r="GG54" s="207"/>
      <c r="GH54" s="207"/>
      <c r="GI54" s="207"/>
      <c r="GJ54" s="207"/>
      <c r="GK54" s="207"/>
      <c r="GL54" s="207"/>
      <c r="GM54" s="207"/>
      <c r="GN54" s="207"/>
      <c r="GO54" s="207"/>
      <c r="GP54" s="207"/>
      <c r="GQ54" s="207"/>
      <c r="GR54" s="207"/>
      <c r="GS54" s="207"/>
      <c r="GT54" s="207"/>
      <c r="GU54" s="207"/>
      <c r="GV54" s="207"/>
      <c r="GW54" s="207"/>
      <c r="GX54" s="207"/>
      <c r="GY54" s="207"/>
      <c r="GZ54" s="207"/>
      <c r="HA54" s="207"/>
      <c r="HB54" s="207"/>
      <c r="HC54" s="207"/>
      <c r="HD54" s="207"/>
      <c r="HE54" s="207"/>
      <c r="HF54" s="207"/>
      <c r="HG54" s="207"/>
      <c r="HH54" s="207"/>
      <c r="HI54" s="207"/>
      <c r="HJ54" s="207"/>
      <c r="HK54" s="207"/>
      <c r="HL54" s="207"/>
      <c r="HM54" s="207"/>
      <c r="HN54" s="207"/>
      <c r="HO54" s="207"/>
      <c r="HP54" s="207"/>
      <c r="HQ54" s="207"/>
      <c r="HR54" s="207"/>
      <c r="HS54" s="207"/>
      <c r="HT54" s="207"/>
      <c r="HU54" s="207"/>
      <c r="HV54" s="207"/>
      <c r="HW54" s="207"/>
      <c r="HX54" s="207"/>
      <c r="HY54" s="207"/>
      <c r="HZ54" s="207"/>
      <c r="IA54" s="207"/>
      <c r="IB54" s="207"/>
      <c r="IC54" s="207"/>
      <c r="ID54" s="207"/>
      <c r="IE54" s="207"/>
      <c r="IF54" s="207"/>
      <c r="IG54" s="207"/>
      <c r="IH54" s="207"/>
      <c r="II54" s="207"/>
      <c r="IJ54" s="207"/>
      <c r="IK54" s="207"/>
      <c r="IL54" s="207"/>
      <c r="IM54" s="207"/>
      <c r="IN54" s="207"/>
      <c r="IO54" s="207"/>
      <c r="IP54" s="207"/>
      <c r="IQ54" s="208"/>
    </row>
    <row r="55" ht="15" customHeight="1">
      <c r="A55" s="197"/>
      <c r="B55" s="227"/>
      <c r="C55" s="238"/>
      <c r="D55" s="197"/>
      <c r="E55" s="197"/>
      <c r="F55" s="197"/>
      <c r="G55" s="197"/>
      <c r="H55" s="197"/>
      <c r="I55" s="316"/>
      <c r="J55" s="197"/>
      <c r="K55" s="197"/>
      <c r="L55" s="197"/>
      <c r="M55" s="197"/>
      <c r="N55" s="227"/>
      <c r="O55" s="228"/>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66"/>
      <c r="CQ55" s="266"/>
      <c r="CR55" s="266"/>
      <c r="CS55" s="266"/>
      <c r="CT55" s="266"/>
      <c r="CU55" s="266"/>
      <c r="CV55" s="266"/>
      <c r="CW55" s="266"/>
      <c r="CX55" s="266"/>
      <c r="CY55" s="266"/>
      <c r="CZ55" s="266"/>
      <c r="DA55" s="266"/>
      <c r="DB55" s="266"/>
      <c r="DC55" s="266"/>
      <c r="DD55" s="266"/>
      <c r="DE55" s="266"/>
      <c r="DF55" s="266"/>
      <c r="DG55" s="266"/>
      <c r="DH55" s="266"/>
      <c r="DI55" s="266"/>
      <c r="DJ55" s="266"/>
      <c r="DK55" s="266"/>
      <c r="DL55" s="266"/>
      <c r="DM55" s="266"/>
      <c r="DN55" s="266"/>
      <c r="DO55" s="266"/>
      <c r="DP55" s="266"/>
      <c r="DQ55" s="266"/>
      <c r="DR55" s="266"/>
      <c r="DS55" s="266"/>
      <c r="DT55" s="266"/>
      <c r="DU55" s="266"/>
      <c r="DV55" s="266"/>
      <c r="DW55" s="266"/>
      <c r="DX55" s="266"/>
      <c r="DY55" s="266"/>
      <c r="DZ55" s="266"/>
      <c r="EA55" s="266"/>
      <c r="EB55" s="266"/>
      <c r="EC55" s="266"/>
      <c r="ED55" s="266"/>
      <c r="EE55" s="266"/>
      <c r="EF55" s="266"/>
      <c r="EG55" s="266"/>
      <c r="EH55" s="266"/>
      <c r="EI55" s="266"/>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c r="FG55" s="266"/>
      <c r="FH55" s="266"/>
      <c r="FI55" s="266"/>
      <c r="FJ55" s="266"/>
      <c r="FK55" s="266"/>
      <c r="FL55" s="266"/>
      <c r="FM55" s="266"/>
      <c r="FN55" s="266"/>
      <c r="FO55" s="266"/>
      <c r="FP55" s="266"/>
      <c r="FQ55" s="266"/>
      <c r="FR55" s="266"/>
      <c r="FS55" s="266"/>
      <c r="FT55" s="266"/>
      <c r="FU55" s="266"/>
      <c r="FV55" s="266"/>
      <c r="FW55" s="266"/>
      <c r="FX55" s="266"/>
      <c r="FY55" s="266"/>
      <c r="FZ55" s="266"/>
      <c r="GA55" s="266"/>
      <c r="GB55" s="266"/>
      <c r="GC55" s="266"/>
      <c r="GD55" s="266"/>
      <c r="GE55" s="266"/>
      <c r="GF55" s="266"/>
      <c r="GG55" s="266"/>
      <c r="GH55" s="266"/>
      <c r="GI55" s="266"/>
      <c r="GJ55" s="266"/>
      <c r="GK55" s="266"/>
      <c r="GL55" s="266"/>
      <c r="GM55" s="266"/>
      <c r="GN55" s="266"/>
      <c r="GO55" s="266"/>
      <c r="GP55" s="266"/>
      <c r="GQ55" s="266"/>
      <c r="GR55" s="266"/>
      <c r="GS55" s="266"/>
      <c r="GT55" s="266"/>
      <c r="GU55" s="266"/>
      <c r="GV55" s="266"/>
      <c r="GW55" s="266"/>
      <c r="GX55" s="266"/>
      <c r="GY55" s="266"/>
      <c r="GZ55" s="266"/>
      <c r="HA55" s="266"/>
      <c r="HB55" s="266"/>
      <c r="HC55" s="266"/>
      <c r="HD55" s="266"/>
      <c r="HE55" s="266"/>
      <c r="HF55" s="266"/>
      <c r="HG55" s="266"/>
      <c r="HH55" s="266"/>
      <c r="HI55" s="266"/>
      <c r="HJ55" s="266"/>
      <c r="HK55" s="266"/>
      <c r="HL55" s="266"/>
      <c r="HM55" s="266"/>
      <c r="HN55" s="266"/>
      <c r="HO55" s="266"/>
      <c r="HP55" s="266"/>
      <c r="HQ55" s="266"/>
      <c r="HR55" s="266"/>
      <c r="HS55" s="266"/>
      <c r="HT55" s="266"/>
      <c r="HU55" s="266"/>
      <c r="HV55" s="266"/>
      <c r="HW55" s="266"/>
      <c r="HX55" s="266"/>
      <c r="HY55" s="266"/>
      <c r="HZ55" s="266"/>
      <c r="IA55" s="266"/>
      <c r="IB55" s="266"/>
      <c r="IC55" s="266"/>
      <c r="ID55" s="266"/>
      <c r="IE55" s="266"/>
      <c r="IF55" s="266"/>
      <c r="IG55" s="266"/>
      <c r="IH55" s="266"/>
      <c r="II55" s="266"/>
      <c r="IJ55" s="266"/>
      <c r="IK55" s="266"/>
      <c r="IL55" s="266"/>
      <c r="IM55" s="266"/>
      <c r="IN55" s="266"/>
      <c r="IO55" s="266"/>
      <c r="IP55" s="266"/>
      <c r="IQ55" s="267"/>
    </row>
  </sheetData>
  <mergeCells count="8">
    <mergeCell ref="I1:K1"/>
    <mergeCell ref="M1:O1"/>
    <mergeCell ref="A1:C1"/>
    <mergeCell ref="E1:G1"/>
    <mergeCell ref="Q1:S1"/>
    <mergeCell ref="A29:C29"/>
    <mergeCell ref="E29:G29"/>
    <mergeCell ref="I29:K29"/>
  </mergeCell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25.xml><?xml version="1.0" encoding="utf-8"?>
<worksheet xmlns:r="http://schemas.openxmlformats.org/officeDocument/2006/relationships" xmlns="http://schemas.openxmlformats.org/spreadsheetml/2006/main">
  <sheetPr>
    <pageSetUpPr fitToPage="1"/>
  </sheetPr>
  <dimension ref="A2:N90"/>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22.8516" style="317" customWidth="1"/>
    <col min="2" max="2" width="12.6562" style="317" customWidth="1"/>
    <col min="3" max="3" width="18.1719" style="317" customWidth="1"/>
    <col min="4" max="4" width="12.6562" style="317" customWidth="1"/>
    <col min="5" max="5" width="6.99219" style="317" customWidth="1"/>
    <col min="6" max="6" width="6.5" style="317" customWidth="1"/>
    <col min="7" max="7" width="6.78906" style="317" customWidth="1"/>
    <col min="8" max="8" width="6.05469" style="317" customWidth="1"/>
    <col min="9" max="9" width="5.20312" style="317" customWidth="1"/>
    <col min="10" max="10" width="7.125" style="317" customWidth="1"/>
    <col min="11" max="11" width="5.77344" style="317" customWidth="1"/>
    <col min="12" max="12" width="7.66406" style="317" customWidth="1"/>
    <col min="13" max="13" width="8.875" style="317" customWidth="1"/>
    <col min="14" max="14" width="8.09375" style="317" customWidth="1"/>
    <col min="15" max="256" width="16.3516" style="317" customWidth="1"/>
  </cols>
  <sheetData>
    <row r="1" ht="16" customHeight="1">
      <c r="A1" t="s" s="7">
        <v>254</v>
      </c>
      <c r="B1" s="7"/>
      <c r="C1" s="7"/>
      <c r="D1" s="7"/>
      <c r="E1" s="7"/>
      <c r="F1" s="7"/>
      <c r="G1" s="7"/>
      <c r="H1" s="7"/>
      <c r="I1" s="7"/>
      <c r="J1" s="7"/>
      <c r="K1" s="7"/>
      <c r="L1" s="7"/>
      <c r="M1" s="7"/>
      <c r="N1" s="7"/>
    </row>
    <row r="2" ht="14.5" customHeight="1">
      <c r="A2" t="s" s="158">
        <v>6</v>
      </c>
      <c r="B2" t="s" s="149">
        <v>122</v>
      </c>
      <c r="C2" t="s" s="150">
        <v>256</v>
      </c>
      <c r="D2" t="s" s="149">
        <v>7</v>
      </c>
      <c r="E2" t="s" s="149">
        <v>8</v>
      </c>
      <c r="F2" t="s" s="149">
        <v>9</v>
      </c>
      <c r="G2" t="s" s="149">
        <v>10</v>
      </c>
      <c r="H2" t="s" s="149">
        <v>11</v>
      </c>
      <c r="I2" t="s" s="149">
        <v>12</v>
      </c>
      <c r="J2" t="s" s="149">
        <v>13</v>
      </c>
      <c r="K2" t="s" s="149">
        <v>14</v>
      </c>
      <c r="L2" t="s" s="149">
        <v>15</v>
      </c>
      <c r="M2" t="s" s="149">
        <v>16</v>
      </c>
      <c r="N2" t="s" s="149">
        <v>17</v>
      </c>
    </row>
    <row r="3" ht="14.5" customHeight="1">
      <c r="A3" s="151"/>
      <c r="B3" s="152"/>
      <c r="C3" s="153"/>
      <c r="D3" s="152"/>
      <c r="E3" s="152"/>
      <c r="F3" s="152"/>
      <c r="G3" s="152"/>
      <c r="H3" s="152"/>
      <c r="I3" s="152"/>
      <c r="J3" s="152"/>
      <c r="K3" s="152"/>
      <c r="L3" s="152"/>
      <c r="M3" s="152"/>
      <c r="N3" s="152"/>
    </row>
    <row r="4" ht="14.5" customHeight="1">
      <c r="A4" t="s" s="163">
        <v>104</v>
      </c>
      <c r="B4" s="155">
        <v>2017</v>
      </c>
      <c r="C4" t="s" s="156">
        <v>265</v>
      </c>
      <c r="D4" s="155">
        <v>69</v>
      </c>
      <c r="E4" s="155">
        <v>57</v>
      </c>
      <c r="F4" s="155">
        <v>0.826086956521739</v>
      </c>
      <c r="G4" s="164">
        <v>34</v>
      </c>
      <c r="H4" s="164">
        <v>13</v>
      </c>
      <c r="I4" s="164">
        <v>7</v>
      </c>
      <c r="J4" s="164">
        <v>3</v>
      </c>
      <c r="K4" s="164">
        <v>43</v>
      </c>
      <c r="L4" s="164">
        <v>40</v>
      </c>
      <c r="M4" s="155">
        <v>0.614</v>
      </c>
      <c r="N4" s="155">
        <v>1.44008695652174</v>
      </c>
    </row>
    <row r="5" ht="14.5" customHeight="1">
      <c r="A5" t="s" s="158">
        <v>258</v>
      </c>
      <c r="B5" s="159"/>
      <c r="C5" s="160"/>
      <c r="D5" s="269">
        <f>SUM(D4)</f>
        <v>69</v>
      </c>
      <c r="E5" s="269">
        <f>SUM(E4)</f>
        <v>57</v>
      </c>
      <c r="F5" s="162">
        <v>0.63302752293578</v>
      </c>
      <c r="G5" s="161">
        <f>SUM(G4)</f>
        <v>34</v>
      </c>
      <c r="H5" s="161">
        <f>SUM(H4)</f>
        <v>13</v>
      </c>
      <c r="I5" s="161">
        <f>SUM(I4)</f>
        <v>7</v>
      </c>
      <c r="J5" s="161">
        <f>SUM(J4)</f>
        <v>3</v>
      </c>
      <c r="K5" s="161">
        <f>SUM(K4)</f>
        <v>43</v>
      </c>
      <c r="L5" s="161">
        <f>SUM(L4)</f>
        <v>40</v>
      </c>
      <c r="M5" s="162">
        <v>0.0482608695652174</v>
      </c>
      <c r="N5" s="161">
        <v>0.681288392500997</v>
      </c>
    </row>
    <row r="6" ht="14.5" customHeight="1">
      <c r="A6" s="151"/>
      <c r="B6" s="152"/>
      <c r="C6" s="153"/>
      <c r="D6" s="152"/>
      <c r="E6" s="152"/>
      <c r="F6" s="152"/>
      <c r="G6" s="152"/>
      <c r="H6" s="152"/>
      <c r="I6" s="152"/>
      <c r="J6" s="152"/>
      <c r="K6" s="152"/>
      <c r="L6" s="152"/>
      <c r="M6" s="152"/>
      <c r="N6" s="152"/>
    </row>
    <row r="7" ht="14.5" customHeight="1">
      <c r="A7" t="s" s="163">
        <v>123</v>
      </c>
      <c r="B7" s="155">
        <v>2017</v>
      </c>
      <c r="C7" t="s" s="166">
        <v>265</v>
      </c>
      <c r="D7" s="155">
        <v>58</v>
      </c>
      <c r="E7" s="155">
        <v>50</v>
      </c>
      <c r="F7" s="155">
        <v>0.862068965517241</v>
      </c>
      <c r="G7" s="155">
        <v>25</v>
      </c>
      <c r="H7" s="155">
        <v>14</v>
      </c>
      <c r="I7" s="155">
        <v>6</v>
      </c>
      <c r="J7" s="155">
        <v>4</v>
      </c>
      <c r="K7" s="155">
        <v>34</v>
      </c>
      <c r="L7" s="155">
        <v>35</v>
      </c>
      <c r="M7" s="155">
        <v>0.73328</v>
      </c>
      <c r="N7" s="155">
        <v>1.59534896551724</v>
      </c>
    </row>
    <row r="8" ht="14.5" customHeight="1">
      <c r="A8" t="s" s="163">
        <v>123</v>
      </c>
      <c r="B8" s="155">
        <v>2018</v>
      </c>
      <c r="C8" t="s" s="156">
        <v>265</v>
      </c>
      <c r="D8" s="155">
        <v>54</v>
      </c>
      <c r="E8" s="155">
        <v>40</v>
      </c>
      <c r="F8" s="155">
        <v>0.740740740740741</v>
      </c>
      <c r="G8" s="155">
        <v>25</v>
      </c>
      <c r="H8" s="155">
        <v>9</v>
      </c>
      <c r="I8" s="155">
        <v>3</v>
      </c>
      <c r="J8" s="155">
        <v>3</v>
      </c>
      <c r="K8" s="155">
        <v>25</v>
      </c>
      <c r="L8" s="155">
        <v>20</v>
      </c>
      <c r="M8" s="155">
        <v>0.57495</v>
      </c>
      <c r="N8" s="155">
        <v>1.31569074074074</v>
      </c>
    </row>
    <row r="9" ht="14.5" customHeight="1">
      <c r="A9" t="s" s="158">
        <v>258</v>
      </c>
      <c r="B9" s="159"/>
      <c r="C9" s="160"/>
      <c r="D9" s="270">
        <f>SUM(D7:D8)</f>
        <v>112</v>
      </c>
      <c r="E9" s="241">
        <f>SUM(E7:E8)</f>
        <v>90</v>
      </c>
      <c r="F9" s="162">
        <f>E9/D9</f>
        <v>0.803571428571429</v>
      </c>
      <c r="G9" s="242">
        <f>SUM(G7:G8)</f>
        <v>50</v>
      </c>
      <c r="H9" s="242">
        <f>SUM(H7:H8)</f>
        <v>23</v>
      </c>
      <c r="I9" s="242">
        <f>SUM(I7:I8)</f>
        <v>9</v>
      </c>
      <c r="J9" s="242">
        <f>SUM(J7:J8)</f>
        <v>7</v>
      </c>
      <c r="K9" s="242">
        <f>SUM(K7:K8)</f>
        <v>59</v>
      </c>
      <c r="L9" s="242">
        <f>SUM(L7:L8)</f>
        <v>55</v>
      </c>
      <c r="M9" s="162">
        <f>(H9*1.33+I9*1.67+J9*2)/E9</f>
        <v>0.6624444444444439</v>
      </c>
      <c r="N9" s="161">
        <f>M9+F9</f>
        <v>1.46601587301587</v>
      </c>
    </row>
    <row r="10" ht="14.5" customHeight="1">
      <c r="A10" s="151"/>
      <c r="B10" s="152"/>
      <c r="C10" s="153"/>
      <c r="D10" s="152"/>
      <c r="E10" s="152"/>
      <c r="F10" s="152"/>
      <c r="G10" s="152"/>
      <c r="H10" s="152"/>
      <c r="I10" s="152"/>
      <c r="J10" s="152"/>
      <c r="K10" s="152"/>
      <c r="L10" s="152"/>
      <c r="M10" s="152"/>
      <c r="N10" s="152"/>
    </row>
    <row r="11" ht="14.5" customHeight="1">
      <c r="A11" t="s" s="163">
        <v>22</v>
      </c>
      <c r="B11" s="155">
        <v>2018</v>
      </c>
      <c r="C11" t="s" s="156">
        <v>265</v>
      </c>
      <c r="D11" s="155">
        <v>59</v>
      </c>
      <c r="E11" s="155">
        <v>42</v>
      </c>
      <c r="F11" s="155">
        <v>0.711864406779661</v>
      </c>
      <c r="G11" s="155">
        <v>15</v>
      </c>
      <c r="H11" s="155">
        <v>15</v>
      </c>
      <c r="I11" s="155">
        <v>4</v>
      </c>
      <c r="J11" s="155">
        <v>8</v>
      </c>
      <c r="K11" s="155">
        <v>38</v>
      </c>
      <c r="L11" s="155">
        <v>32</v>
      </c>
      <c r="M11" s="155">
        <v>1.01578571428571</v>
      </c>
      <c r="N11" s="155">
        <v>1.72765012106538</v>
      </c>
    </row>
    <row r="12" ht="14.5" customHeight="1">
      <c r="A12" t="s" s="158">
        <v>258</v>
      </c>
      <c r="B12" s="159"/>
      <c r="C12" s="160"/>
      <c r="D12" s="270">
        <f>SUM(D11:D11)</f>
        <v>59</v>
      </c>
      <c r="E12" s="241">
        <f>SUM(E11:E11)</f>
        <v>42</v>
      </c>
      <c r="F12" s="162">
        <f>E12/D12</f>
        <v>0.711864406779661</v>
      </c>
      <c r="G12" s="242">
        <f>SUM(G11:G11)</f>
        <v>15</v>
      </c>
      <c r="H12" s="243">
        <f>SUM(H11:H11)</f>
        <v>15</v>
      </c>
      <c r="I12" s="244">
        <f>SUM(I11:I11)</f>
        <v>4</v>
      </c>
      <c r="J12" s="161">
        <f>SUM(J11:J11)</f>
        <v>8</v>
      </c>
      <c r="K12" s="241">
        <f>SUM(K11:K11)</f>
        <v>38</v>
      </c>
      <c r="L12" s="243">
        <f>SUM(L11:L11)</f>
        <v>32</v>
      </c>
      <c r="M12" s="162">
        <f>(H12*1.33+I12*1.67+J12*2)/E12</f>
        <v>1.015</v>
      </c>
      <c r="N12" s="161">
        <f>M12+F12</f>
        <v>1.72686440677966</v>
      </c>
    </row>
    <row r="13" ht="14.5" customHeight="1">
      <c r="A13" s="151"/>
      <c r="B13" s="165"/>
      <c r="C13" s="165"/>
      <c r="D13" s="165"/>
      <c r="E13" s="165"/>
      <c r="F13" s="165"/>
      <c r="G13" s="165"/>
      <c r="H13" s="165"/>
      <c r="I13" s="165"/>
      <c r="J13" s="165"/>
      <c r="K13" s="165"/>
      <c r="L13" s="165"/>
      <c r="M13" s="165"/>
      <c r="N13" s="165"/>
    </row>
    <row r="14" ht="14.5" customHeight="1">
      <c r="A14" t="s" s="163">
        <v>134</v>
      </c>
      <c r="B14" s="155">
        <v>2017</v>
      </c>
      <c r="C14" t="s" s="156">
        <v>265</v>
      </c>
      <c r="D14" s="155">
        <v>71</v>
      </c>
      <c r="E14" s="155">
        <v>37</v>
      </c>
      <c r="F14" s="155">
        <v>0.52112676056338</v>
      </c>
      <c r="G14" s="155">
        <v>34</v>
      </c>
      <c r="H14" s="155">
        <v>2</v>
      </c>
      <c r="I14" s="155">
        <v>0</v>
      </c>
      <c r="J14" s="155">
        <v>1</v>
      </c>
      <c r="K14" s="155">
        <v>29</v>
      </c>
      <c r="L14" s="155">
        <v>15</v>
      </c>
      <c r="M14" s="155">
        <v>0.126108108108108</v>
      </c>
      <c r="N14" s="155">
        <v>0.6472348686714881</v>
      </c>
    </row>
    <row r="15" ht="14.5" customHeight="1">
      <c r="A15" t="s" s="158">
        <v>258</v>
      </c>
      <c r="B15" s="159"/>
      <c r="C15" s="160"/>
      <c r="D15" s="270">
        <f>SUM(D14:D14)</f>
        <v>71</v>
      </c>
      <c r="E15" s="241">
        <f>SUM(E14:E14)</f>
        <v>37</v>
      </c>
      <c r="F15" s="162">
        <f>E15/D15</f>
        <v>0.52112676056338</v>
      </c>
      <c r="G15" s="242">
        <f>SUM(G14:G14)</f>
        <v>34</v>
      </c>
      <c r="H15" s="243">
        <f>SUM(H14:H14)</f>
        <v>2</v>
      </c>
      <c r="I15" s="244">
        <f>SUM(I14:I14)</f>
        <v>0</v>
      </c>
      <c r="J15" s="161">
        <f>SUM(J14:J14)</f>
        <v>1</v>
      </c>
      <c r="K15" s="241">
        <f>SUM(K14:K14)</f>
        <v>29</v>
      </c>
      <c r="L15" s="243">
        <f>SUM(L14:L14)</f>
        <v>15</v>
      </c>
      <c r="M15" s="162">
        <f>(H15*1.33+I15*1.67+J15*2)/E15</f>
        <v>0.125945945945946</v>
      </c>
      <c r="N15" s="161">
        <f>M15+F15</f>
        <v>0.647072706509326</v>
      </c>
    </row>
    <row r="16" ht="14.5" customHeight="1">
      <c r="A16" s="151"/>
      <c r="B16" s="165"/>
      <c r="C16" s="165"/>
      <c r="D16" s="165"/>
      <c r="E16" s="165"/>
      <c r="F16" s="165"/>
      <c r="G16" s="165"/>
      <c r="H16" s="165"/>
      <c r="I16" s="165"/>
      <c r="J16" s="165"/>
      <c r="K16" s="165"/>
      <c r="L16" s="165"/>
      <c r="M16" s="165"/>
      <c r="N16" s="165"/>
    </row>
    <row r="17" ht="14.5" customHeight="1">
      <c r="A17" t="s" s="163">
        <v>70</v>
      </c>
      <c r="B17" s="155">
        <v>2018</v>
      </c>
      <c r="C17" t="s" s="156">
        <v>265</v>
      </c>
      <c r="D17" s="155">
        <v>46</v>
      </c>
      <c r="E17" s="155">
        <v>34</v>
      </c>
      <c r="F17" s="155">
        <v>0.739130434782609</v>
      </c>
      <c r="G17" s="155">
        <v>34</v>
      </c>
      <c r="H17" s="155">
        <v>0</v>
      </c>
      <c r="I17" s="155">
        <v>0</v>
      </c>
      <c r="J17" s="155">
        <v>0</v>
      </c>
      <c r="K17" s="155">
        <v>19</v>
      </c>
      <c r="L17" s="155">
        <v>15</v>
      </c>
      <c r="M17" s="155">
        <v>0</v>
      </c>
      <c r="N17" s="155">
        <v>0.739130434782609</v>
      </c>
    </row>
    <row r="18" ht="14.5" customHeight="1">
      <c r="A18" t="s" s="158">
        <v>258</v>
      </c>
      <c r="B18" s="159"/>
      <c r="C18" s="160"/>
      <c r="D18" s="270">
        <f>D17</f>
        <v>46</v>
      </c>
      <c r="E18" s="241">
        <f>E17</f>
        <v>34</v>
      </c>
      <c r="F18" s="162">
        <f>E18/D18</f>
        <v>0.739130434782609</v>
      </c>
      <c r="G18" s="242">
        <f>G17</f>
        <v>34</v>
      </c>
      <c r="H18" s="161">
        <f>H17</f>
        <v>0</v>
      </c>
      <c r="I18" s="161">
        <f>I17</f>
        <v>0</v>
      </c>
      <c r="J18" s="161">
        <f>J17</f>
        <v>0</v>
      </c>
      <c r="K18" s="161">
        <f>K17</f>
        <v>19</v>
      </c>
      <c r="L18" s="243">
        <f>L17</f>
        <v>15</v>
      </c>
      <c r="M18" s="162">
        <f>(H18*1.33+I18*1.67+J18*2)/E18</f>
        <v>0</v>
      </c>
      <c r="N18" s="161">
        <f>M18+F18</f>
        <v>0.739130434782609</v>
      </c>
    </row>
    <row r="19" ht="14.5" customHeight="1">
      <c r="A19" s="151"/>
      <c r="B19" s="152"/>
      <c r="C19" s="153"/>
      <c r="D19" s="152"/>
      <c r="E19" s="152"/>
      <c r="F19" s="152"/>
      <c r="G19" s="152"/>
      <c r="H19" s="152"/>
      <c r="I19" s="152"/>
      <c r="J19" s="152"/>
      <c r="K19" s="152"/>
      <c r="L19" s="152"/>
      <c r="M19" s="152"/>
      <c r="N19" s="152"/>
    </row>
    <row r="20" ht="14.5" customHeight="1">
      <c r="A20" t="s" s="163">
        <v>68</v>
      </c>
      <c r="B20" s="155">
        <v>2018</v>
      </c>
      <c r="C20" t="s" s="156">
        <v>265</v>
      </c>
      <c r="D20" s="155">
        <v>68</v>
      </c>
      <c r="E20" s="155">
        <v>45</v>
      </c>
      <c r="F20" s="155">
        <v>0.661764705882353</v>
      </c>
      <c r="G20" s="155">
        <v>33</v>
      </c>
      <c r="H20" s="155">
        <v>9</v>
      </c>
      <c r="I20" s="155">
        <v>2</v>
      </c>
      <c r="J20" s="155">
        <v>1</v>
      </c>
      <c r="K20" s="155">
        <v>29</v>
      </c>
      <c r="L20" s="155">
        <v>23</v>
      </c>
      <c r="M20" s="155">
        <v>0.385133333333333</v>
      </c>
      <c r="N20" s="155">
        <v>1.04689803921569</v>
      </c>
    </row>
    <row r="21" ht="14.5" customHeight="1">
      <c r="A21" t="s" s="158">
        <v>258</v>
      </c>
      <c r="B21" s="159"/>
      <c r="C21" s="160"/>
      <c r="D21" s="270">
        <f>SUM(D20:D20)</f>
        <v>68</v>
      </c>
      <c r="E21" s="241">
        <f>SUM(E20:E20)</f>
        <v>45</v>
      </c>
      <c r="F21" s="162">
        <f>E21/D21</f>
        <v>0.661764705882353</v>
      </c>
      <c r="G21" s="242">
        <f>SUM(G20:G20)</f>
        <v>33</v>
      </c>
      <c r="H21" s="243">
        <f>SUM(H20:H20)</f>
        <v>9</v>
      </c>
      <c r="I21" s="161">
        <f>SUM(I20:I20)</f>
        <v>2</v>
      </c>
      <c r="J21" s="240">
        <f>SUM(J20:J20)</f>
        <v>1</v>
      </c>
      <c r="K21" s="241">
        <f>SUM(K20:K20)</f>
        <v>29</v>
      </c>
      <c r="L21" s="243">
        <f>SUM(L20:L20)</f>
        <v>23</v>
      </c>
      <c r="M21" s="162">
        <f>(H21*1.33+I21*1.67+J21*2)/E21</f>
        <v>0.384666666666667</v>
      </c>
      <c r="N21" s="161">
        <f>M21+F21</f>
        <v>1.04643137254902</v>
      </c>
    </row>
    <row r="22" ht="14.5" customHeight="1">
      <c r="A22" s="151"/>
      <c r="B22" s="152"/>
      <c r="C22" s="153"/>
      <c r="D22" s="152"/>
      <c r="E22" s="152"/>
      <c r="F22" s="152"/>
      <c r="G22" s="152"/>
      <c r="H22" s="152"/>
      <c r="I22" s="152"/>
      <c r="J22" s="152"/>
      <c r="K22" s="152"/>
      <c r="L22" s="152"/>
      <c r="M22" s="152"/>
      <c r="N22" s="152"/>
    </row>
    <row r="23" ht="14.5" customHeight="1">
      <c r="A23" t="s" s="163">
        <v>98</v>
      </c>
      <c r="B23" s="155">
        <v>2017</v>
      </c>
      <c r="C23" t="s" s="156">
        <v>265</v>
      </c>
      <c r="D23" s="155">
        <v>80</v>
      </c>
      <c r="E23" s="155">
        <v>59</v>
      </c>
      <c r="F23" s="155">
        <v>0.7375</v>
      </c>
      <c r="G23" s="155">
        <v>18</v>
      </c>
      <c r="H23" s="155">
        <v>21</v>
      </c>
      <c r="I23" s="155">
        <v>7</v>
      </c>
      <c r="J23" s="155">
        <v>13</v>
      </c>
      <c r="K23" s="155">
        <v>63</v>
      </c>
      <c r="L23" s="155">
        <v>39</v>
      </c>
      <c r="M23" s="155">
        <v>1.11291525423729</v>
      </c>
      <c r="N23" s="155">
        <v>1.85041525423729</v>
      </c>
    </row>
    <row r="24" ht="14.5" customHeight="1">
      <c r="A24" t="s" s="158">
        <v>258</v>
      </c>
      <c r="B24" s="159"/>
      <c r="C24" s="160"/>
      <c r="D24" s="270">
        <f>SUM(D23:D23)</f>
        <v>80</v>
      </c>
      <c r="E24" s="241">
        <f>SUM(E23:E23)</f>
        <v>59</v>
      </c>
      <c r="F24" s="162">
        <f>E24/D24</f>
        <v>0.7375</v>
      </c>
      <c r="G24" s="242">
        <f>SUM(G23:G23)</f>
        <v>18</v>
      </c>
      <c r="H24" s="243">
        <f>SUM(H23:H23)</f>
        <v>21</v>
      </c>
      <c r="I24" s="244">
        <f>SUM(I23:I23)</f>
        <v>7</v>
      </c>
      <c r="J24" s="240">
        <f>SUM(J23:J23)</f>
        <v>13</v>
      </c>
      <c r="K24" s="241">
        <f>SUM(K23:K23)</f>
        <v>63</v>
      </c>
      <c r="L24" s="243">
        <f>SUM(L23:L23)</f>
        <v>39</v>
      </c>
      <c r="M24" s="162">
        <f>(H24*1.33+I24*1.67+J24*2)/E24</f>
        <v>1.11220338983051</v>
      </c>
      <c r="N24" s="161">
        <f>M24+F24</f>
        <v>1.84970338983051</v>
      </c>
    </row>
    <row r="25" ht="14.5" customHeight="1">
      <c r="A25" s="151"/>
      <c r="B25" s="152"/>
      <c r="C25" s="153"/>
      <c r="D25" s="152"/>
      <c r="E25" s="152"/>
      <c r="F25" s="152"/>
      <c r="G25" s="152"/>
      <c r="H25" s="152"/>
      <c r="I25" s="152"/>
      <c r="J25" s="152"/>
      <c r="K25" s="152"/>
      <c r="L25" s="152"/>
      <c r="M25" s="152"/>
      <c r="N25" s="152"/>
    </row>
    <row r="26" ht="14.5" customHeight="1">
      <c r="A26" t="s" s="154">
        <v>137</v>
      </c>
      <c r="B26" s="155">
        <v>2017</v>
      </c>
      <c r="C26" t="s" s="156">
        <v>265</v>
      </c>
      <c r="D26" s="155">
        <v>63</v>
      </c>
      <c r="E26" s="155">
        <v>40</v>
      </c>
      <c r="F26" s="155">
        <v>0.634920634920635</v>
      </c>
      <c r="G26" s="155">
        <v>39</v>
      </c>
      <c r="H26" s="155">
        <v>1</v>
      </c>
      <c r="I26" s="155">
        <v>0</v>
      </c>
      <c r="J26" s="155">
        <v>0</v>
      </c>
      <c r="K26" s="155">
        <v>17</v>
      </c>
      <c r="L26" s="155">
        <v>18</v>
      </c>
      <c r="M26" s="155">
        <v>0.033325</v>
      </c>
      <c r="N26" s="155">
        <v>0.668245634920635</v>
      </c>
    </row>
    <row r="27" ht="14.5" customHeight="1">
      <c r="A27" t="s" s="158">
        <v>258</v>
      </c>
      <c r="B27" s="159"/>
      <c r="C27" s="160"/>
      <c r="D27" s="270">
        <f>SUM(D26:D26)</f>
        <v>63</v>
      </c>
      <c r="E27" s="241">
        <f>SUM(E26:E26)</f>
        <v>40</v>
      </c>
      <c r="F27" s="162">
        <f>E27/D27</f>
        <v>0.634920634920635</v>
      </c>
      <c r="G27" s="242">
        <f>SUM(G26:G26)</f>
        <v>39</v>
      </c>
      <c r="H27" s="243">
        <f>SUM(H26:H26)</f>
        <v>1</v>
      </c>
      <c r="I27" s="244">
        <f>SUM(I26:I26)</f>
        <v>0</v>
      </c>
      <c r="J27" s="161">
        <f>SUM(J26:J26)</f>
        <v>0</v>
      </c>
      <c r="K27" s="241">
        <f>SUM(K26:K26)</f>
        <v>17</v>
      </c>
      <c r="L27" s="243">
        <f>SUM(L26:L26)</f>
        <v>18</v>
      </c>
      <c r="M27" s="162">
        <f>(H27*1.33+I27*1.67+J27*2)/E27</f>
        <v>0.03325</v>
      </c>
      <c r="N27" s="161">
        <f>M27+F27</f>
        <v>0.668170634920635</v>
      </c>
    </row>
    <row r="28" ht="14.5" customHeight="1">
      <c r="A28" s="151"/>
      <c r="B28" s="152"/>
      <c r="C28" s="153"/>
      <c r="D28" s="152"/>
      <c r="E28" s="152"/>
      <c r="F28" s="152"/>
      <c r="G28" s="152"/>
      <c r="H28" s="152"/>
      <c r="I28" s="152"/>
      <c r="J28" s="152"/>
      <c r="K28" s="152"/>
      <c r="L28" s="152"/>
      <c r="M28" s="152"/>
      <c r="N28" s="152"/>
    </row>
    <row r="29" ht="14.5" customHeight="1">
      <c r="A29" t="s" s="163">
        <v>86</v>
      </c>
      <c r="B29" s="155">
        <v>2017</v>
      </c>
      <c r="C29" t="s" s="156">
        <v>265</v>
      </c>
      <c r="D29" s="155">
        <v>47</v>
      </c>
      <c r="E29" s="155">
        <v>26</v>
      </c>
      <c r="F29" s="155">
        <v>0.553191489361702</v>
      </c>
      <c r="G29" s="155">
        <v>25</v>
      </c>
      <c r="H29" s="155">
        <v>1</v>
      </c>
      <c r="I29" s="155">
        <v>0</v>
      </c>
      <c r="J29" s="155">
        <v>0</v>
      </c>
      <c r="K29" s="155">
        <v>18</v>
      </c>
      <c r="L29" s="155">
        <v>15</v>
      </c>
      <c r="M29" s="155">
        <v>0.0512692307692308</v>
      </c>
      <c r="N29" s="155">
        <v>0.604460720130933</v>
      </c>
    </row>
    <row r="30" ht="14.5" customHeight="1">
      <c r="A30" t="s" s="163">
        <v>86</v>
      </c>
      <c r="B30" s="155">
        <v>2018</v>
      </c>
      <c r="C30" t="s" s="156">
        <v>265</v>
      </c>
      <c r="D30" s="155">
        <v>38</v>
      </c>
      <c r="E30" s="155">
        <v>19</v>
      </c>
      <c r="F30" s="155">
        <v>0.5</v>
      </c>
      <c r="G30" s="155">
        <v>19</v>
      </c>
      <c r="H30" s="155">
        <v>0</v>
      </c>
      <c r="I30" s="155">
        <v>0</v>
      </c>
      <c r="J30" s="155">
        <v>0</v>
      </c>
      <c r="K30" s="155">
        <v>3</v>
      </c>
      <c r="L30" s="155">
        <v>14</v>
      </c>
      <c r="M30" s="155">
        <v>0</v>
      </c>
      <c r="N30" s="155">
        <v>0.5</v>
      </c>
    </row>
    <row r="31" ht="14.5" customHeight="1">
      <c r="A31" t="s" s="158">
        <v>258</v>
      </c>
      <c r="B31" s="159"/>
      <c r="C31" s="160"/>
      <c r="D31" s="270">
        <f>SUM(D29:D30)</f>
        <v>85</v>
      </c>
      <c r="E31" s="270">
        <f>SUM(E29:E30)</f>
        <v>45</v>
      </c>
      <c r="F31" s="162">
        <f>E31/D31</f>
        <v>0.529411764705882</v>
      </c>
      <c r="G31" s="242">
        <f>SUM(G29:G30)</f>
        <v>44</v>
      </c>
      <c r="H31" s="242">
        <f>SUM(H29:H30)</f>
        <v>1</v>
      </c>
      <c r="I31" s="242">
        <f>SUM(I29:I30)</f>
        <v>0</v>
      </c>
      <c r="J31" s="242">
        <f>SUM(J29:J30)</f>
        <v>0</v>
      </c>
      <c r="K31" s="242">
        <f>SUM(K29:K30)</f>
        <v>21</v>
      </c>
      <c r="L31" s="242">
        <f>SUM(L29:L30)</f>
        <v>29</v>
      </c>
      <c r="M31" s="162">
        <f>(H31*1.33+I31*1.67+J31*2)/E31</f>
        <v>0.0295555555555556</v>
      </c>
      <c r="N31" s="161">
        <f>M31+F31</f>
        <v>0.558967320261438</v>
      </c>
    </row>
    <row r="32" ht="14.5" customHeight="1">
      <c r="A32" s="318"/>
      <c r="B32" s="319"/>
      <c r="C32" s="320"/>
      <c r="D32" s="320"/>
      <c r="E32" s="320"/>
      <c r="F32" s="320"/>
      <c r="G32" s="320"/>
      <c r="H32" s="320"/>
      <c r="I32" s="320"/>
      <c r="J32" s="320"/>
      <c r="K32" s="320"/>
      <c r="L32" s="320"/>
      <c r="M32" s="320"/>
      <c r="N32" s="320"/>
    </row>
    <row r="33" ht="14.5" customHeight="1">
      <c r="A33" t="s" s="163">
        <v>192</v>
      </c>
      <c r="B33" s="155">
        <v>2018</v>
      </c>
      <c r="C33" t="s" s="156">
        <v>265</v>
      </c>
      <c r="D33" s="155">
        <f>'Baseball Card Page - All Season'!D278</f>
        <v>30</v>
      </c>
      <c r="E33" s="155">
        <f>'Baseball Card Page - All Season'!E278</f>
        <v>18</v>
      </c>
      <c r="F33" s="155">
        <f>'Baseball Card Page - All Season'!F278</f>
        <v>0.6</v>
      </c>
      <c r="G33" s="155">
        <f>'Baseball Card Page - All Season'!G278</f>
        <v>17</v>
      </c>
      <c r="H33" s="155">
        <f>'Baseball Card Page - All Season'!H278</f>
        <v>1</v>
      </c>
      <c r="I33" s="155">
        <f>'Baseball Card Page - All Season'!I278</f>
        <v>0</v>
      </c>
      <c r="J33" s="155">
        <f>'Baseball Card Page - All Season'!J278</f>
        <v>0</v>
      </c>
      <c r="K33" s="155">
        <f>'Baseball Card Page - All Season'!K278</f>
        <v>7</v>
      </c>
      <c r="L33" s="155">
        <f>'Baseball Card Page - All Season'!L278</f>
        <v>6</v>
      </c>
      <c r="M33" s="155">
        <f>'Baseball Card Page - All Season'!M278</f>
        <v>0.0740555555555556</v>
      </c>
      <c r="N33" s="155">
        <f>'Baseball Card Page - All Season'!N278</f>
        <v>0.674055555555556</v>
      </c>
    </row>
    <row r="34" ht="14.5" customHeight="1">
      <c r="A34" t="s" s="158">
        <v>258</v>
      </c>
      <c r="B34" s="159"/>
      <c r="C34" s="160"/>
      <c r="D34" s="161">
        <f>SUM(D33:D33)</f>
        <v>30</v>
      </c>
      <c r="E34" s="161">
        <f>SUM(E33:E33)</f>
        <v>18</v>
      </c>
      <c r="F34" s="162">
        <f>E34/D34</f>
        <v>0.6</v>
      </c>
      <c r="G34" s="161">
        <f>SUM(G33:G33)</f>
        <v>17</v>
      </c>
      <c r="H34" s="161">
        <f>SUM(H33:H33)</f>
        <v>1</v>
      </c>
      <c r="I34" s="161">
        <f>SUM(I33:I33)</f>
        <v>0</v>
      </c>
      <c r="J34" s="161">
        <f>SUM(J33:J33)</f>
        <v>0</v>
      </c>
      <c r="K34" s="161">
        <f>SUM(K33:K33)</f>
        <v>7</v>
      </c>
      <c r="L34" s="161">
        <f>SUM(L33:L33)</f>
        <v>6</v>
      </c>
      <c r="M34" s="162">
        <f>(H34*1.33+I34*1.67+J34*2)/E34</f>
        <v>0.07388888888888891</v>
      </c>
      <c r="N34" s="161">
        <f>M34+F34</f>
        <v>0.673888888888889</v>
      </c>
    </row>
    <row r="35" ht="14.5" customHeight="1">
      <c r="A35" s="318"/>
      <c r="B35" s="319"/>
      <c r="C35" s="320"/>
      <c r="D35" s="320"/>
      <c r="E35" s="320"/>
      <c r="F35" s="320"/>
      <c r="G35" s="320"/>
      <c r="H35" s="320"/>
      <c r="I35" s="320"/>
      <c r="J35" s="320"/>
      <c r="K35" s="320"/>
      <c r="L35" s="320"/>
      <c r="M35" s="320"/>
      <c r="N35" s="320"/>
    </row>
    <row r="36" ht="14.5" customHeight="1">
      <c r="A36" t="s" s="163">
        <v>99</v>
      </c>
      <c r="B36" s="155">
        <v>2017</v>
      </c>
      <c r="C36" t="s" s="156">
        <v>265</v>
      </c>
      <c r="D36" s="155">
        <v>76</v>
      </c>
      <c r="E36" s="155">
        <v>39</v>
      </c>
      <c r="F36" s="155">
        <v>0.513157894736842</v>
      </c>
      <c r="G36" s="155">
        <v>37</v>
      </c>
      <c r="H36" s="155">
        <v>2</v>
      </c>
      <c r="I36" s="155">
        <v>0</v>
      </c>
      <c r="J36" s="155">
        <v>0</v>
      </c>
      <c r="K36" s="155">
        <v>16</v>
      </c>
      <c r="L36" s="155">
        <v>22</v>
      </c>
      <c r="M36" s="155">
        <v>0.06835897435897439</v>
      </c>
      <c r="N36" s="155">
        <v>0.581516869095816</v>
      </c>
    </row>
    <row r="37" ht="14.5" customHeight="1">
      <c r="A37" t="s" s="163">
        <v>99</v>
      </c>
      <c r="B37" s="155">
        <v>2018</v>
      </c>
      <c r="C37" t="s" s="156">
        <v>265</v>
      </c>
      <c r="D37" s="155">
        <v>41</v>
      </c>
      <c r="E37" s="155">
        <v>26</v>
      </c>
      <c r="F37" s="155">
        <v>0.634146341463415</v>
      </c>
      <c r="G37" s="155">
        <v>26</v>
      </c>
      <c r="H37" s="155">
        <v>0</v>
      </c>
      <c r="I37" s="155">
        <v>0</v>
      </c>
      <c r="J37" s="155">
        <v>0</v>
      </c>
      <c r="K37" s="155">
        <v>13</v>
      </c>
      <c r="L37" s="155">
        <v>7</v>
      </c>
      <c r="M37" s="155">
        <v>0</v>
      </c>
      <c r="N37" s="155">
        <v>0.634146341463415</v>
      </c>
    </row>
    <row r="38" ht="14.5" customHeight="1">
      <c r="A38" t="s" s="158">
        <v>258</v>
      </c>
      <c r="B38" s="159"/>
      <c r="C38" s="160"/>
      <c r="D38" s="270">
        <f>SUM(D36:D37)</f>
        <v>117</v>
      </c>
      <c r="E38" s="270">
        <f>SUM(E36:E37)</f>
        <v>65</v>
      </c>
      <c r="F38" s="162">
        <f>E38/D38</f>
        <v>0.555555555555556</v>
      </c>
      <c r="G38" s="242">
        <f>SUM(G36:G37)</f>
        <v>63</v>
      </c>
      <c r="H38" s="242">
        <f>SUM(H36:H37)</f>
        <v>2</v>
      </c>
      <c r="I38" s="242">
        <f>SUM(I36:I37)</f>
        <v>0</v>
      </c>
      <c r="J38" s="242">
        <f>SUM(J36:J37)</f>
        <v>0</v>
      </c>
      <c r="K38" s="242">
        <f>SUM(K36:K37)</f>
        <v>29</v>
      </c>
      <c r="L38" s="242">
        <f>SUM(L36:L37)</f>
        <v>29</v>
      </c>
      <c r="M38" s="162">
        <f>(H38*1.33+I38*1.67+J38*2)/E38</f>
        <v>0.0409230769230769</v>
      </c>
      <c r="N38" s="161">
        <f>M38+F38</f>
        <v>0.596478632478633</v>
      </c>
    </row>
    <row r="39" ht="14.5" customHeight="1">
      <c r="A39" s="151"/>
      <c r="B39" s="152"/>
      <c r="C39" s="153"/>
      <c r="D39" s="152"/>
      <c r="E39" s="152"/>
      <c r="F39" s="152"/>
      <c r="G39" s="152"/>
      <c r="H39" s="152"/>
      <c r="I39" s="152"/>
      <c r="J39" s="152"/>
      <c r="K39" s="152"/>
      <c r="L39" s="152"/>
      <c r="M39" s="152"/>
      <c r="N39" s="152"/>
    </row>
    <row r="40" ht="14.5" customHeight="1">
      <c r="A40" t="s" s="154">
        <v>76</v>
      </c>
      <c r="B40" s="155">
        <v>2017</v>
      </c>
      <c r="C40" t="s" s="156">
        <v>265</v>
      </c>
      <c r="D40" s="155">
        <v>48</v>
      </c>
      <c r="E40" s="155">
        <v>32</v>
      </c>
      <c r="F40" s="155">
        <v>0.666666666666667</v>
      </c>
      <c r="G40" s="155">
        <v>30</v>
      </c>
      <c r="H40" s="155">
        <v>2</v>
      </c>
      <c r="I40" s="155">
        <v>0</v>
      </c>
      <c r="J40" s="155">
        <v>0</v>
      </c>
      <c r="K40" s="155">
        <v>14</v>
      </c>
      <c r="L40" s="155">
        <v>20</v>
      </c>
      <c r="M40" s="155">
        <v>0.0833125</v>
      </c>
      <c r="N40" s="155">
        <v>0.749979166666667</v>
      </c>
    </row>
    <row r="41" ht="14.5" customHeight="1">
      <c r="A41" t="s" s="158">
        <v>258</v>
      </c>
      <c r="B41" s="159"/>
      <c r="C41" s="160"/>
      <c r="D41" s="270">
        <f>SUM(D40:D40)</f>
        <v>48</v>
      </c>
      <c r="E41" s="241">
        <f>SUM(E40:E40)</f>
        <v>32</v>
      </c>
      <c r="F41" s="162">
        <f>E41/D41</f>
        <v>0.666666666666667</v>
      </c>
      <c r="G41" s="242">
        <f>SUM(G40:G40)</f>
        <v>30</v>
      </c>
      <c r="H41" s="243">
        <f>SUM(H40:H40)</f>
        <v>2</v>
      </c>
      <c r="I41" s="244">
        <f>SUM(I40:I40)</f>
        <v>0</v>
      </c>
      <c r="J41" s="240">
        <f>SUM(J40:J40)</f>
        <v>0</v>
      </c>
      <c r="K41" s="241">
        <f>SUM(K40:K40)</f>
        <v>14</v>
      </c>
      <c r="L41" s="243">
        <f>SUM(L40:L40)</f>
        <v>20</v>
      </c>
      <c r="M41" s="162">
        <f>(H41*1.33+I41*1.67+J41*2)/E41</f>
        <v>0.083125</v>
      </c>
      <c r="N41" s="161">
        <f>M41+F41</f>
        <v>0.749791666666667</v>
      </c>
    </row>
    <row r="42" ht="14.5" customHeight="1">
      <c r="A42" s="151"/>
      <c r="B42" s="152"/>
      <c r="C42" s="153"/>
      <c r="D42" s="152"/>
      <c r="E42" s="152"/>
      <c r="F42" s="152"/>
      <c r="G42" s="152"/>
      <c r="H42" s="152"/>
      <c r="I42" s="152"/>
      <c r="J42" s="152"/>
      <c r="K42" s="152"/>
      <c r="L42" s="152"/>
      <c r="M42" s="152"/>
      <c r="N42" s="152"/>
    </row>
    <row r="43" ht="14.5" customHeight="1">
      <c r="A43" t="s" s="163">
        <v>143</v>
      </c>
      <c r="B43" s="155">
        <v>2017</v>
      </c>
      <c r="C43" t="s" s="156">
        <v>265</v>
      </c>
      <c r="D43" s="155">
        <v>22</v>
      </c>
      <c r="E43" s="155">
        <v>18</v>
      </c>
      <c r="F43" s="155">
        <v>0.818181818181818</v>
      </c>
      <c r="G43" s="155">
        <v>15</v>
      </c>
      <c r="H43" s="155">
        <v>2</v>
      </c>
      <c r="I43" s="155">
        <v>0</v>
      </c>
      <c r="J43" s="155">
        <v>1</v>
      </c>
      <c r="K43" s="155">
        <v>9</v>
      </c>
      <c r="L43" s="155">
        <v>8</v>
      </c>
      <c r="M43" s="155">
        <v>0.259222222222222</v>
      </c>
      <c r="N43" s="155">
        <v>1.07740404040404</v>
      </c>
    </row>
    <row r="44" ht="14.5" customHeight="1">
      <c r="A44" t="s" s="158">
        <v>258</v>
      </c>
      <c r="B44" s="159"/>
      <c r="C44" s="160"/>
      <c r="D44" s="270">
        <f>SUM(D43:D43)</f>
        <v>22</v>
      </c>
      <c r="E44" s="241">
        <f>SUM(E43:E43)</f>
        <v>18</v>
      </c>
      <c r="F44" s="162">
        <f>E44/D44</f>
        <v>0.818181818181818</v>
      </c>
      <c r="G44" s="242">
        <f>SUM(G43:G43)</f>
        <v>15</v>
      </c>
      <c r="H44" s="161">
        <f>SUM(H43:H43)</f>
        <v>2</v>
      </c>
      <c r="I44" s="161">
        <f>SUM(I43:I43)</f>
        <v>0</v>
      </c>
      <c r="J44" s="161">
        <f>SUM(J43:J43)</f>
        <v>1</v>
      </c>
      <c r="K44" s="161">
        <f>SUM(K43:K43)</f>
        <v>9</v>
      </c>
      <c r="L44" s="161">
        <f>SUM(L43:L43)</f>
        <v>8</v>
      </c>
      <c r="M44" s="162">
        <f>(H44*1.33+I44*1.67+J44*2)/E44</f>
        <v>0.258888888888889</v>
      </c>
      <c r="N44" s="161">
        <f>M44+F44</f>
        <v>1.07707070707071</v>
      </c>
    </row>
    <row r="45" ht="14.5" customHeight="1">
      <c r="A45" s="151"/>
      <c r="B45" s="152"/>
      <c r="C45" s="153"/>
      <c r="D45" s="152"/>
      <c r="E45" s="152"/>
      <c r="F45" s="152"/>
      <c r="G45" s="152"/>
      <c r="H45" s="152"/>
      <c r="I45" s="152"/>
      <c r="J45" s="152"/>
      <c r="K45" s="152"/>
      <c r="L45" s="152"/>
      <c r="M45" s="152"/>
      <c r="N45" s="152"/>
    </row>
    <row r="46" ht="14.5" customHeight="1">
      <c r="A46" t="s" s="163">
        <v>78</v>
      </c>
      <c r="B46" s="155">
        <v>2018</v>
      </c>
      <c r="C46" t="s" s="156">
        <v>265</v>
      </c>
      <c r="D46" s="155">
        <v>21</v>
      </c>
      <c r="E46" s="155">
        <v>10</v>
      </c>
      <c r="F46" s="155">
        <v>0.476190476190476</v>
      </c>
      <c r="G46" s="155">
        <v>9</v>
      </c>
      <c r="H46" s="155">
        <v>1</v>
      </c>
      <c r="I46" s="155">
        <v>0</v>
      </c>
      <c r="J46" s="155">
        <v>0</v>
      </c>
      <c r="K46" s="155">
        <v>6</v>
      </c>
      <c r="L46" s="155">
        <v>8</v>
      </c>
      <c r="M46" s="155">
        <v>0.1333</v>
      </c>
      <c r="N46" s="155">
        <v>0.609490476190476</v>
      </c>
    </row>
    <row r="47" ht="14.5" customHeight="1">
      <c r="A47" t="s" s="158">
        <v>258</v>
      </c>
      <c r="B47" s="159"/>
      <c r="C47" s="160"/>
      <c r="D47" s="270">
        <f>D46</f>
        <v>21</v>
      </c>
      <c r="E47" s="241">
        <f>E46</f>
        <v>10</v>
      </c>
      <c r="F47" s="162">
        <f>E47/D47</f>
        <v>0.476190476190476</v>
      </c>
      <c r="G47" s="242">
        <f>G46</f>
        <v>9</v>
      </c>
      <c r="H47" s="161">
        <f>H46</f>
        <v>1</v>
      </c>
      <c r="I47" s="161">
        <f>I46</f>
        <v>0</v>
      </c>
      <c r="J47" s="161">
        <f>J46</f>
        <v>0</v>
      </c>
      <c r="K47" s="241">
        <f>K46</f>
        <v>6</v>
      </c>
      <c r="L47" s="243">
        <f>L46</f>
        <v>8</v>
      </c>
      <c r="M47" s="162">
        <f>(H47*1.33+I47*1.67+J47*2)/E47</f>
        <v>0.133</v>
      </c>
      <c r="N47" s="161">
        <f>M47+F47</f>
        <v>0.6091904761904759</v>
      </c>
    </row>
    <row r="48" ht="14.5" customHeight="1">
      <c r="A48" s="151"/>
      <c r="B48" s="165"/>
      <c r="C48" s="165"/>
      <c r="D48" s="165"/>
      <c r="E48" s="165"/>
      <c r="F48" s="165"/>
      <c r="G48" s="165"/>
      <c r="H48" s="165"/>
      <c r="I48" s="165"/>
      <c r="J48" s="165"/>
      <c r="K48" s="165"/>
      <c r="L48" s="165"/>
      <c r="M48" s="165"/>
      <c r="N48" s="165"/>
    </row>
    <row r="49" ht="14.5" customHeight="1">
      <c r="A49" t="s" s="163">
        <v>197</v>
      </c>
      <c r="B49" s="155">
        <v>2017</v>
      </c>
      <c r="C49" t="s" s="156">
        <v>265</v>
      </c>
      <c r="D49" s="155">
        <v>73</v>
      </c>
      <c r="E49" s="155">
        <v>37</v>
      </c>
      <c r="F49" s="155">
        <v>0.506849315068493</v>
      </c>
      <c r="G49" s="155">
        <v>37</v>
      </c>
      <c r="H49" s="155">
        <v>0</v>
      </c>
      <c r="I49" s="155">
        <v>0</v>
      </c>
      <c r="J49" s="155">
        <v>0</v>
      </c>
      <c r="K49" s="155">
        <v>16</v>
      </c>
      <c r="L49" s="155">
        <v>20</v>
      </c>
      <c r="M49" s="155">
        <v>0</v>
      </c>
      <c r="N49" s="155">
        <v>0.506849315068493</v>
      </c>
    </row>
    <row r="50" ht="14.5" customHeight="1">
      <c r="A50" t="s" s="158">
        <v>258</v>
      </c>
      <c r="B50" s="159"/>
      <c r="C50" s="160"/>
      <c r="D50" s="270">
        <f>SUM(D49:D49)</f>
        <v>73</v>
      </c>
      <c r="E50" s="241">
        <f>SUM(E49:E49)</f>
        <v>37</v>
      </c>
      <c r="F50" s="162">
        <f>E50/D50</f>
        <v>0.506849315068493</v>
      </c>
      <c r="G50" s="242">
        <f>SUM(G49:G49)</f>
        <v>37</v>
      </c>
      <c r="H50" s="243">
        <f>SUM(H49:H49)</f>
        <v>0</v>
      </c>
      <c r="I50" s="161">
        <f>SUM(I49:I49)</f>
        <v>0</v>
      </c>
      <c r="J50" s="161">
        <f>SUM(J49:J49)</f>
        <v>0</v>
      </c>
      <c r="K50" s="241">
        <f>SUM(K49:K49)</f>
        <v>16</v>
      </c>
      <c r="L50" s="243">
        <f>SUM(L49:L49)</f>
        <v>20</v>
      </c>
      <c r="M50" s="162">
        <f>(H50*1.33+I50*1.67+J50*2)/E50</f>
        <v>0</v>
      </c>
      <c r="N50" s="161">
        <f>M50+F50</f>
        <v>0.506849315068493</v>
      </c>
    </row>
    <row r="51" ht="14.5" customHeight="1">
      <c r="A51" s="151"/>
      <c r="B51" s="165"/>
      <c r="C51" s="165"/>
      <c r="D51" s="165"/>
      <c r="E51" s="165"/>
      <c r="F51" s="165"/>
      <c r="G51" s="165"/>
      <c r="H51" s="165"/>
      <c r="I51" s="165"/>
      <c r="J51" s="165"/>
      <c r="K51" s="165"/>
      <c r="L51" s="165"/>
      <c r="M51" s="165"/>
      <c r="N51" s="165"/>
    </row>
    <row r="52" ht="14.5" customHeight="1">
      <c r="A52" t="s" s="163">
        <v>138</v>
      </c>
      <c r="B52" s="155">
        <v>2018</v>
      </c>
      <c r="C52" t="s" s="156">
        <v>265</v>
      </c>
      <c r="D52" s="155">
        <v>26</v>
      </c>
      <c r="E52" s="155">
        <v>15</v>
      </c>
      <c r="F52" s="155">
        <v>0.576923076923077</v>
      </c>
      <c r="G52" s="155">
        <v>15</v>
      </c>
      <c r="H52" s="155">
        <v>0</v>
      </c>
      <c r="I52" s="155">
        <v>0</v>
      </c>
      <c r="J52" s="155">
        <v>0</v>
      </c>
      <c r="K52" s="155">
        <v>10</v>
      </c>
      <c r="L52" s="155">
        <v>9</v>
      </c>
      <c r="M52" s="155">
        <v>0</v>
      </c>
      <c r="N52" s="155">
        <v>0.576923076923077</v>
      </c>
    </row>
    <row r="53" ht="14.5" customHeight="1">
      <c r="A53" t="s" s="158">
        <v>258</v>
      </c>
      <c r="B53" s="159"/>
      <c r="C53" s="160"/>
      <c r="D53" s="270">
        <f>SUM(D52:D52)</f>
        <v>26</v>
      </c>
      <c r="E53" s="241">
        <f>SUM(E52:E52)</f>
        <v>15</v>
      </c>
      <c r="F53" s="162">
        <f>E53/D53</f>
        <v>0.576923076923077</v>
      </c>
      <c r="G53" s="242">
        <f>SUM(G52:G52)</f>
        <v>15</v>
      </c>
      <c r="H53" s="243">
        <f>SUM(H52:H52)</f>
        <v>0</v>
      </c>
      <c r="I53" s="244">
        <f>SUM(I52:I52)</f>
        <v>0</v>
      </c>
      <c r="J53" s="240">
        <f>SUM(J52:J52)</f>
        <v>0</v>
      </c>
      <c r="K53" s="241">
        <f>SUM(K52:K52)</f>
        <v>10</v>
      </c>
      <c r="L53" s="243">
        <f>SUM(L52:L52)</f>
        <v>9</v>
      </c>
      <c r="M53" s="162">
        <f>(H53*1.33+I53*1.67+J53*2)/E53</f>
        <v>0</v>
      </c>
      <c r="N53" s="161">
        <f>M53+F53</f>
        <v>0.576923076923077</v>
      </c>
    </row>
    <row r="54" ht="14.5" customHeight="1">
      <c r="A54" s="151"/>
      <c r="B54" s="152"/>
      <c r="C54" s="165"/>
      <c r="D54" s="152"/>
      <c r="E54" s="152"/>
      <c r="F54" s="152"/>
      <c r="G54" s="152"/>
      <c r="H54" s="152"/>
      <c r="I54" s="152"/>
      <c r="J54" s="152"/>
      <c r="K54" s="152"/>
      <c r="L54" s="152"/>
      <c r="M54" s="152"/>
      <c r="N54" s="152"/>
    </row>
    <row r="55" ht="14.5" customHeight="1">
      <c r="A55" t="s" s="163">
        <v>191</v>
      </c>
      <c r="B55" s="155">
        <v>2018</v>
      </c>
      <c r="C55" t="s" s="156">
        <v>265</v>
      </c>
      <c r="D55" s="155">
        <v>30</v>
      </c>
      <c r="E55" s="155">
        <v>13</v>
      </c>
      <c r="F55" s="155">
        <v>0.433333333333333</v>
      </c>
      <c r="G55" s="155">
        <v>12</v>
      </c>
      <c r="H55" s="155">
        <v>1</v>
      </c>
      <c r="I55" s="155">
        <v>0</v>
      </c>
      <c r="J55" s="155">
        <v>0</v>
      </c>
      <c r="K55" s="155">
        <v>4</v>
      </c>
      <c r="L55" s="155">
        <v>6</v>
      </c>
      <c r="M55" s="155">
        <v>0.102538461538462</v>
      </c>
      <c r="N55" s="155">
        <v>0.535871794871795</v>
      </c>
    </row>
    <row r="56" ht="14.5" customHeight="1">
      <c r="A56" t="s" s="158">
        <v>258</v>
      </c>
      <c r="B56" s="159"/>
      <c r="C56" s="160"/>
      <c r="D56" s="270">
        <f>SUM(D55:D55)</f>
        <v>30</v>
      </c>
      <c r="E56" s="241">
        <f>SUM(E55:E55)</f>
        <v>13</v>
      </c>
      <c r="F56" s="162">
        <f>E56/D56</f>
        <v>0.433333333333333</v>
      </c>
      <c r="G56" s="242">
        <f>SUM(G55:G55)</f>
        <v>12</v>
      </c>
      <c r="H56" s="243">
        <f>SUM(H55:H55)</f>
        <v>1</v>
      </c>
      <c r="I56" s="161">
        <f>SUM(I55:I55)</f>
        <v>0</v>
      </c>
      <c r="J56" s="240">
        <f>SUM(J55:J55)</f>
        <v>0</v>
      </c>
      <c r="K56" s="241">
        <f>SUM(K55:K55)</f>
        <v>4</v>
      </c>
      <c r="L56" s="243">
        <f>SUM(L55:L55)</f>
        <v>6</v>
      </c>
      <c r="M56" s="162">
        <f>(H56*1.33+I56*1.67+J56*2)/E56</f>
        <v>0.102307692307692</v>
      </c>
      <c r="N56" s="161">
        <f>M56+F56</f>
        <v>0.535641025641025</v>
      </c>
    </row>
    <row r="57" ht="14.5" customHeight="1">
      <c r="A57" s="151"/>
      <c r="B57" s="152"/>
      <c r="C57" s="165"/>
      <c r="D57" s="152"/>
      <c r="E57" s="152"/>
      <c r="F57" s="152"/>
      <c r="G57" s="152"/>
      <c r="H57" s="152"/>
      <c r="I57" s="152"/>
      <c r="J57" s="152"/>
      <c r="K57" s="152"/>
      <c r="L57" s="152"/>
      <c r="M57" s="152"/>
      <c r="N57" s="152"/>
    </row>
    <row r="58" ht="14.5" customHeight="1">
      <c r="A58" t="s" s="154">
        <v>190</v>
      </c>
      <c r="B58" s="155">
        <v>2018</v>
      </c>
      <c r="C58" t="s" s="156">
        <v>265</v>
      </c>
      <c r="D58" s="155">
        <v>36</v>
      </c>
      <c r="E58" s="155">
        <v>15</v>
      </c>
      <c r="F58" s="155">
        <v>0.416666666666667</v>
      </c>
      <c r="G58" s="155">
        <v>15</v>
      </c>
      <c r="H58" s="155">
        <v>0</v>
      </c>
      <c r="I58" s="155">
        <v>0</v>
      </c>
      <c r="J58" s="155">
        <v>0</v>
      </c>
      <c r="K58" s="155">
        <v>6</v>
      </c>
      <c r="L58" s="155">
        <v>9</v>
      </c>
      <c r="M58" s="155">
        <v>0</v>
      </c>
      <c r="N58" s="155">
        <v>0.416666666666667</v>
      </c>
    </row>
    <row r="59" ht="14.5" customHeight="1">
      <c r="A59" t="s" s="158">
        <v>258</v>
      </c>
      <c r="B59" s="159"/>
      <c r="C59" s="160"/>
      <c r="D59" s="270">
        <f>SUM(D58:D58)</f>
        <v>36</v>
      </c>
      <c r="E59" s="241">
        <f>SUM(E58:E58)</f>
        <v>15</v>
      </c>
      <c r="F59" s="162">
        <f>E59/D59</f>
        <v>0.416666666666667</v>
      </c>
      <c r="G59" s="242">
        <f>SUM(G58:G58)</f>
        <v>15</v>
      </c>
      <c r="H59" s="161">
        <f>SUM(H58:H58)</f>
        <v>0</v>
      </c>
      <c r="I59" s="161">
        <f>SUM(I58:I58)</f>
        <v>0</v>
      </c>
      <c r="J59" s="161">
        <f>SUM(J58:J58)</f>
        <v>0</v>
      </c>
      <c r="K59" s="241">
        <f>SUM(K58:K58)</f>
        <v>6</v>
      </c>
      <c r="L59" s="243">
        <f>SUM(L58:L58)</f>
        <v>9</v>
      </c>
      <c r="M59" s="162">
        <f>(H59*1.33+I59*1.67+J59*2)/E59</f>
        <v>0</v>
      </c>
      <c r="N59" s="161">
        <f>M59+F59</f>
        <v>0.416666666666667</v>
      </c>
    </row>
    <row r="60" ht="14.5" customHeight="1">
      <c r="A60" s="151"/>
      <c r="B60" s="165"/>
      <c r="C60" s="165"/>
      <c r="D60" s="165"/>
      <c r="E60" s="165"/>
      <c r="F60" s="165"/>
      <c r="G60" s="165"/>
      <c r="H60" s="165"/>
      <c r="I60" s="165"/>
      <c r="J60" s="165"/>
      <c r="K60" s="165"/>
      <c r="L60" s="165"/>
      <c r="M60" s="165"/>
      <c r="N60" s="165"/>
    </row>
    <row r="61" ht="14.5" customHeight="1">
      <c r="A61" t="s" s="163">
        <v>142</v>
      </c>
      <c r="B61" s="155">
        <v>2017</v>
      </c>
      <c r="C61" t="s" s="156">
        <v>265</v>
      </c>
      <c r="D61" s="155">
        <v>40</v>
      </c>
      <c r="E61" s="155">
        <v>27</v>
      </c>
      <c r="F61" s="155">
        <v>0.675</v>
      </c>
      <c r="G61" s="155">
        <v>27</v>
      </c>
      <c r="H61" s="155">
        <v>0</v>
      </c>
      <c r="I61" s="155">
        <v>0</v>
      </c>
      <c r="J61" s="155">
        <v>0</v>
      </c>
      <c r="K61" s="155">
        <v>8</v>
      </c>
      <c r="L61" s="155">
        <v>16</v>
      </c>
      <c r="M61" s="155">
        <v>0</v>
      </c>
      <c r="N61" s="155">
        <v>0.675</v>
      </c>
    </row>
    <row r="62" ht="14.5" customHeight="1">
      <c r="A62" t="s" s="158">
        <v>258</v>
      </c>
      <c r="B62" s="159"/>
      <c r="C62" s="160"/>
      <c r="D62" s="270">
        <f>SUM(D61:D61)</f>
        <v>40</v>
      </c>
      <c r="E62" s="241">
        <f>SUM(E61:E61)</f>
        <v>27</v>
      </c>
      <c r="F62" s="162">
        <f>E62/D62</f>
        <v>0.675</v>
      </c>
      <c r="G62" s="242">
        <f>SUM(G61:G61)</f>
        <v>27</v>
      </c>
      <c r="H62" s="243">
        <f>SUM(H61:H61)</f>
        <v>0</v>
      </c>
      <c r="I62" s="161">
        <f>SUM(I61:I61)</f>
        <v>0</v>
      </c>
      <c r="J62" s="161">
        <f>SUM(J61:J61)</f>
        <v>0</v>
      </c>
      <c r="K62" s="241">
        <f>SUM(K61:K61)</f>
        <v>8</v>
      </c>
      <c r="L62" s="243">
        <f>SUM(L61:L61)</f>
        <v>16</v>
      </c>
      <c r="M62" s="162">
        <f>(H62*1.33+I62*1.67+J62*2)/E62</f>
        <v>0</v>
      </c>
      <c r="N62" s="161">
        <f>M62+F62</f>
        <v>0.675</v>
      </c>
    </row>
    <row r="63" ht="14.5" customHeight="1">
      <c r="A63" s="151"/>
      <c r="B63" s="152"/>
      <c r="C63" s="165"/>
      <c r="D63" s="152"/>
      <c r="E63" s="152"/>
      <c r="F63" s="152"/>
      <c r="G63" s="152"/>
      <c r="H63" s="152"/>
      <c r="I63" s="152"/>
      <c r="J63" s="152"/>
      <c r="K63" s="152"/>
      <c r="L63" s="152"/>
      <c r="M63" s="152"/>
      <c r="N63" s="152"/>
    </row>
    <row r="64" ht="14.5" customHeight="1">
      <c r="A64" t="s" s="163">
        <v>201</v>
      </c>
      <c r="B64" s="155">
        <v>2017</v>
      </c>
      <c r="C64" t="s" s="156">
        <v>265</v>
      </c>
      <c r="D64" s="155">
        <v>57</v>
      </c>
      <c r="E64" s="155">
        <v>43</v>
      </c>
      <c r="F64" s="155">
        <v>0.754385964912281</v>
      </c>
      <c r="G64" s="155">
        <v>31</v>
      </c>
      <c r="H64" s="155">
        <v>10</v>
      </c>
      <c r="I64" s="155">
        <v>1</v>
      </c>
      <c r="J64" s="155">
        <v>1</v>
      </c>
      <c r="K64" s="155">
        <v>18</v>
      </c>
      <c r="L64" s="155">
        <v>24</v>
      </c>
      <c r="M64" s="155">
        <v>0.395279069767442</v>
      </c>
      <c r="N64" s="155">
        <v>1.14966503467972</v>
      </c>
    </row>
    <row r="65" ht="14.5" customHeight="1">
      <c r="A65" t="s" s="158">
        <v>258</v>
      </c>
      <c r="B65" s="159"/>
      <c r="C65" s="160"/>
      <c r="D65" s="270">
        <f>D64</f>
        <v>57</v>
      </c>
      <c r="E65" s="241">
        <f>E64</f>
        <v>43</v>
      </c>
      <c r="F65" s="162">
        <f>E65/D65</f>
        <v>0.754385964912281</v>
      </c>
      <c r="G65" s="242">
        <f>G64</f>
        <v>31</v>
      </c>
      <c r="H65" s="243">
        <f>H64</f>
        <v>10</v>
      </c>
      <c r="I65" s="161">
        <f>I64</f>
        <v>1</v>
      </c>
      <c r="J65" s="161">
        <f>J64</f>
        <v>1</v>
      </c>
      <c r="K65" s="241">
        <f>K64</f>
        <v>18</v>
      </c>
      <c r="L65" s="243">
        <f>L64</f>
        <v>24</v>
      </c>
      <c r="M65" s="162">
        <f>(H65*1.33+I65*1.67+J65*2)/E65</f>
        <v>0.394651162790698</v>
      </c>
      <c r="N65" s="161">
        <f>M65+F65</f>
        <v>1.14903712770298</v>
      </c>
    </row>
    <row r="66" ht="14.5" customHeight="1">
      <c r="A66" s="151"/>
      <c r="B66" s="152"/>
      <c r="C66" s="165"/>
      <c r="D66" s="152"/>
      <c r="E66" s="152"/>
      <c r="F66" s="152"/>
      <c r="G66" s="152"/>
      <c r="H66" s="152"/>
      <c r="I66" s="152"/>
      <c r="J66" s="152"/>
      <c r="K66" s="152"/>
      <c r="L66" s="152"/>
      <c r="M66" s="152"/>
      <c r="N66" s="152"/>
    </row>
    <row r="67" ht="14.5" customHeight="1">
      <c r="A67" t="s" s="163">
        <v>85</v>
      </c>
      <c r="B67" s="155">
        <v>2018</v>
      </c>
      <c r="C67" t="s" s="156">
        <v>265</v>
      </c>
      <c r="D67" s="155">
        <v>53</v>
      </c>
      <c r="E67" s="155">
        <v>38</v>
      </c>
      <c r="F67" s="155">
        <v>0.716981132075472</v>
      </c>
      <c r="G67" s="155">
        <v>22</v>
      </c>
      <c r="H67" s="155">
        <v>10</v>
      </c>
      <c r="I67" s="155">
        <v>3</v>
      </c>
      <c r="J67" s="155">
        <v>3</v>
      </c>
      <c r="K67" s="155">
        <v>22</v>
      </c>
      <c r="L67" s="155">
        <v>25</v>
      </c>
      <c r="M67" s="155">
        <v>0.640289473684211</v>
      </c>
      <c r="N67" s="155">
        <v>1.35727060575968</v>
      </c>
    </row>
    <row r="68" ht="14.5" customHeight="1">
      <c r="A68" t="s" s="158">
        <v>258</v>
      </c>
      <c r="B68" s="159"/>
      <c r="C68" s="160"/>
      <c r="D68" s="270">
        <f>SUM(D67:D67)</f>
        <v>53</v>
      </c>
      <c r="E68" s="241">
        <f>SUM(E67:E67)</f>
        <v>38</v>
      </c>
      <c r="F68" s="162">
        <f>E68/D68</f>
        <v>0.716981132075472</v>
      </c>
      <c r="G68" s="242">
        <f>SUM(G67:G67)</f>
        <v>22</v>
      </c>
      <c r="H68" s="161">
        <f>SUM(H67:H67)</f>
        <v>10</v>
      </c>
      <c r="I68" s="161">
        <f>SUM(I67:I67)</f>
        <v>3</v>
      </c>
      <c r="J68" s="161">
        <f>SUM(J67:J67)</f>
        <v>3</v>
      </c>
      <c r="K68" s="161">
        <f>SUM(K67:K67)</f>
        <v>22</v>
      </c>
      <c r="L68" s="161">
        <f>SUM(L67:L67)</f>
        <v>25</v>
      </c>
      <c r="M68" s="162">
        <f>(H68*1.33+I68*1.67+J68*2)/E68</f>
        <v>0.639736842105263</v>
      </c>
      <c r="N68" s="161">
        <f>M68+F68</f>
        <v>1.35671797418074</v>
      </c>
    </row>
    <row r="69" ht="14.5" customHeight="1">
      <c r="A69" s="151"/>
      <c r="B69" s="152"/>
      <c r="C69" s="165"/>
      <c r="D69" s="152"/>
      <c r="E69" s="152"/>
      <c r="F69" s="152"/>
      <c r="G69" s="152"/>
      <c r="H69" s="152"/>
      <c r="I69" s="152"/>
      <c r="J69" s="152"/>
      <c r="K69" s="152"/>
      <c r="L69" s="152"/>
      <c r="M69" s="152"/>
      <c r="N69" s="152"/>
    </row>
    <row r="70" ht="14.5" customHeight="1">
      <c r="A70" t="s" s="163">
        <v>145</v>
      </c>
      <c r="B70" s="155">
        <v>2018</v>
      </c>
      <c r="C70" t="s" s="156">
        <v>265</v>
      </c>
      <c r="D70" s="155">
        <v>47</v>
      </c>
      <c r="E70" s="155">
        <v>31</v>
      </c>
      <c r="F70" s="155">
        <v>0.659574468085106</v>
      </c>
      <c r="G70" s="155">
        <v>30</v>
      </c>
      <c r="H70" s="155">
        <v>1</v>
      </c>
      <c r="I70" s="155">
        <v>0</v>
      </c>
      <c r="J70" s="155">
        <v>0</v>
      </c>
      <c r="K70" s="155">
        <v>6</v>
      </c>
      <c r="L70" s="155">
        <v>18</v>
      </c>
      <c r="M70" s="155">
        <v>0.043</v>
      </c>
      <c r="N70" s="155">
        <v>0.702574468085106</v>
      </c>
    </row>
    <row r="71" ht="14.5" customHeight="1">
      <c r="A71" t="s" s="158">
        <v>258</v>
      </c>
      <c r="B71" s="159"/>
      <c r="C71" s="160"/>
      <c r="D71" s="270">
        <f>SUM(D70:D70)</f>
        <v>47</v>
      </c>
      <c r="E71" s="241">
        <f>SUM(E70:E70)</f>
        <v>31</v>
      </c>
      <c r="F71" s="162">
        <f>E71/D71</f>
        <v>0.659574468085106</v>
      </c>
      <c r="G71" s="242">
        <f>SUM(G70:G70)</f>
        <v>30</v>
      </c>
      <c r="H71" s="243">
        <f>SUM(H70:H70)</f>
        <v>1</v>
      </c>
      <c r="I71" s="161">
        <f>SUM(I70:I70)</f>
        <v>0</v>
      </c>
      <c r="J71" s="240">
        <f>SUM(J70:J70)</f>
        <v>0</v>
      </c>
      <c r="K71" s="241">
        <f>SUM(K70:K70)</f>
        <v>6</v>
      </c>
      <c r="L71" s="243">
        <f>SUM(L70:L70)</f>
        <v>18</v>
      </c>
      <c r="M71" s="162">
        <f>(H71*1.33+I71*1.67+J71*2)/E71</f>
        <v>0.0429032258064516</v>
      </c>
      <c r="N71" s="161">
        <f>M71+F71</f>
        <v>0.702477693891558</v>
      </c>
    </row>
    <row r="72" ht="14.5" customHeight="1">
      <c r="A72" s="271"/>
      <c r="B72" s="272"/>
      <c r="C72" s="273"/>
      <c r="D72" s="274"/>
      <c r="E72" s="275"/>
      <c r="F72" s="276"/>
      <c r="G72" s="277"/>
      <c r="H72" s="278"/>
      <c r="I72" s="272"/>
      <c r="J72" s="274"/>
      <c r="K72" s="275"/>
      <c r="L72" s="278"/>
      <c r="M72" s="276"/>
      <c r="N72" s="272"/>
    </row>
    <row r="73" ht="14.5" customHeight="1">
      <c r="A73" t="s" s="163">
        <v>149</v>
      </c>
      <c r="B73" s="155">
        <v>2018</v>
      </c>
      <c r="C73" t="s" s="156">
        <v>265</v>
      </c>
      <c r="D73" s="155">
        <v>4</v>
      </c>
      <c r="E73" s="155">
        <v>1</v>
      </c>
      <c r="F73" s="155">
        <v>0.25</v>
      </c>
      <c r="G73" s="155">
        <v>1</v>
      </c>
      <c r="H73" s="155">
        <v>0</v>
      </c>
      <c r="I73" s="155">
        <v>0</v>
      </c>
      <c r="J73" s="155">
        <v>0</v>
      </c>
      <c r="K73" s="155">
        <v>0</v>
      </c>
      <c r="L73" s="155">
        <v>0</v>
      </c>
      <c r="M73" s="155">
        <v>0</v>
      </c>
      <c r="N73" s="155">
        <v>0.25</v>
      </c>
    </row>
    <row r="74" ht="14.5" customHeight="1">
      <c r="A74" t="s" s="158">
        <v>258</v>
      </c>
      <c r="B74" s="159"/>
      <c r="C74" s="160"/>
      <c r="D74" s="270">
        <f>SUM(D73:D73)</f>
        <v>4</v>
      </c>
      <c r="E74" s="241">
        <f>SUM(E73:E73)</f>
        <v>1</v>
      </c>
      <c r="F74" s="162">
        <f>E74/D74</f>
        <v>0.25</v>
      </c>
      <c r="G74" s="242">
        <f>SUM(G73:G73)</f>
        <v>1</v>
      </c>
      <c r="H74" s="243">
        <f>SUM(H73:H73)</f>
        <v>0</v>
      </c>
      <c r="I74" s="161">
        <f>SUM(I73:I73)</f>
        <v>0</v>
      </c>
      <c r="J74" s="240">
        <f>SUM(J73:J73)</f>
        <v>0</v>
      </c>
      <c r="K74" s="241">
        <f>SUM(K73:K73)</f>
        <v>0</v>
      </c>
      <c r="L74" s="243">
        <f>SUM(L73:L73)</f>
        <v>0</v>
      </c>
      <c r="M74" s="162">
        <f>(H74*1.33+I74*1.67+J74*2)/E74</f>
        <v>0</v>
      </c>
      <c r="N74" s="161">
        <f>M74+F74</f>
        <v>0.25</v>
      </c>
    </row>
    <row r="75" ht="14.5" customHeight="1">
      <c r="A75" s="318"/>
      <c r="B75" s="319"/>
      <c r="C75" s="320"/>
      <c r="D75" s="320"/>
      <c r="E75" s="320"/>
      <c r="F75" s="320"/>
      <c r="G75" s="320"/>
      <c r="H75" s="320"/>
      <c r="I75" s="320"/>
      <c r="J75" s="320"/>
      <c r="K75" s="320"/>
      <c r="L75" s="320"/>
      <c r="M75" s="320"/>
      <c r="N75" s="320"/>
    </row>
    <row r="76" ht="14.5" customHeight="1">
      <c r="A76" t="s" s="154">
        <v>132</v>
      </c>
      <c r="B76" s="155">
        <v>2017</v>
      </c>
      <c r="C76" t="s" s="156">
        <v>265</v>
      </c>
      <c r="D76" s="155">
        <v>43</v>
      </c>
      <c r="E76" s="155">
        <v>34</v>
      </c>
      <c r="F76" s="155">
        <v>0.7906976744186049</v>
      </c>
      <c r="G76" s="155">
        <v>16</v>
      </c>
      <c r="H76" s="155">
        <v>9</v>
      </c>
      <c r="I76" s="155">
        <v>3</v>
      </c>
      <c r="J76" s="155">
        <v>5</v>
      </c>
      <c r="K76" s="155">
        <v>30</v>
      </c>
      <c r="L76" s="155">
        <v>24</v>
      </c>
      <c r="M76" s="155">
        <v>0.794058823529412</v>
      </c>
      <c r="N76" s="155">
        <v>1.58475649794802</v>
      </c>
    </row>
    <row r="77" ht="14.5" customHeight="1">
      <c r="A77" t="s" s="154">
        <v>132</v>
      </c>
      <c r="B77" s="155">
        <v>2018</v>
      </c>
      <c r="C77" t="s" s="156">
        <v>265</v>
      </c>
      <c r="D77" s="155">
        <v>30</v>
      </c>
      <c r="E77" s="155">
        <v>22</v>
      </c>
      <c r="F77" s="155">
        <v>0.7333333333333329</v>
      </c>
      <c r="G77" s="155">
        <v>15</v>
      </c>
      <c r="H77" s="155">
        <v>4</v>
      </c>
      <c r="I77" s="155">
        <v>2</v>
      </c>
      <c r="J77" s="155">
        <v>1</v>
      </c>
      <c r="K77" s="155">
        <v>16</v>
      </c>
      <c r="L77" s="155">
        <v>8</v>
      </c>
      <c r="M77" s="155">
        <v>0.484818181818182</v>
      </c>
      <c r="N77" s="155">
        <v>1.21815151515151</v>
      </c>
    </row>
    <row r="78" ht="14.5" customHeight="1">
      <c r="A78" t="s" s="158">
        <v>258</v>
      </c>
      <c r="B78" s="159"/>
      <c r="C78" s="160"/>
      <c r="D78" s="270">
        <f>SUM(D76:D77)</f>
        <v>73</v>
      </c>
      <c r="E78" s="270">
        <f>SUM(E76:E77)</f>
        <v>56</v>
      </c>
      <c r="F78" s="162">
        <f>E78/D78</f>
        <v>0.7671232876712329</v>
      </c>
      <c r="G78" s="242">
        <f>SUM(G76:G77)</f>
        <v>31</v>
      </c>
      <c r="H78" s="242">
        <f>SUM(H76:H77)</f>
        <v>13</v>
      </c>
      <c r="I78" s="242">
        <f>SUM(I76:I77)</f>
        <v>5</v>
      </c>
      <c r="J78" s="242">
        <f>SUM(J76:J77)</f>
        <v>6</v>
      </c>
      <c r="K78" s="242">
        <f>SUM(K76:K77)</f>
        <v>46</v>
      </c>
      <c r="L78" s="242">
        <f>SUM(L76:L77)</f>
        <v>32</v>
      </c>
      <c r="M78" s="162">
        <f>(H78*1.33+I78*1.67+J78*2)/E78</f>
        <v>0.672142857142857</v>
      </c>
      <c r="N78" s="161">
        <f>M78+F78</f>
        <v>1.43926614481409</v>
      </c>
    </row>
    <row r="79" ht="14.4" customHeight="1">
      <c r="A79" s="321"/>
      <c r="B79" s="322"/>
      <c r="C79" s="323"/>
      <c r="D79" s="323"/>
      <c r="E79" s="323"/>
      <c r="F79" s="323"/>
      <c r="G79" s="323"/>
      <c r="H79" s="323"/>
      <c r="I79" s="323"/>
      <c r="J79" s="323"/>
      <c r="K79" s="323"/>
      <c r="L79" s="323"/>
      <c r="M79" s="323"/>
      <c r="N79" s="323"/>
    </row>
    <row r="80" ht="14.35" customHeight="1">
      <c r="A80" s="84"/>
      <c r="B80" s="324"/>
      <c r="C80" s="325"/>
      <c r="D80" s="325"/>
      <c r="E80" s="325"/>
      <c r="F80" s="325"/>
      <c r="G80" s="325"/>
      <c r="H80" s="325"/>
      <c r="I80" s="325"/>
      <c r="J80" s="325"/>
      <c r="K80" s="325"/>
      <c r="L80" s="325"/>
      <c r="M80" s="325"/>
      <c r="N80" s="325"/>
    </row>
    <row r="81" ht="14.35" customHeight="1">
      <c r="A81" s="84"/>
      <c r="B81" s="324"/>
      <c r="C81" s="325"/>
      <c r="D81" s="325"/>
      <c r="E81" s="325"/>
      <c r="F81" s="325"/>
      <c r="G81" s="325"/>
      <c r="H81" s="325"/>
      <c r="I81" s="325"/>
      <c r="J81" s="325"/>
      <c r="K81" s="325"/>
      <c r="L81" s="325"/>
      <c r="M81" s="325"/>
      <c r="N81" s="325"/>
    </row>
    <row r="82" ht="14.35" customHeight="1">
      <c r="A82" s="84"/>
      <c r="B82" s="324"/>
      <c r="C82" s="325"/>
      <c r="D82" s="325"/>
      <c r="E82" s="325"/>
      <c r="F82" s="325"/>
      <c r="G82" s="325"/>
      <c r="H82" s="325"/>
      <c r="I82" s="325"/>
      <c r="J82" s="325"/>
      <c r="K82" s="325"/>
      <c r="L82" s="325"/>
      <c r="M82" s="325"/>
      <c r="N82" s="325"/>
    </row>
    <row r="83" ht="14.35" customHeight="1">
      <c r="A83" s="84"/>
      <c r="B83" s="324"/>
      <c r="C83" s="325"/>
      <c r="D83" s="325"/>
      <c r="E83" s="325"/>
      <c r="F83" s="325"/>
      <c r="G83" s="325"/>
      <c r="H83" s="325"/>
      <c r="I83" s="325"/>
      <c r="J83" s="325"/>
      <c r="K83" s="325"/>
      <c r="L83" s="325"/>
      <c r="M83" s="325"/>
      <c r="N83" s="325"/>
    </row>
    <row r="84" ht="14.4" customHeight="1">
      <c r="A84" s="326"/>
      <c r="B84" s="327"/>
      <c r="C84" s="328"/>
      <c r="D84" s="328"/>
      <c r="E84" s="328"/>
      <c r="F84" s="328"/>
      <c r="G84" s="328"/>
      <c r="H84" s="328"/>
      <c r="I84" s="328"/>
      <c r="J84" s="328"/>
      <c r="K84" s="328"/>
      <c r="L84" s="328"/>
      <c r="M84" s="328"/>
      <c r="N84" s="328"/>
    </row>
    <row r="85" ht="14.5" customHeight="1">
      <c r="A85" s="279"/>
      <c r="B85" s="280"/>
      <c r="C85" s="281"/>
      <c r="D85" s="282"/>
      <c r="E85" s="283"/>
      <c r="F85" s="284"/>
      <c r="G85" s="285"/>
      <c r="H85" s="286"/>
      <c r="I85" s="280"/>
      <c r="J85" s="282"/>
      <c r="K85" s="283"/>
      <c r="L85" s="286"/>
      <c r="M85" s="284"/>
      <c r="N85" s="280"/>
    </row>
    <row r="86" ht="14.5" customHeight="1">
      <c r="A86" s="151"/>
      <c r="B86" s="152"/>
      <c r="C86" s="153"/>
      <c r="D86" s="152"/>
      <c r="E86" s="152"/>
      <c r="F86" s="152"/>
      <c r="G86" s="152"/>
      <c r="H86" s="152"/>
      <c r="I86" s="152"/>
      <c r="J86" s="152"/>
      <c r="K86" s="152"/>
      <c r="L86" s="152"/>
      <c r="M86" s="152"/>
      <c r="N86" s="152"/>
    </row>
    <row r="87" ht="14.5" customHeight="1">
      <c r="A87" s="304"/>
      <c r="B87" s="159"/>
      <c r="C87" s="160"/>
      <c r="D87" s="305"/>
      <c r="E87" s="306"/>
      <c r="F87" s="162"/>
      <c r="G87" s="307"/>
      <c r="H87" s="308"/>
      <c r="I87" s="159"/>
      <c r="J87" s="309"/>
      <c r="K87" s="306"/>
      <c r="L87" s="308"/>
      <c r="M87" s="162"/>
      <c r="N87" s="159"/>
    </row>
    <row r="88" ht="14.5" customHeight="1">
      <c r="A88" s="151"/>
      <c r="B88" s="152"/>
      <c r="C88" s="153"/>
      <c r="D88" s="152"/>
      <c r="E88" s="152"/>
      <c r="F88" s="152"/>
      <c r="G88" s="152"/>
      <c r="H88" s="152"/>
      <c r="I88" s="152"/>
      <c r="J88" s="152"/>
      <c r="K88" s="152"/>
      <c r="L88" s="152"/>
      <c r="M88" s="152"/>
      <c r="N88" s="152"/>
    </row>
    <row r="89" ht="14.5" customHeight="1">
      <c r="A89" s="151"/>
      <c r="B89" s="152"/>
      <c r="C89" s="153"/>
      <c r="D89" s="152"/>
      <c r="E89" s="152"/>
      <c r="F89" s="152"/>
      <c r="G89" s="152"/>
      <c r="H89" s="152"/>
      <c r="I89" s="152"/>
      <c r="J89" s="152"/>
      <c r="K89" s="152"/>
      <c r="L89" s="152"/>
      <c r="M89" s="152"/>
      <c r="N89" s="152"/>
    </row>
    <row r="90" ht="14.5" customHeight="1">
      <c r="A90" s="304"/>
      <c r="B90" s="159"/>
      <c r="C90" s="160"/>
      <c r="D90" s="305"/>
      <c r="E90" s="306"/>
      <c r="F90" s="162"/>
      <c r="G90" s="307"/>
      <c r="H90" s="308"/>
      <c r="I90" s="159"/>
      <c r="J90" s="309"/>
      <c r="K90" s="306"/>
      <c r="L90" s="308"/>
      <c r="M90" s="162"/>
      <c r="N90" s="159"/>
    </row>
  </sheetData>
  <mergeCells count="1">
    <mergeCell ref="A1:N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26.xml><?xml version="1.0" encoding="utf-8"?>
<worksheet xmlns:r="http://schemas.openxmlformats.org/officeDocument/2006/relationships" xmlns="http://schemas.openxmlformats.org/spreadsheetml/2006/main">
  <dimension ref="A1:IQ55"/>
  <sheetViews>
    <sheetView workbookViewId="0" showGridLines="0" defaultGridColor="1"/>
  </sheetViews>
  <sheetFormatPr defaultColWidth="10.8333" defaultRowHeight="13" customHeight="1" outlineLevelRow="0" outlineLevelCol="0"/>
  <cols>
    <col min="1" max="1" width="5.35156" style="329" customWidth="1"/>
    <col min="2" max="2" width="19.1719" style="329" customWidth="1"/>
    <col min="3" max="3" width="4.17188" style="329" customWidth="1"/>
    <col min="4" max="4" width="1.5" style="329" customWidth="1"/>
    <col min="5" max="5" width="4.35156" style="329" customWidth="1"/>
    <col min="6" max="6" width="17.1719" style="329" customWidth="1"/>
    <col min="7" max="7" width="12.4219" style="329" customWidth="1"/>
    <col min="8" max="8" width="1.35156" style="329" customWidth="1"/>
    <col min="9" max="9" width="5.85156" style="329" customWidth="1"/>
    <col min="10" max="10" width="19.1719" style="329" customWidth="1"/>
    <col min="11" max="11" width="6" style="329" customWidth="1"/>
    <col min="12" max="12" width="1.85156" style="329" customWidth="1"/>
    <col min="13" max="13" width="6" style="329" customWidth="1"/>
    <col min="14" max="14" width="17" style="329" customWidth="1"/>
    <col min="15" max="15" width="6.10938" style="329" customWidth="1"/>
    <col min="16" max="16" width="1.72656" style="329" customWidth="1"/>
    <col min="17" max="17" width="6.27344" style="329" customWidth="1"/>
    <col min="18" max="18" width="17" style="329" customWidth="1"/>
    <col min="19" max="19" width="6.6875" style="329" customWidth="1"/>
    <col min="20" max="251" width="10.8516" style="329" customWidth="1"/>
    <col min="252" max="256" width="10.8516" style="329" customWidth="1"/>
  </cols>
  <sheetData>
    <row r="1" ht="15" customHeight="1">
      <c r="A1" t="s" s="330">
        <v>346</v>
      </c>
      <c r="B1" s="196"/>
      <c r="C1" s="196"/>
      <c r="D1" s="247"/>
      <c r="E1" t="s" s="330">
        <v>347</v>
      </c>
      <c r="F1" s="196"/>
      <c r="G1" s="196"/>
      <c r="H1" s="247"/>
      <c r="I1" t="s" s="330">
        <v>348</v>
      </c>
      <c r="J1" s="196"/>
      <c r="K1" s="196"/>
      <c r="L1" s="247"/>
      <c r="M1" t="s" s="330">
        <v>349</v>
      </c>
      <c r="N1" s="196"/>
      <c r="O1" s="196"/>
      <c r="P1" s="248"/>
      <c r="Q1" t="s" s="331">
        <v>350</v>
      </c>
      <c r="R1" s="249"/>
      <c r="S1" s="249"/>
      <c r="T1" s="200"/>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c r="FI1" s="201"/>
      <c r="FJ1" s="201"/>
      <c r="FK1" s="201"/>
      <c r="FL1" s="201"/>
      <c r="FM1" s="201"/>
      <c r="FN1" s="201"/>
      <c r="FO1" s="201"/>
      <c r="FP1" s="201"/>
      <c r="FQ1" s="201"/>
      <c r="FR1" s="201"/>
      <c r="FS1" s="201"/>
      <c r="FT1" s="201"/>
      <c r="FU1" s="201"/>
      <c r="FV1" s="201"/>
      <c r="FW1" s="201"/>
      <c r="FX1" s="201"/>
      <c r="FY1" s="201"/>
      <c r="FZ1" s="201"/>
      <c r="GA1" s="201"/>
      <c r="GB1" s="201"/>
      <c r="GC1" s="201"/>
      <c r="GD1" s="201"/>
      <c r="GE1" s="201"/>
      <c r="GF1" s="201"/>
      <c r="GG1" s="201"/>
      <c r="GH1" s="201"/>
      <c r="GI1" s="201"/>
      <c r="GJ1" s="201"/>
      <c r="GK1" s="201"/>
      <c r="GL1" s="201"/>
      <c r="GM1" s="201"/>
      <c r="GN1" s="201"/>
      <c r="GO1" s="201"/>
      <c r="GP1" s="201"/>
      <c r="GQ1" s="201"/>
      <c r="GR1" s="201"/>
      <c r="GS1" s="201"/>
      <c r="GT1" s="201"/>
      <c r="GU1" s="201"/>
      <c r="GV1" s="201"/>
      <c r="GW1" s="201"/>
      <c r="GX1" s="201"/>
      <c r="GY1" s="201"/>
      <c r="GZ1" s="201"/>
      <c r="HA1" s="201"/>
      <c r="HB1" s="201"/>
      <c r="HC1" s="201"/>
      <c r="HD1" s="201"/>
      <c r="HE1" s="201"/>
      <c r="HF1" s="201"/>
      <c r="HG1" s="201"/>
      <c r="HH1" s="201"/>
      <c r="HI1" s="201"/>
      <c r="HJ1" s="201"/>
      <c r="HK1" s="201"/>
      <c r="HL1" s="201"/>
      <c r="HM1" s="201"/>
      <c r="HN1" s="201"/>
      <c r="HO1" s="201"/>
      <c r="HP1" s="201"/>
      <c r="HQ1" s="201"/>
      <c r="HR1" s="201"/>
      <c r="HS1" s="201"/>
      <c r="HT1" s="201"/>
      <c r="HU1" s="201"/>
      <c r="HV1" s="201"/>
      <c r="HW1" s="201"/>
      <c r="HX1" s="201"/>
      <c r="HY1" s="201"/>
      <c r="HZ1" s="201"/>
      <c r="IA1" s="201"/>
      <c r="IB1" s="201"/>
      <c r="IC1" s="201"/>
      <c r="ID1" s="201"/>
      <c r="IE1" s="201"/>
      <c r="IF1" s="201"/>
      <c r="IG1" s="201"/>
      <c r="IH1" s="201"/>
      <c r="II1" s="201"/>
      <c r="IJ1" s="201"/>
      <c r="IK1" s="201"/>
      <c r="IL1" s="201"/>
      <c r="IM1" s="201"/>
      <c r="IN1" s="201"/>
      <c r="IO1" s="201"/>
      <c r="IP1" s="201"/>
      <c r="IQ1" s="202"/>
    </row>
    <row r="2" ht="15" customHeight="1">
      <c r="A2" s="203">
        <v>1</v>
      </c>
      <c r="B2" t="s" s="332">
        <v>235</v>
      </c>
      <c r="C2" s="333">
        <v>117</v>
      </c>
      <c r="D2" s="197"/>
      <c r="E2" s="203">
        <v>1</v>
      </c>
      <c r="F2" t="s" s="332">
        <v>123</v>
      </c>
      <c r="G2" s="333">
        <v>90</v>
      </c>
      <c r="H2" s="197"/>
      <c r="I2" s="203">
        <v>1</v>
      </c>
      <c r="J2" t="s" s="332">
        <v>235</v>
      </c>
      <c r="K2" s="333">
        <v>63</v>
      </c>
      <c r="L2" s="197"/>
      <c r="M2" s="203">
        <v>1</v>
      </c>
      <c r="N2" t="s" s="332">
        <v>123</v>
      </c>
      <c r="O2" s="333">
        <v>23</v>
      </c>
      <c r="P2" s="252"/>
      <c r="Q2" s="203">
        <v>1</v>
      </c>
      <c r="R2" t="s" s="332">
        <v>123</v>
      </c>
      <c r="S2" s="333">
        <v>9</v>
      </c>
      <c r="T2" s="206"/>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8"/>
    </row>
    <row r="3" ht="15" customHeight="1">
      <c r="A3" s="203">
        <v>2</v>
      </c>
      <c r="B3" t="s" s="332">
        <v>123</v>
      </c>
      <c r="C3" s="333">
        <v>112</v>
      </c>
      <c r="D3" s="197"/>
      <c r="E3" s="203">
        <v>2</v>
      </c>
      <c r="F3" t="s" s="332">
        <v>235</v>
      </c>
      <c r="G3" s="333">
        <v>65</v>
      </c>
      <c r="H3" s="197"/>
      <c r="I3" s="203">
        <v>2</v>
      </c>
      <c r="J3" t="s" s="332">
        <v>123</v>
      </c>
      <c r="K3" s="333">
        <v>50</v>
      </c>
      <c r="L3" s="197"/>
      <c r="M3" s="203">
        <v>2</v>
      </c>
      <c r="N3" t="s" s="332">
        <v>98</v>
      </c>
      <c r="O3" s="333">
        <v>21</v>
      </c>
      <c r="P3" s="252"/>
      <c r="Q3" s="203">
        <v>2</v>
      </c>
      <c r="R3" t="s" s="332">
        <v>98</v>
      </c>
      <c r="S3" s="333">
        <v>7</v>
      </c>
      <c r="T3" s="206"/>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8"/>
    </row>
    <row r="4" ht="15" customHeight="1">
      <c r="A4" s="203">
        <v>3</v>
      </c>
      <c r="B4" t="s" s="332">
        <v>86</v>
      </c>
      <c r="C4" s="333">
        <v>85</v>
      </c>
      <c r="D4" s="197"/>
      <c r="E4" s="203">
        <v>3</v>
      </c>
      <c r="F4" t="s" s="332">
        <v>98</v>
      </c>
      <c r="G4" s="333">
        <v>59</v>
      </c>
      <c r="H4" s="197"/>
      <c r="I4" s="203">
        <v>3</v>
      </c>
      <c r="J4" t="s" s="332">
        <v>86</v>
      </c>
      <c r="K4" s="333">
        <v>44</v>
      </c>
      <c r="L4" s="197"/>
      <c r="M4" s="203">
        <v>3</v>
      </c>
      <c r="N4" t="s" s="19">
        <v>22</v>
      </c>
      <c r="O4" s="203">
        <v>15</v>
      </c>
      <c r="P4" s="252"/>
      <c r="Q4" s="203">
        <v>3</v>
      </c>
      <c r="R4" t="s" s="11">
        <v>104</v>
      </c>
      <c r="S4" s="217">
        <v>7</v>
      </c>
      <c r="T4" s="206"/>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8"/>
    </row>
    <row r="5" ht="15" customHeight="1">
      <c r="A5" s="203">
        <v>4</v>
      </c>
      <c r="B5" t="s" s="332">
        <v>98</v>
      </c>
      <c r="C5" s="333">
        <v>80</v>
      </c>
      <c r="D5" s="197"/>
      <c r="E5" s="203">
        <v>4</v>
      </c>
      <c r="F5" t="s" s="19">
        <v>104</v>
      </c>
      <c r="G5" s="203">
        <v>57</v>
      </c>
      <c r="H5" s="197"/>
      <c r="I5" s="203">
        <v>4</v>
      </c>
      <c r="J5" t="s" s="19">
        <v>137</v>
      </c>
      <c r="K5" s="203">
        <v>39</v>
      </c>
      <c r="L5" s="197"/>
      <c r="M5" s="203">
        <v>4</v>
      </c>
      <c r="N5" t="s" s="255">
        <v>351</v>
      </c>
      <c r="O5" s="334">
        <v>13</v>
      </c>
      <c r="P5" s="208"/>
      <c r="Q5" s="203">
        <v>4</v>
      </c>
      <c r="R5" t="s" s="292">
        <v>351</v>
      </c>
      <c r="S5" s="335">
        <v>5</v>
      </c>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8"/>
    </row>
    <row r="6" ht="15" customHeight="1">
      <c r="A6" s="203">
        <v>5</v>
      </c>
      <c r="B6" t="s" s="19">
        <v>197</v>
      </c>
      <c r="C6" s="203">
        <v>73</v>
      </c>
      <c r="D6" s="197"/>
      <c r="E6" s="203">
        <v>5</v>
      </c>
      <c r="F6" t="s" s="255">
        <v>351</v>
      </c>
      <c r="G6" s="256">
        <v>56</v>
      </c>
      <c r="H6" s="197"/>
      <c r="I6" s="203">
        <v>5</v>
      </c>
      <c r="J6" t="s" s="19">
        <v>197</v>
      </c>
      <c r="K6" s="203">
        <v>37</v>
      </c>
      <c r="L6" s="197"/>
      <c r="M6" s="203">
        <v>5</v>
      </c>
      <c r="N6" t="s" s="19">
        <v>104</v>
      </c>
      <c r="O6" s="203">
        <v>13</v>
      </c>
      <c r="P6" s="252"/>
      <c r="Q6" s="203">
        <v>5</v>
      </c>
      <c r="R6" t="s" s="11">
        <v>22</v>
      </c>
      <c r="S6" s="217">
        <v>4</v>
      </c>
      <c r="T6" s="206"/>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8"/>
    </row>
    <row r="7" ht="15" customHeight="1">
      <c r="A7" s="203">
        <v>6</v>
      </c>
      <c r="B7" t="s" s="255">
        <v>351</v>
      </c>
      <c r="C7" s="256">
        <v>73</v>
      </c>
      <c r="D7" s="197"/>
      <c r="E7" s="203">
        <v>6</v>
      </c>
      <c r="F7" t="s" s="19">
        <v>68</v>
      </c>
      <c r="G7" s="203">
        <v>45</v>
      </c>
      <c r="H7" s="197"/>
      <c r="I7" s="203">
        <v>6</v>
      </c>
      <c r="J7" t="s" s="19">
        <v>104</v>
      </c>
      <c r="K7" s="203">
        <v>34</v>
      </c>
      <c r="L7" s="197"/>
      <c r="M7" s="203">
        <v>6</v>
      </c>
      <c r="N7" t="s" s="19">
        <v>201</v>
      </c>
      <c r="O7" s="203">
        <v>10</v>
      </c>
      <c r="P7" s="252"/>
      <c r="Q7" s="203">
        <v>6</v>
      </c>
      <c r="R7" t="s" s="11">
        <v>85</v>
      </c>
      <c r="S7" s="217">
        <v>3</v>
      </c>
      <c r="T7" s="206"/>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8"/>
    </row>
    <row r="8" ht="15" customHeight="1">
      <c r="A8" s="203">
        <v>7</v>
      </c>
      <c r="B8" t="s" s="19">
        <v>134</v>
      </c>
      <c r="C8" s="203">
        <v>71</v>
      </c>
      <c r="D8" s="197"/>
      <c r="E8" s="203">
        <v>7</v>
      </c>
      <c r="F8" t="s" s="332">
        <v>86</v>
      </c>
      <c r="G8" s="333">
        <v>45</v>
      </c>
      <c r="H8" s="197"/>
      <c r="I8" s="203">
        <v>7</v>
      </c>
      <c r="J8" t="s" s="19">
        <v>70</v>
      </c>
      <c r="K8" s="203">
        <v>34</v>
      </c>
      <c r="L8" s="197"/>
      <c r="M8" s="203">
        <v>7</v>
      </c>
      <c r="N8" t="s" s="19">
        <v>85</v>
      </c>
      <c r="O8" s="203">
        <v>10</v>
      </c>
      <c r="P8" s="252"/>
      <c r="Q8" s="203">
        <v>7</v>
      </c>
      <c r="R8" t="s" s="11">
        <v>68</v>
      </c>
      <c r="S8" s="217">
        <v>2</v>
      </c>
      <c r="T8" s="206"/>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8"/>
    </row>
    <row r="9" ht="15" customHeight="1">
      <c r="A9" s="203">
        <v>8</v>
      </c>
      <c r="B9" t="s" s="19">
        <v>104</v>
      </c>
      <c r="C9" s="203">
        <v>69</v>
      </c>
      <c r="D9" s="197"/>
      <c r="E9" s="203">
        <v>8</v>
      </c>
      <c r="F9" t="s" s="19">
        <v>201</v>
      </c>
      <c r="G9" s="203">
        <v>43</v>
      </c>
      <c r="H9" s="197"/>
      <c r="I9" s="203">
        <v>8</v>
      </c>
      <c r="J9" t="s" s="19">
        <v>134</v>
      </c>
      <c r="K9" s="203">
        <v>34</v>
      </c>
      <c r="L9" s="197"/>
      <c r="M9" s="203">
        <v>8</v>
      </c>
      <c r="N9" t="s" s="19">
        <v>68</v>
      </c>
      <c r="O9" s="203">
        <v>9</v>
      </c>
      <c r="P9" s="252"/>
      <c r="Q9" s="203">
        <v>8</v>
      </c>
      <c r="R9" t="s" s="11">
        <v>201</v>
      </c>
      <c r="S9" s="217">
        <v>1</v>
      </c>
      <c r="T9" s="206"/>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8"/>
    </row>
    <row r="10" ht="15" customHeight="1">
      <c r="A10" s="203">
        <v>9</v>
      </c>
      <c r="B10" t="s" s="19">
        <v>68</v>
      </c>
      <c r="C10" s="203">
        <v>68</v>
      </c>
      <c r="D10" s="197"/>
      <c r="E10" s="203">
        <v>9</v>
      </c>
      <c r="F10" t="s" s="19">
        <v>22</v>
      </c>
      <c r="G10" s="203">
        <v>42</v>
      </c>
      <c r="H10" s="197"/>
      <c r="I10" s="203">
        <v>9</v>
      </c>
      <c r="J10" t="s" s="19">
        <v>68</v>
      </c>
      <c r="K10" s="203">
        <v>33</v>
      </c>
      <c r="L10" s="197"/>
      <c r="M10" s="203">
        <v>9</v>
      </c>
      <c r="N10" t="s" s="19">
        <v>134</v>
      </c>
      <c r="O10" s="203">
        <v>2</v>
      </c>
      <c r="P10" s="252"/>
      <c r="Q10" s="197"/>
      <c r="R10" s="296"/>
      <c r="S10" s="336"/>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8"/>
    </row>
    <row r="11" ht="15" customHeight="1">
      <c r="A11" s="203">
        <v>10</v>
      </c>
      <c r="B11" t="s" s="19">
        <v>137</v>
      </c>
      <c r="C11" s="203">
        <v>63</v>
      </c>
      <c r="D11" s="197"/>
      <c r="E11" s="203">
        <v>10</v>
      </c>
      <c r="F11" t="s" s="19">
        <v>137</v>
      </c>
      <c r="G11" s="203">
        <v>40</v>
      </c>
      <c r="H11" s="197"/>
      <c r="I11" s="203">
        <v>10</v>
      </c>
      <c r="J11" t="s" s="19">
        <v>201</v>
      </c>
      <c r="K11" s="203">
        <v>31</v>
      </c>
      <c r="L11" s="197"/>
      <c r="M11" s="203">
        <v>10</v>
      </c>
      <c r="N11" t="s" s="19">
        <v>76</v>
      </c>
      <c r="O11" s="203">
        <v>2</v>
      </c>
      <c r="P11" s="252"/>
      <c r="Q11" s="197"/>
      <c r="R11" s="294"/>
      <c r="S11" s="294"/>
      <c r="T11" s="206"/>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8"/>
    </row>
    <row r="12" ht="15" customHeight="1">
      <c r="A12" s="203">
        <f>A11+1</f>
        <v>11</v>
      </c>
      <c r="B12" t="s" s="19">
        <v>22</v>
      </c>
      <c r="C12" s="203">
        <v>59</v>
      </c>
      <c r="D12" s="197"/>
      <c r="E12" s="203">
        <f>E11+1</f>
        <v>11</v>
      </c>
      <c r="F12" t="s" s="19">
        <v>85</v>
      </c>
      <c r="G12" s="203">
        <v>38</v>
      </c>
      <c r="H12" s="197"/>
      <c r="I12" s="203">
        <f>I11+1</f>
        <v>11</v>
      </c>
      <c r="J12" t="s" s="255">
        <v>351</v>
      </c>
      <c r="K12" s="256">
        <v>31</v>
      </c>
      <c r="L12" s="197"/>
      <c r="M12" s="203">
        <v>11</v>
      </c>
      <c r="N12" t="s" s="19">
        <v>143</v>
      </c>
      <c r="O12" s="203">
        <v>2</v>
      </c>
      <c r="P12" s="252"/>
      <c r="Q12" s="197"/>
      <c r="R12" s="294"/>
      <c r="S12" s="294"/>
      <c r="T12" s="206"/>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8"/>
    </row>
    <row r="13" ht="15" customHeight="1">
      <c r="A13" s="203">
        <f>A12+1</f>
        <v>12</v>
      </c>
      <c r="B13" t="s" s="19">
        <v>201</v>
      </c>
      <c r="C13" s="203">
        <v>57</v>
      </c>
      <c r="D13" s="197"/>
      <c r="E13" s="203">
        <f>E12+1</f>
        <v>12</v>
      </c>
      <c r="F13" t="s" s="19">
        <v>197</v>
      </c>
      <c r="G13" s="203">
        <v>37</v>
      </c>
      <c r="H13" s="197"/>
      <c r="I13" s="203">
        <f>I12+1</f>
        <v>12</v>
      </c>
      <c r="J13" t="s" s="19">
        <v>76</v>
      </c>
      <c r="K13" s="203">
        <v>30</v>
      </c>
      <c r="L13" s="197"/>
      <c r="M13" s="203">
        <v>12</v>
      </c>
      <c r="N13" t="s" s="332">
        <v>235</v>
      </c>
      <c r="O13" s="333">
        <v>2</v>
      </c>
      <c r="P13" s="252"/>
      <c r="Q13" s="197"/>
      <c r="R13" s="294"/>
      <c r="S13" s="294"/>
      <c r="T13" s="206"/>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8"/>
    </row>
    <row r="14" ht="15" customHeight="1">
      <c r="A14" s="203">
        <f>A13+1</f>
        <v>13</v>
      </c>
      <c r="B14" t="s" s="19">
        <v>85</v>
      </c>
      <c r="C14" s="203">
        <v>53</v>
      </c>
      <c r="D14" s="197"/>
      <c r="E14" s="203">
        <f>E13+1</f>
        <v>13</v>
      </c>
      <c r="F14" t="s" s="19">
        <v>134</v>
      </c>
      <c r="G14" s="203">
        <v>37</v>
      </c>
      <c r="H14" s="197"/>
      <c r="I14" s="203">
        <f>I13+1</f>
        <v>13</v>
      </c>
      <c r="J14" t="s" s="19">
        <v>145</v>
      </c>
      <c r="K14" s="203">
        <v>30</v>
      </c>
      <c r="L14" s="197"/>
      <c r="M14" s="203">
        <f>M13+1</f>
        <v>13</v>
      </c>
      <c r="N14" t="s" s="19">
        <v>145</v>
      </c>
      <c r="O14" s="203">
        <v>1</v>
      </c>
      <c r="P14" s="252"/>
      <c r="Q14" s="197"/>
      <c r="R14" s="294"/>
      <c r="S14" s="294"/>
      <c r="T14" s="206"/>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8"/>
    </row>
    <row r="15" ht="15" customHeight="1">
      <c r="A15" s="203">
        <f>A14+1</f>
        <v>14</v>
      </c>
      <c r="B15" t="s" s="19">
        <v>76</v>
      </c>
      <c r="C15" s="203">
        <v>48</v>
      </c>
      <c r="D15" s="197"/>
      <c r="E15" s="203">
        <f>E14+1</f>
        <v>14</v>
      </c>
      <c r="F15" t="s" s="19">
        <v>70</v>
      </c>
      <c r="G15" s="203">
        <v>34</v>
      </c>
      <c r="H15" s="197"/>
      <c r="I15" s="203">
        <f>I14+1</f>
        <v>14</v>
      </c>
      <c r="J15" t="s" s="19">
        <v>228</v>
      </c>
      <c r="K15" s="203">
        <v>27</v>
      </c>
      <c r="L15" s="197"/>
      <c r="M15" s="203">
        <f>M14+1</f>
        <v>14</v>
      </c>
      <c r="N15" t="s" s="255">
        <v>191</v>
      </c>
      <c r="O15" s="334">
        <v>1</v>
      </c>
      <c r="P15" s="208"/>
      <c r="Q15" s="197"/>
      <c r="R15" s="296"/>
      <c r="S15" s="336"/>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8"/>
    </row>
    <row r="16" ht="15" customHeight="1">
      <c r="A16" s="203">
        <f>A15+1</f>
        <v>15</v>
      </c>
      <c r="B16" t="s" s="19">
        <v>145</v>
      </c>
      <c r="C16" s="203">
        <v>47</v>
      </c>
      <c r="D16" s="197"/>
      <c r="E16" s="203">
        <f>E15+1</f>
        <v>15</v>
      </c>
      <c r="F16" t="s" s="19">
        <v>76</v>
      </c>
      <c r="G16" s="203">
        <v>32</v>
      </c>
      <c r="H16" s="197"/>
      <c r="I16" s="203">
        <f>I15+1</f>
        <v>15</v>
      </c>
      <c r="J16" t="s" s="19">
        <v>85</v>
      </c>
      <c r="K16" s="203">
        <v>22</v>
      </c>
      <c r="L16" s="197"/>
      <c r="M16" s="203">
        <f>M15+1</f>
        <v>15</v>
      </c>
      <c r="N16" t="s" s="19">
        <v>78</v>
      </c>
      <c r="O16" s="203">
        <v>1</v>
      </c>
      <c r="P16" s="252"/>
      <c r="Q16" s="197"/>
      <c r="R16" s="294"/>
      <c r="S16" s="294"/>
      <c r="T16" s="206"/>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8"/>
    </row>
    <row r="17" ht="15" customHeight="1">
      <c r="A17" s="203">
        <f>A16+1</f>
        <v>16</v>
      </c>
      <c r="B17" t="s" s="19">
        <v>70</v>
      </c>
      <c r="C17" s="203">
        <v>46</v>
      </c>
      <c r="D17" s="197"/>
      <c r="E17" s="203">
        <f>E16+1</f>
        <v>16</v>
      </c>
      <c r="F17" t="s" s="19">
        <v>145</v>
      </c>
      <c r="G17" s="203">
        <v>31</v>
      </c>
      <c r="H17" s="197"/>
      <c r="I17" s="203">
        <f>I16+1</f>
        <v>16</v>
      </c>
      <c r="J17" t="s" s="332">
        <v>98</v>
      </c>
      <c r="K17" s="333">
        <v>18</v>
      </c>
      <c r="L17" s="197"/>
      <c r="M17" s="203">
        <f>M16+1</f>
        <v>16</v>
      </c>
      <c r="N17" t="s" s="332">
        <v>86</v>
      </c>
      <c r="O17" s="333">
        <v>1</v>
      </c>
      <c r="P17" s="252"/>
      <c r="Q17" s="197"/>
      <c r="R17" s="294"/>
      <c r="S17" s="294"/>
      <c r="T17" s="206"/>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8"/>
    </row>
    <row r="18" ht="15" customHeight="1">
      <c r="A18" s="203">
        <f>A17+1</f>
        <v>17</v>
      </c>
      <c r="B18" t="s" s="19">
        <v>228</v>
      </c>
      <c r="C18" s="203">
        <v>40</v>
      </c>
      <c r="D18" s="197"/>
      <c r="E18" s="203">
        <f>E17+1</f>
        <v>17</v>
      </c>
      <c r="F18" t="s" s="19">
        <v>228</v>
      </c>
      <c r="G18" s="203">
        <v>27</v>
      </c>
      <c r="H18" s="197"/>
      <c r="I18" s="203">
        <f>I17+1</f>
        <v>17</v>
      </c>
      <c r="J18" t="s" s="19">
        <v>192</v>
      </c>
      <c r="K18" s="203">
        <v>17</v>
      </c>
      <c r="L18" s="197"/>
      <c r="M18" s="203">
        <v>17</v>
      </c>
      <c r="N18" t="s" s="19">
        <v>137</v>
      </c>
      <c r="O18" s="203">
        <v>1</v>
      </c>
      <c r="P18" s="252"/>
      <c r="Q18" s="197"/>
      <c r="R18" s="294"/>
      <c r="S18" s="294"/>
      <c r="T18" s="206"/>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8"/>
    </row>
    <row r="19" ht="15" customHeight="1">
      <c r="A19" s="203">
        <f>A18+1</f>
        <v>18</v>
      </c>
      <c r="B19" t="s" s="19">
        <v>190</v>
      </c>
      <c r="C19" s="203">
        <v>36</v>
      </c>
      <c r="D19" s="197"/>
      <c r="E19" s="203">
        <f>E18+1</f>
        <v>18</v>
      </c>
      <c r="F19" t="s" s="19">
        <v>192</v>
      </c>
      <c r="G19" s="203">
        <v>18</v>
      </c>
      <c r="H19" s="197"/>
      <c r="I19" s="203">
        <f>I18+1</f>
        <v>18</v>
      </c>
      <c r="J19" t="s" s="19">
        <v>22</v>
      </c>
      <c r="K19" s="203">
        <v>15</v>
      </c>
      <c r="L19" s="197"/>
      <c r="M19" s="203">
        <v>18</v>
      </c>
      <c r="N19" t="s" s="19">
        <v>192</v>
      </c>
      <c r="O19" s="203">
        <v>1</v>
      </c>
      <c r="P19" s="252"/>
      <c r="Q19" s="197"/>
      <c r="R19" s="294"/>
      <c r="S19" s="294"/>
      <c r="T19" s="206"/>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8"/>
    </row>
    <row r="20" ht="15" customHeight="1">
      <c r="A20" s="203">
        <f>A19+1</f>
        <v>19</v>
      </c>
      <c r="B20" t="s" s="255">
        <v>191</v>
      </c>
      <c r="C20" s="256">
        <v>30</v>
      </c>
      <c r="D20" s="197"/>
      <c r="E20" s="203">
        <f>E19+1</f>
        <v>19</v>
      </c>
      <c r="F20" t="s" s="19">
        <v>143</v>
      </c>
      <c r="G20" s="203">
        <v>18</v>
      </c>
      <c r="H20" s="197"/>
      <c r="I20" s="203">
        <f>I19+1</f>
        <v>19</v>
      </c>
      <c r="J20" t="s" s="19">
        <v>143</v>
      </c>
      <c r="K20" s="203">
        <v>15</v>
      </c>
      <c r="L20" s="197"/>
      <c r="M20" s="197"/>
      <c r="N20" s="221"/>
      <c r="O20" s="222"/>
      <c r="P20" s="208"/>
      <c r="Q20" s="197"/>
      <c r="R20" s="294"/>
      <c r="S20" s="294"/>
      <c r="T20" s="20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8"/>
    </row>
    <row r="21" ht="15" customHeight="1">
      <c r="A21" s="203">
        <f>A20+1</f>
        <v>20</v>
      </c>
      <c r="B21" t="s" s="19">
        <v>192</v>
      </c>
      <c r="C21" s="203">
        <v>30</v>
      </c>
      <c r="D21" s="197"/>
      <c r="E21" s="203">
        <f>E20+1</f>
        <v>20</v>
      </c>
      <c r="F21" t="s" s="19">
        <v>138</v>
      </c>
      <c r="G21" s="203">
        <v>15</v>
      </c>
      <c r="H21" s="197"/>
      <c r="I21" s="203">
        <f>I20+1</f>
        <v>20</v>
      </c>
      <c r="J21" t="s" s="19">
        <v>138</v>
      </c>
      <c r="K21" s="203">
        <v>15</v>
      </c>
      <c r="L21" s="197"/>
      <c r="M21" s="197"/>
      <c r="N21" s="223"/>
      <c r="O21" s="224"/>
      <c r="P21" s="208"/>
      <c r="Q21" s="197"/>
      <c r="R21" s="197"/>
      <c r="S21" s="197"/>
      <c r="T21" s="206"/>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8"/>
    </row>
    <row r="22" ht="15" customHeight="1">
      <c r="A22" s="203">
        <v>21</v>
      </c>
      <c r="B22" t="s" s="19">
        <v>138</v>
      </c>
      <c r="C22" s="203">
        <v>26</v>
      </c>
      <c r="D22" s="197"/>
      <c r="E22" s="203">
        <v>21</v>
      </c>
      <c r="F22" t="s" s="19">
        <v>190</v>
      </c>
      <c r="G22" s="203">
        <v>15</v>
      </c>
      <c r="H22" s="197"/>
      <c r="I22" s="203">
        <v>21</v>
      </c>
      <c r="J22" t="s" s="19">
        <v>190</v>
      </c>
      <c r="K22" s="203">
        <v>15</v>
      </c>
      <c r="L22" s="197"/>
      <c r="M22" s="197"/>
      <c r="N22" s="223"/>
      <c r="O22" s="224"/>
      <c r="P22" s="208"/>
      <c r="Q22" s="197"/>
      <c r="R22" s="197"/>
      <c r="S22" s="197"/>
      <c r="T22" s="206"/>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8"/>
    </row>
    <row r="23" ht="15" customHeight="1">
      <c r="A23" s="203">
        <v>22</v>
      </c>
      <c r="B23" t="s" s="19">
        <v>143</v>
      </c>
      <c r="C23" s="203">
        <v>22</v>
      </c>
      <c r="D23" s="197"/>
      <c r="E23" s="203">
        <v>22</v>
      </c>
      <c r="F23" t="s" s="255">
        <v>191</v>
      </c>
      <c r="G23" s="256">
        <v>13</v>
      </c>
      <c r="H23" s="197"/>
      <c r="I23" s="203">
        <v>22</v>
      </c>
      <c r="J23" t="s" s="255">
        <v>191</v>
      </c>
      <c r="K23" s="256">
        <v>12</v>
      </c>
      <c r="L23" s="197"/>
      <c r="M23" s="197"/>
      <c r="N23" s="223"/>
      <c r="O23" s="224"/>
      <c r="P23" s="208"/>
      <c r="Q23" s="197"/>
      <c r="R23" s="200"/>
      <c r="S23" s="201"/>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8"/>
    </row>
    <row r="24" ht="15" customHeight="1">
      <c r="A24" s="203">
        <v>23</v>
      </c>
      <c r="B24" t="s" s="19">
        <v>78</v>
      </c>
      <c r="C24" s="203">
        <v>21</v>
      </c>
      <c r="D24" s="197"/>
      <c r="E24" s="203">
        <v>23</v>
      </c>
      <c r="F24" t="s" s="19">
        <v>78</v>
      </c>
      <c r="G24" s="203">
        <v>10</v>
      </c>
      <c r="H24" s="197"/>
      <c r="I24" s="203">
        <v>23</v>
      </c>
      <c r="J24" t="s" s="19">
        <v>78</v>
      </c>
      <c r="K24" s="203">
        <v>9</v>
      </c>
      <c r="L24" s="197"/>
      <c r="M24" s="197"/>
      <c r="N24" s="223"/>
      <c r="O24" s="224"/>
      <c r="P24" s="207"/>
      <c r="Q24" s="201"/>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8"/>
    </row>
    <row r="25" ht="15" customHeight="1">
      <c r="A25" s="203">
        <v>24</v>
      </c>
      <c r="B25" t="s" s="19">
        <v>149</v>
      </c>
      <c r="C25" s="203">
        <v>4</v>
      </c>
      <c r="D25" s="197"/>
      <c r="E25" s="203">
        <v>24</v>
      </c>
      <c r="F25" t="s" s="19">
        <v>149</v>
      </c>
      <c r="G25" s="203">
        <v>1</v>
      </c>
      <c r="H25" s="197"/>
      <c r="I25" s="203">
        <v>24</v>
      </c>
      <c r="J25" t="s" s="19">
        <v>149</v>
      </c>
      <c r="K25" s="203">
        <v>1</v>
      </c>
      <c r="L25" s="197"/>
      <c r="M25" s="197"/>
      <c r="N25" s="223"/>
      <c r="O25" s="224"/>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8"/>
    </row>
    <row r="26" ht="15" customHeight="1">
      <c r="A26" s="197"/>
      <c r="B26" s="218"/>
      <c r="C26" s="220"/>
      <c r="D26" s="197"/>
      <c r="E26" s="197"/>
      <c r="F26" s="218"/>
      <c r="G26" s="220"/>
      <c r="H26" s="197"/>
      <c r="I26" s="197"/>
      <c r="J26" s="218"/>
      <c r="K26" s="220"/>
      <c r="L26" s="197"/>
      <c r="M26" s="197"/>
      <c r="N26" s="223"/>
      <c r="O26" s="224"/>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8"/>
    </row>
    <row r="27" ht="15" customHeight="1">
      <c r="A27" s="197"/>
      <c r="B27" s="197"/>
      <c r="C27" s="197"/>
      <c r="D27" s="197"/>
      <c r="E27" s="197"/>
      <c r="F27" s="197"/>
      <c r="G27" s="197"/>
      <c r="H27" s="197"/>
      <c r="I27" s="197"/>
      <c r="J27" s="197"/>
      <c r="K27" s="197"/>
      <c r="L27" s="197"/>
      <c r="M27" s="197"/>
      <c r="N27" s="223"/>
      <c r="O27" s="224"/>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8"/>
    </row>
    <row r="28" ht="15" customHeight="1">
      <c r="A28" s="197"/>
      <c r="B28" s="218"/>
      <c r="C28" s="220"/>
      <c r="D28" s="197"/>
      <c r="E28" s="197"/>
      <c r="F28" s="218"/>
      <c r="G28" s="220"/>
      <c r="H28" s="197"/>
      <c r="I28" s="197"/>
      <c r="J28" s="218"/>
      <c r="K28" s="220"/>
      <c r="L28" s="197"/>
      <c r="M28" s="197"/>
      <c r="N28" s="223"/>
      <c r="O28" s="224"/>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8"/>
    </row>
    <row r="29" ht="15" customHeight="1">
      <c r="A29" t="s" s="330">
        <v>352</v>
      </c>
      <c r="B29" s="196"/>
      <c r="C29" s="196"/>
      <c r="D29" s="247"/>
      <c r="E29" t="s" s="330">
        <v>353</v>
      </c>
      <c r="F29" s="196"/>
      <c r="G29" s="196"/>
      <c r="H29" s="247"/>
      <c r="I29" t="s" s="330">
        <v>354</v>
      </c>
      <c r="J29" s="196"/>
      <c r="K29" s="196"/>
      <c r="L29" s="197"/>
      <c r="M29" s="221"/>
      <c r="N29" s="224"/>
      <c r="O29" s="224"/>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8"/>
    </row>
    <row r="30" ht="15" customHeight="1">
      <c r="A30" s="203">
        <v>1</v>
      </c>
      <c r="B30" t="s" s="332">
        <v>98</v>
      </c>
      <c r="C30" s="333">
        <v>13</v>
      </c>
      <c r="D30" s="197"/>
      <c r="E30" s="203">
        <v>1</v>
      </c>
      <c r="F30" t="s" s="332">
        <v>98</v>
      </c>
      <c r="G30" s="333">
        <v>63</v>
      </c>
      <c r="H30" s="197"/>
      <c r="I30" s="203">
        <v>1</v>
      </c>
      <c r="J30" t="s" s="332">
        <v>123</v>
      </c>
      <c r="K30" s="333">
        <v>55</v>
      </c>
      <c r="L30" s="197"/>
      <c r="M30" s="223"/>
      <c r="N30" s="224"/>
      <c r="O30" s="224"/>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8"/>
    </row>
    <row r="31" ht="15" customHeight="1">
      <c r="A31" s="203">
        <v>2</v>
      </c>
      <c r="B31" t="s" s="19">
        <v>22</v>
      </c>
      <c r="C31" s="203">
        <v>8</v>
      </c>
      <c r="D31" s="197"/>
      <c r="E31" s="203">
        <v>2</v>
      </c>
      <c r="F31" t="s" s="332">
        <v>123</v>
      </c>
      <c r="G31" s="333">
        <v>59</v>
      </c>
      <c r="H31" s="197"/>
      <c r="I31" s="203">
        <v>2</v>
      </c>
      <c r="J31" t="s" s="19">
        <v>104</v>
      </c>
      <c r="K31" s="203">
        <v>40</v>
      </c>
      <c r="L31" s="197"/>
      <c r="M31" s="223"/>
      <c r="N31" s="224"/>
      <c r="O31" s="224"/>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8"/>
    </row>
    <row r="32" ht="15" customHeight="1">
      <c r="A32" s="203">
        <v>3</v>
      </c>
      <c r="B32" t="s" s="332">
        <v>123</v>
      </c>
      <c r="C32" s="333">
        <v>7</v>
      </c>
      <c r="D32" s="197"/>
      <c r="E32" s="203">
        <v>3</v>
      </c>
      <c r="F32" t="s" s="19">
        <v>351</v>
      </c>
      <c r="G32" s="203">
        <v>46</v>
      </c>
      <c r="H32" s="197"/>
      <c r="I32" s="203">
        <v>3</v>
      </c>
      <c r="J32" t="s" s="332">
        <v>98</v>
      </c>
      <c r="K32" s="333">
        <v>39</v>
      </c>
      <c r="L32" s="197"/>
      <c r="M32" s="223"/>
      <c r="N32" s="224"/>
      <c r="O32" s="224"/>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8"/>
    </row>
    <row r="33" ht="15" customHeight="1">
      <c r="A33" s="203">
        <v>4</v>
      </c>
      <c r="B33" t="s" s="19">
        <v>351</v>
      </c>
      <c r="C33" s="203">
        <v>6</v>
      </c>
      <c r="D33" s="197"/>
      <c r="E33" s="203">
        <v>4</v>
      </c>
      <c r="F33" t="s" s="19">
        <v>104</v>
      </c>
      <c r="G33" s="203">
        <v>43</v>
      </c>
      <c r="H33" s="197"/>
      <c r="I33" s="203">
        <v>4</v>
      </c>
      <c r="J33" t="s" s="19">
        <v>351</v>
      </c>
      <c r="K33" s="203">
        <v>32</v>
      </c>
      <c r="L33" s="197"/>
      <c r="M33" s="223"/>
      <c r="N33" s="224"/>
      <c r="O33" s="224"/>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c r="IC33" s="207"/>
      <c r="ID33" s="207"/>
      <c r="IE33" s="207"/>
      <c r="IF33" s="207"/>
      <c r="IG33" s="207"/>
      <c r="IH33" s="207"/>
      <c r="II33" s="207"/>
      <c r="IJ33" s="207"/>
      <c r="IK33" s="207"/>
      <c r="IL33" s="207"/>
      <c r="IM33" s="207"/>
      <c r="IN33" s="207"/>
      <c r="IO33" s="207"/>
      <c r="IP33" s="207"/>
      <c r="IQ33" s="208"/>
    </row>
    <row r="34" ht="15" customHeight="1">
      <c r="A34" s="203">
        <v>5</v>
      </c>
      <c r="B34" t="s" s="19">
        <v>104</v>
      </c>
      <c r="C34" s="203">
        <v>3</v>
      </c>
      <c r="D34" s="197"/>
      <c r="E34" s="203">
        <v>5</v>
      </c>
      <c r="F34" t="s" s="19">
        <v>22</v>
      </c>
      <c r="G34" s="203">
        <v>38</v>
      </c>
      <c r="H34" s="197"/>
      <c r="I34" s="203">
        <v>5</v>
      </c>
      <c r="J34" t="s" s="19">
        <v>22</v>
      </c>
      <c r="K34" s="203">
        <v>32</v>
      </c>
      <c r="L34" s="197"/>
      <c r="M34" s="223"/>
      <c r="N34" s="224"/>
      <c r="O34" s="224"/>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c r="IC34" s="207"/>
      <c r="ID34" s="207"/>
      <c r="IE34" s="207"/>
      <c r="IF34" s="207"/>
      <c r="IG34" s="207"/>
      <c r="IH34" s="207"/>
      <c r="II34" s="207"/>
      <c r="IJ34" s="207"/>
      <c r="IK34" s="207"/>
      <c r="IL34" s="207"/>
      <c r="IM34" s="207"/>
      <c r="IN34" s="207"/>
      <c r="IO34" s="207"/>
      <c r="IP34" s="207"/>
      <c r="IQ34" s="208"/>
    </row>
    <row r="35" ht="15" customHeight="1">
      <c r="A35" s="203">
        <v>6</v>
      </c>
      <c r="B35" t="s" s="19">
        <v>85</v>
      </c>
      <c r="C35" s="203">
        <v>3</v>
      </c>
      <c r="D35" s="197"/>
      <c r="E35" s="203">
        <v>6</v>
      </c>
      <c r="F35" t="s" s="19">
        <v>68</v>
      </c>
      <c r="G35" s="203">
        <v>29</v>
      </c>
      <c r="H35" s="197"/>
      <c r="I35" s="203">
        <v>6</v>
      </c>
      <c r="J35" t="s" s="332">
        <v>86</v>
      </c>
      <c r="K35" s="333">
        <v>29</v>
      </c>
      <c r="L35" s="197"/>
      <c r="M35" s="223"/>
      <c r="N35" s="224"/>
      <c r="O35" s="224"/>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c r="IC35" s="207"/>
      <c r="ID35" s="207"/>
      <c r="IE35" s="207"/>
      <c r="IF35" s="207"/>
      <c r="IG35" s="207"/>
      <c r="IH35" s="207"/>
      <c r="II35" s="207"/>
      <c r="IJ35" s="207"/>
      <c r="IK35" s="207"/>
      <c r="IL35" s="207"/>
      <c r="IM35" s="207"/>
      <c r="IN35" s="207"/>
      <c r="IO35" s="207"/>
      <c r="IP35" s="207"/>
      <c r="IQ35" s="208"/>
    </row>
    <row r="36" ht="15" customHeight="1">
      <c r="A36" s="203">
        <v>7</v>
      </c>
      <c r="B36" t="s" s="19">
        <v>68</v>
      </c>
      <c r="C36" s="203">
        <v>1</v>
      </c>
      <c r="D36" s="197"/>
      <c r="E36" s="203">
        <v>7</v>
      </c>
      <c r="F36" t="s" s="19">
        <v>134</v>
      </c>
      <c r="G36" s="203">
        <v>29</v>
      </c>
      <c r="H36" s="197"/>
      <c r="I36" s="203">
        <v>7</v>
      </c>
      <c r="J36" t="s" s="332">
        <v>235</v>
      </c>
      <c r="K36" s="333">
        <v>29</v>
      </c>
      <c r="L36" s="197"/>
      <c r="M36" s="223"/>
      <c r="N36" s="224"/>
      <c r="O36" s="224"/>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8"/>
    </row>
    <row r="37" ht="15" customHeight="1">
      <c r="A37" s="203">
        <v>8</v>
      </c>
      <c r="B37" t="s" s="19">
        <v>134</v>
      </c>
      <c r="C37" s="203">
        <v>1</v>
      </c>
      <c r="D37" s="197"/>
      <c r="E37" s="203">
        <v>8</v>
      </c>
      <c r="F37" t="s" s="332">
        <v>235</v>
      </c>
      <c r="G37" s="333">
        <v>29</v>
      </c>
      <c r="H37" s="197"/>
      <c r="I37" s="203">
        <v>8</v>
      </c>
      <c r="J37" t="s" s="19">
        <v>85</v>
      </c>
      <c r="K37" s="203">
        <v>25</v>
      </c>
      <c r="L37" s="197"/>
      <c r="M37" s="223"/>
      <c r="N37" s="224"/>
      <c r="O37" s="224"/>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8"/>
    </row>
    <row r="38" ht="15" customHeight="1">
      <c r="A38" s="203">
        <v>9</v>
      </c>
      <c r="B38" t="s" s="19">
        <v>201</v>
      </c>
      <c r="C38" s="203">
        <v>1</v>
      </c>
      <c r="D38" s="197"/>
      <c r="E38" s="203">
        <v>9</v>
      </c>
      <c r="F38" t="s" s="19">
        <v>85</v>
      </c>
      <c r="G38" s="203">
        <v>22</v>
      </c>
      <c r="H38" s="197"/>
      <c r="I38" s="203">
        <v>9</v>
      </c>
      <c r="J38" t="s" s="19">
        <v>201</v>
      </c>
      <c r="K38" s="203">
        <v>24</v>
      </c>
      <c r="L38" s="197"/>
      <c r="M38" s="223"/>
      <c r="N38" s="224"/>
      <c r="O38" s="224"/>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8"/>
    </row>
    <row r="39" ht="15" customHeight="1">
      <c r="A39" s="203">
        <v>10</v>
      </c>
      <c r="B39" t="s" s="19">
        <v>143</v>
      </c>
      <c r="C39" s="203">
        <v>1</v>
      </c>
      <c r="D39" s="197"/>
      <c r="E39" s="203">
        <v>10</v>
      </c>
      <c r="F39" t="s" s="332">
        <v>86</v>
      </c>
      <c r="G39" s="333">
        <v>21</v>
      </c>
      <c r="H39" s="197"/>
      <c r="I39" s="203">
        <v>10</v>
      </c>
      <c r="J39" t="s" s="19">
        <v>68</v>
      </c>
      <c r="K39" s="203">
        <v>23</v>
      </c>
      <c r="L39" s="197"/>
      <c r="M39" s="223"/>
      <c r="N39" s="224"/>
      <c r="O39" s="224"/>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8"/>
    </row>
    <row r="40" ht="15" customHeight="1">
      <c r="A40" s="197"/>
      <c r="B40" s="197"/>
      <c r="C40" s="197"/>
      <c r="D40" s="197"/>
      <c r="E40" s="203">
        <f>E39+1</f>
        <v>11</v>
      </c>
      <c r="F40" t="s" s="19">
        <v>70</v>
      </c>
      <c r="G40" s="203">
        <v>19</v>
      </c>
      <c r="H40" s="197"/>
      <c r="I40" s="203">
        <f>I39+1</f>
        <v>11</v>
      </c>
      <c r="J40" t="s" s="19">
        <v>197</v>
      </c>
      <c r="K40" s="203">
        <v>20</v>
      </c>
      <c r="L40" s="197"/>
      <c r="M40" s="223"/>
      <c r="N40" s="224"/>
      <c r="O40" s="224"/>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8"/>
    </row>
    <row r="41" ht="15" customHeight="1">
      <c r="A41" s="197"/>
      <c r="B41" s="197"/>
      <c r="C41" s="197"/>
      <c r="D41" s="197"/>
      <c r="E41" s="203">
        <f>E40+1</f>
        <v>12</v>
      </c>
      <c r="F41" t="s" s="19">
        <v>201</v>
      </c>
      <c r="G41" s="203">
        <v>18</v>
      </c>
      <c r="H41" s="197"/>
      <c r="I41" s="203">
        <f>I40+1</f>
        <v>12</v>
      </c>
      <c r="J41" t="s" s="19">
        <v>76</v>
      </c>
      <c r="K41" s="203">
        <v>20</v>
      </c>
      <c r="L41" s="197"/>
      <c r="M41" s="223"/>
      <c r="N41" s="224"/>
      <c r="O41" s="224"/>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8"/>
    </row>
    <row r="42" ht="15" customHeight="1">
      <c r="A42" s="197"/>
      <c r="B42" s="197"/>
      <c r="C42" s="197"/>
      <c r="D42" s="197"/>
      <c r="E42" s="203">
        <f>E41+1</f>
        <v>13</v>
      </c>
      <c r="F42" t="s" s="19">
        <v>137</v>
      </c>
      <c r="G42" s="203">
        <v>17</v>
      </c>
      <c r="H42" s="197"/>
      <c r="I42" s="203">
        <f>I41+1</f>
        <v>13</v>
      </c>
      <c r="J42" t="s" s="19">
        <v>137</v>
      </c>
      <c r="K42" s="203">
        <v>18</v>
      </c>
      <c r="L42" s="197"/>
      <c r="M42" s="223"/>
      <c r="N42" s="224"/>
      <c r="O42" s="224"/>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8"/>
    </row>
    <row r="43" ht="15" customHeight="1">
      <c r="A43" s="197"/>
      <c r="B43" s="197"/>
      <c r="C43" s="197"/>
      <c r="D43" s="197"/>
      <c r="E43" s="203">
        <f>E42+1</f>
        <v>14</v>
      </c>
      <c r="F43" t="s" s="19">
        <v>197</v>
      </c>
      <c r="G43" s="203">
        <v>16</v>
      </c>
      <c r="H43" s="197"/>
      <c r="I43" s="203">
        <f>I42+1</f>
        <v>14</v>
      </c>
      <c r="J43" t="s" s="19">
        <v>145</v>
      </c>
      <c r="K43" s="203">
        <v>18</v>
      </c>
      <c r="L43" s="197"/>
      <c r="M43" s="223"/>
      <c r="N43" s="224"/>
      <c r="O43" s="224"/>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8"/>
    </row>
    <row r="44" ht="15" customHeight="1">
      <c r="A44" s="197"/>
      <c r="B44" s="197"/>
      <c r="C44" s="197"/>
      <c r="D44" s="197"/>
      <c r="E44" s="203">
        <f>E43+1</f>
        <v>15</v>
      </c>
      <c r="F44" t="s" s="19">
        <v>76</v>
      </c>
      <c r="G44" s="203">
        <v>14</v>
      </c>
      <c r="H44" s="197"/>
      <c r="I44" s="203">
        <f>I43+1</f>
        <v>15</v>
      </c>
      <c r="J44" t="s" s="19">
        <v>228</v>
      </c>
      <c r="K44" s="203">
        <v>16</v>
      </c>
      <c r="L44" s="197"/>
      <c r="M44" s="223"/>
      <c r="N44" s="224"/>
      <c r="O44" s="224"/>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c r="IC44" s="207"/>
      <c r="ID44" s="207"/>
      <c r="IE44" s="207"/>
      <c r="IF44" s="207"/>
      <c r="IG44" s="207"/>
      <c r="IH44" s="207"/>
      <c r="II44" s="207"/>
      <c r="IJ44" s="207"/>
      <c r="IK44" s="207"/>
      <c r="IL44" s="207"/>
      <c r="IM44" s="207"/>
      <c r="IN44" s="207"/>
      <c r="IO44" s="207"/>
      <c r="IP44" s="207"/>
      <c r="IQ44" s="208"/>
    </row>
    <row r="45" ht="15" customHeight="1">
      <c r="A45" s="197"/>
      <c r="B45" s="197"/>
      <c r="C45" s="197"/>
      <c r="D45" s="197"/>
      <c r="E45" s="203">
        <f>E44+1</f>
        <v>16</v>
      </c>
      <c r="F45" t="s" s="19">
        <v>138</v>
      </c>
      <c r="G45" s="203">
        <v>10</v>
      </c>
      <c r="H45" s="197"/>
      <c r="I45" s="203">
        <f>I44+1</f>
        <v>16</v>
      </c>
      <c r="J45" t="s" s="19">
        <v>70</v>
      </c>
      <c r="K45" s="203">
        <v>15</v>
      </c>
      <c r="L45" s="197"/>
      <c r="M45" s="223"/>
      <c r="N45" s="224"/>
      <c r="O45" s="224"/>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c r="IC45" s="207"/>
      <c r="ID45" s="207"/>
      <c r="IE45" s="207"/>
      <c r="IF45" s="207"/>
      <c r="IG45" s="207"/>
      <c r="IH45" s="207"/>
      <c r="II45" s="207"/>
      <c r="IJ45" s="207"/>
      <c r="IK45" s="207"/>
      <c r="IL45" s="207"/>
      <c r="IM45" s="207"/>
      <c r="IN45" s="207"/>
      <c r="IO45" s="207"/>
      <c r="IP45" s="207"/>
      <c r="IQ45" s="208"/>
    </row>
    <row r="46" ht="15" customHeight="1">
      <c r="A46" s="197"/>
      <c r="B46" s="197"/>
      <c r="C46" s="197"/>
      <c r="D46" s="197"/>
      <c r="E46" s="203">
        <f>E45+1</f>
        <v>17</v>
      </c>
      <c r="F46" t="s" s="19">
        <v>143</v>
      </c>
      <c r="G46" s="203">
        <v>9</v>
      </c>
      <c r="H46" s="197"/>
      <c r="I46" s="203">
        <f>I45+1</f>
        <v>17</v>
      </c>
      <c r="J46" t="s" s="19">
        <v>134</v>
      </c>
      <c r="K46" s="203">
        <v>15</v>
      </c>
      <c r="L46" s="197"/>
      <c r="M46" s="223"/>
      <c r="N46" s="224"/>
      <c r="O46" s="224"/>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8"/>
    </row>
    <row r="47" ht="15" customHeight="1">
      <c r="A47" s="197"/>
      <c r="B47" s="197"/>
      <c r="C47" s="197"/>
      <c r="D47" s="197"/>
      <c r="E47" s="203">
        <f>E46+1</f>
        <v>18</v>
      </c>
      <c r="F47" t="s" s="19">
        <v>228</v>
      </c>
      <c r="G47" s="203">
        <v>8</v>
      </c>
      <c r="H47" s="197"/>
      <c r="I47" s="203">
        <f>I46+1</f>
        <v>18</v>
      </c>
      <c r="J47" t="s" s="19">
        <v>138</v>
      </c>
      <c r="K47" s="203">
        <v>9</v>
      </c>
      <c r="L47" s="197"/>
      <c r="M47" s="223"/>
      <c r="N47" s="224"/>
      <c r="O47" s="224"/>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8"/>
    </row>
    <row r="48" ht="15" customHeight="1">
      <c r="A48" s="197"/>
      <c r="B48" s="197"/>
      <c r="C48" s="197"/>
      <c r="D48" s="197"/>
      <c r="E48" s="203">
        <f>E47+1</f>
        <v>19</v>
      </c>
      <c r="F48" t="s" s="19">
        <v>192</v>
      </c>
      <c r="G48" s="203">
        <v>7</v>
      </c>
      <c r="H48" s="197"/>
      <c r="I48" s="203">
        <f>I47+1</f>
        <v>19</v>
      </c>
      <c r="J48" t="s" s="19">
        <v>190</v>
      </c>
      <c r="K48" s="203">
        <v>9</v>
      </c>
      <c r="L48" s="197"/>
      <c r="M48" s="223"/>
      <c r="N48" s="224"/>
      <c r="O48" s="224"/>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8"/>
    </row>
    <row r="49" ht="15" customHeight="1">
      <c r="A49" s="197"/>
      <c r="B49" s="197"/>
      <c r="C49" s="197"/>
      <c r="D49" s="197"/>
      <c r="E49" s="203">
        <f>E48+1</f>
        <v>20</v>
      </c>
      <c r="F49" t="s" s="19">
        <v>78</v>
      </c>
      <c r="G49" s="203">
        <v>6</v>
      </c>
      <c r="H49" s="197"/>
      <c r="I49" s="203">
        <f>I48+1</f>
        <v>20</v>
      </c>
      <c r="J49" t="s" s="19">
        <v>143</v>
      </c>
      <c r="K49" s="203">
        <v>8</v>
      </c>
      <c r="L49" s="197"/>
      <c r="M49" s="227"/>
      <c r="N49" s="224"/>
      <c r="O49" s="224"/>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8"/>
    </row>
    <row r="50" ht="15" customHeight="1">
      <c r="A50" s="197"/>
      <c r="B50" s="197"/>
      <c r="C50" s="197"/>
      <c r="D50" s="197"/>
      <c r="E50" s="203">
        <v>21</v>
      </c>
      <c r="F50" t="s" s="19">
        <v>145</v>
      </c>
      <c r="G50" s="203">
        <v>6</v>
      </c>
      <c r="H50" s="197"/>
      <c r="I50" s="203">
        <v>21</v>
      </c>
      <c r="J50" t="s" s="19">
        <v>78</v>
      </c>
      <c r="K50" s="203">
        <v>8</v>
      </c>
      <c r="L50" s="197"/>
      <c r="M50" s="197"/>
      <c r="N50" s="223"/>
      <c r="O50" s="224"/>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7"/>
      <c r="FV50" s="207"/>
      <c r="FW50" s="207"/>
      <c r="FX50" s="207"/>
      <c r="FY50" s="207"/>
      <c r="FZ50" s="207"/>
      <c r="GA50" s="207"/>
      <c r="GB50" s="207"/>
      <c r="GC50" s="207"/>
      <c r="GD50" s="207"/>
      <c r="GE50" s="207"/>
      <c r="GF50" s="207"/>
      <c r="GG50" s="207"/>
      <c r="GH50" s="207"/>
      <c r="GI50" s="207"/>
      <c r="GJ50" s="207"/>
      <c r="GK50" s="207"/>
      <c r="GL50" s="207"/>
      <c r="GM50" s="207"/>
      <c r="GN50" s="207"/>
      <c r="GO50" s="207"/>
      <c r="GP50" s="207"/>
      <c r="GQ50" s="207"/>
      <c r="GR50" s="207"/>
      <c r="GS50" s="207"/>
      <c r="GT50" s="207"/>
      <c r="GU50" s="207"/>
      <c r="GV50" s="207"/>
      <c r="GW50" s="207"/>
      <c r="GX50" s="207"/>
      <c r="GY50" s="207"/>
      <c r="GZ50" s="207"/>
      <c r="HA50" s="207"/>
      <c r="HB50" s="207"/>
      <c r="HC50" s="207"/>
      <c r="HD50" s="207"/>
      <c r="HE50" s="207"/>
      <c r="HF50" s="207"/>
      <c r="HG50" s="207"/>
      <c r="HH50" s="207"/>
      <c r="HI50" s="207"/>
      <c r="HJ50" s="207"/>
      <c r="HK50" s="207"/>
      <c r="HL50" s="207"/>
      <c r="HM50" s="207"/>
      <c r="HN50" s="207"/>
      <c r="HO50" s="207"/>
      <c r="HP50" s="207"/>
      <c r="HQ50" s="207"/>
      <c r="HR50" s="207"/>
      <c r="HS50" s="207"/>
      <c r="HT50" s="207"/>
      <c r="HU50" s="207"/>
      <c r="HV50" s="207"/>
      <c r="HW50" s="207"/>
      <c r="HX50" s="207"/>
      <c r="HY50" s="207"/>
      <c r="HZ50" s="207"/>
      <c r="IA50" s="207"/>
      <c r="IB50" s="207"/>
      <c r="IC50" s="207"/>
      <c r="ID50" s="207"/>
      <c r="IE50" s="207"/>
      <c r="IF50" s="207"/>
      <c r="IG50" s="207"/>
      <c r="IH50" s="207"/>
      <c r="II50" s="207"/>
      <c r="IJ50" s="207"/>
      <c r="IK50" s="207"/>
      <c r="IL50" s="207"/>
      <c r="IM50" s="207"/>
      <c r="IN50" s="207"/>
      <c r="IO50" s="207"/>
      <c r="IP50" s="207"/>
      <c r="IQ50" s="208"/>
    </row>
    <row r="51" ht="15" customHeight="1">
      <c r="A51" s="197"/>
      <c r="B51" s="197"/>
      <c r="C51" s="197"/>
      <c r="D51" s="197"/>
      <c r="E51" s="203">
        <v>22</v>
      </c>
      <c r="F51" t="s" s="19">
        <v>190</v>
      </c>
      <c r="G51" s="203">
        <v>6</v>
      </c>
      <c r="H51" s="197"/>
      <c r="I51" s="203">
        <v>22</v>
      </c>
      <c r="J51" t="s" s="19">
        <v>192</v>
      </c>
      <c r="K51" s="203">
        <v>6</v>
      </c>
      <c r="L51" s="197"/>
      <c r="M51" s="197"/>
      <c r="N51" s="223"/>
      <c r="O51" s="224"/>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c r="HY51" s="207"/>
      <c r="HZ51" s="207"/>
      <c r="IA51" s="207"/>
      <c r="IB51" s="207"/>
      <c r="IC51" s="207"/>
      <c r="ID51" s="207"/>
      <c r="IE51" s="207"/>
      <c r="IF51" s="207"/>
      <c r="IG51" s="207"/>
      <c r="IH51" s="207"/>
      <c r="II51" s="207"/>
      <c r="IJ51" s="207"/>
      <c r="IK51" s="207"/>
      <c r="IL51" s="207"/>
      <c r="IM51" s="207"/>
      <c r="IN51" s="207"/>
      <c r="IO51" s="207"/>
      <c r="IP51" s="207"/>
      <c r="IQ51" s="208"/>
    </row>
    <row r="52" ht="15" customHeight="1">
      <c r="A52" s="197"/>
      <c r="B52" s="197"/>
      <c r="C52" s="197"/>
      <c r="D52" s="197"/>
      <c r="E52" s="203">
        <v>23</v>
      </c>
      <c r="F52" t="s" s="19">
        <v>191</v>
      </c>
      <c r="G52" s="203">
        <v>4</v>
      </c>
      <c r="H52" s="197"/>
      <c r="I52" s="203">
        <v>23</v>
      </c>
      <c r="J52" t="s" s="19">
        <v>191</v>
      </c>
      <c r="K52" s="203">
        <v>6</v>
      </c>
      <c r="L52" s="197"/>
      <c r="M52" s="197"/>
      <c r="N52" s="223"/>
      <c r="O52" s="224"/>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7"/>
      <c r="FV52" s="207"/>
      <c r="FW52" s="207"/>
      <c r="FX52" s="207"/>
      <c r="FY52" s="207"/>
      <c r="FZ52" s="207"/>
      <c r="GA52" s="207"/>
      <c r="GB52" s="207"/>
      <c r="GC52" s="207"/>
      <c r="GD52" s="207"/>
      <c r="GE52" s="207"/>
      <c r="GF52" s="207"/>
      <c r="GG52" s="207"/>
      <c r="GH52" s="207"/>
      <c r="GI52" s="207"/>
      <c r="GJ52" s="207"/>
      <c r="GK52" s="207"/>
      <c r="GL52" s="207"/>
      <c r="GM52" s="207"/>
      <c r="GN52" s="207"/>
      <c r="GO52" s="207"/>
      <c r="GP52" s="207"/>
      <c r="GQ52" s="207"/>
      <c r="GR52" s="207"/>
      <c r="GS52" s="207"/>
      <c r="GT52" s="207"/>
      <c r="GU52" s="207"/>
      <c r="GV52" s="207"/>
      <c r="GW52" s="207"/>
      <c r="GX52" s="207"/>
      <c r="GY52" s="207"/>
      <c r="GZ52" s="207"/>
      <c r="HA52" s="207"/>
      <c r="HB52" s="207"/>
      <c r="HC52" s="207"/>
      <c r="HD52" s="207"/>
      <c r="HE52" s="207"/>
      <c r="HF52" s="207"/>
      <c r="HG52" s="207"/>
      <c r="HH52" s="207"/>
      <c r="HI52" s="207"/>
      <c r="HJ52" s="207"/>
      <c r="HK52" s="207"/>
      <c r="HL52" s="207"/>
      <c r="HM52" s="207"/>
      <c r="HN52" s="207"/>
      <c r="HO52" s="207"/>
      <c r="HP52" s="207"/>
      <c r="HQ52" s="207"/>
      <c r="HR52" s="207"/>
      <c r="HS52" s="207"/>
      <c r="HT52" s="207"/>
      <c r="HU52" s="207"/>
      <c r="HV52" s="207"/>
      <c r="HW52" s="207"/>
      <c r="HX52" s="207"/>
      <c r="HY52" s="207"/>
      <c r="HZ52" s="207"/>
      <c r="IA52" s="207"/>
      <c r="IB52" s="207"/>
      <c r="IC52" s="207"/>
      <c r="ID52" s="207"/>
      <c r="IE52" s="207"/>
      <c r="IF52" s="207"/>
      <c r="IG52" s="207"/>
      <c r="IH52" s="207"/>
      <c r="II52" s="207"/>
      <c r="IJ52" s="207"/>
      <c r="IK52" s="207"/>
      <c r="IL52" s="207"/>
      <c r="IM52" s="207"/>
      <c r="IN52" s="207"/>
      <c r="IO52" s="207"/>
      <c r="IP52" s="207"/>
      <c r="IQ52" s="208"/>
    </row>
    <row r="53" ht="15" customHeight="1">
      <c r="A53" s="197"/>
      <c r="B53" s="197"/>
      <c r="C53" s="197"/>
      <c r="D53" s="197"/>
      <c r="E53" s="197"/>
      <c r="F53" s="197"/>
      <c r="G53" s="197"/>
      <c r="H53" s="197"/>
      <c r="I53" s="197"/>
      <c r="J53" s="197"/>
      <c r="K53" s="197"/>
      <c r="L53" s="197"/>
      <c r="M53" s="197"/>
      <c r="N53" s="223"/>
      <c r="O53" s="224"/>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07"/>
      <c r="GK53" s="207"/>
      <c r="GL53" s="207"/>
      <c r="GM53" s="207"/>
      <c r="GN53" s="207"/>
      <c r="GO53" s="207"/>
      <c r="GP53" s="207"/>
      <c r="GQ53" s="207"/>
      <c r="GR53" s="207"/>
      <c r="GS53" s="207"/>
      <c r="GT53" s="207"/>
      <c r="GU53" s="207"/>
      <c r="GV53" s="207"/>
      <c r="GW53" s="207"/>
      <c r="GX53" s="207"/>
      <c r="GY53" s="207"/>
      <c r="GZ53" s="207"/>
      <c r="HA53" s="207"/>
      <c r="HB53" s="207"/>
      <c r="HC53" s="207"/>
      <c r="HD53" s="207"/>
      <c r="HE53" s="207"/>
      <c r="HF53" s="207"/>
      <c r="HG53" s="207"/>
      <c r="HH53" s="207"/>
      <c r="HI53" s="207"/>
      <c r="HJ53" s="207"/>
      <c r="HK53" s="207"/>
      <c r="HL53" s="207"/>
      <c r="HM53" s="207"/>
      <c r="HN53" s="207"/>
      <c r="HO53" s="207"/>
      <c r="HP53" s="207"/>
      <c r="HQ53" s="207"/>
      <c r="HR53" s="207"/>
      <c r="HS53" s="207"/>
      <c r="HT53" s="207"/>
      <c r="HU53" s="207"/>
      <c r="HV53" s="207"/>
      <c r="HW53" s="207"/>
      <c r="HX53" s="207"/>
      <c r="HY53" s="207"/>
      <c r="HZ53" s="207"/>
      <c r="IA53" s="207"/>
      <c r="IB53" s="207"/>
      <c r="IC53" s="207"/>
      <c r="ID53" s="207"/>
      <c r="IE53" s="207"/>
      <c r="IF53" s="207"/>
      <c r="IG53" s="207"/>
      <c r="IH53" s="207"/>
      <c r="II53" s="207"/>
      <c r="IJ53" s="207"/>
      <c r="IK53" s="207"/>
      <c r="IL53" s="207"/>
      <c r="IM53" s="207"/>
      <c r="IN53" s="207"/>
      <c r="IO53" s="207"/>
      <c r="IP53" s="207"/>
      <c r="IQ53" s="208"/>
    </row>
    <row r="54" ht="15" customHeight="1">
      <c r="A54" s="197"/>
      <c r="B54" s="197"/>
      <c r="C54" s="197"/>
      <c r="D54" s="197"/>
      <c r="E54" s="197"/>
      <c r="F54" s="197"/>
      <c r="G54" s="197"/>
      <c r="H54" s="197"/>
      <c r="I54" s="197"/>
      <c r="J54" s="197"/>
      <c r="K54" s="197"/>
      <c r="L54" s="197"/>
      <c r="M54" s="197"/>
      <c r="N54" s="223"/>
      <c r="O54" s="224"/>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7"/>
      <c r="FV54" s="207"/>
      <c r="FW54" s="207"/>
      <c r="FX54" s="207"/>
      <c r="FY54" s="207"/>
      <c r="FZ54" s="207"/>
      <c r="GA54" s="207"/>
      <c r="GB54" s="207"/>
      <c r="GC54" s="207"/>
      <c r="GD54" s="207"/>
      <c r="GE54" s="207"/>
      <c r="GF54" s="207"/>
      <c r="GG54" s="207"/>
      <c r="GH54" s="207"/>
      <c r="GI54" s="207"/>
      <c r="GJ54" s="207"/>
      <c r="GK54" s="207"/>
      <c r="GL54" s="207"/>
      <c r="GM54" s="207"/>
      <c r="GN54" s="207"/>
      <c r="GO54" s="207"/>
      <c r="GP54" s="207"/>
      <c r="GQ54" s="207"/>
      <c r="GR54" s="207"/>
      <c r="GS54" s="207"/>
      <c r="GT54" s="207"/>
      <c r="GU54" s="207"/>
      <c r="GV54" s="207"/>
      <c r="GW54" s="207"/>
      <c r="GX54" s="207"/>
      <c r="GY54" s="207"/>
      <c r="GZ54" s="207"/>
      <c r="HA54" s="207"/>
      <c r="HB54" s="207"/>
      <c r="HC54" s="207"/>
      <c r="HD54" s="207"/>
      <c r="HE54" s="207"/>
      <c r="HF54" s="207"/>
      <c r="HG54" s="207"/>
      <c r="HH54" s="207"/>
      <c r="HI54" s="207"/>
      <c r="HJ54" s="207"/>
      <c r="HK54" s="207"/>
      <c r="HL54" s="207"/>
      <c r="HM54" s="207"/>
      <c r="HN54" s="207"/>
      <c r="HO54" s="207"/>
      <c r="HP54" s="207"/>
      <c r="HQ54" s="207"/>
      <c r="HR54" s="207"/>
      <c r="HS54" s="207"/>
      <c r="HT54" s="207"/>
      <c r="HU54" s="207"/>
      <c r="HV54" s="207"/>
      <c r="HW54" s="207"/>
      <c r="HX54" s="207"/>
      <c r="HY54" s="207"/>
      <c r="HZ54" s="207"/>
      <c r="IA54" s="207"/>
      <c r="IB54" s="207"/>
      <c r="IC54" s="207"/>
      <c r="ID54" s="207"/>
      <c r="IE54" s="207"/>
      <c r="IF54" s="207"/>
      <c r="IG54" s="207"/>
      <c r="IH54" s="207"/>
      <c r="II54" s="207"/>
      <c r="IJ54" s="207"/>
      <c r="IK54" s="207"/>
      <c r="IL54" s="207"/>
      <c r="IM54" s="207"/>
      <c r="IN54" s="207"/>
      <c r="IO54" s="207"/>
      <c r="IP54" s="207"/>
      <c r="IQ54" s="208"/>
    </row>
    <row r="55" ht="15" customHeight="1">
      <c r="A55" s="197"/>
      <c r="B55" s="218"/>
      <c r="C55" s="220"/>
      <c r="D55" s="197"/>
      <c r="E55" s="197"/>
      <c r="F55" s="197"/>
      <c r="G55" s="197"/>
      <c r="H55" s="197"/>
      <c r="I55" s="197"/>
      <c r="J55" s="197"/>
      <c r="K55" s="197"/>
      <c r="L55" s="197"/>
      <c r="M55" s="197"/>
      <c r="N55" s="227"/>
      <c r="O55" s="228"/>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66"/>
      <c r="CQ55" s="266"/>
      <c r="CR55" s="266"/>
      <c r="CS55" s="266"/>
      <c r="CT55" s="266"/>
      <c r="CU55" s="266"/>
      <c r="CV55" s="266"/>
      <c r="CW55" s="266"/>
      <c r="CX55" s="266"/>
      <c r="CY55" s="266"/>
      <c r="CZ55" s="266"/>
      <c r="DA55" s="266"/>
      <c r="DB55" s="266"/>
      <c r="DC55" s="266"/>
      <c r="DD55" s="266"/>
      <c r="DE55" s="266"/>
      <c r="DF55" s="266"/>
      <c r="DG55" s="266"/>
      <c r="DH55" s="266"/>
      <c r="DI55" s="266"/>
      <c r="DJ55" s="266"/>
      <c r="DK55" s="266"/>
      <c r="DL55" s="266"/>
      <c r="DM55" s="266"/>
      <c r="DN55" s="266"/>
      <c r="DO55" s="266"/>
      <c r="DP55" s="266"/>
      <c r="DQ55" s="266"/>
      <c r="DR55" s="266"/>
      <c r="DS55" s="266"/>
      <c r="DT55" s="266"/>
      <c r="DU55" s="266"/>
      <c r="DV55" s="266"/>
      <c r="DW55" s="266"/>
      <c r="DX55" s="266"/>
      <c r="DY55" s="266"/>
      <c r="DZ55" s="266"/>
      <c r="EA55" s="266"/>
      <c r="EB55" s="266"/>
      <c r="EC55" s="266"/>
      <c r="ED55" s="266"/>
      <c r="EE55" s="266"/>
      <c r="EF55" s="266"/>
      <c r="EG55" s="266"/>
      <c r="EH55" s="266"/>
      <c r="EI55" s="266"/>
      <c r="EJ55" s="266"/>
      <c r="EK55" s="266"/>
      <c r="EL55" s="266"/>
      <c r="EM55" s="266"/>
      <c r="EN55" s="266"/>
      <c r="EO55" s="266"/>
      <c r="EP55" s="266"/>
      <c r="EQ55" s="266"/>
      <c r="ER55" s="266"/>
      <c r="ES55" s="266"/>
      <c r="ET55" s="266"/>
      <c r="EU55" s="266"/>
      <c r="EV55" s="266"/>
      <c r="EW55" s="266"/>
      <c r="EX55" s="266"/>
      <c r="EY55" s="266"/>
      <c r="EZ55" s="266"/>
      <c r="FA55" s="266"/>
      <c r="FB55" s="266"/>
      <c r="FC55" s="266"/>
      <c r="FD55" s="266"/>
      <c r="FE55" s="266"/>
      <c r="FF55" s="266"/>
      <c r="FG55" s="266"/>
      <c r="FH55" s="266"/>
      <c r="FI55" s="266"/>
      <c r="FJ55" s="266"/>
      <c r="FK55" s="266"/>
      <c r="FL55" s="266"/>
      <c r="FM55" s="266"/>
      <c r="FN55" s="266"/>
      <c r="FO55" s="266"/>
      <c r="FP55" s="266"/>
      <c r="FQ55" s="266"/>
      <c r="FR55" s="266"/>
      <c r="FS55" s="266"/>
      <c r="FT55" s="266"/>
      <c r="FU55" s="266"/>
      <c r="FV55" s="266"/>
      <c r="FW55" s="266"/>
      <c r="FX55" s="266"/>
      <c r="FY55" s="266"/>
      <c r="FZ55" s="266"/>
      <c r="GA55" s="266"/>
      <c r="GB55" s="266"/>
      <c r="GC55" s="266"/>
      <c r="GD55" s="266"/>
      <c r="GE55" s="266"/>
      <c r="GF55" s="266"/>
      <c r="GG55" s="266"/>
      <c r="GH55" s="266"/>
      <c r="GI55" s="266"/>
      <c r="GJ55" s="266"/>
      <c r="GK55" s="266"/>
      <c r="GL55" s="266"/>
      <c r="GM55" s="266"/>
      <c r="GN55" s="266"/>
      <c r="GO55" s="266"/>
      <c r="GP55" s="266"/>
      <c r="GQ55" s="266"/>
      <c r="GR55" s="266"/>
      <c r="GS55" s="266"/>
      <c r="GT55" s="266"/>
      <c r="GU55" s="266"/>
      <c r="GV55" s="266"/>
      <c r="GW55" s="266"/>
      <c r="GX55" s="266"/>
      <c r="GY55" s="266"/>
      <c r="GZ55" s="266"/>
      <c r="HA55" s="266"/>
      <c r="HB55" s="266"/>
      <c r="HC55" s="266"/>
      <c r="HD55" s="266"/>
      <c r="HE55" s="266"/>
      <c r="HF55" s="266"/>
      <c r="HG55" s="266"/>
      <c r="HH55" s="266"/>
      <c r="HI55" s="266"/>
      <c r="HJ55" s="266"/>
      <c r="HK55" s="266"/>
      <c r="HL55" s="266"/>
      <c r="HM55" s="266"/>
      <c r="HN55" s="266"/>
      <c r="HO55" s="266"/>
      <c r="HP55" s="266"/>
      <c r="HQ55" s="266"/>
      <c r="HR55" s="266"/>
      <c r="HS55" s="266"/>
      <c r="HT55" s="266"/>
      <c r="HU55" s="266"/>
      <c r="HV55" s="266"/>
      <c r="HW55" s="266"/>
      <c r="HX55" s="266"/>
      <c r="HY55" s="266"/>
      <c r="HZ55" s="266"/>
      <c r="IA55" s="266"/>
      <c r="IB55" s="266"/>
      <c r="IC55" s="266"/>
      <c r="ID55" s="266"/>
      <c r="IE55" s="266"/>
      <c r="IF55" s="266"/>
      <c r="IG55" s="266"/>
      <c r="IH55" s="266"/>
      <c r="II55" s="266"/>
      <c r="IJ55" s="266"/>
      <c r="IK55" s="266"/>
      <c r="IL55" s="266"/>
      <c r="IM55" s="266"/>
      <c r="IN55" s="266"/>
      <c r="IO55" s="266"/>
      <c r="IP55" s="266"/>
      <c r="IQ55" s="267"/>
    </row>
  </sheetData>
  <mergeCells count="8">
    <mergeCell ref="I1:K1"/>
    <mergeCell ref="M1:O1"/>
    <mergeCell ref="A1:C1"/>
    <mergeCell ref="E1:G1"/>
    <mergeCell ref="A29:C29"/>
    <mergeCell ref="E29:G29"/>
    <mergeCell ref="I29:K29"/>
    <mergeCell ref="Q1:S1"/>
  </mergeCells>
  <pageMargins left="0.75" right="0.75" top="1" bottom="1" header="0.5" footer="0.5"/>
  <pageSetup firstPageNumber="1" fitToHeight="1" fitToWidth="1" scale="100" useFirstPageNumber="0" orientation="portrait" pageOrder="downThenOver"/>
  <headerFooter>
    <oddFooter>&amp;C&amp;"Helvetica,Regular"&amp;12&amp;K000000&amp;P</oddFooter>
  </headerFooter>
</worksheet>
</file>

<file path=xl/worksheets/sheet27.xml><?xml version="1.0" encoding="utf-8"?>
<worksheet xmlns:r="http://schemas.openxmlformats.org/officeDocument/2006/relationships" xmlns="http://schemas.openxmlformats.org/spreadsheetml/2006/main">
  <sheetPr>
    <pageSetUpPr fitToPage="1"/>
  </sheetPr>
  <dimension ref="A2:M322"/>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337" customWidth="1"/>
    <col min="2" max="3" width="12.6562" style="337" customWidth="1"/>
    <col min="4" max="4" width="6.99219" style="337" customWidth="1"/>
    <col min="5" max="5" width="5.85156" style="337" customWidth="1"/>
    <col min="6" max="6" width="6.78906" style="337" customWidth="1"/>
    <col min="7" max="7" width="6.05469" style="337" customWidth="1"/>
    <col min="8" max="8" width="5.20312" style="337" customWidth="1"/>
    <col min="9" max="9" width="7.125" style="337" customWidth="1"/>
    <col min="10" max="10" width="5.77344" style="337" customWidth="1"/>
    <col min="11" max="11" width="7.66406" style="337" customWidth="1"/>
    <col min="12" max="12" width="8.875" style="337" customWidth="1"/>
    <col min="13" max="13" width="8.09375" style="337" customWidth="1"/>
    <col min="14" max="256" width="16.3516" style="337" customWidth="1"/>
  </cols>
  <sheetData>
    <row r="1" ht="16" customHeight="1">
      <c r="A1" t="s" s="7">
        <v>254</v>
      </c>
      <c r="B1" s="7"/>
      <c r="C1" s="7"/>
      <c r="D1" s="7"/>
      <c r="E1" s="7"/>
      <c r="F1" s="7"/>
      <c r="G1" s="7"/>
      <c r="H1" s="7"/>
      <c r="I1" s="7"/>
      <c r="J1" s="7"/>
      <c r="K1" s="7"/>
      <c r="L1" s="7"/>
      <c r="M1" s="7"/>
    </row>
    <row r="2" ht="14.65" customHeight="1">
      <c r="A2" t="s" s="8">
        <v>6</v>
      </c>
      <c r="B2" t="s" s="9">
        <v>122</v>
      </c>
      <c r="C2" t="s" s="9">
        <v>7</v>
      </c>
      <c r="D2" t="s" s="9">
        <v>8</v>
      </c>
      <c r="E2" t="s" s="338">
        <v>9</v>
      </c>
      <c r="F2" t="s" s="338">
        <v>10</v>
      </c>
      <c r="G2" t="s" s="9">
        <v>11</v>
      </c>
      <c r="H2" t="s" s="9">
        <v>12</v>
      </c>
      <c r="I2" t="s" s="9">
        <v>13</v>
      </c>
      <c r="J2" t="s" s="9">
        <v>14</v>
      </c>
      <c r="K2" t="s" s="9">
        <v>15</v>
      </c>
      <c r="L2" t="s" s="338">
        <v>16</v>
      </c>
      <c r="M2" t="s" s="339">
        <v>17</v>
      </c>
    </row>
    <row r="3" ht="15" customHeight="1">
      <c r="A3" t="s" s="31">
        <v>35</v>
      </c>
      <c r="B3" s="12">
        <v>2007</v>
      </c>
      <c r="C3" s="12">
        <v>45</v>
      </c>
      <c r="D3" s="12">
        <v>24</v>
      </c>
      <c r="E3" s="15">
        <f>D3/C3</f>
        <v>0.533333333333333</v>
      </c>
      <c r="F3" s="18">
        <v>22</v>
      </c>
      <c r="G3" s="12">
        <v>2</v>
      </c>
      <c r="H3" s="12">
        <v>0</v>
      </c>
      <c r="I3" s="12">
        <v>0</v>
      </c>
      <c r="J3" s="12">
        <v>9</v>
      </c>
      <c r="K3" s="12">
        <v>15</v>
      </c>
      <c r="L3" s="15">
        <f>(G3*1.33+H3*1.67+I3*2)/D3</f>
        <v>0.110833333333333</v>
      </c>
      <c r="M3" s="16">
        <f>L3+E3</f>
        <v>0.644166666666666</v>
      </c>
    </row>
    <row r="4" ht="15" customHeight="1">
      <c r="A4" t="s" s="31">
        <v>18</v>
      </c>
      <c r="B4" s="12">
        <v>2007</v>
      </c>
      <c r="C4" s="12">
        <v>59</v>
      </c>
      <c r="D4" s="12">
        <v>44</v>
      </c>
      <c r="E4" s="15">
        <f>D4/C4</f>
        <v>0.745762711864407</v>
      </c>
      <c r="F4" s="14">
        <v>13</v>
      </c>
      <c r="G4" s="12">
        <v>11</v>
      </c>
      <c r="H4" s="12">
        <v>7</v>
      </c>
      <c r="I4" s="12">
        <v>13</v>
      </c>
      <c r="J4" s="12">
        <v>54</v>
      </c>
      <c r="K4" s="12">
        <v>36</v>
      </c>
      <c r="L4" s="15">
        <f>(G4*1.33+H4*1.67+I4*2)/D4</f>
        <v>1.18909090909091</v>
      </c>
      <c r="M4" s="16">
        <f>L4+E4</f>
        <v>1.93485362095532</v>
      </c>
    </row>
    <row r="5" ht="15" customHeight="1">
      <c r="A5" t="s" s="30">
        <v>18</v>
      </c>
      <c r="B5" s="12">
        <v>2008</v>
      </c>
      <c r="C5" s="12">
        <v>25</v>
      </c>
      <c r="D5" s="12">
        <v>19</v>
      </c>
      <c r="E5" s="15">
        <f>D5/C5</f>
        <v>0.76</v>
      </c>
      <c r="F5" s="16">
        <v>1</v>
      </c>
      <c r="G5" s="12">
        <v>6</v>
      </c>
      <c r="H5" s="12">
        <v>2</v>
      </c>
      <c r="I5" s="12">
        <v>10</v>
      </c>
      <c r="J5" s="12">
        <v>20</v>
      </c>
      <c r="K5" s="12">
        <v>14</v>
      </c>
      <c r="L5" s="15">
        <f>(G5*1.33+H5*1.67+I5*2)/D5</f>
        <v>1.64842105263158</v>
      </c>
      <c r="M5" s="16">
        <f>L5+E5</f>
        <v>2.40842105263158</v>
      </c>
    </row>
    <row r="6" ht="15" customHeight="1">
      <c r="A6" t="s" s="30">
        <v>18</v>
      </c>
      <c r="B6" s="12">
        <v>2009</v>
      </c>
      <c r="C6" s="12">
        <v>31</v>
      </c>
      <c r="D6" s="12">
        <v>24</v>
      </c>
      <c r="E6" s="36">
        <f>D6/C6</f>
        <v>0.774193548387097</v>
      </c>
      <c r="F6" s="340">
        <v>9</v>
      </c>
      <c r="G6" s="12">
        <v>5</v>
      </c>
      <c r="H6" s="12">
        <v>3</v>
      </c>
      <c r="I6" s="12">
        <v>6</v>
      </c>
      <c r="J6" s="12">
        <v>22</v>
      </c>
      <c r="K6" s="12">
        <v>16</v>
      </c>
      <c r="L6" s="15">
        <f>(G6*1.33+H6*1.67+I6*2)/D6</f>
        <v>0.985833333333333</v>
      </c>
      <c r="M6" s="16">
        <f>L6+E6</f>
        <v>1.76002688172043</v>
      </c>
    </row>
    <row r="7" ht="15" customHeight="1">
      <c r="A7" t="s" s="30">
        <v>18</v>
      </c>
      <c r="B7" s="12">
        <v>2010</v>
      </c>
      <c r="C7" s="12">
        <v>6</v>
      </c>
      <c r="D7" s="12">
        <v>3</v>
      </c>
      <c r="E7" s="36">
        <f>D7/C7</f>
        <v>0.5</v>
      </c>
      <c r="F7" s="12">
        <v>2</v>
      </c>
      <c r="G7" s="12">
        <v>1</v>
      </c>
      <c r="H7" s="12">
        <v>0</v>
      </c>
      <c r="I7" s="12">
        <v>0</v>
      </c>
      <c r="J7" s="12">
        <v>0</v>
      </c>
      <c r="K7" s="12">
        <v>2</v>
      </c>
      <c r="L7" s="15">
        <f>(G7*1.33+H7*1.67+I7*2)/D7</f>
        <v>0.443333333333333</v>
      </c>
      <c r="M7" s="16">
        <f>L7+E7</f>
        <v>0.943333333333333</v>
      </c>
    </row>
    <row r="8" ht="15" customHeight="1">
      <c r="A8" t="s" s="30">
        <v>18</v>
      </c>
      <c r="B8" s="12">
        <v>2011</v>
      </c>
      <c r="C8" s="12">
        <v>27</v>
      </c>
      <c r="D8" s="12">
        <v>20</v>
      </c>
      <c r="E8" s="38">
        <f>D8/C8</f>
        <v>0.740740740740741</v>
      </c>
      <c r="F8" s="12">
        <v>9</v>
      </c>
      <c r="G8" s="12">
        <v>3</v>
      </c>
      <c r="H8" s="12">
        <v>2</v>
      </c>
      <c r="I8" s="12">
        <v>5</v>
      </c>
      <c r="J8" s="12">
        <v>19</v>
      </c>
      <c r="K8" s="12">
        <v>13</v>
      </c>
      <c r="L8" s="17">
        <f>(G8*1.33+H8*1.67+I8*2)/D8</f>
        <v>0.8665</v>
      </c>
      <c r="M8" s="18">
        <f>L8+E8</f>
        <v>1.60724074074074</v>
      </c>
    </row>
    <row r="9" ht="15" customHeight="1">
      <c r="A9" t="s" s="30">
        <v>140</v>
      </c>
      <c r="B9" s="12">
        <v>2017</v>
      </c>
      <c r="C9" s="12">
        <f>'2017 - 2017 - Field of Dreamers'!C45</f>
        <v>46</v>
      </c>
      <c r="D9" s="12">
        <f>'2017 - 2017 - Field of Dreamers'!D45</f>
        <v>27</v>
      </c>
      <c r="E9" s="12">
        <f>'2017 - 2017 - Field of Dreamers'!E45</f>
        <v>0.58695652173913</v>
      </c>
      <c r="F9" s="12">
        <f>'2017 - 2017 - Field of Dreamers'!F45</f>
        <v>27</v>
      </c>
      <c r="G9" s="12">
        <f>'2017 - 2017 - Field of Dreamers'!G45</f>
        <v>0</v>
      </c>
      <c r="H9" s="12">
        <f>'2017 - 2017 - Field of Dreamers'!H45</f>
        <v>0</v>
      </c>
      <c r="I9" s="12">
        <f>'2017 - 2017 - Field of Dreamers'!I45</f>
        <v>0</v>
      </c>
      <c r="J9" s="12">
        <f>'2017 - 2017 - Field of Dreamers'!J45</f>
        <v>15</v>
      </c>
      <c r="K9" s="12">
        <f>'2017 - 2017 - Field of Dreamers'!K45</f>
        <v>6</v>
      </c>
      <c r="L9" s="12">
        <f>'2017 - 2017 - Field of Dreamers'!L45</f>
        <v>0</v>
      </c>
      <c r="M9" s="12">
        <f>'2017 - 2017 - Field of Dreamers'!M45</f>
        <v>0.58695652173913</v>
      </c>
    </row>
    <row r="10" ht="15" customHeight="1">
      <c r="A10" t="s" s="30">
        <v>140</v>
      </c>
      <c r="B10" s="12">
        <v>2018</v>
      </c>
      <c r="C10" s="12">
        <f>'2018 Field of Dreamers - 2018 -'!C9</f>
        <v>45</v>
      </c>
      <c r="D10" s="12">
        <f>'2018 Field of Dreamers - 2018 -'!D9</f>
        <v>34</v>
      </c>
      <c r="E10" s="35">
        <f>'2018 Field of Dreamers - 2018 -'!E9</f>
        <v>0.755555555555556</v>
      </c>
      <c r="F10" s="37">
        <f>'2018 Field of Dreamers - 2018 -'!F9</f>
        <v>33</v>
      </c>
      <c r="G10" s="37">
        <f>'2018 Field of Dreamers - 2018 -'!G9</f>
        <v>0</v>
      </c>
      <c r="H10" s="37">
        <f>'2018 Field of Dreamers - 2018 -'!H9</f>
        <v>0</v>
      </c>
      <c r="I10" s="37">
        <f>'2018 Field of Dreamers - 2018 -'!I9</f>
        <v>1</v>
      </c>
      <c r="J10" s="37">
        <f>'2018 Field of Dreamers - 2018 -'!J9</f>
        <v>18</v>
      </c>
      <c r="K10" s="37">
        <f>'2018 Field of Dreamers - 2018 -'!K9</f>
        <v>20</v>
      </c>
      <c r="L10" s="13">
        <f>'2018 Field of Dreamers - 2018 -'!L9</f>
        <v>0.0588235294117647</v>
      </c>
      <c r="M10" s="341">
        <f>'2018 Field of Dreamers - 2018 -'!M9</f>
        <v>0.814379084967321</v>
      </c>
    </row>
    <row r="11" ht="15" customHeight="1">
      <c r="A11" t="s" s="30">
        <v>140</v>
      </c>
      <c r="B11" s="12">
        <v>2019</v>
      </c>
      <c r="C11" s="12">
        <f>'2019 Field of Dreamers - 2019 -'!C4</f>
        <v>32</v>
      </c>
      <c r="D11" s="12">
        <f>'2019 Field of Dreamers - 2019 -'!D4</f>
        <v>24</v>
      </c>
      <c r="E11" s="342">
        <f>'2019 Field of Dreamers - 2019 -'!E4</f>
        <v>0.75</v>
      </c>
      <c r="F11" s="12">
        <f>'2019 Field of Dreamers - 2019 -'!F4</f>
        <v>22</v>
      </c>
      <c r="G11" s="12">
        <f>'2019 Field of Dreamers - 2019 -'!G4</f>
        <v>2</v>
      </c>
      <c r="H11" s="12">
        <f>'2019 Field of Dreamers - 2019 -'!H4</f>
        <v>0</v>
      </c>
      <c r="I11" s="12">
        <f>'2019 Field of Dreamers - 2019 -'!I4</f>
        <v>0</v>
      </c>
      <c r="J11" s="12">
        <f>'2019 Field of Dreamers - 2019 -'!J4</f>
        <v>12</v>
      </c>
      <c r="K11" s="12">
        <f>'2019 Field of Dreamers - 2019 -'!K4</f>
        <v>13</v>
      </c>
      <c r="L11" s="343">
        <f>'2019 Field of Dreamers - 2019 -'!L4</f>
        <v>0.111083333333333</v>
      </c>
      <c r="M11" s="16">
        <f>'2019 Field of Dreamers - 2019 -'!M4</f>
        <v>0.861083333333333</v>
      </c>
    </row>
    <row r="12" ht="15" customHeight="1">
      <c r="A12" t="s" s="30">
        <v>115</v>
      </c>
      <c r="B12" s="12">
        <v>2016</v>
      </c>
      <c r="C12" s="12">
        <v>4</v>
      </c>
      <c r="D12" s="12">
        <v>2</v>
      </c>
      <c r="E12" s="36">
        <f>D12/C12</f>
        <v>0.5</v>
      </c>
      <c r="F12" s="37">
        <v>2</v>
      </c>
      <c r="G12" s="12">
        <v>0</v>
      </c>
      <c r="H12" s="12">
        <v>0</v>
      </c>
      <c r="I12" s="12">
        <v>0</v>
      </c>
      <c r="J12" s="12">
        <v>1</v>
      </c>
      <c r="K12" s="12">
        <v>1</v>
      </c>
      <c r="L12" s="15">
        <f>(G12*1.33+H12*1.67+I12*2)/D12</f>
        <v>0</v>
      </c>
      <c r="M12" s="16">
        <f>L12+E12</f>
        <v>0.5</v>
      </c>
    </row>
    <row r="13" ht="15" customHeight="1">
      <c r="A13" t="s" s="30">
        <v>52</v>
      </c>
      <c r="B13" s="12">
        <v>2009</v>
      </c>
      <c r="C13" s="12">
        <v>27</v>
      </c>
      <c r="D13" s="12">
        <v>17</v>
      </c>
      <c r="E13" s="38">
        <f>D13/C13</f>
        <v>0.62962962962963</v>
      </c>
      <c r="F13" s="37">
        <v>9</v>
      </c>
      <c r="G13" s="12">
        <v>4</v>
      </c>
      <c r="H13" s="12">
        <v>1</v>
      </c>
      <c r="I13" s="12">
        <v>1</v>
      </c>
      <c r="J13" s="12">
        <v>6</v>
      </c>
      <c r="K13" s="12">
        <v>9</v>
      </c>
      <c r="L13" s="17">
        <f>(G13*1.33+H13*1.67+I13*2)/D13</f>
        <v>0.528823529411765</v>
      </c>
      <c r="M13" s="18">
        <f>L13+E13</f>
        <v>1.1584531590414</v>
      </c>
    </row>
    <row r="14" ht="15" customHeight="1">
      <c r="A14" t="s" s="30">
        <v>127</v>
      </c>
      <c r="B14" s="12">
        <v>2017</v>
      </c>
      <c r="C14" s="12">
        <f>'2017 - 2017 - Field of Dreamers'!C4</f>
        <v>58</v>
      </c>
      <c r="D14" s="12">
        <f>'2017 - 2017 - Field of Dreamers'!D4</f>
        <v>50</v>
      </c>
      <c r="E14" s="12">
        <f>'2017 - 2017 - Field of Dreamers'!E4</f>
        <v>0.862068965517241</v>
      </c>
      <c r="F14" s="12">
        <f>'2017 - 2017 - Field of Dreamers'!F4</f>
        <v>25</v>
      </c>
      <c r="G14" s="12">
        <f>'2017 - 2017 - Field of Dreamers'!G4</f>
        <v>14</v>
      </c>
      <c r="H14" s="12">
        <f>'2017 - 2017 - Field of Dreamers'!H4</f>
        <v>6</v>
      </c>
      <c r="I14" s="12">
        <f>'2017 - 2017 - Field of Dreamers'!I4</f>
        <v>4</v>
      </c>
      <c r="J14" s="12">
        <f>'2017 - 2017 - Field of Dreamers'!J4</f>
        <v>34</v>
      </c>
      <c r="K14" s="12">
        <f>'2017 - 2017 - Field of Dreamers'!K4</f>
        <v>35</v>
      </c>
      <c r="L14" s="12">
        <f>'2017 - 2017 - Field of Dreamers'!L4</f>
        <v>0.73328</v>
      </c>
      <c r="M14" s="12">
        <f>'2017 - 2017 - Field of Dreamers'!M4</f>
        <v>1.59534896551724</v>
      </c>
    </row>
    <row r="15" ht="15" customHeight="1">
      <c r="A15" t="s" s="30">
        <v>127</v>
      </c>
      <c r="B15" s="12">
        <v>2018</v>
      </c>
      <c r="C15" s="12">
        <f>'2018 Field of Dreamers - 2018 -'!C59</f>
        <v>41</v>
      </c>
      <c r="D15" s="12">
        <f>'2018 Field of Dreamers - 2018 -'!D59</f>
        <v>33</v>
      </c>
      <c r="E15" s="344">
        <f>'2018 Field of Dreamers - 2018 -'!E59</f>
        <v>0.804878048780488</v>
      </c>
      <c r="F15" s="12">
        <f>'2018 Field of Dreamers - 2018 -'!F59</f>
        <v>11</v>
      </c>
      <c r="G15" s="12">
        <f>'2018 Field of Dreamers - 2018 -'!G59</f>
        <v>18</v>
      </c>
      <c r="H15" s="12">
        <f>'2018 Field of Dreamers - 2018 -'!H59</f>
        <v>1</v>
      </c>
      <c r="I15" s="12">
        <f>'2018 Field of Dreamers - 2018 -'!I59</f>
        <v>3</v>
      </c>
      <c r="J15" s="12">
        <f>'2018 Field of Dreamers - 2018 -'!J59</f>
        <v>24</v>
      </c>
      <c r="K15" s="12">
        <f>'2018 Field of Dreamers - 2018 -'!K59</f>
        <v>16</v>
      </c>
      <c r="L15" s="345">
        <f>'2018 Field of Dreamers - 2018 -'!L59</f>
        <v>0.959424242424242</v>
      </c>
      <c r="M15" s="14">
        <f>'2018 Field of Dreamers - 2018 -'!M59</f>
        <v>1.76430229120473</v>
      </c>
    </row>
    <row r="16" ht="15" customHeight="1">
      <c r="A16" t="s" s="30">
        <v>104</v>
      </c>
      <c r="B16" s="12">
        <v>2016</v>
      </c>
      <c r="C16" s="12">
        <v>13</v>
      </c>
      <c r="D16" s="12">
        <v>9</v>
      </c>
      <c r="E16" s="38">
        <f>D16/C16</f>
        <v>0.692307692307692</v>
      </c>
      <c r="F16" s="37">
        <v>3</v>
      </c>
      <c r="G16" s="12">
        <v>4</v>
      </c>
      <c r="H16" s="12">
        <v>1</v>
      </c>
      <c r="I16" s="12">
        <v>1</v>
      </c>
      <c r="J16" s="12">
        <v>8</v>
      </c>
      <c r="K16" s="12">
        <v>4</v>
      </c>
      <c r="L16" s="17">
        <f>(G16*1.33+H16*1.67+I16*2)/D16</f>
        <v>0.998888888888889</v>
      </c>
      <c r="M16" s="18">
        <f>L16+E16</f>
        <v>1.69119658119658</v>
      </c>
    </row>
    <row r="17" ht="15" customHeight="1">
      <c r="A17" t="s" s="30">
        <v>104</v>
      </c>
      <c r="B17" s="12">
        <v>2017</v>
      </c>
      <c r="C17" s="12">
        <f>'2017 - 2017 - Field of Dreamers'!C5</f>
        <v>75</v>
      </c>
      <c r="D17" s="12">
        <f>'2017 - 2017 - Field of Dreamers'!D5</f>
        <v>54</v>
      </c>
      <c r="E17" s="12">
        <f>'2017 - 2017 - Field of Dreamers'!E5</f>
        <v>0.72</v>
      </c>
      <c r="F17" s="12">
        <f>'2017 - 2017 - Field of Dreamers'!F5</f>
        <v>22</v>
      </c>
      <c r="G17" s="12">
        <f>'2017 - 2017 - Field of Dreamers'!G5</f>
        <v>23</v>
      </c>
      <c r="H17" s="12">
        <f>'2017 - 2017 - Field of Dreamers'!H5</f>
        <v>3</v>
      </c>
      <c r="I17" s="12">
        <f>'2017 - 2017 - Field of Dreamers'!I5</f>
        <v>6</v>
      </c>
      <c r="J17" s="12">
        <f>'2017 - 2017 - Field of Dreamers'!J5</f>
        <v>46</v>
      </c>
      <c r="K17" s="12">
        <f>'2017 - 2017 - Field of Dreamers'!K5</f>
        <v>37</v>
      </c>
      <c r="L17" s="12">
        <f>'2017 - 2017 - Field of Dreamers'!L5</f>
        <v>0.882592592592593</v>
      </c>
      <c r="M17" s="12">
        <f>'2017 - 2017 - Field of Dreamers'!M5</f>
        <v>1.60259259259259</v>
      </c>
    </row>
    <row r="18" ht="15" customHeight="1">
      <c r="A18" t="s" s="30">
        <v>104</v>
      </c>
      <c r="B18" s="12">
        <v>2018</v>
      </c>
      <c r="C18" s="46">
        <f>'2018 Field of Dreamers - 2018 -'!C55</f>
        <v>47</v>
      </c>
      <c r="D18" s="47">
        <f>'2018 Field of Dreamers - 2018 -'!D55</f>
        <v>26</v>
      </c>
      <c r="E18" s="344">
        <f>'2018 Field of Dreamers - 2018 -'!E55</f>
        <v>0.553191489361702</v>
      </c>
      <c r="F18" s="12">
        <f>'2018 Field of Dreamers - 2018 -'!F55</f>
        <v>19</v>
      </c>
      <c r="G18" s="12">
        <f>'2018 Field of Dreamers - 2018 -'!G55</f>
        <v>5</v>
      </c>
      <c r="H18" s="12">
        <f>'2018 Field of Dreamers - 2018 -'!H55</f>
        <v>2</v>
      </c>
      <c r="I18" s="12">
        <f>'2018 Field of Dreamers - 2018 -'!I55</f>
        <v>1</v>
      </c>
      <c r="J18" s="12">
        <f>'2018 Field of Dreamers - 2018 -'!J55</f>
        <v>24</v>
      </c>
      <c r="K18" s="12">
        <f>'2018 Field of Dreamers - 2018 -'!K55</f>
        <v>19</v>
      </c>
      <c r="L18" s="345">
        <f>'2018 Field of Dreamers - 2018 -'!L55</f>
        <v>0.4615</v>
      </c>
      <c r="M18" s="14">
        <f>'2018 Field of Dreamers - 2018 -'!M55</f>
        <v>1.0146914893617</v>
      </c>
    </row>
    <row r="19" ht="15" customHeight="1">
      <c r="A19" t="s" s="30">
        <v>61</v>
      </c>
      <c r="B19" s="12">
        <v>2011</v>
      </c>
      <c r="C19" s="12">
        <v>27</v>
      </c>
      <c r="D19" s="12">
        <v>13</v>
      </c>
      <c r="E19" s="36">
        <f>D19/C19</f>
        <v>0.481481481481481</v>
      </c>
      <c r="F19" s="37">
        <v>13</v>
      </c>
      <c r="G19" s="12">
        <v>0</v>
      </c>
      <c r="H19" s="12">
        <v>0</v>
      </c>
      <c r="I19" s="12">
        <v>0</v>
      </c>
      <c r="J19" s="12">
        <v>5</v>
      </c>
      <c r="K19" s="12">
        <v>4</v>
      </c>
      <c r="L19" s="15">
        <f>(G19*1.33+H19*1.67+I19*2)/D19</f>
        <v>0</v>
      </c>
      <c r="M19" s="16">
        <f>L19+E19</f>
        <v>0.481481481481481</v>
      </c>
    </row>
    <row r="20" ht="15" customHeight="1">
      <c r="A20" t="s" s="30">
        <v>61</v>
      </c>
      <c r="B20" s="12">
        <v>2012</v>
      </c>
      <c r="C20" s="12">
        <v>23</v>
      </c>
      <c r="D20" s="12">
        <v>14</v>
      </c>
      <c r="E20" s="36">
        <f>D20/C20</f>
        <v>0.608695652173913</v>
      </c>
      <c r="F20" s="37">
        <v>10</v>
      </c>
      <c r="G20" s="12">
        <v>3</v>
      </c>
      <c r="H20" s="12">
        <v>0</v>
      </c>
      <c r="I20" s="12">
        <v>1</v>
      </c>
      <c r="J20" s="12">
        <v>7</v>
      </c>
      <c r="K20" s="12">
        <v>4</v>
      </c>
      <c r="L20" s="15">
        <f>(G20*1.33+H20*1.67+I20*2)/D20</f>
        <v>0.427857142857143</v>
      </c>
      <c r="M20" s="16">
        <f>L20+E20</f>
        <v>1.03655279503106</v>
      </c>
    </row>
    <row r="21" ht="15" customHeight="1">
      <c r="A21" t="s" s="30">
        <v>61</v>
      </c>
      <c r="B21" s="12">
        <v>2013</v>
      </c>
      <c r="C21" s="12">
        <v>22</v>
      </c>
      <c r="D21" s="12">
        <v>12</v>
      </c>
      <c r="E21" s="36">
        <f>D21/C21</f>
        <v>0.545454545454545</v>
      </c>
      <c r="F21" s="37">
        <v>11</v>
      </c>
      <c r="G21" s="12">
        <v>1</v>
      </c>
      <c r="H21" s="12">
        <v>0</v>
      </c>
      <c r="I21" s="12">
        <v>0</v>
      </c>
      <c r="J21" s="12">
        <v>0</v>
      </c>
      <c r="K21" s="12">
        <v>4</v>
      </c>
      <c r="L21" s="15">
        <f>(G21*1.33+H21*1.67+I21*2)/D21</f>
        <v>0.110833333333333</v>
      </c>
      <c r="M21" s="16">
        <f>L21+E21</f>
        <v>0.656287878787878</v>
      </c>
    </row>
    <row r="22" ht="15" customHeight="1">
      <c r="A22" t="s" s="30">
        <v>61</v>
      </c>
      <c r="B22" s="12">
        <v>2014</v>
      </c>
      <c r="C22" s="12">
        <v>25</v>
      </c>
      <c r="D22" s="12">
        <v>18</v>
      </c>
      <c r="E22" s="36">
        <f>D22/C22</f>
        <v>0.72</v>
      </c>
      <c r="F22" s="37">
        <v>17</v>
      </c>
      <c r="G22" s="12">
        <v>1</v>
      </c>
      <c r="H22" s="12">
        <v>0</v>
      </c>
      <c r="I22" s="12">
        <v>0</v>
      </c>
      <c r="J22" s="12">
        <v>5</v>
      </c>
      <c r="K22" s="12">
        <v>5</v>
      </c>
      <c r="L22" s="15">
        <f>(G22*1.33+H22*1.67+I22*2)/D22</f>
        <v>0.07388888888888891</v>
      </c>
      <c r="M22" s="16">
        <f>L22+E22</f>
        <v>0.793888888888889</v>
      </c>
    </row>
    <row r="23" ht="15" customHeight="1">
      <c r="A23" t="s" s="30">
        <v>61</v>
      </c>
      <c r="B23" s="12">
        <v>2015</v>
      </c>
      <c r="C23" s="46">
        <v>21</v>
      </c>
      <c r="D23" s="47">
        <v>12</v>
      </c>
      <c r="E23" s="38">
        <f>D23/C23</f>
        <v>0.571428571428571</v>
      </c>
      <c r="F23" s="37">
        <v>10</v>
      </c>
      <c r="G23" s="12">
        <v>2</v>
      </c>
      <c r="H23" s="12">
        <v>0</v>
      </c>
      <c r="I23" s="12">
        <v>0</v>
      </c>
      <c r="J23" s="12">
        <v>5</v>
      </c>
      <c r="K23" s="12">
        <v>6</v>
      </c>
      <c r="L23" s="17">
        <f>(G23*1.33+H23*1.67+I23*2)/D23</f>
        <v>0.221666666666667</v>
      </c>
      <c r="M23" s="18">
        <f>L23+E23</f>
        <v>0.793095238095238</v>
      </c>
    </row>
    <row r="24" ht="15" customHeight="1">
      <c r="A24" t="s" s="30">
        <v>123</v>
      </c>
      <c r="B24" s="12">
        <v>2017</v>
      </c>
      <c r="C24" s="12">
        <f>'2017 - 2017 - Field of Dreamers'!C6</f>
        <v>60</v>
      </c>
      <c r="D24" s="12">
        <f>'2017 - 2017 - Field of Dreamers'!D6</f>
        <v>37</v>
      </c>
      <c r="E24" s="12">
        <f>'2017 - 2017 - Field of Dreamers'!E6</f>
        <v>0.616666666666667</v>
      </c>
      <c r="F24" s="12">
        <f>'2017 - 2017 - Field of Dreamers'!F6</f>
        <v>35</v>
      </c>
      <c r="G24" s="12">
        <f>'2017 - 2017 - Field of Dreamers'!G6</f>
        <v>2</v>
      </c>
      <c r="H24" s="12">
        <f>'2017 - 2017 - Field of Dreamers'!H6</f>
        <v>0</v>
      </c>
      <c r="I24" s="12">
        <f>'2017 - 2017 - Field of Dreamers'!I6</f>
        <v>0</v>
      </c>
      <c r="J24" s="12">
        <f>'2017 - 2017 - Field of Dreamers'!J6</f>
        <v>8</v>
      </c>
      <c r="K24" s="12">
        <f>'2017 - 2017 - Field of Dreamers'!K6</f>
        <v>20</v>
      </c>
      <c r="L24" s="12">
        <f>'2017 - 2017 - Field of Dreamers'!L6</f>
        <v>0.0720540540540541</v>
      </c>
      <c r="M24" s="12">
        <f>'2017 - 2017 - Field of Dreamers'!M6</f>
        <v>0.688720720720721</v>
      </c>
    </row>
    <row r="25" ht="15" customHeight="1">
      <c r="A25" t="s" s="30">
        <v>123</v>
      </c>
      <c r="B25" s="12">
        <f>'2018 Field of Dreamers - 2018 -'!B26</f>
        <v>2018</v>
      </c>
      <c r="C25" s="12">
        <f>'2018 Field of Dreamers - 2018 -'!C26</f>
        <v>54</v>
      </c>
      <c r="D25" s="12">
        <f>'2018 Field of Dreamers - 2018 -'!D26</f>
        <v>40</v>
      </c>
      <c r="E25" s="345">
        <f>'2018 Field of Dreamers - 2018 -'!E26</f>
        <v>0.740740740740741</v>
      </c>
      <c r="F25" s="14">
        <f>'2018 Field of Dreamers - 2018 -'!F26</f>
        <v>25</v>
      </c>
      <c r="G25" s="12">
        <f>'2018 Field of Dreamers - 2018 -'!G26</f>
        <v>9</v>
      </c>
      <c r="H25" s="12">
        <f>'2018 Field of Dreamers - 2018 -'!H26</f>
        <v>3</v>
      </c>
      <c r="I25" s="12">
        <f>'2018 Field of Dreamers - 2018 -'!I26</f>
        <v>3</v>
      </c>
      <c r="J25" s="12">
        <f>'2018 Field of Dreamers - 2018 -'!J26</f>
        <v>25</v>
      </c>
      <c r="K25" s="12">
        <f>'2018 Field of Dreamers - 2018 -'!K26</f>
        <v>20</v>
      </c>
      <c r="L25" s="345">
        <f>'2018 Field of Dreamers - 2018 -'!L26</f>
        <v>0.57495</v>
      </c>
      <c r="M25" s="14">
        <f>'2018 Field of Dreamers - 2018 -'!M26</f>
        <v>1.31569074074074</v>
      </c>
    </row>
    <row r="26" ht="15" customHeight="1">
      <c r="A26" t="s" s="30">
        <v>123</v>
      </c>
      <c r="B26" s="12">
        <v>2019</v>
      </c>
      <c r="C26" s="12">
        <f>'2019 Field of Dreamers - 2019 -'!C12</f>
        <v>25</v>
      </c>
      <c r="D26" s="12">
        <f>'2019 Field of Dreamers - 2019 -'!D12</f>
        <v>21</v>
      </c>
      <c r="E26" s="343">
        <f>'2019 Field of Dreamers - 2019 -'!E12</f>
        <v>0.84</v>
      </c>
      <c r="F26" s="16">
        <f>'2019 Field of Dreamers - 2019 -'!F12</f>
        <v>15</v>
      </c>
      <c r="G26" s="12">
        <f>'2019 Field of Dreamers - 2019 -'!G12</f>
        <v>4</v>
      </c>
      <c r="H26" s="12">
        <f>'2019 Field of Dreamers - 2019 -'!H12</f>
        <v>2</v>
      </c>
      <c r="I26" s="12">
        <f>'2019 Field of Dreamers - 2019 -'!I12</f>
        <v>0</v>
      </c>
      <c r="J26" s="12">
        <f>'2019 Field of Dreamers - 2019 -'!J12</f>
        <v>13</v>
      </c>
      <c r="K26" s="12">
        <f>'2019 Field of Dreamers - 2019 -'!K12</f>
        <v>12</v>
      </c>
      <c r="L26" s="343">
        <f>'2019 Field of Dreamers - 2019 -'!L12</f>
        <v>0.412666666666667</v>
      </c>
      <c r="M26" s="16">
        <f>'2019 Field of Dreamers - 2019 -'!M12</f>
        <v>1.25266666666667</v>
      </c>
    </row>
    <row r="27" ht="15" customHeight="1">
      <c r="A27" t="s" s="31">
        <v>36</v>
      </c>
      <c r="B27" s="12">
        <v>2007</v>
      </c>
      <c r="C27" s="12">
        <v>11</v>
      </c>
      <c r="D27" s="12">
        <v>7</v>
      </c>
      <c r="E27" s="15">
        <f>D27/C27</f>
        <v>0.636363636363636</v>
      </c>
      <c r="F27" s="16">
        <v>7</v>
      </c>
      <c r="G27" s="12">
        <v>0</v>
      </c>
      <c r="H27" s="12">
        <v>0</v>
      </c>
      <c r="I27" s="12">
        <v>0</v>
      </c>
      <c r="J27" s="12">
        <v>1</v>
      </c>
      <c r="K27" s="12">
        <v>0</v>
      </c>
      <c r="L27" s="15">
        <f>(G27*1.33+H27*1.67+I27*2)/D27</f>
        <v>0</v>
      </c>
      <c r="M27" s="16">
        <f>L27+E27</f>
        <v>0.636363636363636</v>
      </c>
    </row>
    <row r="28" ht="15" customHeight="1">
      <c r="A28" t="s" s="30">
        <v>97</v>
      </c>
      <c r="B28" s="12">
        <v>2015</v>
      </c>
      <c r="C28" s="12">
        <v>18</v>
      </c>
      <c r="D28" s="12">
        <v>11</v>
      </c>
      <c r="E28" s="36">
        <f>D28/C28</f>
        <v>0.611111111111111</v>
      </c>
      <c r="F28" s="340">
        <v>11</v>
      </c>
      <c r="G28" s="12">
        <v>0</v>
      </c>
      <c r="H28" s="12">
        <v>0</v>
      </c>
      <c r="I28" s="12">
        <v>0</v>
      </c>
      <c r="J28" s="12">
        <v>4</v>
      </c>
      <c r="K28" s="12">
        <v>5</v>
      </c>
      <c r="L28" s="15">
        <f>(G28*1.33+H28*1.67+I28*2)/D28</f>
        <v>0</v>
      </c>
      <c r="M28" s="16">
        <f>L28+E28</f>
        <v>0.611111111111111</v>
      </c>
    </row>
    <row r="29" ht="15" customHeight="1">
      <c r="A29" t="s" s="30">
        <v>97</v>
      </c>
      <c r="B29" s="12">
        <v>2016</v>
      </c>
      <c r="C29" s="12">
        <v>30</v>
      </c>
      <c r="D29" s="12">
        <v>18</v>
      </c>
      <c r="E29" s="38">
        <f>D29/C29</f>
        <v>0.6</v>
      </c>
      <c r="F29" s="12">
        <v>18</v>
      </c>
      <c r="G29" s="12">
        <v>0</v>
      </c>
      <c r="H29" s="12">
        <v>0</v>
      </c>
      <c r="I29" s="12">
        <v>0</v>
      </c>
      <c r="J29" s="12">
        <v>2</v>
      </c>
      <c r="K29" s="12">
        <v>12</v>
      </c>
      <c r="L29" s="17">
        <f>(G29*1.33+H29*1.67+I29*2)/D29</f>
        <v>0</v>
      </c>
      <c r="M29" s="18">
        <f>L29+E29</f>
        <v>0.6</v>
      </c>
    </row>
    <row r="30" ht="15" customHeight="1">
      <c r="A30" t="s" s="30">
        <v>97</v>
      </c>
      <c r="B30" s="12">
        <v>2017</v>
      </c>
      <c r="C30" s="12">
        <f>'2017 - 2017 - Field of Dreamers'!C7</f>
        <v>80</v>
      </c>
      <c r="D30" s="12">
        <f>'2017 - 2017 - Field of Dreamers'!D7</f>
        <v>59</v>
      </c>
      <c r="E30" s="12">
        <f>'2017 - 2017 - Field of Dreamers'!E7</f>
        <v>0.7375</v>
      </c>
      <c r="F30" s="12">
        <f>'2017 - 2017 - Field of Dreamers'!F7</f>
        <v>18</v>
      </c>
      <c r="G30" s="12">
        <f>'2017 - 2017 - Field of Dreamers'!G7</f>
        <v>21</v>
      </c>
      <c r="H30" s="12">
        <f>'2017 - 2017 - Field of Dreamers'!H7</f>
        <v>7</v>
      </c>
      <c r="I30" s="12">
        <f>'2017 - 2017 - Field of Dreamers'!I7</f>
        <v>13</v>
      </c>
      <c r="J30" s="12">
        <f>'2017 - 2017 - Field of Dreamers'!J7</f>
        <v>63</v>
      </c>
      <c r="K30" s="12">
        <f>'2017 - 2017 - Field of Dreamers'!K7</f>
        <v>39</v>
      </c>
      <c r="L30" s="12">
        <f>'2017 - 2017 - Field of Dreamers'!L7</f>
        <v>1.11291525423729</v>
      </c>
      <c r="M30" s="12">
        <f>'2017 - 2017 - Field of Dreamers'!M7</f>
        <v>1.85041525423729</v>
      </c>
    </row>
    <row r="31" ht="15" customHeight="1">
      <c r="A31" t="s" s="30">
        <v>97</v>
      </c>
      <c r="B31" s="12">
        <f>'2018 Field of Dreamers - 2018 -'!B13</f>
        <v>2018</v>
      </c>
      <c r="C31" s="12">
        <f>'2018 Field of Dreamers - 2018 -'!C13</f>
        <v>64</v>
      </c>
      <c r="D31" s="12">
        <f>'2018 Field of Dreamers - 2018 -'!D13</f>
        <v>45</v>
      </c>
      <c r="E31" s="344">
        <f>'2018 Field of Dreamers - 2018 -'!E13</f>
        <v>0.703125</v>
      </c>
      <c r="F31" s="12">
        <f>'2018 Field of Dreamers - 2018 -'!F13</f>
        <v>44</v>
      </c>
      <c r="G31" s="12">
        <f>'2018 Field of Dreamers - 2018 -'!G13</f>
        <v>0</v>
      </c>
      <c r="H31" s="12">
        <f>'2018 Field of Dreamers - 2018 -'!H13</f>
        <v>1</v>
      </c>
      <c r="I31" s="12">
        <f>'2018 Field of Dreamers - 2018 -'!I13</f>
        <v>0</v>
      </c>
      <c r="J31" s="12">
        <f>'2018 Field of Dreamers - 2018 -'!J13</f>
        <v>20</v>
      </c>
      <c r="K31" s="12">
        <f>'2018 Field of Dreamers - 2018 -'!K13</f>
        <v>28</v>
      </c>
      <c r="L31" s="345">
        <f>'2018 Field of Dreamers - 2018 -'!L13</f>
        <v>0.0370444444444444</v>
      </c>
      <c r="M31" s="14">
        <f>'2018 Field of Dreamers - 2018 -'!M13</f>
        <v>0.740169444444444</v>
      </c>
    </row>
    <row r="32" ht="15" customHeight="1">
      <c r="A32" t="s" s="30">
        <v>97</v>
      </c>
      <c r="B32" s="12">
        <v>2019</v>
      </c>
      <c r="C32" s="12">
        <f>'2019 Field of Dreamers - 2019 -'!C70</f>
        <v>22</v>
      </c>
      <c r="D32" s="12">
        <f>'2019 Field of Dreamers - 2019 -'!D70</f>
        <v>17</v>
      </c>
      <c r="E32" s="342">
        <f>'2019 Field of Dreamers - 2019 -'!E70</f>
        <v>0.772727272727273</v>
      </c>
      <c r="F32" s="12">
        <f>'2019 Field of Dreamers - 2019 -'!F70</f>
        <v>16</v>
      </c>
      <c r="G32" s="12">
        <f>'2019 Field of Dreamers - 2019 -'!G70</f>
        <v>1</v>
      </c>
      <c r="H32" s="12">
        <f>'2019 Field of Dreamers - 2019 -'!H70</f>
        <v>0</v>
      </c>
      <c r="I32" s="12">
        <f>'2019 Field of Dreamers - 2019 -'!I70</f>
        <v>0</v>
      </c>
      <c r="J32" s="12">
        <f>'2019 Field of Dreamers - 2019 -'!J70</f>
        <v>5</v>
      </c>
      <c r="K32" s="12">
        <f>'2019 Field of Dreamers - 2019 -'!K70</f>
        <v>8</v>
      </c>
      <c r="L32" s="343">
        <f>'2019 Field of Dreamers - 2019 -'!L70</f>
        <v>0.0784117647058824</v>
      </c>
      <c r="M32" s="16">
        <f>'2019 Field of Dreamers - 2019 -'!M70</f>
        <v>0.851139037433155</v>
      </c>
    </row>
    <row r="33" ht="15" customHeight="1">
      <c r="A33" t="s" s="30">
        <v>84</v>
      </c>
      <c r="B33" s="12">
        <v>2014</v>
      </c>
      <c r="C33" s="12">
        <v>42</v>
      </c>
      <c r="D33" s="12">
        <v>27</v>
      </c>
      <c r="E33" s="36">
        <f>D33/C33</f>
        <v>0.642857142857143</v>
      </c>
      <c r="F33" s="37">
        <v>22</v>
      </c>
      <c r="G33" s="12">
        <v>5</v>
      </c>
      <c r="H33" s="12">
        <v>0</v>
      </c>
      <c r="I33" s="12">
        <v>0</v>
      </c>
      <c r="J33" s="12">
        <v>8</v>
      </c>
      <c r="K33" s="12">
        <v>10</v>
      </c>
      <c r="L33" s="15">
        <f>(G33*1.33+H33*1.67+I33*2)/D33</f>
        <v>0.246296296296296</v>
      </c>
      <c r="M33" s="16">
        <f>L33+E33</f>
        <v>0.889153439153439</v>
      </c>
    </row>
    <row r="34" ht="15" customHeight="1">
      <c r="A34" t="s" s="30">
        <v>84</v>
      </c>
      <c r="B34" s="12">
        <v>2015</v>
      </c>
      <c r="C34" s="12">
        <v>23</v>
      </c>
      <c r="D34" s="12">
        <v>11</v>
      </c>
      <c r="E34" s="36">
        <f>D34/C34</f>
        <v>0.478260869565217</v>
      </c>
      <c r="F34" s="37">
        <v>11</v>
      </c>
      <c r="G34" s="12">
        <v>0</v>
      </c>
      <c r="H34" s="12">
        <v>0</v>
      </c>
      <c r="I34" s="12">
        <v>0</v>
      </c>
      <c r="J34" s="12">
        <v>7</v>
      </c>
      <c r="K34" s="12">
        <v>8</v>
      </c>
      <c r="L34" s="15">
        <f>(G34*1.33+H34*1.67+I34*2)/D34</f>
        <v>0</v>
      </c>
      <c r="M34" s="16">
        <f>L34+E34</f>
        <v>0.478260869565217</v>
      </c>
    </row>
    <row r="35" ht="15" customHeight="1">
      <c r="A35" t="s" s="30">
        <v>84</v>
      </c>
      <c r="B35" s="12">
        <v>2016</v>
      </c>
      <c r="C35" s="12">
        <v>3</v>
      </c>
      <c r="D35" s="12">
        <v>1</v>
      </c>
      <c r="E35" s="36">
        <f>D35/C35</f>
        <v>0.333333333333333</v>
      </c>
      <c r="F35" s="37">
        <v>1</v>
      </c>
      <c r="G35" s="12">
        <v>0</v>
      </c>
      <c r="H35" s="12">
        <v>0</v>
      </c>
      <c r="I35" s="12">
        <v>0</v>
      </c>
      <c r="J35" s="12">
        <v>0</v>
      </c>
      <c r="K35" s="12">
        <v>0</v>
      </c>
      <c r="L35" s="15">
        <f>(G35*1.33+H35*1.67+I35*2)/D35</f>
        <v>0</v>
      </c>
      <c r="M35" s="16">
        <f>L35+E35</f>
        <v>0.333333333333333</v>
      </c>
    </row>
    <row r="36" ht="15" customHeight="1">
      <c r="A36" t="s" s="30">
        <v>118</v>
      </c>
      <c r="B36" s="12">
        <v>2016</v>
      </c>
      <c r="C36" s="12">
        <v>3</v>
      </c>
      <c r="D36" s="12">
        <v>0</v>
      </c>
      <c r="E36" s="38">
        <f>D36/C36</f>
        <v>0</v>
      </c>
      <c r="F36" s="37">
        <v>0</v>
      </c>
      <c r="G36" s="12">
        <v>0</v>
      </c>
      <c r="H36" s="12">
        <v>0</v>
      </c>
      <c r="I36" s="12">
        <v>0</v>
      </c>
      <c r="J36" s="12">
        <v>0</v>
      </c>
      <c r="K36" s="12">
        <v>0</v>
      </c>
      <c r="L36" s="346">
        <f>(G36*1.33+H36*1.67+I36*2)/D36</f>
      </c>
      <c r="M36" s="347">
        <f>L36+E36</f>
      </c>
    </row>
    <row r="37" ht="15" customHeight="1">
      <c r="A37" t="s" s="30">
        <v>147</v>
      </c>
      <c r="B37" s="12">
        <v>2017</v>
      </c>
      <c r="C37" s="12">
        <f>'2017 - 2017 - Field of Dreamers'!C8</f>
        <v>67</v>
      </c>
      <c r="D37" s="12">
        <f>'2017 - 2017 - Field of Dreamers'!D8</f>
        <v>51</v>
      </c>
      <c r="E37" s="12">
        <f>'2017 - 2017 - Field of Dreamers'!E8</f>
        <v>0.761194029850746</v>
      </c>
      <c r="F37" s="12">
        <f>'2017 - 2017 - Field of Dreamers'!F8</f>
        <v>18</v>
      </c>
      <c r="G37" s="12">
        <f>'2017 - 2017 - Field of Dreamers'!G8</f>
        <v>23</v>
      </c>
      <c r="H37" s="12">
        <f>'2017 - 2017 - Field of Dreamers'!H8</f>
        <v>3</v>
      </c>
      <c r="I37" s="12">
        <f>'2017 - 2017 - Field of Dreamers'!I8</f>
        <v>7</v>
      </c>
      <c r="J37" s="12">
        <f>'2017 - 2017 - Field of Dreamers'!J8</f>
        <v>42</v>
      </c>
      <c r="K37" s="12">
        <f>'2017 - 2017 - Field of Dreamers'!K8</f>
        <v>34</v>
      </c>
      <c r="L37" s="12">
        <f>'2017 - 2017 - Field of Dreamers'!L8</f>
        <v>0.973725490196078</v>
      </c>
      <c r="M37" s="12">
        <f>'2017 - 2017 - Field of Dreamers'!M8</f>
        <v>1.73491952004682</v>
      </c>
    </row>
    <row r="38" ht="15" customHeight="1">
      <c r="A38" t="s" s="30">
        <v>147</v>
      </c>
      <c r="B38" s="12">
        <f>'2018 Field of Dreamers - 2018 -'!B5</f>
        <v>2018</v>
      </c>
      <c r="C38" s="12">
        <f>'2018 Field of Dreamers - 2018 -'!C5</f>
        <v>20</v>
      </c>
      <c r="D38" s="12">
        <f>'2018 Field of Dreamers - 2018 -'!D5</f>
        <v>13</v>
      </c>
      <c r="E38" s="344">
        <f>'2018 Field of Dreamers - 2018 -'!E5</f>
        <v>0.65</v>
      </c>
      <c r="F38" s="12">
        <f>'2018 Field of Dreamers - 2018 -'!F5</f>
        <v>13</v>
      </c>
      <c r="G38" s="12">
        <f>'2018 Field of Dreamers - 2018 -'!G5</f>
        <v>0</v>
      </c>
      <c r="H38" s="12">
        <f>'2018 Field of Dreamers - 2018 -'!H5</f>
        <v>0</v>
      </c>
      <c r="I38" s="12">
        <f>'2018 Field of Dreamers - 2018 -'!I5</f>
        <v>0</v>
      </c>
      <c r="J38" s="12">
        <f>'2018 Field of Dreamers - 2018 -'!J5</f>
        <v>2</v>
      </c>
      <c r="K38" s="12">
        <f>'2018 Field of Dreamers - 2018 -'!K5</f>
        <v>9</v>
      </c>
      <c r="L38" s="345">
        <f>'2018 Field of Dreamers - 2018 -'!L5</f>
        <v>0</v>
      </c>
      <c r="M38" s="14">
        <f>'2018 Field of Dreamers - 2018 -'!M5</f>
        <v>0.65</v>
      </c>
    </row>
    <row r="39" ht="15" customHeight="1">
      <c r="A39" t="s" s="30">
        <v>147</v>
      </c>
      <c r="B39" s="12">
        <v>2019</v>
      </c>
      <c r="C39" s="12">
        <f>'2019 Field of Dreamers - 2019 -'!C5</f>
        <v>14</v>
      </c>
      <c r="D39" s="12">
        <f>'2019 Field of Dreamers - 2019 -'!D5</f>
        <v>10</v>
      </c>
      <c r="E39" s="342">
        <f>'2019 Field of Dreamers - 2019 -'!E5</f>
        <v>0.714285714285714</v>
      </c>
      <c r="F39" s="12">
        <f>'2019 Field of Dreamers - 2019 -'!F5</f>
        <v>10</v>
      </c>
      <c r="G39" s="12">
        <f>'2019 Field of Dreamers - 2019 -'!G5</f>
        <v>0</v>
      </c>
      <c r="H39" s="12">
        <f>'2019 Field of Dreamers - 2019 -'!H5</f>
        <v>0</v>
      </c>
      <c r="I39" s="12">
        <f>'2019 Field of Dreamers - 2019 -'!I5</f>
        <v>0</v>
      </c>
      <c r="J39" s="12">
        <f>'2019 Field of Dreamers - 2019 -'!J5</f>
        <v>4</v>
      </c>
      <c r="K39" s="12">
        <f>'2019 Field of Dreamers - 2019 -'!K5</f>
        <v>5</v>
      </c>
      <c r="L39" s="343">
        <f>'2019 Field of Dreamers - 2019 -'!L5</f>
        <v>0</v>
      </c>
      <c r="M39" s="16">
        <f>'2019 Field of Dreamers - 2019 -'!M5</f>
        <v>0.714285714285714</v>
      </c>
    </row>
    <row r="40" ht="15" customHeight="1">
      <c r="A40" t="s" s="30">
        <v>117</v>
      </c>
      <c r="B40" s="12">
        <v>2016</v>
      </c>
      <c r="C40" s="12">
        <v>3</v>
      </c>
      <c r="D40" s="12">
        <v>2</v>
      </c>
      <c r="E40" s="36">
        <f>D40/C40</f>
        <v>0.666666666666667</v>
      </c>
      <c r="F40" s="37">
        <v>2</v>
      </c>
      <c r="G40" s="12">
        <v>0</v>
      </c>
      <c r="H40" s="12">
        <v>0</v>
      </c>
      <c r="I40" s="12">
        <v>0</v>
      </c>
      <c r="J40" s="12">
        <v>1</v>
      </c>
      <c r="K40" s="12">
        <v>2</v>
      </c>
      <c r="L40" s="15">
        <f>(G40*1.33+H40*1.67+I40*2)/D40</f>
        <v>0</v>
      </c>
      <c r="M40" s="16">
        <f>L40+E40</f>
        <v>0.666666666666667</v>
      </c>
    </row>
    <row r="41" ht="15" customHeight="1">
      <c r="A41" t="s" s="30">
        <v>112</v>
      </c>
      <c r="B41" s="12">
        <v>2016</v>
      </c>
      <c r="C41" s="12">
        <v>4</v>
      </c>
      <c r="D41" s="12">
        <v>3</v>
      </c>
      <c r="E41" s="38">
        <f>D41/C41</f>
        <v>0.75</v>
      </c>
      <c r="F41" s="37">
        <v>3</v>
      </c>
      <c r="G41" s="12">
        <v>0</v>
      </c>
      <c r="H41" s="12">
        <v>0</v>
      </c>
      <c r="I41" s="12">
        <v>0</v>
      </c>
      <c r="J41" s="12">
        <v>0</v>
      </c>
      <c r="K41" s="12">
        <v>2</v>
      </c>
      <c r="L41" s="17">
        <f>(G41*1.33+H41*1.67+I41*2)/D41</f>
        <v>0</v>
      </c>
      <c r="M41" s="18">
        <f>L41+E41</f>
        <v>0.75</v>
      </c>
    </row>
    <row r="42" ht="15" customHeight="1">
      <c r="A42" t="s" s="30">
        <v>199</v>
      </c>
      <c r="B42" s="12">
        <f>'2018 Field of Dreamers - 2018 -'!B48</f>
        <v>2018</v>
      </c>
      <c r="C42" s="12">
        <f>'2018 Field of Dreamers - 2018 -'!C48</f>
        <v>39</v>
      </c>
      <c r="D42" s="12">
        <f>'2018 Field of Dreamers - 2018 -'!D48</f>
        <v>18</v>
      </c>
      <c r="E42" s="12">
        <f>'2018 Field of Dreamers - 2018 -'!E48</f>
        <v>0.461538461538462</v>
      </c>
      <c r="F42" s="12">
        <f>'2018 Field of Dreamers - 2018 -'!F48</f>
        <v>18</v>
      </c>
      <c r="G42" s="12">
        <f>'2018 Field of Dreamers - 2018 -'!G48</f>
        <v>0</v>
      </c>
      <c r="H42" s="12">
        <f>'2018 Field of Dreamers - 2018 -'!H48</f>
        <v>0</v>
      </c>
      <c r="I42" s="12">
        <f>'2018 Field of Dreamers - 2018 -'!I48</f>
        <v>0</v>
      </c>
      <c r="J42" s="12">
        <f>'2018 Field of Dreamers - 2018 -'!J48</f>
        <v>7</v>
      </c>
      <c r="K42" s="12">
        <f>'2018 Field of Dreamers - 2018 -'!K48</f>
        <v>9</v>
      </c>
      <c r="L42" s="12">
        <f>'2018 Field of Dreamers - 2018 -'!L48</f>
        <v>0</v>
      </c>
      <c r="M42" s="12">
        <f>'2018 Field of Dreamers - 2018 -'!M48</f>
        <v>0.461538461538462</v>
      </c>
    </row>
    <row r="43" ht="15" customHeight="1">
      <c r="A43" t="s" s="30">
        <v>74</v>
      </c>
      <c r="B43" s="12">
        <v>2013</v>
      </c>
      <c r="C43" s="12">
        <v>17</v>
      </c>
      <c r="D43" s="12">
        <v>14</v>
      </c>
      <c r="E43" s="35">
        <f>D43/C43</f>
        <v>0.823529411764706</v>
      </c>
      <c r="F43" s="344">
        <v>7</v>
      </c>
      <c r="G43" s="12">
        <v>3</v>
      </c>
      <c r="H43" s="12">
        <v>3</v>
      </c>
      <c r="I43" s="12">
        <v>1</v>
      </c>
      <c r="J43" s="12">
        <v>6</v>
      </c>
      <c r="K43" s="12">
        <v>4</v>
      </c>
      <c r="L43" s="13">
        <f>(G43*1.33+H43*1.67+I43*2)/D43</f>
        <v>0.785714285714286</v>
      </c>
      <c r="M43" s="14">
        <f>L43+E43</f>
        <v>1.60924369747899</v>
      </c>
    </row>
    <row r="44" ht="15" customHeight="1">
      <c r="A44" t="s" s="31">
        <v>20</v>
      </c>
      <c r="B44" s="12">
        <v>2007</v>
      </c>
      <c r="C44" s="12">
        <v>16</v>
      </c>
      <c r="D44" s="12">
        <v>12</v>
      </c>
      <c r="E44" s="15">
        <f>D44/C44</f>
        <v>0.75</v>
      </c>
      <c r="F44" s="16">
        <v>8</v>
      </c>
      <c r="G44" s="12">
        <v>3</v>
      </c>
      <c r="H44" s="12">
        <v>1</v>
      </c>
      <c r="I44" s="12">
        <v>1</v>
      </c>
      <c r="J44" s="12">
        <v>7</v>
      </c>
      <c r="K44" s="12">
        <v>9</v>
      </c>
      <c r="L44" s="15">
        <f>(G44*1.33+H44*1.67+I44*2)/D44</f>
        <v>0.638333333333333</v>
      </c>
      <c r="M44" s="16">
        <f>L44+E44</f>
        <v>1.38833333333333</v>
      </c>
    </row>
    <row r="45" ht="15" customHeight="1">
      <c r="A45" t="s" s="31">
        <v>23</v>
      </c>
      <c r="B45" s="12">
        <v>2007</v>
      </c>
      <c r="C45" s="12">
        <v>19</v>
      </c>
      <c r="D45" s="12">
        <v>11</v>
      </c>
      <c r="E45" s="15">
        <f>D45/C45</f>
        <v>0.578947368421053</v>
      </c>
      <c r="F45" s="16">
        <v>7</v>
      </c>
      <c r="G45" s="12">
        <v>3</v>
      </c>
      <c r="H45" s="12">
        <v>1</v>
      </c>
      <c r="I45" s="12">
        <v>0</v>
      </c>
      <c r="J45" s="12">
        <v>9</v>
      </c>
      <c r="K45" s="12">
        <v>7</v>
      </c>
      <c r="L45" s="15">
        <f>(G45*1.33+H45*1.67+I45*2)/D45</f>
        <v>0.514545454545455</v>
      </c>
      <c r="M45" s="16">
        <f>L45+E45</f>
        <v>1.09349282296651</v>
      </c>
    </row>
    <row r="46" ht="15" customHeight="1">
      <c r="A46" t="s" s="30">
        <v>88</v>
      </c>
      <c r="B46" s="12">
        <v>2014</v>
      </c>
      <c r="C46" s="12">
        <v>14</v>
      </c>
      <c r="D46" s="12">
        <v>7</v>
      </c>
      <c r="E46" s="36">
        <f>D46/C46</f>
        <v>0.5</v>
      </c>
      <c r="F46" s="348">
        <v>6</v>
      </c>
      <c r="G46" s="12">
        <v>1</v>
      </c>
      <c r="H46" s="12">
        <v>0</v>
      </c>
      <c r="I46" s="12">
        <v>0</v>
      </c>
      <c r="J46" s="12">
        <v>2</v>
      </c>
      <c r="K46" s="12">
        <v>5</v>
      </c>
      <c r="L46" s="15">
        <f>(G46*1.33+H46*1.67+I46*2)/D46</f>
        <v>0.19</v>
      </c>
      <c r="M46" s="16">
        <f>L46+E46</f>
        <v>0.6899999999999999</v>
      </c>
    </row>
    <row r="47" ht="15" customHeight="1">
      <c r="A47" t="s" s="30">
        <v>95</v>
      </c>
      <c r="B47" s="12">
        <v>2015</v>
      </c>
      <c r="C47" s="12">
        <v>48</v>
      </c>
      <c r="D47" s="12">
        <v>33</v>
      </c>
      <c r="E47" s="38">
        <f>D47/C47</f>
        <v>0.6875</v>
      </c>
      <c r="F47" s="37">
        <v>16</v>
      </c>
      <c r="G47" s="12">
        <v>6</v>
      </c>
      <c r="H47" s="12">
        <v>3</v>
      </c>
      <c r="I47" s="12">
        <v>8</v>
      </c>
      <c r="J47" s="12">
        <v>34</v>
      </c>
      <c r="K47" s="12">
        <v>30</v>
      </c>
      <c r="L47" s="17">
        <f>(G47*1.33+H47*1.67+I47*2)/D47</f>
        <v>0.878484848484848</v>
      </c>
      <c r="M47" s="18">
        <f>L47+E47</f>
        <v>1.56598484848485</v>
      </c>
    </row>
    <row r="48" ht="15" customHeight="1">
      <c r="A48" t="s" s="30">
        <v>95</v>
      </c>
      <c r="B48" s="12">
        <v>2016</v>
      </c>
      <c r="C48" s="12">
        <v>42</v>
      </c>
      <c r="D48" s="12">
        <v>30</v>
      </c>
      <c r="E48" s="52">
        <f>D48/C48</f>
        <v>0.714285714285714</v>
      </c>
      <c r="F48" s="37">
        <v>11</v>
      </c>
      <c r="G48" s="12">
        <v>8</v>
      </c>
      <c r="H48" s="12">
        <v>4</v>
      </c>
      <c r="I48" s="12">
        <v>6</v>
      </c>
      <c r="J48" s="12">
        <v>21</v>
      </c>
      <c r="K48" s="12">
        <v>22</v>
      </c>
      <c r="L48" s="349">
        <f>(G48*1.33+H48*1.67+I48*2)/D48</f>
        <v>0.9773333333333331</v>
      </c>
      <c r="M48" s="47">
        <f>L48+E48</f>
        <v>1.69161904761905</v>
      </c>
    </row>
    <row r="49" ht="15" customHeight="1">
      <c r="A49" t="s" s="30">
        <v>95</v>
      </c>
      <c r="B49" s="12">
        <v>2017</v>
      </c>
      <c r="C49" s="12">
        <f>'2017 - 2017 - Field of Dreamers'!C9</f>
        <v>29</v>
      </c>
      <c r="D49" s="12">
        <f>'2017 - 2017 - Field of Dreamers'!D9</f>
        <v>8</v>
      </c>
      <c r="E49" s="12">
        <f>'2017 - 2017 - Field of Dreamers'!E9</f>
        <v>0.275862068965517</v>
      </c>
      <c r="F49" s="12">
        <f>'2017 - 2017 - Field of Dreamers'!F9</f>
        <v>8</v>
      </c>
      <c r="G49" s="12">
        <f>'2017 - 2017 - Field of Dreamers'!G9</f>
        <v>0</v>
      </c>
      <c r="H49" s="12">
        <f>'2017 - 2017 - Field of Dreamers'!H9</f>
        <v>0</v>
      </c>
      <c r="I49" s="12">
        <f>'2017 - 2017 - Field of Dreamers'!I9</f>
        <v>0</v>
      </c>
      <c r="J49" s="12">
        <f>'2017 - 2017 - Field of Dreamers'!J9</f>
        <v>5</v>
      </c>
      <c r="K49" s="12">
        <f>'2017 - 2017 - Field of Dreamers'!K9</f>
        <v>4</v>
      </c>
      <c r="L49" s="12">
        <f>'2017 - 2017 - Field of Dreamers'!L9</f>
        <v>0</v>
      </c>
      <c r="M49" s="12">
        <f>'2017 - 2017 - Field of Dreamers'!M9</f>
        <v>0.275862068965517</v>
      </c>
    </row>
    <row r="50" ht="15" customHeight="1">
      <c r="A50" t="s" s="30">
        <v>95</v>
      </c>
      <c r="B50" s="12">
        <f>'2018 Field of Dreamers - 2018 -'!B16</f>
        <v>2018</v>
      </c>
      <c r="C50" s="12">
        <f>'2018 Field of Dreamers - 2018 -'!C16</f>
        <v>63</v>
      </c>
      <c r="D50" s="12">
        <f>'2018 Field of Dreamers - 2018 -'!D16</f>
        <v>47</v>
      </c>
      <c r="E50" s="344">
        <f>'2018 Field of Dreamers - 2018 -'!E16</f>
        <v>0.746031746031746</v>
      </c>
      <c r="F50" s="12">
        <f>'2018 Field of Dreamers - 2018 -'!F16</f>
        <v>24</v>
      </c>
      <c r="G50" s="12">
        <f>'2018 Field of Dreamers - 2018 -'!G16</f>
        <v>13</v>
      </c>
      <c r="H50" s="12">
        <f>'2018 Field of Dreamers - 2018 -'!H16</f>
        <v>6</v>
      </c>
      <c r="I50" s="12">
        <f>'2018 Field of Dreamers - 2018 -'!I16</f>
        <v>4</v>
      </c>
      <c r="J50" s="12">
        <f>'2018 Field of Dreamers - 2018 -'!J16</f>
        <v>43</v>
      </c>
      <c r="K50" s="12">
        <f>'2018 Field of Dreamers - 2018 -'!K16</f>
        <v>33</v>
      </c>
      <c r="L50" s="345">
        <f>'2018 Field of Dreamers - 2018 -'!L16</f>
        <v>0.751723404255319</v>
      </c>
      <c r="M50" s="14">
        <f>'2018 Field of Dreamers - 2018 -'!M16</f>
        <v>1.49775515028707</v>
      </c>
    </row>
    <row r="51" ht="15" customHeight="1">
      <c r="A51" t="s" s="30">
        <v>95</v>
      </c>
      <c r="B51" s="12">
        <v>2019</v>
      </c>
      <c r="C51" s="12">
        <f>'2019 Field of Dreamers - 2019 -'!C74</f>
        <v>18</v>
      </c>
      <c r="D51" s="12">
        <f>'2019 Field of Dreamers - 2019 -'!D74</f>
        <v>17</v>
      </c>
      <c r="E51" s="342">
        <f>'2019 Field of Dreamers - 2019 -'!E74</f>
        <v>0.944444444444444</v>
      </c>
      <c r="F51" s="344">
        <f>'2019 Field of Dreamers - 2019 -'!F74</f>
        <v>8</v>
      </c>
      <c r="G51" s="12">
        <f>'2019 Field of Dreamers - 2019 -'!G74</f>
        <v>3</v>
      </c>
      <c r="H51" s="12">
        <f>'2019 Field of Dreamers - 2019 -'!H74</f>
        <v>4</v>
      </c>
      <c r="I51" s="12">
        <f>'2019 Field of Dreamers - 2019 -'!I74</f>
        <v>2</v>
      </c>
      <c r="J51" s="12">
        <f>'2019 Field of Dreamers - 2019 -'!J74</f>
        <v>20</v>
      </c>
      <c r="K51" s="12">
        <f>'2019 Field of Dreamers - 2019 -'!K74</f>
        <v>11</v>
      </c>
      <c r="L51" s="343">
        <f>'2019 Field of Dreamers - 2019 -'!L74</f>
        <v>0.862764705882353</v>
      </c>
      <c r="M51" s="16">
        <f>'2019 Field of Dreamers - 2019 -'!M74</f>
        <v>1.8072091503268</v>
      </c>
    </row>
    <row r="52" ht="15" customHeight="1">
      <c r="A52" t="s" s="31">
        <v>22</v>
      </c>
      <c r="B52" s="12">
        <v>2007</v>
      </c>
      <c r="C52" s="12">
        <v>55</v>
      </c>
      <c r="D52" s="12">
        <v>41</v>
      </c>
      <c r="E52" s="15">
        <f>D52/C52</f>
        <v>0.745454545454545</v>
      </c>
      <c r="F52" s="16">
        <v>28</v>
      </c>
      <c r="G52" s="12">
        <v>8</v>
      </c>
      <c r="H52" s="12">
        <v>4</v>
      </c>
      <c r="I52" s="12">
        <v>1</v>
      </c>
      <c r="J52" s="12">
        <v>25</v>
      </c>
      <c r="K52" s="12">
        <v>22</v>
      </c>
      <c r="L52" s="15">
        <f>(G52*1.33+H52*1.67+I52*2)/D52</f>
        <v>0.471219512195122</v>
      </c>
      <c r="M52" s="16">
        <f>L52+E52</f>
        <v>1.21667405764967</v>
      </c>
    </row>
    <row r="53" ht="15" customHeight="1">
      <c r="A53" t="s" s="30">
        <v>22</v>
      </c>
      <c r="B53" s="12">
        <v>2008</v>
      </c>
      <c r="C53" s="12">
        <v>20</v>
      </c>
      <c r="D53" s="12">
        <v>12</v>
      </c>
      <c r="E53" s="15">
        <f>D53/C53</f>
        <v>0.6</v>
      </c>
      <c r="F53" s="16">
        <v>4</v>
      </c>
      <c r="G53" s="12">
        <v>3</v>
      </c>
      <c r="H53" s="12">
        <v>4</v>
      </c>
      <c r="I53" s="12">
        <v>1</v>
      </c>
      <c r="J53" s="12">
        <v>8</v>
      </c>
      <c r="K53" s="12">
        <v>7</v>
      </c>
      <c r="L53" s="15">
        <f>(G53*1.33+H53*1.67+I53*2)/D53</f>
        <v>1.05583333333333</v>
      </c>
      <c r="M53" s="16">
        <f>L53+E53</f>
        <v>1.65583333333333</v>
      </c>
    </row>
    <row r="54" ht="15" customHeight="1">
      <c r="A54" t="s" s="30">
        <v>22</v>
      </c>
      <c r="B54" s="12">
        <v>2009</v>
      </c>
      <c r="C54" s="12">
        <v>28</v>
      </c>
      <c r="D54" s="12">
        <v>20</v>
      </c>
      <c r="E54" s="36">
        <f>D54/C54</f>
        <v>0.714285714285714</v>
      </c>
      <c r="F54" s="348">
        <v>9</v>
      </c>
      <c r="G54" s="12">
        <v>6</v>
      </c>
      <c r="H54" s="12">
        <v>1</v>
      </c>
      <c r="I54" s="12">
        <v>4</v>
      </c>
      <c r="J54" s="12">
        <v>19</v>
      </c>
      <c r="K54" s="12">
        <v>14</v>
      </c>
      <c r="L54" s="15">
        <f>(G54*1.33+H54*1.67+I54*2)/D54</f>
        <v>0.8825</v>
      </c>
      <c r="M54" s="16">
        <f>L54+E54</f>
        <v>1.59678571428571</v>
      </c>
    </row>
    <row r="55" ht="15" customHeight="1">
      <c r="A55" t="s" s="30">
        <v>22</v>
      </c>
      <c r="B55" s="12">
        <v>2010</v>
      </c>
      <c r="C55" s="12">
        <v>7</v>
      </c>
      <c r="D55" s="12">
        <v>4</v>
      </c>
      <c r="E55" s="36">
        <f>D55/C55</f>
        <v>0.571428571428571</v>
      </c>
      <c r="F55" s="37">
        <v>4</v>
      </c>
      <c r="G55" s="12">
        <v>0</v>
      </c>
      <c r="H55" s="12">
        <v>0</v>
      </c>
      <c r="I55" s="12">
        <v>0</v>
      </c>
      <c r="J55" s="12">
        <v>1</v>
      </c>
      <c r="K55" s="12">
        <v>2</v>
      </c>
      <c r="L55" s="15">
        <f>(G55*1.33+H55*1.67+I55*2)/D55</f>
        <v>0</v>
      </c>
      <c r="M55" s="16">
        <f>L55+E55</f>
        <v>0.571428571428571</v>
      </c>
    </row>
    <row r="56" ht="15" customHeight="1">
      <c r="A56" t="s" s="30">
        <v>22</v>
      </c>
      <c r="B56" s="12">
        <v>2011</v>
      </c>
      <c r="C56" s="12">
        <v>27</v>
      </c>
      <c r="D56" s="12">
        <v>19</v>
      </c>
      <c r="E56" s="36">
        <f>D56/C56</f>
        <v>0.7037037037037041</v>
      </c>
      <c r="F56" s="37">
        <v>10</v>
      </c>
      <c r="G56" s="12">
        <v>2</v>
      </c>
      <c r="H56" s="12">
        <v>4</v>
      </c>
      <c r="I56" s="12">
        <v>3</v>
      </c>
      <c r="J56" s="12">
        <v>14</v>
      </c>
      <c r="K56" s="12">
        <v>11</v>
      </c>
      <c r="L56" s="15">
        <f>(G56*1.33+H56*1.67+I56*2)/D56</f>
        <v>0.807368421052632</v>
      </c>
      <c r="M56" s="16">
        <f>L56+E56</f>
        <v>1.51107212475634</v>
      </c>
    </row>
    <row r="57" ht="15" customHeight="1">
      <c r="A57" t="s" s="30">
        <v>22</v>
      </c>
      <c r="B57" s="12">
        <v>2012</v>
      </c>
      <c r="C57" s="12">
        <v>25</v>
      </c>
      <c r="D57" s="12">
        <v>14</v>
      </c>
      <c r="E57" s="36">
        <f>D57/C57</f>
        <v>0.5600000000000001</v>
      </c>
      <c r="F57" s="37">
        <v>6</v>
      </c>
      <c r="G57" s="12">
        <v>3</v>
      </c>
      <c r="H57" s="12">
        <v>1</v>
      </c>
      <c r="I57" s="12">
        <v>4</v>
      </c>
      <c r="J57" s="12">
        <v>11</v>
      </c>
      <c r="K57" s="12">
        <v>8</v>
      </c>
      <c r="L57" s="15">
        <f>(G57*1.33+H57*1.67+I57*2)/D57</f>
        <v>0.975714285714286</v>
      </c>
      <c r="M57" s="16">
        <f>L57+E57</f>
        <v>1.53571428571429</v>
      </c>
    </row>
    <row r="58" ht="15" customHeight="1">
      <c r="A58" t="s" s="30">
        <v>22</v>
      </c>
      <c r="B58" s="12">
        <v>2013</v>
      </c>
      <c r="C58" s="12">
        <v>24</v>
      </c>
      <c r="D58" s="12">
        <v>12</v>
      </c>
      <c r="E58" s="36">
        <f>D58/C58</f>
        <v>0.5</v>
      </c>
      <c r="F58" s="12">
        <v>4</v>
      </c>
      <c r="G58" s="12">
        <v>4</v>
      </c>
      <c r="H58" s="12">
        <v>1</v>
      </c>
      <c r="I58" s="12">
        <v>3</v>
      </c>
      <c r="J58" s="12">
        <v>16</v>
      </c>
      <c r="K58" s="12">
        <v>10</v>
      </c>
      <c r="L58" s="15">
        <f>(G58*1.33+H58*1.67+I58*2)/D58</f>
        <v>1.0825</v>
      </c>
      <c r="M58" s="16">
        <f>L58+E58</f>
        <v>1.5825</v>
      </c>
    </row>
    <row r="59" ht="15" customHeight="1">
      <c r="A59" t="s" s="30">
        <v>22</v>
      </c>
      <c r="B59" s="12">
        <v>2014</v>
      </c>
      <c r="C59" s="12">
        <v>52</v>
      </c>
      <c r="D59" s="12">
        <v>37</v>
      </c>
      <c r="E59" s="36">
        <f>D59/C59</f>
        <v>0.711538461538462</v>
      </c>
      <c r="F59" s="12">
        <v>18</v>
      </c>
      <c r="G59" s="12">
        <v>10</v>
      </c>
      <c r="H59" s="12">
        <v>3</v>
      </c>
      <c r="I59" s="12">
        <v>6</v>
      </c>
      <c r="J59" s="12">
        <v>26</v>
      </c>
      <c r="K59" s="12">
        <v>18</v>
      </c>
      <c r="L59" s="15">
        <f>(G59*1.33+H59*1.67+I59*2)/D59</f>
        <v>0.819189189189189</v>
      </c>
      <c r="M59" s="16">
        <f>L59+E59</f>
        <v>1.53072765072765</v>
      </c>
    </row>
    <row r="60" ht="15" customHeight="1">
      <c r="A60" t="s" s="30">
        <v>22</v>
      </c>
      <c r="B60" s="12">
        <v>2015</v>
      </c>
      <c r="C60" s="12">
        <v>58</v>
      </c>
      <c r="D60" s="12">
        <v>35</v>
      </c>
      <c r="E60" s="36">
        <f>D60/C60</f>
        <v>0.603448275862069</v>
      </c>
      <c r="F60" s="37">
        <v>11</v>
      </c>
      <c r="G60" s="12">
        <v>14</v>
      </c>
      <c r="H60" s="12">
        <v>3</v>
      </c>
      <c r="I60" s="12">
        <v>7</v>
      </c>
      <c r="J60" s="12">
        <v>26</v>
      </c>
      <c r="K60" s="12">
        <v>24</v>
      </c>
      <c r="L60" s="15">
        <f>(G60*1.33+H60*1.67+I60*2)/D60</f>
        <v>1.07514285714286</v>
      </c>
      <c r="M60" s="16">
        <f>L60+E60</f>
        <v>1.67859113300493</v>
      </c>
    </row>
    <row r="61" ht="15" customHeight="1">
      <c r="A61" t="s" s="30">
        <v>22</v>
      </c>
      <c r="B61" s="12">
        <v>2016</v>
      </c>
      <c r="C61" s="12">
        <v>49</v>
      </c>
      <c r="D61" s="12">
        <v>36</v>
      </c>
      <c r="E61" s="38">
        <f>D61/C61</f>
        <v>0.73469387755102</v>
      </c>
      <c r="F61" s="12">
        <v>14</v>
      </c>
      <c r="G61" s="12">
        <v>14</v>
      </c>
      <c r="H61" s="12">
        <v>2</v>
      </c>
      <c r="I61" s="12">
        <v>6</v>
      </c>
      <c r="J61" s="12">
        <v>33</v>
      </c>
      <c r="K61" s="12">
        <v>24</v>
      </c>
      <c r="L61" s="17">
        <f>(G61*1.33+H61*1.67+I61*2)/D61</f>
        <v>0.943333333333333</v>
      </c>
      <c r="M61" s="18">
        <f>L61+E61</f>
        <v>1.67802721088435</v>
      </c>
    </row>
    <row r="62" ht="15" customHeight="1">
      <c r="A62" t="s" s="30">
        <v>22</v>
      </c>
      <c r="B62" s="12">
        <v>2017</v>
      </c>
      <c r="C62" s="12">
        <f>'2017 - 2017 - Field of Dreamers'!C10</f>
        <v>69</v>
      </c>
      <c r="D62" s="12">
        <f>'2017 - 2017 - Field of Dreamers'!D10</f>
        <v>57</v>
      </c>
      <c r="E62" s="12">
        <f>'2017 - 2017 - Field of Dreamers'!E10</f>
        <v>0.826086956521739</v>
      </c>
      <c r="F62" s="12">
        <f>'2017 - 2017 - Field of Dreamers'!F10</f>
        <v>34</v>
      </c>
      <c r="G62" s="12">
        <f>'2017 - 2017 - Field of Dreamers'!G10</f>
        <v>13</v>
      </c>
      <c r="H62" s="12">
        <f>'2017 - 2017 - Field of Dreamers'!H10</f>
        <v>7</v>
      </c>
      <c r="I62" s="12">
        <f>'2017 - 2017 - Field of Dreamers'!I10</f>
        <v>3</v>
      </c>
      <c r="J62" s="12">
        <f>'2017 - 2017 - Field of Dreamers'!J10</f>
        <v>43</v>
      </c>
      <c r="K62" s="12">
        <f>'2017 - 2017 - Field of Dreamers'!K10</f>
        <v>40</v>
      </c>
      <c r="L62" s="12">
        <f>'2017 - 2017 - Field of Dreamers'!L10</f>
        <v>0.614</v>
      </c>
      <c r="M62" s="12">
        <f>'2017 - 2017 - Field of Dreamers'!M10</f>
        <v>1.44008695652174</v>
      </c>
    </row>
    <row r="63" ht="15" customHeight="1">
      <c r="A63" t="s" s="30">
        <v>22</v>
      </c>
      <c r="B63" s="12">
        <f>'2018 Field of Dreamers - 2018 -'!B30</f>
        <v>2018</v>
      </c>
      <c r="C63" s="12">
        <f>'2018 Field of Dreamers - 2018 -'!C30</f>
        <v>59</v>
      </c>
      <c r="D63" s="12">
        <f>'2018 Field of Dreamers - 2018 -'!D30</f>
        <v>42</v>
      </c>
      <c r="E63" s="12">
        <f>'2018 Field of Dreamers - 2018 -'!E30</f>
        <v>0.711864406779661</v>
      </c>
      <c r="F63" s="12">
        <f>'2018 Field of Dreamers - 2018 -'!F30</f>
        <v>15</v>
      </c>
      <c r="G63" s="12">
        <f>'2018 Field of Dreamers - 2018 -'!G30</f>
        <v>15</v>
      </c>
      <c r="H63" s="12">
        <f>'2018 Field of Dreamers - 2018 -'!H30</f>
        <v>4</v>
      </c>
      <c r="I63" s="12">
        <f>'2018 Field of Dreamers - 2018 -'!I30</f>
        <v>8</v>
      </c>
      <c r="J63" s="12">
        <f>'2018 Field of Dreamers - 2018 -'!J30</f>
        <v>38</v>
      </c>
      <c r="K63" s="12">
        <f>'2018 Field of Dreamers - 2018 -'!K30</f>
        <v>32</v>
      </c>
      <c r="L63" s="12">
        <f>'2018 Field of Dreamers - 2018 -'!L30</f>
        <v>1.01578571428571</v>
      </c>
      <c r="M63" s="12">
        <f>'2018 Field of Dreamers - 2018 -'!M30</f>
        <v>1.72765012106537</v>
      </c>
    </row>
    <row r="64" ht="15" customHeight="1">
      <c r="A64" t="s" s="30">
        <v>22</v>
      </c>
      <c r="B64" s="12">
        <v>2019</v>
      </c>
      <c r="C64" s="12">
        <f>'2019 Field of Dreamers - 2019 -'!C35</f>
        <v>32</v>
      </c>
      <c r="D64" s="12">
        <f>'2019 Field of Dreamers - 2019 -'!D35</f>
        <v>25</v>
      </c>
      <c r="E64" s="12">
        <f>'2019 Field of Dreamers - 2019 -'!E35</f>
        <v>0.78125</v>
      </c>
      <c r="F64" s="12">
        <f>'2019 Field of Dreamers - 2019 -'!F35</f>
        <v>14</v>
      </c>
      <c r="G64" s="12">
        <f>'2019 Field of Dreamers - 2019 -'!G35</f>
        <v>6</v>
      </c>
      <c r="H64" s="12">
        <f>'2019 Field of Dreamers - 2019 -'!H35</f>
        <v>3</v>
      </c>
      <c r="I64" s="12">
        <f>'2019 Field of Dreamers - 2019 -'!I35</f>
        <v>2</v>
      </c>
      <c r="J64" s="12">
        <f>'2019 Field of Dreamers - 2019 -'!J35</f>
        <v>24</v>
      </c>
      <c r="K64" s="12">
        <f>'2019 Field of Dreamers - 2019 -'!K35</f>
        <v>16</v>
      </c>
      <c r="L64" s="12">
        <f>'2019 Field of Dreamers - 2019 -'!L35</f>
        <v>0.67996</v>
      </c>
      <c r="M64" s="12">
        <f>'2019 Field of Dreamers - 2019 -'!M35</f>
        <v>1.46121</v>
      </c>
    </row>
    <row r="65" ht="15" customHeight="1">
      <c r="A65" t="s" s="30">
        <v>124</v>
      </c>
      <c r="B65" s="12">
        <v>2017</v>
      </c>
      <c r="C65" s="12">
        <f>'2017 - 2017 - Field of Dreamers'!C11</f>
        <v>37</v>
      </c>
      <c r="D65" s="12">
        <f>'2017 - 2017 - Field of Dreamers'!D11</f>
        <v>23</v>
      </c>
      <c r="E65" s="12">
        <f>'2017 - 2017 - Field of Dreamers'!E11</f>
        <v>0.621621621621622</v>
      </c>
      <c r="F65" s="12">
        <f>'2017 - 2017 - Field of Dreamers'!F11</f>
        <v>23</v>
      </c>
      <c r="G65" s="12">
        <f>'2017 - 2017 - Field of Dreamers'!G11</f>
        <v>0</v>
      </c>
      <c r="H65" s="12">
        <f>'2017 - 2017 - Field of Dreamers'!H11</f>
        <v>0</v>
      </c>
      <c r="I65" s="12">
        <f>'2017 - 2017 - Field of Dreamers'!I11</f>
        <v>0</v>
      </c>
      <c r="J65" s="12">
        <f>'2017 - 2017 - Field of Dreamers'!J11</f>
        <v>9</v>
      </c>
      <c r="K65" s="12">
        <f>'2017 - 2017 - Field of Dreamers'!K11</f>
        <v>12</v>
      </c>
      <c r="L65" s="12">
        <f>'2017 - 2017 - Field of Dreamers'!L11</f>
        <v>0</v>
      </c>
      <c r="M65" s="12">
        <f>'2017 - 2017 - Field of Dreamers'!M11</f>
        <v>0.621621621621622</v>
      </c>
    </row>
    <row r="66" ht="15" customHeight="1">
      <c r="A66" t="s" s="30">
        <v>124</v>
      </c>
      <c r="B66" s="12">
        <f>'2018 Field of Dreamers - 2018 -'!B45</f>
        <v>2018</v>
      </c>
      <c r="C66" s="12">
        <f>'2018 Field of Dreamers - 2018 -'!C45</f>
        <v>56</v>
      </c>
      <c r="D66" s="12">
        <f>'2018 Field of Dreamers - 2018 -'!D45</f>
        <v>44</v>
      </c>
      <c r="E66" s="12">
        <f>'2018 Field of Dreamers - 2018 -'!E45</f>
        <v>0.785714285714286</v>
      </c>
      <c r="F66" s="12">
        <f>'2018 Field of Dreamers - 2018 -'!F45</f>
        <v>29</v>
      </c>
      <c r="G66" s="12">
        <f>'2018 Field of Dreamers - 2018 -'!G45</f>
        <v>11</v>
      </c>
      <c r="H66" s="12">
        <f>'2018 Field of Dreamers - 2018 -'!H45</f>
        <v>3</v>
      </c>
      <c r="I66" s="12">
        <f>'2018 Field of Dreamers - 2018 -'!I45</f>
        <v>0</v>
      </c>
      <c r="J66" s="12">
        <f>'2018 Field of Dreamers - 2018 -'!J45</f>
        <v>20</v>
      </c>
      <c r="K66" s="12">
        <f>'2018 Field of Dreamers - 2018 -'!K45</f>
        <v>21</v>
      </c>
      <c r="L66" s="46">
        <f>'2018 Field of Dreamers - 2018 -'!L45</f>
        <v>0.446909090909091</v>
      </c>
      <c r="M66" s="47">
        <f>'2018 Field of Dreamers - 2018 -'!M45</f>
        <v>1.23262337662338</v>
      </c>
    </row>
    <row r="67" ht="15" customHeight="1">
      <c r="A67" t="s" s="30">
        <v>124</v>
      </c>
      <c r="B67" s="12">
        <v>2019</v>
      </c>
      <c r="C67" s="12">
        <f>'2019 Field of Dreamers - 2019 -'!C25</f>
        <v>27</v>
      </c>
      <c r="D67" s="12">
        <f>'2019 Field of Dreamers - 2019 -'!D25</f>
        <v>19</v>
      </c>
      <c r="E67" s="344">
        <f>'2019 Field of Dreamers - 2019 -'!E25</f>
        <v>0.7037037037037041</v>
      </c>
      <c r="F67" s="12">
        <f>'2019 Field of Dreamers - 2019 -'!F25</f>
        <v>14</v>
      </c>
      <c r="G67" s="12">
        <f>'2019 Field of Dreamers - 2019 -'!G25</f>
        <v>3</v>
      </c>
      <c r="H67" s="12">
        <f>'2019 Field of Dreamers - 2019 -'!H25</f>
        <v>1</v>
      </c>
      <c r="I67" s="12">
        <f>'2019 Field of Dreamers - 2019 -'!I25</f>
        <v>1</v>
      </c>
      <c r="J67" s="12">
        <f>'2019 Field of Dreamers - 2019 -'!J25</f>
        <v>10</v>
      </c>
      <c r="K67" s="12">
        <f>'2019 Field of Dreamers - 2019 -'!K25</f>
        <v>7</v>
      </c>
      <c r="L67" s="345">
        <f>'2019 Field of Dreamers - 2019 -'!L25</f>
        <v>0.403473684210526</v>
      </c>
      <c r="M67" s="14">
        <f>'2019 Field of Dreamers - 2019 -'!M25</f>
        <v>1.10717738791423</v>
      </c>
    </row>
    <row r="68" ht="15" customHeight="1">
      <c r="A68" t="s" s="30">
        <v>96</v>
      </c>
      <c r="B68" s="12">
        <v>2015</v>
      </c>
      <c r="C68" s="12">
        <v>20</v>
      </c>
      <c r="D68" s="12">
        <v>14</v>
      </c>
      <c r="E68" s="38">
        <f>D68/C68</f>
        <v>0.7</v>
      </c>
      <c r="F68" s="12">
        <v>12</v>
      </c>
      <c r="G68" s="12">
        <v>2</v>
      </c>
      <c r="H68" s="12">
        <v>0</v>
      </c>
      <c r="I68" s="12">
        <v>0</v>
      </c>
      <c r="J68" s="12">
        <v>7</v>
      </c>
      <c r="K68" s="12">
        <v>8</v>
      </c>
      <c r="L68" s="17">
        <f>(G68*1.33+H68*1.67+I68*2)/D68</f>
        <v>0.19</v>
      </c>
      <c r="M68" s="18">
        <f>L68+E68</f>
        <v>0.89</v>
      </c>
    </row>
    <row r="69" ht="15" customHeight="1">
      <c r="A69" t="s" s="30">
        <v>96</v>
      </c>
      <c r="B69" s="12">
        <v>2016</v>
      </c>
      <c r="C69" s="12">
        <v>60</v>
      </c>
      <c r="D69" s="12">
        <v>44</v>
      </c>
      <c r="E69" s="52">
        <f>D69/C69</f>
        <v>0.7333333333333329</v>
      </c>
      <c r="F69" s="37">
        <v>33</v>
      </c>
      <c r="G69" s="12">
        <v>9</v>
      </c>
      <c r="H69" s="12">
        <v>0</v>
      </c>
      <c r="I69" s="12">
        <v>2</v>
      </c>
      <c r="J69" s="12">
        <v>21</v>
      </c>
      <c r="K69" s="12">
        <v>28</v>
      </c>
      <c r="L69" s="349">
        <f>(G69*1.33+H69*1.67+I69*2)/D69</f>
        <v>0.362954545454545</v>
      </c>
      <c r="M69" s="47">
        <f>L69+E69</f>
        <v>1.09628787878788</v>
      </c>
    </row>
    <row r="70" ht="15" customHeight="1">
      <c r="A70" t="s" s="30">
        <v>96</v>
      </c>
      <c r="B70" s="12">
        <v>2017</v>
      </c>
      <c r="C70" s="12">
        <f>'2017 - 2017 - Field of Dreamers'!C12</f>
        <v>85</v>
      </c>
      <c r="D70" s="12">
        <f>'2017 - 2017 - Field of Dreamers'!D12</f>
        <v>67</v>
      </c>
      <c r="E70" s="12">
        <f>'2017 - 2017 - Field of Dreamers'!E12</f>
        <v>0.788235294117647</v>
      </c>
      <c r="F70" s="12">
        <f>'2017 - 2017 - Field of Dreamers'!F12</f>
        <v>27</v>
      </c>
      <c r="G70" s="12">
        <f>'2017 - 2017 - Field of Dreamers'!G12</f>
        <v>21</v>
      </c>
      <c r="H70" s="12">
        <f>'2017 - 2017 - Field of Dreamers'!H12</f>
        <v>12</v>
      </c>
      <c r="I70" s="12">
        <f>'2017 - 2017 - Field of Dreamers'!I12</f>
        <v>7</v>
      </c>
      <c r="J70" s="12">
        <f>'2017 - 2017 - Field of Dreamers'!J12</f>
        <v>73</v>
      </c>
      <c r="K70" s="12">
        <f>'2017 - 2017 - Field of Dreamers'!K12</f>
        <v>42</v>
      </c>
      <c r="L70" s="12">
        <f>'2017 - 2017 - Field of Dreamers'!L12</f>
        <v>0.925328358208955</v>
      </c>
      <c r="M70" s="12">
        <f>'2017 - 2017 - Field of Dreamers'!M12</f>
        <v>1.7135636523266</v>
      </c>
    </row>
    <row r="71" ht="15" customHeight="1">
      <c r="A71" t="s" s="30">
        <v>96</v>
      </c>
      <c r="B71" s="12">
        <f>'2018 Field of Dreamers - 2018 -'!B14</f>
        <v>2018</v>
      </c>
      <c r="C71" s="12">
        <f>'2018 Field of Dreamers - 2018 -'!C14</f>
        <v>61</v>
      </c>
      <c r="D71" s="12">
        <f>'2018 Field of Dreamers - 2018 -'!D14</f>
        <v>46</v>
      </c>
      <c r="E71" s="12">
        <f>'2018 Field of Dreamers - 2018 -'!E14</f>
        <v>0.754098360655738</v>
      </c>
      <c r="F71" s="12">
        <f>'2018 Field of Dreamers - 2018 -'!F14</f>
        <v>40</v>
      </c>
      <c r="G71" s="12">
        <f>'2018 Field of Dreamers - 2018 -'!G14</f>
        <v>4</v>
      </c>
      <c r="H71" s="12">
        <f>'2018 Field of Dreamers - 2018 -'!H14</f>
        <v>2</v>
      </c>
      <c r="I71" s="12">
        <f>'2018 Field of Dreamers - 2018 -'!I14</f>
        <v>0</v>
      </c>
      <c r="J71" s="12">
        <f>'2018 Field of Dreamers - 2018 -'!J14</f>
        <v>19</v>
      </c>
      <c r="K71" s="12">
        <f>'2018 Field of Dreamers - 2018 -'!K14</f>
        <v>21</v>
      </c>
      <c r="L71" s="12">
        <f>'2018 Field of Dreamers - 2018 -'!L14</f>
        <v>0.188391304347826</v>
      </c>
      <c r="M71" s="12">
        <f>'2018 Field of Dreamers - 2018 -'!M14</f>
        <v>0.942489665003564</v>
      </c>
    </row>
    <row r="72" ht="15" customHeight="1">
      <c r="A72" t="s" s="30">
        <v>96</v>
      </c>
      <c r="B72" s="12">
        <v>2019</v>
      </c>
      <c r="C72" s="12">
        <f>'2019 Field of Dreamers - 2019 -'!C68</f>
        <v>18</v>
      </c>
      <c r="D72" s="12">
        <f>'2019 Field of Dreamers - 2019 -'!D68</f>
        <v>14</v>
      </c>
      <c r="E72" s="12">
        <f>'2019 Field of Dreamers - 2019 -'!E68</f>
        <v>0.777777777777778</v>
      </c>
      <c r="F72" s="12">
        <f>'2019 Field of Dreamers - 2019 -'!F68</f>
        <v>11</v>
      </c>
      <c r="G72" s="12">
        <f>'2019 Field of Dreamers - 2019 -'!G68</f>
        <v>3</v>
      </c>
      <c r="H72" s="12">
        <f>'2019 Field of Dreamers - 2019 -'!H68</f>
        <v>0</v>
      </c>
      <c r="I72" s="12">
        <f>'2019 Field of Dreamers - 2019 -'!I68</f>
        <v>0</v>
      </c>
      <c r="J72" s="12">
        <f>'2019 Field of Dreamers - 2019 -'!J68</f>
        <v>8</v>
      </c>
      <c r="K72" s="12">
        <f>'2019 Field of Dreamers - 2019 -'!K68</f>
        <v>4</v>
      </c>
      <c r="L72" s="12">
        <f>'2019 Field of Dreamers - 2019 -'!L68</f>
        <v>0.285642857142857</v>
      </c>
      <c r="M72" s="12">
        <f>'2019 Field of Dreamers - 2019 -'!M68</f>
        <v>1.06342063492064</v>
      </c>
    </row>
    <row r="73" ht="15" customHeight="1">
      <c r="A73" t="s" s="30">
        <v>131</v>
      </c>
      <c r="B73" s="12">
        <v>2017</v>
      </c>
      <c r="C73" s="12">
        <f>'2017 - 2017 - Field of Dreamers'!C13</f>
        <v>64</v>
      </c>
      <c r="D73" s="12">
        <f>'2017 - 2017 - Field of Dreamers'!D13</f>
        <v>44</v>
      </c>
      <c r="E73" s="12">
        <f>'2017 - 2017 - Field of Dreamers'!E13</f>
        <v>0.6875</v>
      </c>
      <c r="F73" s="12">
        <f>'2017 - 2017 - Field of Dreamers'!F13</f>
        <v>33</v>
      </c>
      <c r="G73" s="12">
        <f>'2017 - 2017 - Field of Dreamers'!G13</f>
        <v>10</v>
      </c>
      <c r="H73" s="12">
        <f>'2017 - 2017 - Field of Dreamers'!H13</f>
        <v>0</v>
      </c>
      <c r="I73" s="12">
        <f>'2017 - 2017 - Field of Dreamers'!I13</f>
        <v>1</v>
      </c>
      <c r="J73" s="12">
        <f>'2017 - 2017 - Field of Dreamers'!J13</f>
        <v>33</v>
      </c>
      <c r="K73" s="12">
        <f>'2017 - 2017 - Field of Dreamers'!K13</f>
        <v>26</v>
      </c>
      <c r="L73" s="12">
        <f>'2017 - 2017 - Field of Dreamers'!L13</f>
        <v>0.348409090909091</v>
      </c>
      <c r="M73" s="12">
        <f>'2017 - 2017 - Field of Dreamers'!M13</f>
        <v>1.03590909090909</v>
      </c>
    </row>
    <row r="74" ht="15" customHeight="1">
      <c r="A74" t="s" s="31">
        <v>30</v>
      </c>
      <c r="B74" s="12">
        <v>2007</v>
      </c>
      <c r="C74" s="12">
        <v>9</v>
      </c>
      <c r="D74" s="12">
        <v>3</v>
      </c>
      <c r="E74" s="13">
        <f>D74/C74</f>
        <v>0.333333333333333</v>
      </c>
      <c r="F74" s="14">
        <v>2</v>
      </c>
      <c r="G74" s="12">
        <v>1</v>
      </c>
      <c r="H74" s="12">
        <v>0</v>
      </c>
      <c r="I74" s="12">
        <v>0</v>
      </c>
      <c r="J74" s="12">
        <v>3</v>
      </c>
      <c r="K74" s="12">
        <v>2</v>
      </c>
      <c r="L74" s="13">
        <f>(G74*1.33+H74*1.67+I74*2)/D74</f>
        <v>0.443333333333333</v>
      </c>
      <c r="M74" s="14">
        <f>L74+E74</f>
        <v>0.776666666666666</v>
      </c>
    </row>
    <row r="75" ht="15" customHeight="1">
      <c r="A75" t="s" s="31">
        <v>31</v>
      </c>
      <c r="B75" s="12">
        <v>2007</v>
      </c>
      <c r="C75" s="12">
        <v>56</v>
      </c>
      <c r="D75" s="12">
        <v>29</v>
      </c>
      <c r="E75" s="15">
        <f>D75/C75</f>
        <v>0.517857142857143</v>
      </c>
      <c r="F75" s="16">
        <v>24</v>
      </c>
      <c r="G75" s="12">
        <v>4</v>
      </c>
      <c r="H75" s="12">
        <v>1</v>
      </c>
      <c r="I75" s="12">
        <v>0</v>
      </c>
      <c r="J75" s="12">
        <v>12</v>
      </c>
      <c r="K75" s="12">
        <v>15</v>
      </c>
      <c r="L75" s="15">
        <f>(G75*1.33+H75*1.67+I75*2)/D75</f>
        <v>0.241034482758621</v>
      </c>
      <c r="M75" s="16">
        <f>L75+E75</f>
        <v>0.758891625615764</v>
      </c>
    </row>
    <row r="76" ht="15" customHeight="1">
      <c r="A76" t="s" s="30">
        <v>31</v>
      </c>
      <c r="B76" s="12">
        <v>2008</v>
      </c>
      <c r="C76" s="12">
        <v>10</v>
      </c>
      <c r="D76" s="12">
        <v>1</v>
      </c>
      <c r="E76" s="15">
        <f>D76/C76</f>
        <v>0.1</v>
      </c>
      <c r="F76" s="16">
        <v>1</v>
      </c>
      <c r="G76" s="12">
        <v>1</v>
      </c>
      <c r="H76" s="12">
        <v>0</v>
      </c>
      <c r="I76" s="12">
        <v>0</v>
      </c>
      <c r="J76" s="12">
        <v>1</v>
      </c>
      <c r="K76" s="12">
        <v>0</v>
      </c>
      <c r="L76" s="15">
        <f>(G76*1.33+H76*1.67+I76*2)/D76</f>
        <v>1.33</v>
      </c>
      <c r="M76" s="16">
        <f>L76+E76</f>
        <v>1.43</v>
      </c>
    </row>
    <row r="77" ht="15" customHeight="1">
      <c r="A77" t="s" s="31">
        <v>19</v>
      </c>
      <c r="B77" s="12">
        <v>2007</v>
      </c>
      <c r="C77" s="12">
        <v>48</v>
      </c>
      <c r="D77" s="12">
        <v>37</v>
      </c>
      <c r="E77" s="15">
        <f>D77/C77</f>
        <v>0.770833333333333</v>
      </c>
      <c r="F77" s="16">
        <v>18</v>
      </c>
      <c r="G77" s="12">
        <v>10</v>
      </c>
      <c r="H77" s="12">
        <v>7</v>
      </c>
      <c r="I77" s="12">
        <v>2</v>
      </c>
      <c r="J77" s="12">
        <v>28</v>
      </c>
      <c r="K77" s="12">
        <v>25</v>
      </c>
      <c r="L77" s="15">
        <f>(G77*1.33+H77*1.67+I77*2)/D77</f>
        <v>0.7835135135135139</v>
      </c>
      <c r="M77" s="16">
        <f>L77+E77</f>
        <v>1.55434684684685</v>
      </c>
    </row>
    <row r="78" ht="15" customHeight="1">
      <c r="A78" t="s" s="30">
        <v>19</v>
      </c>
      <c r="B78" s="12">
        <v>2008</v>
      </c>
      <c r="C78" s="12">
        <v>19</v>
      </c>
      <c r="D78" s="12">
        <v>14</v>
      </c>
      <c r="E78" s="15">
        <f>D78/C78</f>
        <v>0.736842105263158</v>
      </c>
      <c r="F78" s="16">
        <v>6</v>
      </c>
      <c r="G78" s="12">
        <v>7</v>
      </c>
      <c r="H78" s="12">
        <v>1</v>
      </c>
      <c r="I78" s="12">
        <v>0</v>
      </c>
      <c r="J78" s="12">
        <v>7</v>
      </c>
      <c r="K78" s="12">
        <v>6</v>
      </c>
      <c r="L78" s="15">
        <f>(G78*1.33+H78*1.67+I78*2)/D78</f>
        <v>0.784285714285714</v>
      </c>
      <c r="M78" s="16">
        <f>L78+E78</f>
        <v>1.52112781954887</v>
      </c>
    </row>
    <row r="79" ht="15" customHeight="1">
      <c r="A79" t="s" s="30">
        <v>19</v>
      </c>
      <c r="B79" s="12">
        <v>2009</v>
      </c>
      <c r="C79" s="12">
        <v>26</v>
      </c>
      <c r="D79" s="12">
        <v>15</v>
      </c>
      <c r="E79" s="36">
        <f>D79/C79</f>
        <v>0.576923076923077</v>
      </c>
      <c r="F79" s="348">
        <v>8</v>
      </c>
      <c r="G79" s="12">
        <v>3</v>
      </c>
      <c r="H79" s="12">
        <v>2</v>
      </c>
      <c r="I79" s="12">
        <v>2</v>
      </c>
      <c r="J79" s="12">
        <v>9</v>
      </c>
      <c r="K79" s="12">
        <v>9</v>
      </c>
      <c r="L79" s="15">
        <f>(G79*1.33+H79*1.67+I79*2)/D79</f>
        <v>0.755333333333333</v>
      </c>
      <c r="M79" s="16">
        <f>L79+E79</f>
        <v>1.33225641025641</v>
      </c>
    </row>
    <row r="80" ht="15" customHeight="1">
      <c r="A80" t="s" s="30">
        <v>19</v>
      </c>
      <c r="B80" s="12">
        <v>2010</v>
      </c>
      <c r="C80" s="12">
        <v>7</v>
      </c>
      <c r="D80" s="12">
        <v>4</v>
      </c>
      <c r="E80" s="36">
        <f>D80/C80</f>
        <v>0.571428571428571</v>
      </c>
      <c r="F80" s="37">
        <v>4</v>
      </c>
      <c r="G80" s="12">
        <v>0</v>
      </c>
      <c r="H80" s="12">
        <v>0</v>
      </c>
      <c r="I80" s="12">
        <v>0</v>
      </c>
      <c r="J80" s="12">
        <v>4</v>
      </c>
      <c r="K80" s="12">
        <v>3</v>
      </c>
      <c r="L80" s="15">
        <f>(G80*1.33+H80*1.67+I80*2)/D80</f>
        <v>0</v>
      </c>
      <c r="M80" s="16">
        <f>L80+E80</f>
        <v>0.571428571428571</v>
      </c>
    </row>
    <row r="81" ht="15" customHeight="1">
      <c r="A81" t="s" s="30">
        <v>19</v>
      </c>
      <c r="B81" s="12">
        <v>2015</v>
      </c>
      <c r="C81" s="12">
        <v>29</v>
      </c>
      <c r="D81" s="12">
        <v>21</v>
      </c>
      <c r="E81" s="36">
        <f>D81/C81</f>
        <v>0.724137931034483</v>
      </c>
      <c r="F81" s="37">
        <v>11</v>
      </c>
      <c r="G81" s="12">
        <v>8</v>
      </c>
      <c r="H81" s="12">
        <v>1</v>
      </c>
      <c r="I81" s="12">
        <v>1</v>
      </c>
      <c r="J81" s="12">
        <v>18</v>
      </c>
      <c r="K81" s="12">
        <v>15</v>
      </c>
      <c r="L81" s="15">
        <f>(G81*1.33+H81*1.67+I81*2)/D81</f>
        <v>0.6814285714285711</v>
      </c>
      <c r="M81" s="16">
        <f>L81+E81</f>
        <v>1.40556650246305</v>
      </c>
    </row>
    <row r="82" ht="15" customHeight="1">
      <c r="A82" t="s" s="30">
        <v>19</v>
      </c>
      <c r="B82" s="12">
        <v>2016</v>
      </c>
      <c r="C82" s="12">
        <v>3</v>
      </c>
      <c r="D82" s="12">
        <v>2</v>
      </c>
      <c r="E82" s="38">
        <f>D82/C82</f>
        <v>0.666666666666667</v>
      </c>
      <c r="F82" s="37">
        <v>1</v>
      </c>
      <c r="G82" s="12">
        <v>0</v>
      </c>
      <c r="H82" s="12">
        <v>0</v>
      </c>
      <c r="I82" s="12">
        <v>1</v>
      </c>
      <c r="J82" s="12">
        <v>3</v>
      </c>
      <c r="K82" s="12">
        <v>2</v>
      </c>
      <c r="L82" s="17">
        <f>(G82*1.33+H82*1.67+I82*2)/D82</f>
        <v>1</v>
      </c>
      <c r="M82" s="18">
        <f>L82+E82</f>
        <v>1.66666666666667</v>
      </c>
    </row>
    <row r="83" ht="15" customHeight="1">
      <c r="A83" t="s" s="30">
        <v>134</v>
      </c>
      <c r="B83" s="12">
        <v>2017</v>
      </c>
      <c r="C83" s="12">
        <f>'2017 - 2017 - Field of Dreamers'!C14</f>
        <v>55</v>
      </c>
      <c r="D83" s="12">
        <f>'2017 - 2017 - Field of Dreamers'!D14</f>
        <v>39</v>
      </c>
      <c r="E83" s="12">
        <f>'2017 - 2017 - Field of Dreamers'!E14</f>
        <v>0.709090909090909</v>
      </c>
      <c r="F83" s="12">
        <f>'2017 - 2017 - Field of Dreamers'!F14</f>
        <v>22</v>
      </c>
      <c r="G83" s="12">
        <f>'2017 - 2017 - Field of Dreamers'!G14</f>
        <v>10</v>
      </c>
      <c r="H83" s="12">
        <f>'2017 - 2017 - Field of Dreamers'!H14</f>
        <v>5</v>
      </c>
      <c r="I83" s="12">
        <f>'2017 - 2017 - Field of Dreamers'!I14</f>
        <v>2</v>
      </c>
      <c r="J83" s="12">
        <f>'2017 - 2017 - Field of Dreamers'!J14</f>
        <v>18</v>
      </c>
      <c r="K83" s="12">
        <f>'2017 - 2017 - Field of Dreamers'!K14</f>
        <v>28</v>
      </c>
      <c r="L83" s="12">
        <f>'2017 - 2017 - Field of Dreamers'!L14</f>
        <v>0.658076923076923</v>
      </c>
      <c r="M83" s="12">
        <f>'2017 - 2017 - Field of Dreamers'!M14</f>
        <v>1.36716783216783</v>
      </c>
    </row>
    <row r="84" ht="15" customHeight="1">
      <c r="A84" t="s" s="30">
        <v>134</v>
      </c>
      <c r="B84" s="12">
        <f>'2018 Field of Dreamers - 2018 -'!B37</f>
        <v>2018</v>
      </c>
      <c r="C84" s="12">
        <f>'2018 Field of Dreamers - 2018 -'!C37</f>
        <v>65</v>
      </c>
      <c r="D84" s="12">
        <f>'2018 Field of Dreamers - 2018 -'!D37</f>
        <v>44</v>
      </c>
      <c r="E84" s="12">
        <f>'2018 Field of Dreamers - 2018 -'!E37</f>
        <v>0.676923076923077</v>
      </c>
      <c r="F84" s="12">
        <f>'2018 Field of Dreamers - 2018 -'!F37</f>
        <v>38</v>
      </c>
      <c r="G84" s="12">
        <f>'2018 Field of Dreamers - 2018 -'!G37</f>
        <v>5</v>
      </c>
      <c r="H84" s="12">
        <f>'2018 Field of Dreamers - 2018 -'!H37</f>
        <v>1</v>
      </c>
      <c r="I84" s="12">
        <f>'2018 Field of Dreamers - 2018 -'!I37</f>
        <v>0</v>
      </c>
      <c r="J84" s="12">
        <f>'2018 Field of Dreamers - 2018 -'!J37</f>
        <v>24</v>
      </c>
      <c r="K84" s="12">
        <f>'2018 Field of Dreamers - 2018 -'!K37</f>
        <v>19</v>
      </c>
      <c r="L84" s="12">
        <f>'2018 Field of Dreamers - 2018 -'!L37</f>
        <v>0.189363636363636</v>
      </c>
      <c r="M84" s="12">
        <f>'2018 Field of Dreamers - 2018 -'!M37</f>
        <v>0.866286713286713</v>
      </c>
    </row>
    <row r="85" ht="15" customHeight="1">
      <c r="A85" t="s" s="30">
        <v>150</v>
      </c>
      <c r="B85" s="12">
        <v>2017</v>
      </c>
      <c r="C85" s="12">
        <f>'2017 Field of Dreamers - 2017 -'!C60</f>
        <v>9</v>
      </c>
      <c r="D85" s="12">
        <f>'2017 Field of Dreamers - 2017 -'!D60</f>
        <v>0</v>
      </c>
      <c r="E85" s="12">
        <f>'2017 Field of Dreamers - 2017 -'!E60</f>
        <v>0</v>
      </c>
      <c r="F85" s="12">
        <f>'2017 Field of Dreamers - 2017 -'!F60</f>
        <v>0</v>
      </c>
      <c r="G85" s="12">
        <f>'2017 Field of Dreamers - 2017 -'!G60</f>
        <v>0</v>
      </c>
      <c r="H85" s="12">
        <f>'2017 Field of Dreamers - 2017 -'!H60</f>
        <v>0</v>
      </c>
      <c r="I85" s="12">
        <f>'2017 Field of Dreamers - 2017 -'!I60</f>
        <v>0</v>
      </c>
      <c r="J85" s="12">
        <f>'2017 Field of Dreamers - 2017 -'!J60</f>
        <v>2</v>
      </c>
      <c r="K85" s="12">
        <f>'2017 Field of Dreamers - 2017 -'!K60</f>
        <v>1</v>
      </c>
      <c r="L85" s="53">
        <f>'2017 Field of Dreamers - 2017 -'!L60</f>
      </c>
      <c r="M85" s="53">
        <f>'2017 Field of Dreamers - 2017 -'!M60</f>
      </c>
    </row>
    <row r="86" ht="15" customHeight="1">
      <c r="A86" t="s" s="30">
        <v>63</v>
      </c>
      <c r="B86" s="12">
        <v>2011</v>
      </c>
      <c r="C86" s="12">
        <v>15</v>
      </c>
      <c r="D86" s="12">
        <v>5</v>
      </c>
      <c r="E86" s="35">
        <f>D86/C86</f>
        <v>0.333333333333333</v>
      </c>
      <c r="F86" s="37">
        <v>5</v>
      </c>
      <c r="G86" s="12">
        <v>0</v>
      </c>
      <c r="H86" s="12">
        <v>0</v>
      </c>
      <c r="I86" s="12">
        <v>0</v>
      </c>
      <c r="J86" s="12">
        <v>1</v>
      </c>
      <c r="K86" s="12">
        <v>4</v>
      </c>
      <c r="L86" s="13">
        <f>(G86*1.33+H86*1.67+I86*2)/D86</f>
        <v>0</v>
      </c>
      <c r="M86" s="14">
        <f>L86+E86</f>
        <v>0.333333333333333</v>
      </c>
    </row>
    <row r="87" ht="15" customHeight="1">
      <c r="A87" t="s" s="30">
        <v>63</v>
      </c>
      <c r="B87" s="12">
        <v>2012</v>
      </c>
      <c r="C87" s="12">
        <v>19</v>
      </c>
      <c r="D87" s="12">
        <v>8</v>
      </c>
      <c r="E87" s="36">
        <f>D87/C87</f>
        <v>0.421052631578947</v>
      </c>
      <c r="F87" s="37">
        <v>7</v>
      </c>
      <c r="G87" s="12">
        <v>1</v>
      </c>
      <c r="H87" s="12">
        <v>0</v>
      </c>
      <c r="I87" s="12">
        <v>0</v>
      </c>
      <c r="J87" s="12">
        <v>5</v>
      </c>
      <c r="K87" s="12">
        <v>5</v>
      </c>
      <c r="L87" s="15">
        <f>(G87*1.33+H87*1.67+I87*2)/D87</f>
        <v>0.16625</v>
      </c>
      <c r="M87" s="16">
        <f>L87+E87</f>
        <v>0.587302631578947</v>
      </c>
    </row>
    <row r="88" ht="15" customHeight="1">
      <c r="A88" t="s" s="30">
        <v>116</v>
      </c>
      <c r="B88" s="12">
        <v>2016</v>
      </c>
      <c r="C88" s="12">
        <v>4</v>
      </c>
      <c r="D88" s="12">
        <v>0</v>
      </c>
      <c r="E88" s="36">
        <f>D88/C88</f>
        <v>0</v>
      </c>
      <c r="F88" s="350">
        <v>0</v>
      </c>
      <c r="G88" s="12">
        <v>0</v>
      </c>
      <c r="H88" s="12">
        <v>0</v>
      </c>
      <c r="I88" s="12">
        <v>0</v>
      </c>
      <c r="J88" s="12">
        <v>0</v>
      </c>
      <c r="K88" s="12">
        <v>0</v>
      </c>
      <c r="L88" s="32">
        <f>(G88*1.33+H88*1.67+I88*2)/D88</f>
      </c>
      <c r="M88" s="33">
        <f>L88+E88</f>
      </c>
    </row>
    <row r="89" ht="15" customHeight="1">
      <c r="A89" t="s" s="31">
        <v>32</v>
      </c>
      <c r="B89" s="12">
        <v>2007</v>
      </c>
      <c r="C89" s="12">
        <v>22</v>
      </c>
      <c r="D89" s="12">
        <v>14</v>
      </c>
      <c r="E89" s="15">
        <f>D89/C89</f>
        <v>0.636363636363636</v>
      </c>
      <c r="F89" s="16">
        <v>13</v>
      </c>
      <c r="G89" s="12">
        <v>1</v>
      </c>
      <c r="H89" s="12">
        <v>0</v>
      </c>
      <c r="I89" s="12">
        <v>0</v>
      </c>
      <c r="J89" s="12">
        <v>8</v>
      </c>
      <c r="K89" s="12">
        <v>8</v>
      </c>
      <c r="L89" s="15">
        <f>(G89*1.33+H89*1.67+I89*2)/D89</f>
        <v>0.095</v>
      </c>
      <c r="M89" s="16">
        <f>L89+E89</f>
        <v>0.731363636363636</v>
      </c>
    </row>
    <row r="90" ht="15" customHeight="1">
      <c r="A90" t="s" s="30">
        <v>71</v>
      </c>
      <c r="B90" s="12">
        <v>2012</v>
      </c>
      <c r="C90" s="12">
        <v>12</v>
      </c>
      <c r="D90" s="12">
        <v>4</v>
      </c>
      <c r="E90" s="38">
        <f>D90/C90</f>
        <v>0.333333333333333</v>
      </c>
      <c r="F90" s="340">
        <v>3</v>
      </c>
      <c r="G90" s="12">
        <v>1</v>
      </c>
      <c r="H90" s="12">
        <v>0</v>
      </c>
      <c r="I90" s="12">
        <v>0</v>
      </c>
      <c r="J90" s="12">
        <v>4</v>
      </c>
      <c r="K90" s="12">
        <v>2</v>
      </c>
      <c r="L90" s="17">
        <f>(G90*1.33+H90*1.67+I90*2)/D90</f>
        <v>0.3325</v>
      </c>
      <c r="M90" s="18">
        <f>L90+E90</f>
        <v>0.6658333333333331</v>
      </c>
    </row>
    <row r="91" ht="15" customHeight="1">
      <c r="A91" t="s" s="30">
        <v>71</v>
      </c>
      <c r="B91" s="12">
        <v>2017</v>
      </c>
      <c r="C91" s="12">
        <f>'2017 - 2017 - Field of Dreamers'!C16</f>
        <v>63</v>
      </c>
      <c r="D91" s="12">
        <f>'2017 - 2017 - Field of Dreamers'!D16</f>
        <v>40</v>
      </c>
      <c r="E91" s="12">
        <f>'2017 - 2017 - Field of Dreamers'!E16</f>
        <v>0.634920634920635</v>
      </c>
      <c r="F91" s="12">
        <f>'2017 - 2017 - Field of Dreamers'!F16</f>
        <v>38</v>
      </c>
      <c r="G91" s="12">
        <f>'2017 - 2017 - Field of Dreamers'!G16</f>
        <v>2</v>
      </c>
      <c r="H91" s="12">
        <f>'2017 - 2017 - Field of Dreamers'!H16</f>
        <v>0</v>
      </c>
      <c r="I91" s="12">
        <f>'2017 - 2017 - Field of Dreamers'!I16</f>
        <v>0</v>
      </c>
      <c r="J91" s="12">
        <f>'2017 - 2017 - Field of Dreamers'!J16</f>
        <v>10</v>
      </c>
      <c r="K91" s="12">
        <f>'2017 - 2017 - Field of Dreamers'!K16</f>
        <v>24</v>
      </c>
      <c r="L91" s="12">
        <f>'2017 - 2017 - Field of Dreamers'!L16</f>
        <v>0.06665</v>
      </c>
      <c r="M91" s="12">
        <f>'2017 - 2017 - Field of Dreamers'!M16</f>
        <v>0.701570634920635</v>
      </c>
    </row>
    <row r="92" ht="15" customHeight="1">
      <c r="A92" t="s" s="30">
        <v>101</v>
      </c>
      <c r="B92" s="12">
        <v>2015</v>
      </c>
      <c r="C92" s="12">
        <v>5</v>
      </c>
      <c r="D92" s="12">
        <v>2</v>
      </c>
      <c r="E92" s="35">
        <f>D92/C92</f>
        <v>0.4</v>
      </c>
      <c r="F92" s="37">
        <v>2</v>
      </c>
      <c r="G92" s="12">
        <v>0</v>
      </c>
      <c r="H92" s="12">
        <v>0</v>
      </c>
      <c r="I92" s="12">
        <v>0</v>
      </c>
      <c r="J92" s="12">
        <v>1</v>
      </c>
      <c r="K92" s="12">
        <v>1</v>
      </c>
      <c r="L92" s="13">
        <f>(G92*1.33+H92*1.67+I92*2)/D92</f>
        <v>0</v>
      </c>
      <c r="M92" s="14">
        <f>L92+E92</f>
        <v>0.4</v>
      </c>
    </row>
    <row r="93" ht="15" customHeight="1">
      <c r="A93" t="s" s="30">
        <v>101</v>
      </c>
      <c r="B93" s="12">
        <v>2016</v>
      </c>
      <c r="C93" s="12">
        <v>5</v>
      </c>
      <c r="D93" s="12">
        <v>2</v>
      </c>
      <c r="E93" s="38">
        <f>D93/C93</f>
        <v>0.4</v>
      </c>
      <c r="F93" s="37">
        <v>2</v>
      </c>
      <c r="G93" s="12">
        <v>0</v>
      </c>
      <c r="H93" s="12">
        <v>0</v>
      </c>
      <c r="I93" s="12">
        <v>0</v>
      </c>
      <c r="J93" s="12">
        <v>0</v>
      </c>
      <c r="K93" s="12">
        <v>0</v>
      </c>
      <c r="L93" s="17">
        <f>(G93*1.33+H93*1.67+I93*2)/D93</f>
        <v>0</v>
      </c>
      <c r="M93" s="18">
        <f>L93+E93</f>
        <v>0.4</v>
      </c>
    </row>
    <row r="94" ht="15" customHeight="1">
      <c r="A94" t="s" s="30">
        <v>101</v>
      </c>
      <c r="B94" s="12">
        <v>2017</v>
      </c>
      <c r="C94" s="12">
        <f>'2017 - 2017 - Field of Dreamers'!C17</f>
        <v>50</v>
      </c>
      <c r="D94" s="12">
        <f>'2017 - 2017 - Field of Dreamers'!D17</f>
        <v>42</v>
      </c>
      <c r="E94" s="12">
        <f>'2017 - 2017 - Field of Dreamers'!E17</f>
        <v>0.84</v>
      </c>
      <c r="F94" s="12">
        <f>'2017 - 2017 - Field of Dreamers'!F17</f>
        <v>13</v>
      </c>
      <c r="G94" s="12">
        <f>'2017 - 2017 - Field of Dreamers'!G17</f>
        <v>17</v>
      </c>
      <c r="H94" s="12">
        <f>'2017 - 2017 - Field of Dreamers'!H17</f>
        <v>4</v>
      </c>
      <c r="I94" s="12">
        <f>'2017 - 2017 - Field of Dreamers'!I17</f>
        <v>8</v>
      </c>
      <c r="J94" s="12">
        <f>'2017 - 2017 - Field of Dreamers'!J17</f>
        <v>38</v>
      </c>
      <c r="K94" s="12">
        <f>'2017 - 2017 - Field of Dreamers'!K17</f>
        <v>30</v>
      </c>
      <c r="L94" s="12">
        <f>'2017 - 2017 - Field of Dreamers'!L17</f>
        <v>1.0792619047619</v>
      </c>
      <c r="M94" s="12">
        <f>'2017 - 2017 - Field of Dreamers'!M17</f>
        <v>1.9192619047619</v>
      </c>
    </row>
    <row r="95" ht="15" customHeight="1">
      <c r="A95" t="s" s="30">
        <v>101</v>
      </c>
      <c r="B95" s="12">
        <f>'2018 Field of Dreamers - 2018 -'!B52</f>
        <v>2018</v>
      </c>
      <c r="C95" s="12">
        <f>'2018 Field of Dreamers - 2018 -'!C52</f>
        <v>29</v>
      </c>
      <c r="D95" s="12">
        <f>'2018 Field of Dreamers - 2018 -'!D52</f>
        <v>18</v>
      </c>
      <c r="E95" s="344">
        <f>'2018 Field of Dreamers - 2018 -'!E52</f>
        <v>0.620689655172414</v>
      </c>
      <c r="F95" s="12">
        <f>'2018 Field of Dreamers - 2018 -'!F52</f>
        <v>18</v>
      </c>
      <c r="G95" s="12">
        <f>'2018 Field of Dreamers - 2018 -'!G52</f>
        <v>0</v>
      </c>
      <c r="H95" s="12">
        <f>'2018 Field of Dreamers - 2018 -'!H52</f>
        <v>0</v>
      </c>
      <c r="I95" s="12">
        <f>'2018 Field of Dreamers - 2018 -'!I52</f>
        <v>0</v>
      </c>
      <c r="J95" s="12">
        <f>'2018 Field of Dreamers - 2018 -'!J52</f>
        <v>8</v>
      </c>
      <c r="K95" s="12">
        <f>'2018 Field of Dreamers - 2018 -'!K52</f>
        <v>8</v>
      </c>
      <c r="L95" s="345">
        <f>'2018 Field of Dreamers - 2018 -'!L52</f>
        <v>0</v>
      </c>
      <c r="M95" s="14">
        <f>'2018 Field of Dreamers - 2018 -'!M52</f>
        <v>0.620689655172414</v>
      </c>
    </row>
    <row r="96" ht="15" customHeight="1">
      <c r="A96" t="s" s="30">
        <v>83</v>
      </c>
      <c r="B96" s="12">
        <v>2014</v>
      </c>
      <c r="C96" s="12">
        <v>15</v>
      </c>
      <c r="D96" s="12">
        <v>10</v>
      </c>
      <c r="E96" s="38">
        <f>D96/C96</f>
        <v>0.666666666666667</v>
      </c>
      <c r="F96" s="37">
        <v>8</v>
      </c>
      <c r="G96" s="12">
        <v>2</v>
      </c>
      <c r="H96" s="12">
        <v>0</v>
      </c>
      <c r="I96" s="12">
        <v>0</v>
      </c>
      <c r="J96" s="12">
        <v>1</v>
      </c>
      <c r="K96" s="12">
        <v>5</v>
      </c>
      <c r="L96" s="17">
        <f>(G96*1.33+H96*1.67+I96*2)/D96</f>
        <v>0.266</v>
      </c>
      <c r="M96" s="18">
        <f>L96+E96</f>
        <v>0.932666666666667</v>
      </c>
    </row>
    <row r="97" ht="15" customHeight="1">
      <c r="A97" t="s" s="30">
        <v>148</v>
      </c>
      <c r="B97" s="12">
        <v>2017</v>
      </c>
      <c r="C97" s="12">
        <f>'2017 - 2017 - Field of Dreamers'!C18</f>
        <v>64</v>
      </c>
      <c r="D97" s="12">
        <f>'2017 - 2017 - Field of Dreamers'!D18</f>
        <v>37</v>
      </c>
      <c r="E97" s="12">
        <f>'2017 - 2017 - Field of Dreamers'!E18</f>
        <v>0.578125</v>
      </c>
      <c r="F97" s="12">
        <f>'2017 - 2017 - Field of Dreamers'!F18</f>
        <v>36</v>
      </c>
      <c r="G97" s="12">
        <f>'2017 - 2017 - Field of Dreamers'!G18</f>
        <v>1</v>
      </c>
      <c r="H97" s="12">
        <f>'2017 - 2017 - Field of Dreamers'!H18</f>
        <v>0</v>
      </c>
      <c r="I97" s="12">
        <f>'2017 - 2017 - Field of Dreamers'!I18</f>
        <v>0</v>
      </c>
      <c r="J97" s="12">
        <f>'2017 - 2017 - Field of Dreamers'!J18</f>
        <v>18</v>
      </c>
      <c r="K97" s="12">
        <f>'2017 - 2017 - Field of Dreamers'!K18</f>
        <v>18</v>
      </c>
      <c r="L97" s="12">
        <f>'2017 - 2017 - Field of Dreamers'!L18</f>
        <v>0.036027027027027</v>
      </c>
      <c r="M97" s="12">
        <f>'2017 - 2017 - Field of Dreamers'!M18</f>
        <v>0.614152027027027</v>
      </c>
    </row>
    <row r="98" ht="15" customHeight="1">
      <c r="A98" t="s" s="30">
        <v>139</v>
      </c>
      <c r="B98" s="12">
        <v>2017</v>
      </c>
      <c r="C98" s="12">
        <f>'2017 - 2017 - Field of Dreamers'!C19</f>
        <v>75</v>
      </c>
      <c r="D98" s="12">
        <f>'2017 - 2017 - Field of Dreamers'!D19</f>
        <v>53</v>
      </c>
      <c r="E98" s="12">
        <f>'2017 - 2017 - Field of Dreamers'!E19</f>
        <v>0.706666666666667</v>
      </c>
      <c r="F98" s="12">
        <f>'2017 - 2017 - Field of Dreamers'!F19</f>
        <v>37</v>
      </c>
      <c r="G98" s="12">
        <f>'2017 - 2017 - Field of Dreamers'!G19</f>
        <v>11</v>
      </c>
      <c r="H98" s="12">
        <f>'2017 - 2017 - Field of Dreamers'!H19</f>
        <v>3</v>
      </c>
      <c r="I98" s="12">
        <f>'2017 - 2017 - Field of Dreamers'!I19</f>
        <v>2</v>
      </c>
      <c r="J98" s="12">
        <f>'2017 - 2017 - Field of Dreamers'!J19</f>
        <v>28</v>
      </c>
      <c r="K98" s="12">
        <f>'2017 - 2017 - Field of Dreamers'!K19</f>
        <v>39</v>
      </c>
      <c r="L98" s="12">
        <f>'2017 - 2017 - Field of Dreamers'!L19</f>
        <v>0.446490566037736</v>
      </c>
      <c r="M98" s="12">
        <f>'2017 - 2017 - Field of Dreamers'!M19</f>
        <v>1.1531572327044</v>
      </c>
    </row>
    <row r="99" ht="15" customHeight="1">
      <c r="A99" t="s" s="30">
        <v>70</v>
      </c>
      <c r="B99" s="12">
        <v>2012</v>
      </c>
      <c r="C99" s="12">
        <v>22</v>
      </c>
      <c r="D99" s="12">
        <v>12</v>
      </c>
      <c r="E99" s="35">
        <f>D99/C99</f>
        <v>0.545454545454545</v>
      </c>
      <c r="F99" s="12">
        <v>10</v>
      </c>
      <c r="G99" s="12">
        <v>2</v>
      </c>
      <c r="H99" s="12">
        <v>0</v>
      </c>
      <c r="I99" s="12">
        <v>0</v>
      </c>
      <c r="J99" s="12">
        <v>9</v>
      </c>
      <c r="K99" s="12">
        <v>5</v>
      </c>
      <c r="L99" s="13">
        <f>(G99*1.33+H99*1.67+I99*2)/D99</f>
        <v>0.221666666666667</v>
      </c>
      <c r="M99" s="14">
        <f>L99+E99</f>
        <v>0.767121212121212</v>
      </c>
    </row>
    <row r="100" ht="15" customHeight="1">
      <c r="A100" t="s" s="30">
        <v>70</v>
      </c>
      <c r="B100" s="12">
        <v>2013</v>
      </c>
      <c r="C100" s="12">
        <v>27</v>
      </c>
      <c r="D100" s="12">
        <v>15</v>
      </c>
      <c r="E100" s="36">
        <f>D100/C100</f>
        <v>0.555555555555556</v>
      </c>
      <c r="F100" s="12">
        <v>15</v>
      </c>
      <c r="G100" s="12">
        <v>0</v>
      </c>
      <c r="H100" s="12">
        <v>0</v>
      </c>
      <c r="I100" s="12">
        <v>0</v>
      </c>
      <c r="J100" s="12">
        <v>8</v>
      </c>
      <c r="K100" s="12">
        <v>3</v>
      </c>
      <c r="L100" s="15">
        <f>(G100*1.33+H100*1.67+I100*2)/D100</f>
        <v>0</v>
      </c>
      <c r="M100" s="16">
        <f>L100+E100</f>
        <v>0.555555555555556</v>
      </c>
    </row>
    <row r="101" ht="15" customHeight="1">
      <c r="A101" t="s" s="30">
        <v>70</v>
      </c>
      <c r="B101" s="12">
        <v>2014</v>
      </c>
      <c r="C101" s="12">
        <v>49</v>
      </c>
      <c r="D101" s="12">
        <v>25</v>
      </c>
      <c r="E101" s="36">
        <f>D101/C101</f>
        <v>0.510204081632653</v>
      </c>
      <c r="F101" s="12">
        <v>23</v>
      </c>
      <c r="G101" s="12">
        <v>2</v>
      </c>
      <c r="H101" s="12">
        <v>0</v>
      </c>
      <c r="I101" s="12">
        <v>0</v>
      </c>
      <c r="J101" s="12">
        <v>6</v>
      </c>
      <c r="K101" s="12">
        <v>8</v>
      </c>
      <c r="L101" s="15">
        <f>(G101*1.33+H101*1.67+I101*2)/D101</f>
        <v>0.1064</v>
      </c>
      <c r="M101" s="16">
        <f>L101+E101</f>
        <v>0.616604081632653</v>
      </c>
    </row>
    <row r="102" ht="15" customHeight="1">
      <c r="A102" t="s" s="30">
        <v>70</v>
      </c>
      <c r="B102" s="12">
        <v>2015</v>
      </c>
      <c r="C102" s="46">
        <v>29</v>
      </c>
      <c r="D102" s="47">
        <v>19</v>
      </c>
      <c r="E102" s="36">
        <f>D102/C102</f>
        <v>0.655172413793103</v>
      </c>
      <c r="F102" s="37">
        <v>18</v>
      </c>
      <c r="G102" s="12">
        <v>1</v>
      </c>
      <c r="H102" s="12">
        <v>0</v>
      </c>
      <c r="I102" s="12">
        <v>0</v>
      </c>
      <c r="J102" s="12">
        <v>8</v>
      </c>
      <c r="K102" s="12">
        <v>8</v>
      </c>
      <c r="L102" s="15">
        <f>(G102*1.33+H102*1.67+I102*2)/D102</f>
        <v>0.07000000000000001</v>
      </c>
      <c r="M102" s="16">
        <f>L102+E102</f>
        <v>0.725172413793103</v>
      </c>
    </row>
    <row r="103" ht="15" customHeight="1">
      <c r="A103" t="s" s="30">
        <v>70</v>
      </c>
      <c r="B103" s="12">
        <v>2016</v>
      </c>
      <c r="C103" s="12">
        <v>34</v>
      </c>
      <c r="D103" s="12">
        <v>16</v>
      </c>
      <c r="E103" s="38">
        <f>D103/C103</f>
        <v>0.470588235294118</v>
      </c>
      <c r="F103" s="37">
        <v>16</v>
      </c>
      <c r="G103" s="12">
        <v>0</v>
      </c>
      <c r="H103" s="12">
        <v>0</v>
      </c>
      <c r="I103" s="12">
        <v>0</v>
      </c>
      <c r="J103" s="12">
        <v>10</v>
      </c>
      <c r="K103" s="12">
        <v>8</v>
      </c>
      <c r="L103" s="17">
        <f>(G103*1.33+H103*1.67+I103*2)/D103</f>
        <v>0</v>
      </c>
      <c r="M103" s="18">
        <f>L103+E103</f>
        <v>0.470588235294118</v>
      </c>
    </row>
    <row r="104" ht="15" customHeight="1">
      <c r="A104" t="s" s="30">
        <v>70</v>
      </c>
      <c r="B104" s="12">
        <v>2017</v>
      </c>
      <c r="C104" s="12">
        <f>'2017 - 2017 - Field of Dreamers'!C20</f>
        <v>48</v>
      </c>
      <c r="D104" s="12">
        <f>'2017 - 2017 - Field of Dreamers'!D20</f>
        <v>32</v>
      </c>
      <c r="E104" s="12">
        <f>'2017 - 2017 - Field of Dreamers'!E20</f>
        <v>0.666666666666667</v>
      </c>
      <c r="F104" s="12">
        <f>'2017 - 2017 - Field of Dreamers'!F20</f>
        <v>30</v>
      </c>
      <c r="G104" s="12">
        <f>'2017 - 2017 - Field of Dreamers'!G20</f>
        <v>2</v>
      </c>
      <c r="H104" s="12">
        <f>'2017 - 2017 - Field of Dreamers'!H20</f>
        <v>0</v>
      </c>
      <c r="I104" s="12">
        <f>'2017 - 2017 - Field of Dreamers'!I20</f>
        <v>0</v>
      </c>
      <c r="J104" s="12">
        <f>'2017 - 2017 - Field of Dreamers'!J20</f>
        <v>14</v>
      </c>
      <c r="K104" s="12">
        <f>'2017 - 2017 - Field of Dreamers'!K20</f>
        <v>20</v>
      </c>
      <c r="L104" s="12">
        <f>'2017 - 2017 - Field of Dreamers'!L20</f>
        <v>0.0833125</v>
      </c>
      <c r="M104" s="12">
        <f>'2017 - 2017 - Field of Dreamers'!M20</f>
        <v>0.749979166666667</v>
      </c>
    </row>
    <row r="105" ht="15" customHeight="1">
      <c r="A105" t="s" s="30">
        <v>70</v>
      </c>
      <c r="B105" s="12">
        <f>'2018 Field of Dreamers - 2018 -'!B21</f>
        <v>2018</v>
      </c>
      <c r="C105" s="12">
        <f>'2018 Field of Dreamers - 2018 -'!C21</f>
        <v>46</v>
      </c>
      <c r="D105" s="12">
        <f>'2018 Field of Dreamers - 2018 -'!D21</f>
        <v>34</v>
      </c>
      <c r="E105" s="345">
        <f>'2018 Field of Dreamers - 2018 -'!E21</f>
        <v>0.739130434782609</v>
      </c>
      <c r="F105" s="14">
        <f>'2018 Field of Dreamers - 2018 -'!F21</f>
        <v>34</v>
      </c>
      <c r="G105" s="12">
        <f>'2018 Field of Dreamers - 2018 -'!G21</f>
        <v>0</v>
      </c>
      <c r="H105" s="12">
        <f>'2018 Field of Dreamers - 2018 -'!H21</f>
        <v>0</v>
      </c>
      <c r="I105" s="12">
        <f>'2018 Field of Dreamers - 2018 -'!I21</f>
        <v>0</v>
      </c>
      <c r="J105" s="12">
        <f>'2018 Field of Dreamers - 2018 -'!J21</f>
        <v>19</v>
      </c>
      <c r="K105" s="12">
        <f>'2018 Field of Dreamers - 2018 -'!K21</f>
        <v>15</v>
      </c>
      <c r="L105" s="345">
        <f>'2018 Field of Dreamers - 2018 -'!L21</f>
        <v>0</v>
      </c>
      <c r="M105" s="14">
        <f>'2018 Field of Dreamers - 2018 -'!M21</f>
        <v>0.739130434782609</v>
      </c>
    </row>
    <row r="106" ht="15" customHeight="1">
      <c r="A106" t="s" s="30">
        <v>291</v>
      </c>
      <c r="B106" s="12">
        <v>2019</v>
      </c>
      <c r="C106" s="12">
        <f>'2019 Field of Dreamers - 2019 -'!C37</f>
        <v>23</v>
      </c>
      <c r="D106" s="12">
        <f>'2019 Field of Dreamers - 2019 -'!D37</f>
        <v>14</v>
      </c>
      <c r="E106" s="343">
        <f>'2019 Field of Dreamers - 2019 -'!E37</f>
        <v>0.608695652173913</v>
      </c>
      <c r="F106" s="16">
        <f>'2019 Field of Dreamers - 2019 -'!F37</f>
        <v>14</v>
      </c>
      <c r="G106" s="12">
        <f>'2019 Field of Dreamers - 2019 -'!G37</f>
        <v>0</v>
      </c>
      <c r="H106" s="12">
        <f>'2019 Field of Dreamers - 2019 -'!H37</f>
        <v>0</v>
      </c>
      <c r="I106" s="12">
        <f>'2019 Field of Dreamers - 2019 -'!I37</f>
        <v>0</v>
      </c>
      <c r="J106" s="12">
        <f>'2019 Field of Dreamers - 2019 -'!J37</f>
        <v>6</v>
      </c>
      <c r="K106" s="12">
        <f>'2019 Field of Dreamers - 2019 -'!K37</f>
        <v>7</v>
      </c>
      <c r="L106" s="343">
        <f>'2019 Field of Dreamers - 2019 -'!L37</f>
        <v>0</v>
      </c>
      <c r="M106" s="16">
        <f>'2019 Field of Dreamers - 2019 -'!M37</f>
        <v>0.608695652173913</v>
      </c>
    </row>
    <row r="107" ht="15" customHeight="1">
      <c r="A107" t="s" s="31">
        <v>38</v>
      </c>
      <c r="B107" s="12">
        <v>2007</v>
      </c>
      <c r="C107" s="12">
        <v>10</v>
      </c>
      <c r="D107" s="12">
        <v>4</v>
      </c>
      <c r="E107" s="17">
        <f>D107/C107</f>
        <v>0.4</v>
      </c>
      <c r="F107" s="18">
        <v>4</v>
      </c>
      <c r="G107" s="12">
        <v>0</v>
      </c>
      <c r="H107" s="12">
        <v>0</v>
      </c>
      <c r="I107" s="12">
        <v>0</v>
      </c>
      <c r="J107" s="12">
        <v>0</v>
      </c>
      <c r="K107" s="12">
        <v>1</v>
      </c>
      <c r="L107" s="17">
        <f>(G107*1.33+H107*1.67+I107*2)/D107</f>
        <v>0</v>
      </c>
      <c r="M107" s="18">
        <f>L107+E107</f>
        <v>0.4</v>
      </c>
    </row>
    <row r="108" ht="15" customHeight="1">
      <c r="A108" t="s" s="30">
        <v>126</v>
      </c>
      <c r="B108" s="12">
        <v>2017</v>
      </c>
      <c r="C108" s="12">
        <f>'2017 - 2017 - Field of Dreamers'!C21</f>
        <v>43</v>
      </c>
      <c r="D108" s="12">
        <f>'2017 - 2017 - Field of Dreamers'!D21</f>
        <v>30</v>
      </c>
      <c r="E108" s="12">
        <f>'2017 - 2017 - Field of Dreamers'!E21</f>
        <v>0.697674418604651</v>
      </c>
      <c r="F108" s="12">
        <f>'2017 - 2017 - Field of Dreamers'!F21</f>
        <v>28</v>
      </c>
      <c r="G108" s="12">
        <f>'2017 - 2017 - Field of Dreamers'!G21</f>
        <v>2</v>
      </c>
      <c r="H108" s="12">
        <f>'2017 - 2017 - Field of Dreamers'!H21</f>
        <v>0</v>
      </c>
      <c r="I108" s="12">
        <f>'2017 - 2017 - Field of Dreamers'!I21</f>
        <v>0</v>
      </c>
      <c r="J108" s="12">
        <f>'2017 - 2017 - Field of Dreamers'!J21</f>
        <v>20</v>
      </c>
      <c r="K108" s="12">
        <f>'2017 - 2017 - Field of Dreamers'!K21</f>
        <v>21</v>
      </c>
      <c r="L108" s="12">
        <f>'2017 - 2017 - Field of Dreamers'!L21</f>
        <v>0.0888666666666667</v>
      </c>
      <c r="M108" s="12">
        <f>'2017 - 2017 - Field of Dreamers'!M21</f>
        <v>0.7865410852713181</v>
      </c>
    </row>
    <row r="109" ht="15" customHeight="1">
      <c r="A109" t="s" s="30">
        <v>126</v>
      </c>
      <c r="B109" s="12">
        <f>'2018 Field of Dreamers - 2018 -'!B6</f>
        <v>2018</v>
      </c>
      <c r="C109" s="12">
        <f>'2018 Field of Dreamers - 2018 -'!C6</f>
        <v>25</v>
      </c>
      <c r="D109" s="12">
        <f>'2018 Field of Dreamers - 2018 -'!D6</f>
        <v>8</v>
      </c>
      <c r="E109" s="12">
        <f>'2018 Field of Dreamers - 2018 -'!E6</f>
        <v>0.32</v>
      </c>
      <c r="F109" s="12">
        <f>'2018 Field of Dreamers - 2018 -'!F6</f>
        <v>8</v>
      </c>
      <c r="G109" s="12">
        <f>'2018 Field of Dreamers - 2018 -'!G6</f>
        <v>0</v>
      </c>
      <c r="H109" s="12">
        <f>'2018 Field of Dreamers - 2018 -'!H6</f>
        <v>0</v>
      </c>
      <c r="I109" s="12">
        <f>'2018 Field of Dreamers - 2018 -'!I6</f>
        <v>0</v>
      </c>
      <c r="J109" s="12">
        <f>'2018 Field of Dreamers - 2018 -'!J6</f>
        <v>1</v>
      </c>
      <c r="K109" s="12">
        <f>'2018 Field of Dreamers - 2018 -'!K6</f>
        <v>2</v>
      </c>
      <c r="L109" s="46">
        <f>'2018 Field of Dreamers - 2018 -'!L6</f>
        <v>0</v>
      </c>
      <c r="M109" s="47">
        <f>'2018 Field of Dreamers - 2018 -'!M6</f>
        <v>0.32</v>
      </c>
    </row>
    <row r="110" ht="15" customHeight="1">
      <c r="A110" t="s" s="30">
        <v>194</v>
      </c>
      <c r="B110" s="12">
        <f>'2018 Field of Dreamers - 2018 -'!B34</f>
        <v>2018</v>
      </c>
      <c r="C110" s="12">
        <f>'2018 Field of Dreamers - 2018 -'!C34</f>
        <v>22</v>
      </c>
      <c r="D110" s="12">
        <f>'2018 Field of Dreamers - 2018 -'!D34</f>
        <v>17</v>
      </c>
      <c r="E110" s="12">
        <f>'2018 Field of Dreamers - 2018 -'!E34</f>
        <v>0.772727272727273</v>
      </c>
      <c r="F110" s="12">
        <f>'2018 Field of Dreamers - 2018 -'!F34</f>
        <v>17</v>
      </c>
      <c r="G110" s="12">
        <f>'2018 Field of Dreamers - 2018 -'!G34</f>
        <v>0</v>
      </c>
      <c r="H110" s="12">
        <f>'2018 Field of Dreamers - 2018 -'!H34</f>
        <v>0</v>
      </c>
      <c r="I110" s="12">
        <f>'2018 Field of Dreamers - 2018 -'!I34</f>
        <v>0</v>
      </c>
      <c r="J110" s="12">
        <f>'2018 Field of Dreamers - 2018 -'!J34</f>
        <v>4</v>
      </c>
      <c r="K110" s="12">
        <f>'2018 Field of Dreamers - 2018 -'!K34</f>
        <v>14</v>
      </c>
      <c r="L110" s="12">
        <f>'2018 Field of Dreamers - 2018 -'!L34</f>
        <v>0</v>
      </c>
      <c r="M110" s="12">
        <f>'2018 Field of Dreamers - 2018 -'!M34</f>
        <v>0.772727272727273</v>
      </c>
    </row>
    <row r="111" ht="15" customHeight="1">
      <c r="A111" t="s" s="30">
        <v>194</v>
      </c>
      <c r="B111" s="12">
        <v>2019</v>
      </c>
      <c r="C111" s="12">
        <f>'2019 Field of Dreamers - 2019 -'!C7</f>
        <v>24</v>
      </c>
      <c r="D111" s="12">
        <f>'2019 Field of Dreamers - 2019 -'!D7</f>
        <v>18</v>
      </c>
      <c r="E111" s="12">
        <f>'2019 Field of Dreamers - 2019 -'!E7</f>
        <v>0.75</v>
      </c>
      <c r="F111" s="12">
        <f>'2019 Field of Dreamers - 2019 -'!F7</f>
        <v>18</v>
      </c>
      <c r="G111" s="12">
        <f>'2019 Field of Dreamers - 2019 -'!G7</f>
        <v>0</v>
      </c>
      <c r="H111" s="12">
        <f>'2019 Field of Dreamers - 2019 -'!H7</f>
        <v>0</v>
      </c>
      <c r="I111" s="12">
        <f>'2019 Field of Dreamers - 2019 -'!I7</f>
        <v>0</v>
      </c>
      <c r="J111" s="12">
        <f>'2019 Field of Dreamers - 2019 -'!J7</f>
        <v>5</v>
      </c>
      <c r="K111" s="12">
        <f>'2019 Field of Dreamers - 2019 -'!K7</f>
        <v>12</v>
      </c>
      <c r="L111" s="12">
        <f>'2019 Field of Dreamers - 2019 -'!L7</f>
        <v>0</v>
      </c>
      <c r="M111" s="12">
        <f>'2019 Field of Dreamers - 2019 -'!M7</f>
        <v>0.75</v>
      </c>
    </row>
    <row r="112" ht="15" customHeight="1">
      <c r="A112" t="s" s="30">
        <v>91</v>
      </c>
      <c r="B112" s="12">
        <v>2014</v>
      </c>
      <c r="C112" s="12">
        <v>19</v>
      </c>
      <c r="D112" s="12">
        <v>8</v>
      </c>
      <c r="E112" s="35">
        <f>D112/C112</f>
        <v>0.421052631578947</v>
      </c>
      <c r="F112" s="12">
        <v>8</v>
      </c>
      <c r="G112" s="12">
        <v>0</v>
      </c>
      <c r="H112" s="12">
        <v>0</v>
      </c>
      <c r="I112" s="12">
        <v>0</v>
      </c>
      <c r="J112" s="12">
        <v>1</v>
      </c>
      <c r="K112" s="12">
        <v>1</v>
      </c>
      <c r="L112" s="13">
        <f>(G112*1.33+H112*1.67+I112*2)/D112</f>
        <v>0</v>
      </c>
      <c r="M112" s="14">
        <f>L112+E112</f>
        <v>0.421052631578947</v>
      </c>
    </row>
    <row r="113" ht="15" customHeight="1">
      <c r="A113" t="s" s="30">
        <v>91</v>
      </c>
      <c r="B113" s="12">
        <v>2015</v>
      </c>
      <c r="C113" s="12">
        <v>18</v>
      </c>
      <c r="D113" s="12">
        <v>8</v>
      </c>
      <c r="E113" s="36">
        <f>D113/C113</f>
        <v>0.444444444444444</v>
      </c>
      <c r="F113" s="37">
        <v>6</v>
      </c>
      <c r="G113" s="12">
        <v>2</v>
      </c>
      <c r="H113" s="12">
        <v>0</v>
      </c>
      <c r="I113" s="12">
        <v>0</v>
      </c>
      <c r="J113" s="12">
        <v>7</v>
      </c>
      <c r="K113" s="12">
        <v>0</v>
      </c>
      <c r="L113" s="15">
        <f>(G113*1.33+H113*1.67+I113*2)/D113</f>
        <v>0.3325</v>
      </c>
      <c r="M113" s="16">
        <f>L113+E113</f>
        <v>0.776944444444444</v>
      </c>
    </row>
    <row r="114" ht="15" customHeight="1">
      <c r="A114" t="s" s="30">
        <v>91</v>
      </c>
      <c r="B114" s="12">
        <v>2016</v>
      </c>
      <c r="C114" s="12">
        <v>39</v>
      </c>
      <c r="D114" s="12">
        <v>22</v>
      </c>
      <c r="E114" s="38">
        <f>D114/C114</f>
        <v>0.564102564102564</v>
      </c>
      <c r="F114" s="37">
        <v>21</v>
      </c>
      <c r="G114" s="12">
        <v>1</v>
      </c>
      <c r="H114" s="12">
        <v>0</v>
      </c>
      <c r="I114" s="12">
        <v>0</v>
      </c>
      <c r="J114" s="12">
        <v>8</v>
      </c>
      <c r="K114" s="12">
        <v>10</v>
      </c>
      <c r="L114" s="17">
        <f>(G114*1.33+H114*1.67+I114*2)/D114</f>
        <v>0.0604545454545455</v>
      </c>
      <c r="M114" s="18">
        <f>L114+E114</f>
        <v>0.62455710955711</v>
      </c>
    </row>
    <row r="115" ht="15" customHeight="1">
      <c r="A115" t="s" s="30">
        <v>91</v>
      </c>
      <c r="B115" s="12">
        <v>2017</v>
      </c>
      <c r="C115" s="12">
        <f>'2017 - 2017 - Field of Dreamers'!C22</f>
        <v>29</v>
      </c>
      <c r="D115" s="12">
        <f>'2017 - 2017 - Field of Dreamers'!D22</f>
        <v>24</v>
      </c>
      <c r="E115" s="12">
        <f>'2017 - 2017 - Field of Dreamers'!E22</f>
        <v>0.827586206896552</v>
      </c>
      <c r="F115" s="12">
        <f>'2017 - 2017 - Field of Dreamers'!F22</f>
        <v>14</v>
      </c>
      <c r="G115" s="12">
        <f>'2017 - 2017 - Field of Dreamers'!G22</f>
        <v>8</v>
      </c>
      <c r="H115" s="12">
        <f>'2017 - 2017 - Field of Dreamers'!H22</f>
        <v>1</v>
      </c>
      <c r="I115" s="12">
        <f>'2017 - 2017 - Field of Dreamers'!I22</f>
        <v>1</v>
      </c>
      <c r="J115" s="12">
        <f>'2017 - 2017 - Field of Dreamers'!J22</f>
        <v>14</v>
      </c>
      <c r="K115" s="12">
        <f>'2017 - 2017 - Field of Dreamers'!K22</f>
        <v>16</v>
      </c>
      <c r="L115" s="12">
        <f>'2017 - 2017 - Field of Dreamers'!L22</f>
        <v>0.597125</v>
      </c>
      <c r="M115" s="12">
        <f>'2017 - 2017 - Field of Dreamers'!M22</f>
        <v>1.42471120689655</v>
      </c>
    </row>
    <row r="116" ht="15" customHeight="1">
      <c r="A116" t="s" s="30">
        <v>91</v>
      </c>
      <c r="B116" s="12">
        <f>'2018 Field of Dreamers - 2018 -'!B12</f>
        <v>2018</v>
      </c>
      <c r="C116" s="12">
        <f>'2018 Field of Dreamers - 2018 -'!C12</f>
        <v>57</v>
      </c>
      <c r="D116" s="12">
        <f>'2018 Field of Dreamers - 2018 -'!D12</f>
        <v>29</v>
      </c>
      <c r="E116" s="344">
        <f>'2018 Field of Dreamers - 2018 -'!E12</f>
        <v>0.508771929824561</v>
      </c>
      <c r="F116" s="12">
        <f>'2018 Field of Dreamers - 2018 -'!F12</f>
        <v>29</v>
      </c>
      <c r="G116" s="12">
        <f>'2018 Field of Dreamers - 2018 -'!G12</f>
        <v>0</v>
      </c>
      <c r="H116" s="12">
        <f>'2018 Field of Dreamers - 2018 -'!H12</f>
        <v>0</v>
      </c>
      <c r="I116" s="12">
        <f>'2018 Field of Dreamers - 2018 -'!I12</f>
        <v>0</v>
      </c>
      <c r="J116" s="12">
        <f>'2018 Field of Dreamers - 2018 -'!J12</f>
        <v>17</v>
      </c>
      <c r="K116" s="12">
        <f>'2018 Field of Dreamers - 2018 -'!K12</f>
        <v>8</v>
      </c>
      <c r="L116" s="345">
        <f>'2018 Field of Dreamers - 2018 -'!L12</f>
        <v>0</v>
      </c>
      <c r="M116" s="14">
        <f>'2018 Field of Dreamers - 2018 -'!M12</f>
        <v>0.508771929824561</v>
      </c>
    </row>
    <row r="117" ht="15" customHeight="1">
      <c r="A117" t="s" s="30">
        <v>91</v>
      </c>
      <c r="B117" s="12">
        <v>2019</v>
      </c>
      <c r="C117" s="12">
        <f>'2019 Field of Dreamers - 2019 -'!C58</f>
        <v>20</v>
      </c>
      <c r="D117" s="12">
        <f>'2019 Field of Dreamers - 2019 -'!D58</f>
        <v>11</v>
      </c>
      <c r="E117" s="342">
        <f>'2019 Field of Dreamers - 2019 -'!E58</f>
        <v>0.55</v>
      </c>
      <c r="F117" s="344">
        <f>'2019 Field of Dreamers - 2019 -'!F58</f>
        <v>11</v>
      </c>
      <c r="G117" s="12">
        <f>'2019 Field of Dreamers - 2019 -'!G58</f>
        <v>0</v>
      </c>
      <c r="H117" s="12">
        <f>'2019 Field of Dreamers - 2019 -'!H58</f>
        <v>0</v>
      </c>
      <c r="I117" s="12">
        <f>'2019 Field of Dreamers - 2019 -'!I58</f>
        <v>0</v>
      </c>
      <c r="J117" s="12">
        <f>'2019 Field of Dreamers - 2019 -'!J58</f>
        <v>8</v>
      </c>
      <c r="K117" s="12">
        <f>'2019 Field of Dreamers - 2019 -'!K58</f>
        <v>4</v>
      </c>
      <c r="L117" s="343">
        <f>'2019 Field of Dreamers - 2019 -'!L58</f>
        <v>0</v>
      </c>
      <c r="M117" s="16">
        <f>'2019 Field of Dreamers - 2019 -'!M58</f>
        <v>0.55</v>
      </c>
    </row>
    <row r="118" ht="15" customHeight="1">
      <c r="A118" t="s" s="30">
        <v>44</v>
      </c>
      <c r="B118" s="12">
        <v>2008</v>
      </c>
      <c r="C118" s="12">
        <v>14</v>
      </c>
      <c r="D118" s="12">
        <v>8</v>
      </c>
      <c r="E118" s="15">
        <f>D118/C118</f>
        <v>0.571428571428571</v>
      </c>
      <c r="F118" s="16">
        <v>7</v>
      </c>
      <c r="G118" s="12">
        <v>1</v>
      </c>
      <c r="H118" s="12">
        <v>0</v>
      </c>
      <c r="I118" s="12">
        <v>0</v>
      </c>
      <c r="J118" s="12">
        <v>3</v>
      </c>
      <c r="K118" s="12">
        <v>2</v>
      </c>
      <c r="L118" s="15">
        <f>(G118*1.33+H118*1.67+I118*2)/D118</f>
        <v>0.16625</v>
      </c>
      <c r="M118" s="16">
        <f>L118+E118</f>
        <v>0.737678571428571</v>
      </c>
    </row>
    <row r="119" ht="15" customHeight="1">
      <c r="A119" t="s" s="30">
        <v>44</v>
      </c>
      <c r="B119" s="12">
        <v>2009</v>
      </c>
      <c r="C119" s="12">
        <v>27</v>
      </c>
      <c r="D119" s="12">
        <v>18</v>
      </c>
      <c r="E119" s="36">
        <f>D119/C119</f>
        <v>0.666666666666667</v>
      </c>
      <c r="F119" s="348">
        <v>12</v>
      </c>
      <c r="G119" s="12">
        <v>1</v>
      </c>
      <c r="H119" s="12">
        <v>3</v>
      </c>
      <c r="I119" s="12">
        <v>2</v>
      </c>
      <c r="J119" s="12">
        <v>10</v>
      </c>
      <c r="K119" s="12">
        <v>9</v>
      </c>
      <c r="L119" s="15">
        <f>(G119*1.33+H119*1.67+I119*2)/D119</f>
        <v>0.574444444444444</v>
      </c>
      <c r="M119" s="16">
        <f>L119+E119</f>
        <v>1.24111111111111</v>
      </c>
    </row>
    <row r="120" ht="15" customHeight="1">
      <c r="A120" t="s" s="30">
        <v>44</v>
      </c>
      <c r="B120" s="12">
        <v>2010</v>
      </c>
      <c r="C120" s="12">
        <v>7</v>
      </c>
      <c r="D120" s="12">
        <v>2</v>
      </c>
      <c r="E120" s="36">
        <f>D120/C120</f>
        <v>0.285714285714286</v>
      </c>
      <c r="F120" s="37">
        <v>2</v>
      </c>
      <c r="G120" s="12">
        <v>0</v>
      </c>
      <c r="H120" s="12">
        <v>0</v>
      </c>
      <c r="I120" s="12">
        <v>0</v>
      </c>
      <c r="J120" s="12">
        <v>0</v>
      </c>
      <c r="K120" s="12">
        <v>0</v>
      </c>
      <c r="L120" s="15">
        <f>(G120*1.33+H120*1.67+I120*2)/D120</f>
        <v>0</v>
      </c>
      <c r="M120" s="16">
        <f>L120+E120</f>
        <v>0.285714285714286</v>
      </c>
    </row>
    <row r="121" ht="15" customHeight="1">
      <c r="A121" t="s" s="30">
        <v>44</v>
      </c>
      <c r="B121" s="12">
        <v>2011</v>
      </c>
      <c r="C121" s="12">
        <v>16</v>
      </c>
      <c r="D121" s="12">
        <v>10</v>
      </c>
      <c r="E121" s="36">
        <f>D121/C121</f>
        <v>0.625</v>
      </c>
      <c r="F121" s="37">
        <v>4</v>
      </c>
      <c r="G121" s="12">
        <v>3</v>
      </c>
      <c r="H121" s="12">
        <v>0</v>
      </c>
      <c r="I121" s="12">
        <v>3</v>
      </c>
      <c r="J121" s="12">
        <v>8</v>
      </c>
      <c r="K121" s="12">
        <v>9</v>
      </c>
      <c r="L121" s="15">
        <f>(G121*1.33+H121*1.67+I121*2)/D121</f>
        <v>0.999</v>
      </c>
      <c r="M121" s="16">
        <f>L121+E121</f>
        <v>1.624</v>
      </c>
    </row>
    <row r="122" ht="15" customHeight="1">
      <c r="A122" t="s" s="30">
        <v>44</v>
      </c>
      <c r="B122" s="12">
        <v>2012</v>
      </c>
      <c r="C122" s="12">
        <v>21</v>
      </c>
      <c r="D122" s="12">
        <v>13</v>
      </c>
      <c r="E122" s="36">
        <f>D122/C122</f>
        <v>0.619047619047619</v>
      </c>
      <c r="F122" s="37">
        <v>9</v>
      </c>
      <c r="G122" s="12">
        <v>3</v>
      </c>
      <c r="H122" s="12">
        <v>0</v>
      </c>
      <c r="I122" s="12">
        <v>1</v>
      </c>
      <c r="J122" s="12">
        <v>8</v>
      </c>
      <c r="K122" s="12">
        <v>7</v>
      </c>
      <c r="L122" s="15">
        <f>(G122*1.33+H122*1.67+I122*2)/D122</f>
        <v>0.460769230769231</v>
      </c>
      <c r="M122" s="16">
        <f>L122+E122</f>
        <v>1.07981684981685</v>
      </c>
    </row>
    <row r="123" ht="15" customHeight="1">
      <c r="A123" t="s" s="30">
        <v>44</v>
      </c>
      <c r="B123" s="12">
        <v>2013</v>
      </c>
      <c r="C123" s="12">
        <v>18</v>
      </c>
      <c r="D123" s="12">
        <v>13</v>
      </c>
      <c r="E123" s="36">
        <f>D123/C123</f>
        <v>0.722222222222222</v>
      </c>
      <c r="F123" s="37">
        <v>9</v>
      </c>
      <c r="G123" s="12">
        <v>2</v>
      </c>
      <c r="H123" s="12">
        <v>0</v>
      </c>
      <c r="I123" s="12">
        <v>2</v>
      </c>
      <c r="J123" s="12">
        <v>5</v>
      </c>
      <c r="K123" s="12">
        <v>8</v>
      </c>
      <c r="L123" s="15">
        <f>(G123*1.33+H123*1.67+I123*2)/D123</f>
        <v>0.512307692307692</v>
      </c>
      <c r="M123" s="16">
        <f>L123+E123</f>
        <v>1.23452991452991</v>
      </c>
    </row>
    <row r="124" ht="15" customHeight="1">
      <c r="A124" t="s" s="30">
        <v>44</v>
      </c>
      <c r="B124" s="12">
        <v>2014</v>
      </c>
      <c r="C124" s="12">
        <v>28</v>
      </c>
      <c r="D124" s="12">
        <v>20</v>
      </c>
      <c r="E124" s="36">
        <f>D124/C124</f>
        <v>0.714285714285714</v>
      </c>
      <c r="F124" s="37">
        <v>10</v>
      </c>
      <c r="G124" s="12">
        <v>3</v>
      </c>
      <c r="H124" s="12">
        <v>2</v>
      </c>
      <c r="I124" s="12">
        <v>5</v>
      </c>
      <c r="J124" s="12">
        <v>18</v>
      </c>
      <c r="K124" s="12">
        <v>16</v>
      </c>
      <c r="L124" s="15">
        <f>(G124*1.33+H124*1.67+I124*2)/D124</f>
        <v>0.8665</v>
      </c>
      <c r="M124" s="16">
        <f>L124+E124</f>
        <v>1.58078571428571</v>
      </c>
    </row>
    <row r="125" ht="15" customHeight="1">
      <c r="A125" t="s" s="30">
        <v>44</v>
      </c>
      <c r="B125" s="12">
        <v>2015</v>
      </c>
      <c r="C125" s="12">
        <v>58</v>
      </c>
      <c r="D125" s="12">
        <v>44</v>
      </c>
      <c r="E125" s="36">
        <f>D125/C125</f>
        <v>0.758620689655172</v>
      </c>
      <c r="F125" s="37">
        <v>14</v>
      </c>
      <c r="G125" s="12">
        <v>18</v>
      </c>
      <c r="H125" s="12">
        <v>0</v>
      </c>
      <c r="I125" s="12">
        <v>12</v>
      </c>
      <c r="J125" s="12">
        <v>43</v>
      </c>
      <c r="K125" s="12">
        <v>36</v>
      </c>
      <c r="L125" s="15">
        <f>(G125*1.33+H125*1.67+I125*2)/D125</f>
        <v>1.08954545454545</v>
      </c>
      <c r="M125" s="16">
        <f>L125+E125</f>
        <v>1.84816614420062</v>
      </c>
    </row>
    <row r="126" ht="15" customHeight="1">
      <c r="A126" t="s" s="30">
        <v>44</v>
      </c>
      <c r="B126" s="12">
        <v>2016</v>
      </c>
      <c r="C126" s="12">
        <v>24</v>
      </c>
      <c r="D126" s="12">
        <v>19</v>
      </c>
      <c r="E126" s="38">
        <f>D126/C126</f>
        <v>0.791666666666667</v>
      </c>
      <c r="F126" s="37">
        <v>7</v>
      </c>
      <c r="G126" s="12">
        <v>2</v>
      </c>
      <c r="H126" s="12">
        <v>5</v>
      </c>
      <c r="I126" s="12">
        <v>5</v>
      </c>
      <c r="J126" s="12">
        <v>19</v>
      </c>
      <c r="K126" s="12">
        <v>12</v>
      </c>
      <c r="L126" s="17">
        <f>(G126*1.33+H126*1.67+I126*2)/D126</f>
        <v>1.10578947368421</v>
      </c>
      <c r="M126" s="18">
        <f>L126+E126</f>
        <v>1.89745614035088</v>
      </c>
    </row>
    <row r="127" ht="15" customHeight="1">
      <c r="A127" t="s" s="30">
        <v>44</v>
      </c>
      <c r="B127" s="12">
        <v>2017</v>
      </c>
      <c r="C127" s="12">
        <f>'2017 - 2017 - Field of Dreamers'!C23</f>
        <v>64</v>
      </c>
      <c r="D127" s="12">
        <f>'2017 - 2017 - Field of Dreamers'!D23</f>
        <v>38</v>
      </c>
      <c r="E127" s="12">
        <f>'2017 - 2017 - Field of Dreamers'!E23</f>
        <v>0.59375</v>
      </c>
      <c r="F127" s="12">
        <f>'2017 - 2017 - Field of Dreamers'!F23</f>
        <v>36</v>
      </c>
      <c r="G127" s="12">
        <f>'2017 - 2017 - Field of Dreamers'!G23</f>
        <v>2</v>
      </c>
      <c r="H127" s="12">
        <f>'2017 - 2017 - Field of Dreamers'!H23</f>
        <v>0</v>
      </c>
      <c r="I127" s="12">
        <f>'2017 - 2017 - Field of Dreamers'!I23</f>
        <v>0</v>
      </c>
      <c r="J127" s="12">
        <f>'2017 - 2017 - Field of Dreamers'!J23</f>
        <v>20</v>
      </c>
      <c r="K127" s="12">
        <f>'2017 - 2017 - Field of Dreamers'!K23</f>
        <v>19</v>
      </c>
      <c r="L127" s="12">
        <f>'2017 - 2017 - Field of Dreamers'!L23</f>
        <v>0.0701578947368421</v>
      </c>
      <c r="M127" s="12">
        <f>'2017 - 2017 - Field of Dreamers'!M23</f>
        <v>0.663907894736842</v>
      </c>
    </row>
    <row r="128" ht="15" customHeight="1">
      <c r="A128" t="s" s="30">
        <v>44</v>
      </c>
      <c r="B128" s="12">
        <f>'2018 Field of Dreamers - 2018 -'!B44</f>
        <v>2018</v>
      </c>
      <c r="C128" s="12">
        <f>'2018 Field of Dreamers - 2018 -'!C44</f>
        <v>50</v>
      </c>
      <c r="D128" s="12">
        <f>'2018 Field of Dreamers - 2018 -'!D44</f>
        <v>35</v>
      </c>
      <c r="E128" s="344">
        <f>'2018 Field of Dreamers - 2018 -'!E44</f>
        <v>0.7</v>
      </c>
      <c r="F128" s="12">
        <f>'2018 Field of Dreamers - 2018 -'!F44</f>
        <v>16</v>
      </c>
      <c r="G128" s="12">
        <f>'2018 Field of Dreamers - 2018 -'!G44</f>
        <v>7</v>
      </c>
      <c r="H128" s="12">
        <f>'2018 Field of Dreamers - 2018 -'!H44</f>
        <v>4</v>
      </c>
      <c r="I128" s="12">
        <f>'2018 Field of Dreamers - 2018 -'!I44</f>
        <v>8</v>
      </c>
      <c r="J128" s="12">
        <f>'2018 Field of Dreamers - 2018 -'!J44</f>
        <v>41</v>
      </c>
      <c r="K128" s="12">
        <f>'2018 Field of Dreamers - 2018 -'!K44</f>
        <v>28</v>
      </c>
      <c r="L128" s="345">
        <f>'2018 Field of Dreamers - 2018 -'!L44</f>
        <v>0.914257142857143</v>
      </c>
      <c r="M128" s="14">
        <f>'2018 Field of Dreamers - 2018 -'!M44</f>
        <v>1.61425714285714</v>
      </c>
    </row>
    <row r="129" ht="15" customHeight="1">
      <c r="A129" t="s" s="30">
        <v>44</v>
      </c>
      <c r="B129" s="12">
        <v>2019</v>
      </c>
      <c r="C129" s="12">
        <f>'2019 Field of Dreamers - 2019 -'!C73</f>
        <v>14</v>
      </c>
      <c r="D129" s="12">
        <f>'2019 Field of Dreamers - 2019 -'!D73</f>
        <v>9</v>
      </c>
      <c r="E129" s="342">
        <f>'2019 Field of Dreamers - 2019 -'!E73</f>
        <v>0.642857142857143</v>
      </c>
      <c r="F129" s="12">
        <f>'2019 Field of Dreamers - 2019 -'!F73</f>
        <v>7</v>
      </c>
      <c r="G129" s="12">
        <f>'2019 Field of Dreamers - 2019 -'!G73</f>
        <v>1</v>
      </c>
      <c r="H129" s="12">
        <f>'2019 Field of Dreamers - 2019 -'!H73</f>
        <v>1</v>
      </c>
      <c r="I129" s="12">
        <f>'2019 Field of Dreamers - 2019 -'!I73</f>
        <v>0</v>
      </c>
      <c r="J129" s="12">
        <f>'2019 Field of Dreamers - 2019 -'!J73</f>
        <v>5</v>
      </c>
      <c r="K129" s="12">
        <f>'2019 Field of Dreamers - 2019 -'!K73</f>
        <v>5</v>
      </c>
      <c r="L129" s="343">
        <f>'2019 Field of Dreamers - 2019 -'!L73</f>
        <v>0.333333333333333</v>
      </c>
      <c r="M129" s="16">
        <f>'2019 Field of Dreamers - 2019 -'!M73</f>
        <v>0.9761904761904761</v>
      </c>
    </row>
    <row r="130" ht="15" customHeight="1">
      <c r="A130" t="s" s="30">
        <v>68</v>
      </c>
      <c r="B130" s="12">
        <v>2012</v>
      </c>
      <c r="C130" s="12">
        <v>5</v>
      </c>
      <c r="D130" s="12">
        <v>4</v>
      </c>
      <c r="E130" s="36">
        <f>D130/C130</f>
        <v>0.8</v>
      </c>
      <c r="F130" s="37">
        <v>3</v>
      </c>
      <c r="G130" s="12">
        <v>1</v>
      </c>
      <c r="H130" s="12">
        <v>0</v>
      </c>
      <c r="I130" s="12">
        <v>0</v>
      </c>
      <c r="J130" s="12">
        <v>2</v>
      </c>
      <c r="K130" s="12">
        <v>0</v>
      </c>
      <c r="L130" s="15">
        <f>(G130*1.33+H130*1.67+I130*2)/D130</f>
        <v>0.3325</v>
      </c>
      <c r="M130" s="16">
        <f>L130+E130</f>
        <v>1.1325</v>
      </c>
    </row>
    <row r="131" ht="15" customHeight="1">
      <c r="A131" t="s" s="30">
        <v>68</v>
      </c>
      <c r="B131" s="12">
        <v>2019</v>
      </c>
      <c r="C131" s="12">
        <f>'2019 Field of Dreamers - 2019 -'!C51</f>
        <v>29</v>
      </c>
      <c r="D131" s="12">
        <f>'2019 Field of Dreamers - 2019 -'!D51</f>
        <v>18</v>
      </c>
      <c r="E131" s="340">
        <f>'2019 Field of Dreamers - 2019 -'!E51</f>
        <v>0.620689655172414</v>
      </c>
      <c r="F131" s="12">
        <f>'2019 Field of Dreamers - 2019 -'!F51</f>
        <v>18</v>
      </c>
      <c r="G131" s="12">
        <f>'2019 Field of Dreamers - 2019 -'!G51</f>
        <v>0</v>
      </c>
      <c r="H131" s="12">
        <f>'2019 Field of Dreamers - 2019 -'!H51</f>
        <v>0</v>
      </c>
      <c r="I131" s="12">
        <f>'2019 Field of Dreamers - 2019 -'!I51</f>
        <v>0</v>
      </c>
      <c r="J131" s="12">
        <f>'2019 Field of Dreamers - 2019 -'!J51</f>
        <v>7</v>
      </c>
      <c r="K131" s="12">
        <f>'2019 Field of Dreamers - 2019 -'!K51</f>
        <v>11</v>
      </c>
      <c r="L131" s="351">
        <f>'2019 Field of Dreamers - 2019 -'!L51</f>
        <v>0</v>
      </c>
      <c r="M131" s="18">
        <f>'2019 Field of Dreamers - 2019 -'!M51</f>
        <v>0.620689655172414</v>
      </c>
    </row>
    <row r="132" ht="15" customHeight="1">
      <c r="A132" t="s" s="30">
        <v>130</v>
      </c>
      <c r="B132" s="12">
        <v>2017</v>
      </c>
      <c r="C132" s="12">
        <f>'2017 - 2017 - Field of Dreamers'!C24</f>
        <v>42</v>
      </c>
      <c r="D132" s="12">
        <f>'2017 - 2017 - Field of Dreamers'!D24</f>
        <v>26</v>
      </c>
      <c r="E132" s="12">
        <f>'2017 - 2017 - Field of Dreamers'!E24</f>
        <v>0.619047619047619</v>
      </c>
      <c r="F132" s="12">
        <f>'2017 - 2017 - Field of Dreamers'!F24</f>
        <v>26</v>
      </c>
      <c r="G132" s="12">
        <f>'2017 - 2017 - Field of Dreamers'!G24</f>
        <v>0</v>
      </c>
      <c r="H132" s="12">
        <f>'2017 - 2017 - Field of Dreamers'!H24</f>
        <v>0</v>
      </c>
      <c r="I132" s="12">
        <f>'2017 - 2017 - Field of Dreamers'!I24</f>
        <v>0</v>
      </c>
      <c r="J132" s="12">
        <f>'2017 - 2017 - Field of Dreamers'!J24</f>
        <v>12</v>
      </c>
      <c r="K132" s="12">
        <f>'2017 - 2017 - Field of Dreamers'!K24</f>
        <v>20</v>
      </c>
      <c r="L132" s="12">
        <f>'2017 - 2017 - Field of Dreamers'!L24</f>
        <v>0</v>
      </c>
      <c r="M132" s="12">
        <f>'2017 - 2017 - Field of Dreamers'!M24</f>
        <v>0.619047619047619</v>
      </c>
    </row>
    <row r="133" ht="15" customHeight="1">
      <c r="A133" t="s" s="30">
        <v>130</v>
      </c>
      <c r="B133" s="12">
        <f>'2018 Field of Dreamers - 2018 -'!B7</f>
        <v>2018</v>
      </c>
      <c r="C133" s="12">
        <f>'2018 Field of Dreamers - 2018 -'!C7</f>
        <v>34</v>
      </c>
      <c r="D133" s="12">
        <f>'2018 Field of Dreamers - 2018 -'!D7</f>
        <v>20</v>
      </c>
      <c r="E133" s="344">
        <f>'2018 Field of Dreamers - 2018 -'!E7</f>
        <v>0.588235294117647</v>
      </c>
      <c r="F133" s="12">
        <f>'2018 Field of Dreamers - 2018 -'!F7</f>
        <v>20</v>
      </c>
      <c r="G133" s="12">
        <f>'2018 Field of Dreamers - 2018 -'!G7</f>
        <v>0</v>
      </c>
      <c r="H133" s="12">
        <f>'2018 Field of Dreamers - 2018 -'!H7</f>
        <v>0</v>
      </c>
      <c r="I133" s="12">
        <f>'2018 Field of Dreamers - 2018 -'!I7</f>
        <v>0</v>
      </c>
      <c r="J133" s="12">
        <f>'2018 Field of Dreamers - 2018 -'!J7</f>
        <v>8</v>
      </c>
      <c r="K133" s="12">
        <f>'2018 Field of Dreamers - 2018 -'!K7</f>
        <v>5</v>
      </c>
      <c r="L133" s="345">
        <f>'2018 Field of Dreamers - 2018 -'!L7</f>
        <v>0</v>
      </c>
      <c r="M133" s="14">
        <f>'2018 Field of Dreamers - 2018 -'!M7</f>
        <v>0.588235294117647</v>
      </c>
    </row>
    <row r="134" ht="15" customHeight="1">
      <c r="A134" t="s" s="30">
        <v>98</v>
      </c>
      <c r="B134" s="12">
        <v>2015</v>
      </c>
      <c r="C134" s="12">
        <v>28</v>
      </c>
      <c r="D134" s="12">
        <v>17</v>
      </c>
      <c r="E134" s="36">
        <f>D134/C134</f>
        <v>0.607142857142857</v>
      </c>
      <c r="F134" s="12">
        <v>8</v>
      </c>
      <c r="G134" s="12">
        <v>4</v>
      </c>
      <c r="H134" s="12">
        <v>2</v>
      </c>
      <c r="I134" s="12">
        <v>3</v>
      </c>
      <c r="J134" s="12">
        <v>11</v>
      </c>
      <c r="K134" s="12">
        <v>11</v>
      </c>
      <c r="L134" s="15">
        <f>(G134*1.33+H134*1.67+I134*2)/D134</f>
        <v>0.862352941176471</v>
      </c>
      <c r="M134" s="16">
        <f>L134+E134</f>
        <v>1.46949579831933</v>
      </c>
    </row>
    <row r="135" ht="15" customHeight="1">
      <c r="A135" t="s" s="30">
        <v>98</v>
      </c>
      <c r="B135" s="12">
        <v>2016</v>
      </c>
      <c r="C135" s="12">
        <v>51</v>
      </c>
      <c r="D135" s="12">
        <v>42</v>
      </c>
      <c r="E135" s="38">
        <f>D135/C135</f>
        <v>0.823529411764706</v>
      </c>
      <c r="F135" s="12">
        <v>17</v>
      </c>
      <c r="G135" s="12">
        <v>7</v>
      </c>
      <c r="H135" s="12">
        <v>5</v>
      </c>
      <c r="I135" s="12">
        <v>13</v>
      </c>
      <c r="J135" s="12">
        <v>43</v>
      </c>
      <c r="K135" s="12">
        <v>31</v>
      </c>
      <c r="L135" s="17">
        <f>(G135*1.33+H135*1.67+I135*2)/D135</f>
        <v>1.03952380952381</v>
      </c>
      <c r="M135" s="18">
        <f>L135+E135</f>
        <v>1.86305322128852</v>
      </c>
    </row>
    <row r="136" ht="15" customHeight="1">
      <c r="A136" t="s" s="30">
        <v>98</v>
      </c>
      <c r="B136" s="12">
        <v>2017</v>
      </c>
      <c r="C136" s="12">
        <f>'2017 - 2017 - Field of Dreamers'!C25</f>
        <v>22</v>
      </c>
      <c r="D136" s="12">
        <f>'2017 - 2017 - Field of Dreamers'!D25</f>
        <v>12</v>
      </c>
      <c r="E136" s="12">
        <f>'2017 - 2017 - Field of Dreamers'!E25</f>
        <v>0.545454545454545</v>
      </c>
      <c r="F136" s="12">
        <f>'2017 - 2017 - Field of Dreamers'!F25</f>
        <v>12</v>
      </c>
      <c r="G136" s="12">
        <f>'2017 - 2017 - Field of Dreamers'!G25</f>
        <v>0</v>
      </c>
      <c r="H136" s="12">
        <f>'2017 - 2017 - Field of Dreamers'!H25</f>
        <v>0</v>
      </c>
      <c r="I136" s="12">
        <f>'2017 - 2017 - Field of Dreamers'!I25</f>
        <v>0</v>
      </c>
      <c r="J136" s="12">
        <f>'2017 - 2017 - Field of Dreamers'!J25</f>
        <v>5</v>
      </c>
      <c r="K136" s="12">
        <f>'2017 - 2017 - Field of Dreamers'!K25</f>
        <v>11</v>
      </c>
      <c r="L136" s="12">
        <f>'2017 - 2017 - Field of Dreamers'!L25</f>
        <v>0</v>
      </c>
      <c r="M136" s="12">
        <f>'2017 - 2017 - Field of Dreamers'!M25</f>
        <v>0.545454545454545</v>
      </c>
    </row>
    <row r="137" ht="15" customHeight="1">
      <c r="A137" t="s" s="30">
        <v>98</v>
      </c>
      <c r="B137" s="12">
        <f>'2018 Field of Dreamers - 2018 -'!B46</f>
        <v>2018</v>
      </c>
      <c r="C137" s="12">
        <f>'2018 Field of Dreamers - 2018 -'!C46</f>
        <v>40</v>
      </c>
      <c r="D137" s="12">
        <f>'2018 Field of Dreamers - 2018 -'!D46</f>
        <v>23</v>
      </c>
      <c r="E137" s="12">
        <f>'2018 Field of Dreamers - 2018 -'!E46</f>
        <v>0.575</v>
      </c>
      <c r="F137" s="12">
        <f>'2018 Field of Dreamers - 2018 -'!F46</f>
        <v>14</v>
      </c>
      <c r="G137" s="12">
        <f>'2018 Field of Dreamers - 2018 -'!G46</f>
        <v>8</v>
      </c>
      <c r="H137" s="12">
        <f>'2018 Field of Dreamers - 2018 -'!H46</f>
        <v>1</v>
      </c>
      <c r="I137" s="12">
        <f>'2018 Field of Dreamers - 2018 -'!I46</f>
        <v>0</v>
      </c>
      <c r="J137" s="12">
        <f>'2018 Field of Dreamers - 2018 -'!J46</f>
        <v>16</v>
      </c>
      <c r="K137" s="12">
        <f>'2018 Field of Dreamers - 2018 -'!K46</f>
        <v>18</v>
      </c>
      <c r="L137" s="12">
        <f>'2018 Field of Dreamers - 2018 -'!L46</f>
        <v>0.536130434782609</v>
      </c>
      <c r="M137" s="12">
        <f>'2018 Field of Dreamers - 2018 -'!M46</f>
        <v>1.11113043478261</v>
      </c>
    </row>
    <row r="138" ht="15" customHeight="1">
      <c r="A138" t="s" s="30">
        <v>98</v>
      </c>
      <c r="B138" s="12">
        <v>2019</v>
      </c>
      <c r="C138" s="12">
        <f>'2019 Field of Dreamers - 2019 -'!C39</f>
        <v>26</v>
      </c>
      <c r="D138" s="12">
        <f>'2019 Field of Dreamers - 2019 -'!D39</f>
        <v>20</v>
      </c>
      <c r="E138" s="12">
        <f>'2019 Field of Dreamers - 2019 -'!E39</f>
        <v>0.7692307692307691</v>
      </c>
      <c r="F138" s="12">
        <f>'2019 Field of Dreamers - 2019 -'!F39</f>
        <v>15</v>
      </c>
      <c r="G138" s="12">
        <f>'2019 Field of Dreamers - 2019 -'!G39</f>
        <v>3</v>
      </c>
      <c r="H138" s="12">
        <f>'2019 Field of Dreamers - 2019 -'!H39</f>
        <v>2</v>
      </c>
      <c r="I138" s="12">
        <f>'2019 Field of Dreamers - 2019 -'!I39</f>
        <v>0</v>
      </c>
      <c r="J138" s="12">
        <f>'2019 Field of Dreamers - 2019 -'!J39</f>
        <v>8</v>
      </c>
      <c r="K138" s="12">
        <f>'2019 Field of Dreamers - 2019 -'!K39</f>
        <v>12</v>
      </c>
      <c r="L138" s="12">
        <f>'2019 Field of Dreamers - 2019 -'!L39</f>
        <v>0.36665</v>
      </c>
      <c r="M138" s="12">
        <f>'2019 Field of Dreamers - 2019 -'!M39</f>
        <v>1.13588076923077</v>
      </c>
    </row>
    <row r="139" ht="15" customHeight="1">
      <c r="A139" t="s" s="30">
        <v>137</v>
      </c>
      <c r="B139" s="12">
        <v>2017</v>
      </c>
      <c r="C139" s="12">
        <f>'2017 - 2017 - Field of Dreamers'!C26</f>
        <v>43</v>
      </c>
      <c r="D139" s="12">
        <f>'2017 - 2017 - Field of Dreamers'!D26</f>
        <v>34</v>
      </c>
      <c r="E139" s="12">
        <f>'2017 - 2017 - Field of Dreamers'!E26</f>
        <v>0.7906976744186049</v>
      </c>
      <c r="F139" s="12">
        <f>'2017 - 2017 - Field of Dreamers'!F26</f>
        <v>16</v>
      </c>
      <c r="G139" s="12">
        <f>'2017 - 2017 - Field of Dreamers'!G26</f>
        <v>9</v>
      </c>
      <c r="H139" s="12">
        <f>'2017 - 2017 - Field of Dreamers'!H26</f>
        <v>3</v>
      </c>
      <c r="I139" s="12">
        <f>'2017 - 2017 - Field of Dreamers'!I26</f>
        <v>5</v>
      </c>
      <c r="J139" s="12">
        <f>'2017 - 2017 - Field of Dreamers'!J26</f>
        <v>30</v>
      </c>
      <c r="K139" s="12">
        <f>'2017 - 2017 - Field of Dreamers'!K26</f>
        <v>24</v>
      </c>
      <c r="L139" s="12">
        <f>'2017 - 2017 - Field of Dreamers'!L26</f>
        <v>0.794058823529412</v>
      </c>
      <c r="M139" s="12">
        <f>'2017 - 2017 - Field of Dreamers'!M26</f>
        <v>1.58475649794802</v>
      </c>
    </row>
    <row r="140" ht="15" customHeight="1">
      <c r="A140" t="s" s="31">
        <v>137</v>
      </c>
      <c r="B140" s="12">
        <f>'2018 Field of Dreamers - 2018 -'!B51</f>
        <v>2018</v>
      </c>
      <c r="C140" s="12">
        <f>'2018 Field of Dreamers - 2018 -'!C51</f>
        <v>30</v>
      </c>
      <c r="D140" s="12">
        <f>'2018 Field of Dreamers - 2018 -'!D51</f>
        <v>18</v>
      </c>
      <c r="E140" s="345">
        <f>'2018 Field of Dreamers - 2018 -'!E51</f>
        <v>0.6</v>
      </c>
      <c r="F140" s="14">
        <f>'2018 Field of Dreamers - 2018 -'!F51</f>
        <v>17</v>
      </c>
      <c r="G140" s="12">
        <f>'2018 Field of Dreamers - 2018 -'!G51</f>
        <v>1</v>
      </c>
      <c r="H140" s="12">
        <f>'2018 Field of Dreamers - 2018 -'!H51</f>
        <v>0</v>
      </c>
      <c r="I140" s="12">
        <f>'2018 Field of Dreamers - 2018 -'!I51</f>
        <v>0</v>
      </c>
      <c r="J140" s="12">
        <f>'2018 Field of Dreamers - 2018 -'!J51</f>
        <v>7</v>
      </c>
      <c r="K140" s="12">
        <f>'2018 Field of Dreamers - 2018 -'!K51</f>
        <v>6</v>
      </c>
      <c r="L140" s="345">
        <f>'2018 Field of Dreamers - 2018 -'!L51</f>
        <v>0.0740555555555556</v>
      </c>
      <c r="M140" s="14">
        <f>'2018 Field of Dreamers - 2018 -'!M51</f>
        <v>0.674055555555556</v>
      </c>
    </row>
    <row r="141" ht="15" customHeight="1">
      <c r="A141" t="s" s="31">
        <v>137</v>
      </c>
      <c r="B141" s="12">
        <v>2019</v>
      </c>
      <c r="C141" s="12">
        <f>'2019 Field of Dreamers - 2019 -'!C26</f>
        <v>17</v>
      </c>
      <c r="D141" s="12">
        <f>'2019 Field of Dreamers - 2019 -'!D26</f>
        <v>12</v>
      </c>
      <c r="E141" s="343">
        <f>'2019 Field of Dreamers - 2019 -'!E26</f>
        <v>0.705882352941176</v>
      </c>
      <c r="F141" s="16">
        <f>'2019 Field of Dreamers - 2019 -'!F26</f>
        <v>12</v>
      </c>
      <c r="G141" s="12">
        <f>'2019 Field of Dreamers - 2019 -'!G26</f>
        <v>0</v>
      </c>
      <c r="H141" s="12">
        <f>'2019 Field of Dreamers - 2019 -'!H26</f>
        <v>0</v>
      </c>
      <c r="I141" s="12">
        <f>'2019 Field of Dreamers - 2019 -'!I26</f>
        <v>0</v>
      </c>
      <c r="J141" s="12">
        <f>'2019 Field of Dreamers - 2019 -'!J26</f>
        <v>8</v>
      </c>
      <c r="K141" s="12">
        <f>'2019 Field of Dreamers - 2019 -'!K26</f>
        <v>6</v>
      </c>
      <c r="L141" s="343">
        <f>'2019 Field of Dreamers - 2019 -'!L26</f>
        <v>0</v>
      </c>
      <c r="M141" s="16">
        <f>'2019 Field of Dreamers - 2019 -'!M26</f>
        <v>0.705882352941176</v>
      </c>
    </row>
    <row r="142" ht="15" customHeight="1">
      <c r="A142" t="s" s="31">
        <v>25</v>
      </c>
      <c r="B142" s="12">
        <v>2007</v>
      </c>
      <c r="C142" s="12">
        <v>10</v>
      </c>
      <c r="D142" s="12">
        <v>6</v>
      </c>
      <c r="E142" s="17">
        <f>D142/C142</f>
        <v>0.6</v>
      </c>
      <c r="F142" s="18">
        <v>4</v>
      </c>
      <c r="G142" s="12">
        <v>2</v>
      </c>
      <c r="H142" s="12">
        <v>0</v>
      </c>
      <c r="I142" s="12">
        <v>0</v>
      </c>
      <c r="J142" s="12">
        <v>2</v>
      </c>
      <c r="K142" s="12">
        <v>4</v>
      </c>
      <c r="L142" s="17">
        <f>(G142*1.33+H142*1.67+I142*2)/D142</f>
        <v>0.443333333333333</v>
      </c>
      <c r="M142" s="18">
        <f>L142+E142</f>
        <v>1.04333333333333</v>
      </c>
    </row>
    <row r="143" ht="15" customHeight="1">
      <c r="A143" t="s" s="30">
        <v>128</v>
      </c>
      <c r="B143" s="12">
        <v>2017</v>
      </c>
      <c r="C143" s="12">
        <f>'2017 - 2017 - Field of Dreamers'!C27</f>
        <v>64</v>
      </c>
      <c r="D143" s="12">
        <f>'2017 - 2017 - Field of Dreamers'!D27</f>
        <v>35</v>
      </c>
      <c r="E143" s="12">
        <f>'2017 - 2017 - Field of Dreamers'!E27</f>
        <v>0.546875</v>
      </c>
      <c r="F143" s="12">
        <f>'2017 - 2017 - Field of Dreamers'!F27</f>
        <v>34</v>
      </c>
      <c r="G143" s="12">
        <f>'2017 - 2017 - Field of Dreamers'!G27</f>
        <v>1</v>
      </c>
      <c r="H143" s="12">
        <f>'2017 - 2017 - Field of Dreamers'!H27</f>
        <v>0</v>
      </c>
      <c r="I143" s="12">
        <f>'2017 - 2017 - Field of Dreamers'!I27</f>
        <v>0</v>
      </c>
      <c r="J143" s="12">
        <f>'2017 - 2017 - Field of Dreamers'!J27</f>
        <v>7</v>
      </c>
      <c r="K143" s="12">
        <f>'2017 - 2017 - Field of Dreamers'!K27</f>
        <v>24</v>
      </c>
      <c r="L143" s="12">
        <f>'2017 - 2017 - Field of Dreamers'!L27</f>
        <v>0</v>
      </c>
      <c r="M143" s="12">
        <f>'2017 - 2017 - Field of Dreamers'!M27</f>
        <v>0.546875</v>
      </c>
    </row>
    <row r="144" ht="15" customHeight="1">
      <c r="A144" t="s" s="30">
        <v>128</v>
      </c>
      <c r="B144" s="12">
        <f>'2018 Field of Dreamers - 2018 -'!B53</f>
        <v>2018</v>
      </c>
      <c r="C144" s="12">
        <f>'2018 Field of Dreamers - 2018 -'!C53</f>
        <v>47</v>
      </c>
      <c r="D144" s="12">
        <f>'2018 Field of Dreamers - 2018 -'!D53</f>
        <v>29</v>
      </c>
      <c r="E144" s="344">
        <f>'2018 Field of Dreamers - 2018 -'!E53</f>
        <v>0.617021276595745</v>
      </c>
      <c r="F144" s="344">
        <f>'2018 Field of Dreamers - 2018 -'!F53</f>
        <v>28</v>
      </c>
      <c r="G144" s="12">
        <f>'2018 Field of Dreamers - 2018 -'!G53</f>
        <v>1</v>
      </c>
      <c r="H144" s="12">
        <f>'2018 Field of Dreamers - 2018 -'!H53</f>
        <v>0</v>
      </c>
      <c r="I144" s="12">
        <f>'2018 Field of Dreamers - 2018 -'!I53</f>
        <v>0</v>
      </c>
      <c r="J144" s="12">
        <f>'2018 Field of Dreamers - 2018 -'!J53</f>
        <v>15</v>
      </c>
      <c r="K144" s="12">
        <f>'2018 Field of Dreamers - 2018 -'!K53</f>
        <v>14</v>
      </c>
      <c r="L144" s="345">
        <f>'2018 Field of Dreamers - 2018 -'!L53</f>
        <v>0.0459655172413793</v>
      </c>
      <c r="M144" s="14">
        <f>'2018 Field of Dreamers - 2018 -'!M53</f>
        <v>0.662986793837124</v>
      </c>
    </row>
    <row r="145" ht="15" customHeight="1">
      <c r="A145" t="s" s="31">
        <v>45</v>
      </c>
      <c r="B145" s="12">
        <v>2008</v>
      </c>
      <c r="C145" s="12">
        <v>15</v>
      </c>
      <c r="D145" s="12">
        <v>8</v>
      </c>
      <c r="E145" s="15">
        <f>D145/C145</f>
        <v>0.533333333333333</v>
      </c>
      <c r="F145" s="16">
        <v>7</v>
      </c>
      <c r="G145" s="12">
        <v>1</v>
      </c>
      <c r="H145" s="12">
        <v>0</v>
      </c>
      <c r="I145" s="12">
        <v>0</v>
      </c>
      <c r="J145" s="12">
        <v>3</v>
      </c>
      <c r="K145" s="12">
        <v>3</v>
      </c>
      <c r="L145" s="15">
        <f>(G145*1.33+H145*1.67+I145*2)/D145</f>
        <v>0.16625</v>
      </c>
      <c r="M145" s="16">
        <f>L145+E145</f>
        <v>0.699583333333333</v>
      </c>
    </row>
    <row r="146" ht="15" customHeight="1">
      <c r="A146" t="s" s="30">
        <v>45</v>
      </c>
      <c r="B146" s="12">
        <v>2009</v>
      </c>
      <c r="C146" s="12">
        <v>34</v>
      </c>
      <c r="D146" s="12">
        <v>15</v>
      </c>
      <c r="E146" s="36">
        <f>D146/C146</f>
        <v>0.441176470588235</v>
      </c>
      <c r="F146" s="348">
        <v>12</v>
      </c>
      <c r="G146" s="12">
        <v>3</v>
      </c>
      <c r="H146" s="12">
        <v>0</v>
      </c>
      <c r="I146" s="12">
        <v>0</v>
      </c>
      <c r="J146" s="12">
        <v>7</v>
      </c>
      <c r="K146" s="12">
        <v>7</v>
      </c>
      <c r="L146" s="15">
        <f>(G146*1.33+H146*1.67+I146*2)/D146</f>
        <v>0.266</v>
      </c>
      <c r="M146" s="16">
        <f>L146+E146</f>
        <v>0.707176470588235</v>
      </c>
    </row>
    <row r="147" ht="15" customHeight="1">
      <c r="A147" t="s" s="30">
        <v>45</v>
      </c>
      <c r="B147" s="12">
        <v>2010</v>
      </c>
      <c r="C147" s="12">
        <v>7</v>
      </c>
      <c r="D147" s="12">
        <v>5</v>
      </c>
      <c r="E147" s="36">
        <f>D147/C147</f>
        <v>0.714285714285714</v>
      </c>
      <c r="F147" s="350">
        <v>5</v>
      </c>
      <c r="G147" s="12">
        <v>0</v>
      </c>
      <c r="H147" s="12">
        <v>0</v>
      </c>
      <c r="I147" s="12">
        <v>0</v>
      </c>
      <c r="J147" s="12">
        <v>0</v>
      </c>
      <c r="K147" s="12">
        <v>0</v>
      </c>
      <c r="L147" s="15">
        <f>(G147*1.33+H147*1.67+I147*2)/D147</f>
        <v>0</v>
      </c>
      <c r="M147" s="16">
        <f>L147+E147</f>
        <v>0.714285714285714</v>
      </c>
    </row>
    <row r="148" ht="15" customHeight="1">
      <c r="A148" t="s" s="31">
        <v>33</v>
      </c>
      <c r="B148" s="12">
        <v>2007</v>
      </c>
      <c r="C148" s="12">
        <v>7</v>
      </c>
      <c r="D148" s="12">
        <v>5</v>
      </c>
      <c r="E148" s="15">
        <f>D148/C148</f>
        <v>0.714285714285714</v>
      </c>
      <c r="F148" s="16">
        <v>5</v>
      </c>
      <c r="G148" s="12">
        <v>0</v>
      </c>
      <c r="H148" s="12">
        <v>0</v>
      </c>
      <c r="I148" s="12">
        <v>0</v>
      </c>
      <c r="J148" s="12">
        <v>2</v>
      </c>
      <c r="K148" s="12">
        <v>3</v>
      </c>
      <c r="L148" s="15">
        <f>(G148*1.33+H148*1.67+I148*2)/D148</f>
        <v>0</v>
      </c>
      <c r="M148" s="16">
        <f>L148+E148</f>
        <v>0.714285714285714</v>
      </c>
    </row>
    <row r="149" ht="15" customHeight="1">
      <c r="A149" t="s" s="31">
        <v>28</v>
      </c>
      <c r="B149" s="12">
        <v>2007</v>
      </c>
      <c r="C149" s="12">
        <v>47</v>
      </c>
      <c r="D149" s="12">
        <v>29</v>
      </c>
      <c r="E149" s="15">
        <f>D149/C149</f>
        <v>0.617021276595745</v>
      </c>
      <c r="F149" s="16">
        <v>25</v>
      </c>
      <c r="G149" s="12">
        <v>4</v>
      </c>
      <c r="H149" s="12">
        <v>0</v>
      </c>
      <c r="I149" s="12">
        <v>0</v>
      </c>
      <c r="J149" s="12">
        <v>9</v>
      </c>
      <c r="K149" s="12">
        <v>19</v>
      </c>
      <c r="L149" s="15">
        <f>(G149*1.33+H149*1.67+I149*2)/D149</f>
        <v>0.183448275862069</v>
      </c>
      <c r="M149" s="16">
        <f>L149+E149</f>
        <v>0.800469552457814</v>
      </c>
    </row>
    <row r="150" ht="15" customHeight="1">
      <c r="A150" t="s" s="30">
        <v>28</v>
      </c>
      <c r="B150" s="12">
        <v>2008</v>
      </c>
      <c r="C150" s="12">
        <v>17</v>
      </c>
      <c r="D150" s="12">
        <v>11</v>
      </c>
      <c r="E150" s="17">
        <f>D150/C150</f>
        <v>0.647058823529412</v>
      </c>
      <c r="F150" s="18">
        <v>11</v>
      </c>
      <c r="G150" s="12">
        <v>0</v>
      </c>
      <c r="H150" s="12">
        <v>0</v>
      </c>
      <c r="I150" s="12">
        <v>0</v>
      </c>
      <c r="J150" s="12">
        <v>3</v>
      </c>
      <c r="K150" s="12">
        <v>3</v>
      </c>
      <c r="L150" s="17">
        <f>(G150*1.33+H150*1.67+I150*2)/D150</f>
        <v>0</v>
      </c>
      <c r="M150" s="18">
        <f>L150+E150</f>
        <v>0.647058823529412</v>
      </c>
    </row>
    <row r="151" ht="15" customHeight="1">
      <c r="A151" t="s" s="30">
        <v>164</v>
      </c>
      <c r="B151" s="12">
        <v>2017</v>
      </c>
      <c r="C151" s="12">
        <f>'2017 Field of Dreamers - 2017 -'!C69</f>
        <v>8</v>
      </c>
      <c r="D151" s="12">
        <f>'2017 Field of Dreamers - 2017 -'!D69</f>
        <v>3</v>
      </c>
      <c r="E151" s="12">
        <f>'2017 Field of Dreamers - 2017 -'!E69</f>
        <v>0.375</v>
      </c>
      <c r="F151" s="12">
        <f>'2017 Field of Dreamers - 2017 -'!F69</f>
        <v>3</v>
      </c>
      <c r="G151" s="12">
        <f>'2017 Field of Dreamers - 2017 -'!G69</f>
        <v>0</v>
      </c>
      <c r="H151" s="12">
        <f>'2017 Field of Dreamers - 2017 -'!H69</f>
        <v>0</v>
      </c>
      <c r="I151" s="12">
        <f>'2017 Field of Dreamers - 2017 -'!I69</f>
        <v>0</v>
      </c>
      <c r="J151" s="12">
        <f>'2017 Field of Dreamers - 2017 -'!J69</f>
        <v>2</v>
      </c>
      <c r="K151" s="12">
        <f>'2017 Field of Dreamers - 2017 -'!K69</f>
        <v>2</v>
      </c>
      <c r="L151" s="12">
        <f>'2017 Field of Dreamers - 2017 -'!L69</f>
        <v>0</v>
      </c>
      <c r="M151" s="12">
        <f>'2017 Field of Dreamers - 2017 -'!M69</f>
        <v>0.375</v>
      </c>
    </row>
    <row r="152" ht="15" customHeight="1">
      <c r="A152" t="s" s="30">
        <v>164</v>
      </c>
      <c r="B152" s="12">
        <v>2019</v>
      </c>
      <c r="C152" s="12">
        <f>'2019 Field of Dreamers - 2019 -'!C67</f>
        <v>13</v>
      </c>
      <c r="D152" s="12">
        <f>'2019 Field of Dreamers - 2019 -'!D67</f>
        <v>9</v>
      </c>
      <c r="E152" s="12">
        <f>'2019 Field of Dreamers - 2019 -'!E67</f>
        <v>0.692307692307692</v>
      </c>
      <c r="F152" s="12">
        <f>'2019 Field of Dreamers - 2019 -'!F67</f>
        <v>9</v>
      </c>
      <c r="G152" s="12">
        <f>'2019 Field of Dreamers - 2019 -'!G67</f>
        <v>0</v>
      </c>
      <c r="H152" s="12">
        <f>'2019 Field of Dreamers - 2019 -'!H67</f>
        <v>0</v>
      </c>
      <c r="I152" s="12">
        <f>'2019 Field of Dreamers - 2019 -'!I67</f>
        <v>0</v>
      </c>
      <c r="J152" s="12">
        <f>'2019 Field of Dreamers - 2019 -'!J67</f>
        <v>2</v>
      </c>
      <c r="K152" s="12">
        <f>'2019 Field of Dreamers - 2019 -'!K67</f>
        <v>3</v>
      </c>
      <c r="L152" s="12">
        <f>'2019 Field of Dreamers - 2019 -'!L67</f>
        <v>0</v>
      </c>
      <c r="M152" s="12">
        <f>'2019 Field of Dreamers - 2019 -'!M67</f>
        <v>0.692307692307692</v>
      </c>
    </row>
    <row r="153" ht="15" customHeight="1">
      <c r="A153" t="s" s="30">
        <v>86</v>
      </c>
      <c r="B153" s="12">
        <v>2014</v>
      </c>
      <c r="C153" s="12">
        <v>23</v>
      </c>
      <c r="D153" s="12">
        <v>16</v>
      </c>
      <c r="E153" s="35">
        <f>D153/C153</f>
        <v>0.695652173913043</v>
      </c>
      <c r="F153" s="37">
        <v>16</v>
      </c>
      <c r="G153" s="12">
        <v>0</v>
      </c>
      <c r="H153" s="12">
        <v>0</v>
      </c>
      <c r="I153" s="12">
        <v>0</v>
      </c>
      <c r="J153" s="12">
        <v>4</v>
      </c>
      <c r="K153" s="12">
        <v>4</v>
      </c>
      <c r="L153" s="13">
        <f>(G153*1.33+H153*1.67+I153*2)/D153</f>
        <v>0</v>
      </c>
      <c r="M153" s="14">
        <f>L153+E153</f>
        <v>0.695652173913043</v>
      </c>
    </row>
    <row r="154" ht="15" customHeight="1">
      <c r="A154" t="s" s="30">
        <v>86</v>
      </c>
      <c r="B154" s="12">
        <v>2015</v>
      </c>
      <c r="C154" s="12">
        <f>'2015 - 2015'!B11</f>
        <v>31</v>
      </c>
      <c r="D154" s="12">
        <f>'2015 - 2015'!C11</f>
        <v>17</v>
      </c>
      <c r="E154" s="342">
        <f>'2015 - 2015'!D11</f>
        <v>0.5483870967741939</v>
      </c>
      <c r="F154" s="12">
        <f>'2015 - 2015'!E11</f>
        <v>17</v>
      </c>
      <c r="G154" s="12">
        <f>'2015 - 2015'!F11</f>
        <v>0</v>
      </c>
      <c r="H154" s="12">
        <f>'2015 - 2015'!G11</f>
        <v>0</v>
      </c>
      <c r="I154" s="12">
        <f>'2015 - 2015'!H11</f>
        <v>0</v>
      </c>
      <c r="J154" s="12">
        <f>'2015 - 2015'!I11</f>
        <v>6</v>
      </c>
      <c r="K154" s="12">
        <f>'2015 - 2015'!J11</f>
        <v>3</v>
      </c>
      <c r="L154" s="15">
        <f>(G154*1.33+H154*1.67+I154*2)/D154</f>
        <v>0</v>
      </c>
      <c r="M154" s="16">
        <f>L154+E154</f>
        <v>0.5483870967741939</v>
      </c>
    </row>
    <row r="155" ht="15" customHeight="1">
      <c r="A155" t="s" s="30">
        <v>86</v>
      </c>
      <c r="B155" s="12">
        <v>2016</v>
      </c>
      <c r="C155" s="12">
        <v>34</v>
      </c>
      <c r="D155" s="12">
        <v>16</v>
      </c>
      <c r="E155" s="38">
        <f>D155/C155</f>
        <v>0.470588235294118</v>
      </c>
      <c r="F155" s="12">
        <v>14</v>
      </c>
      <c r="G155" s="12">
        <v>2</v>
      </c>
      <c r="H155" s="12">
        <v>0</v>
      </c>
      <c r="I155" s="12">
        <v>0</v>
      </c>
      <c r="J155" s="12">
        <v>7</v>
      </c>
      <c r="K155" s="12">
        <v>8</v>
      </c>
      <c r="L155" s="17">
        <f>(G155*1.33+H155*1.67+I155*2)/D155</f>
        <v>0.16625</v>
      </c>
      <c r="M155" s="18">
        <f>L155+E155</f>
        <v>0.636838235294118</v>
      </c>
    </row>
    <row r="156" ht="15" customHeight="1">
      <c r="A156" t="s" s="30">
        <v>86</v>
      </c>
      <c r="B156" s="12">
        <v>2017</v>
      </c>
      <c r="C156" s="12">
        <f>'2017 - 2017 - Field of Dreamers'!C28</f>
        <v>56</v>
      </c>
      <c r="D156" s="12">
        <f>'2017 - 2017 - Field of Dreamers'!D28</f>
        <v>48</v>
      </c>
      <c r="E156" s="12">
        <f>'2017 - 2017 - Field of Dreamers'!E28</f>
        <v>0.857142857142857</v>
      </c>
      <c r="F156" s="12">
        <f>'2017 - 2017 - Field of Dreamers'!F28</f>
        <v>46</v>
      </c>
      <c r="G156" s="12">
        <f>'2017 - 2017 - Field of Dreamers'!G28</f>
        <v>2</v>
      </c>
      <c r="H156" s="12">
        <f>'2017 - 2017 - Field of Dreamers'!H28</f>
        <v>0</v>
      </c>
      <c r="I156" s="12">
        <f>'2017 - 2017 - Field of Dreamers'!I28</f>
        <v>0</v>
      </c>
      <c r="J156" s="12">
        <f>'2017 - 2017 - Field of Dreamers'!J28</f>
        <v>15</v>
      </c>
      <c r="K156" s="12">
        <f>'2017 - 2017 - Field of Dreamers'!K28</f>
        <v>28</v>
      </c>
      <c r="L156" s="12">
        <f>'2017 - 2017 - Field of Dreamers'!L28</f>
        <v>0.0555416666666667</v>
      </c>
      <c r="M156" s="12">
        <f>'2017 - 2017 - Field of Dreamers'!M28</f>
        <v>0.912684523809524</v>
      </c>
    </row>
    <row r="157" ht="15" customHeight="1">
      <c r="A157" t="s" s="30">
        <v>86</v>
      </c>
      <c r="B157" s="12">
        <f>'2018 Field of Dreamers - 2018 -'!B28</f>
        <v>2018</v>
      </c>
      <c r="C157" s="12">
        <f>'2018 Field of Dreamers - 2018 -'!C28</f>
        <v>38</v>
      </c>
      <c r="D157" s="12">
        <f>'2018 Field of Dreamers - 2018 -'!D28</f>
        <v>19</v>
      </c>
      <c r="E157" s="345">
        <f>'2018 Field of Dreamers - 2018 -'!E28</f>
        <v>0.5</v>
      </c>
      <c r="F157" s="14">
        <f>'2018 Field of Dreamers - 2018 -'!F28</f>
        <v>19</v>
      </c>
      <c r="G157" s="12">
        <f>'2018 Field of Dreamers - 2018 -'!G28</f>
        <v>0</v>
      </c>
      <c r="H157" s="12">
        <f>'2018 Field of Dreamers - 2018 -'!H28</f>
        <v>0</v>
      </c>
      <c r="I157" s="12">
        <f>'2018 Field of Dreamers - 2018 -'!I28</f>
        <v>0</v>
      </c>
      <c r="J157" s="12">
        <f>'2018 Field of Dreamers - 2018 -'!J28</f>
        <v>3</v>
      </c>
      <c r="K157" s="12">
        <f>'2018 Field of Dreamers - 2018 -'!K28</f>
        <v>14</v>
      </c>
      <c r="L157" s="345">
        <f>'2018 Field of Dreamers - 2018 -'!L28</f>
        <v>0</v>
      </c>
      <c r="M157" s="14">
        <f>'2018 Field of Dreamers - 2018 -'!M28</f>
        <v>0.5</v>
      </c>
    </row>
    <row r="158" ht="15" customHeight="1">
      <c r="A158" t="s" s="30">
        <v>86</v>
      </c>
      <c r="B158" s="12">
        <v>2019</v>
      </c>
      <c r="C158" s="12">
        <f>'2019 Field of Dreamers - 2019 -'!C38</f>
        <v>14</v>
      </c>
      <c r="D158" s="12">
        <f>'2019 Field of Dreamers - 2019 -'!D38</f>
        <v>5</v>
      </c>
      <c r="E158" s="343">
        <f>'2019 Field of Dreamers - 2019 -'!E38</f>
        <v>0.357142857142857</v>
      </c>
      <c r="F158" s="16">
        <f>'2019 Field of Dreamers - 2019 -'!F38</f>
        <v>5</v>
      </c>
      <c r="G158" s="12">
        <f>'2019 Field of Dreamers - 2019 -'!G38</f>
        <v>0</v>
      </c>
      <c r="H158" s="12">
        <f>'2019 Field of Dreamers - 2019 -'!H38</f>
        <v>0</v>
      </c>
      <c r="I158" s="12">
        <f>'2019 Field of Dreamers - 2019 -'!I38</f>
        <v>0</v>
      </c>
      <c r="J158" s="12">
        <f>'2019 Field of Dreamers - 2019 -'!J38</f>
        <v>3</v>
      </c>
      <c r="K158" s="12">
        <f>'2019 Field of Dreamers - 2019 -'!K38</f>
        <v>2</v>
      </c>
      <c r="L158" s="343">
        <f>'2019 Field of Dreamers - 2019 -'!L38</f>
        <v>0</v>
      </c>
      <c r="M158" s="16">
        <f>'2019 Field of Dreamers - 2019 -'!M38</f>
        <v>0.357142857142857</v>
      </c>
    </row>
    <row r="159" ht="15" customHeight="1">
      <c r="A159" t="s" s="30">
        <v>47</v>
      </c>
      <c r="B159" s="12">
        <v>2008</v>
      </c>
      <c r="C159" s="12">
        <v>14</v>
      </c>
      <c r="D159" s="12">
        <v>4</v>
      </c>
      <c r="E159" s="15">
        <f>D159/C159</f>
        <v>0.285714285714286</v>
      </c>
      <c r="F159" s="16">
        <v>4</v>
      </c>
      <c r="G159" s="12">
        <v>0</v>
      </c>
      <c r="H159" s="12">
        <v>0</v>
      </c>
      <c r="I159" s="12">
        <v>0</v>
      </c>
      <c r="J159" s="12">
        <v>2</v>
      </c>
      <c r="K159" s="12">
        <v>2</v>
      </c>
      <c r="L159" s="15">
        <f>(G159*1.33+H159*1.67+I159*2)/D159</f>
        <v>0</v>
      </c>
      <c r="M159" s="16">
        <f>L159+E159</f>
        <v>0.285714285714286</v>
      </c>
    </row>
    <row r="160" ht="15" customHeight="1">
      <c r="A160" t="s" s="30">
        <v>110</v>
      </c>
      <c r="B160" s="12">
        <v>2016</v>
      </c>
      <c r="C160" s="12">
        <v>5</v>
      </c>
      <c r="D160" s="12">
        <v>0</v>
      </c>
      <c r="E160" s="38">
        <f>D160/C160</f>
        <v>0</v>
      </c>
      <c r="F160" s="348">
        <v>0</v>
      </c>
      <c r="G160" s="12">
        <v>0</v>
      </c>
      <c r="H160" s="12">
        <v>0</v>
      </c>
      <c r="I160" s="12">
        <v>0</v>
      </c>
      <c r="J160" s="12">
        <v>1</v>
      </c>
      <c r="K160" s="12">
        <v>0</v>
      </c>
      <c r="L160" s="346">
        <f>(G160*1.33+H160*1.67+I160*2)/D160</f>
      </c>
      <c r="M160" s="347">
        <f>L160+E160</f>
      </c>
    </row>
    <row r="161" ht="15" customHeight="1">
      <c r="A161" t="s" s="30">
        <v>110</v>
      </c>
      <c r="B161" s="12">
        <v>2017</v>
      </c>
      <c r="C161" s="12">
        <f>'2017 - 2017 - Field of Dreamers'!C29</f>
        <v>76</v>
      </c>
      <c r="D161" s="12">
        <f>'2017 - 2017 - Field of Dreamers'!D29</f>
        <v>39</v>
      </c>
      <c r="E161" s="12">
        <f>'2017 - 2017 - Field of Dreamers'!E29</f>
        <v>0.513157894736842</v>
      </c>
      <c r="F161" s="12">
        <f>'2017 - 2017 - Field of Dreamers'!F29</f>
        <v>37</v>
      </c>
      <c r="G161" s="12">
        <f>'2017 - 2017 - Field of Dreamers'!G29</f>
        <v>2</v>
      </c>
      <c r="H161" s="12">
        <f>'2017 - 2017 - Field of Dreamers'!H29</f>
        <v>0</v>
      </c>
      <c r="I161" s="12">
        <f>'2017 - 2017 - Field of Dreamers'!I29</f>
        <v>0</v>
      </c>
      <c r="J161" s="12">
        <f>'2017 - 2017 - Field of Dreamers'!J29</f>
        <v>16</v>
      </c>
      <c r="K161" s="12">
        <f>'2017 - 2017 - Field of Dreamers'!K29</f>
        <v>22</v>
      </c>
      <c r="L161" s="12">
        <f>'2017 - 2017 - Field of Dreamers'!L29</f>
        <v>0.06835897435897439</v>
      </c>
      <c r="M161" s="12">
        <f>'2017 - 2017 - Field of Dreamers'!M29</f>
        <v>0.581516869095816</v>
      </c>
    </row>
    <row r="162" ht="15" customHeight="1">
      <c r="A162" t="s" s="30">
        <v>110</v>
      </c>
      <c r="B162" s="12">
        <f>'2018 Field of Dreamers - 2018 -'!B54</f>
        <v>2018</v>
      </c>
      <c r="C162" s="12">
        <f>'2018 Field of Dreamers - 2018 -'!C54</f>
        <v>32</v>
      </c>
      <c r="D162" s="12">
        <f>'2018 Field of Dreamers - 2018 -'!D54</f>
        <v>17</v>
      </c>
      <c r="E162" s="12">
        <f>'2018 Field of Dreamers - 2018 -'!E54</f>
        <v>0.53125</v>
      </c>
      <c r="F162" s="12">
        <f>'2018 Field of Dreamers - 2018 -'!F54</f>
        <v>17</v>
      </c>
      <c r="G162" s="12">
        <f>'2018 Field of Dreamers - 2018 -'!G54</f>
        <v>0</v>
      </c>
      <c r="H162" s="12">
        <f>'2018 Field of Dreamers - 2018 -'!H54</f>
        <v>0</v>
      </c>
      <c r="I162" s="12">
        <f>'2018 Field of Dreamers - 2018 -'!I54</f>
        <v>0</v>
      </c>
      <c r="J162" s="12">
        <f>'2018 Field of Dreamers - 2018 -'!J54</f>
        <v>7</v>
      </c>
      <c r="K162" s="12">
        <f>'2018 Field of Dreamers - 2018 -'!K54</f>
        <v>4</v>
      </c>
      <c r="L162" s="12">
        <f>'2018 Field of Dreamers - 2018 -'!L54</f>
        <v>0</v>
      </c>
      <c r="M162" s="12">
        <f>'2018 Field of Dreamers - 2018 -'!M54</f>
        <v>0.53125</v>
      </c>
    </row>
    <row r="163" ht="15" customHeight="1">
      <c r="A163" t="s" s="30">
        <v>110</v>
      </c>
      <c r="B163" s="12">
        <v>2019</v>
      </c>
      <c r="C163" s="12">
        <f>'2019 Field of Dreamers - 2019 -'!C44</f>
        <v>9</v>
      </c>
      <c r="D163" s="12">
        <f>'2019 Field of Dreamers - 2019 -'!D44</f>
        <v>6</v>
      </c>
      <c r="E163" s="12">
        <f>'2019 Field of Dreamers - 2019 -'!E44</f>
        <v>0.666666666666667</v>
      </c>
      <c r="F163" s="12">
        <f>'2019 Field of Dreamers - 2019 -'!F44</f>
        <v>6</v>
      </c>
      <c r="G163" s="12">
        <f>'2019 Field of Dreamers - 2019 -'!G44</f>
        <v>0</v>
      </c>
      <c r="H163" s="12">
        <f>'2019 Field of Dreamers - 2019 -'!H44</f>
        <v>0</v>
      </c>
      <c r="I163" s="12">
        <f>'2019 Field of Dreamers - 2019 -'!I44</f>
        <v>0</v>
      </c>
      <c r="J163" s="12">
        <f>'2019 Field of Dreamers - 2019 -'!J44</f>
        <v>1</v>
      </c>
      <c r="K163" s="12">
        <f>'2019 Field of Dreamers - 2019 -'!K44</f>
        <v>3</v>
      </c>
      <c r="L163" s="12">
        <f>'2019 Field of Dreamers - 2019 -'!L44</f>
        <v>0</v>
      </c>
      <c r="M163" s="12">
        <f>'2019 Field of Dreamers - 2019 -'!M44</f>
        <v>0.666666666666667</v>
      </c>
    </row>
    <row r="164" ht="15" customHeight="1">
      <c r="A164" t="s" s="30">
        <v>129</v>
      </c>
      <c r="B164" s="12">
        <v>2017</v>
      </c>
      <c r="C164" s="12">
        <f>'2017 - 2017 - Field of Dreamers'!C30</f>
        <v>57</v>
      </c>
      <c r="D164" s="12">
        <f>'2017 - 2017 - Field of Dreamers'!D30</f>
        <v>34</v>
      </c>
      <c r="E164" s="12">
        <f>'2017 - 2017 - Field of Dreamers'!E30</f>
        <v>0.596491228070175</v>
      </c>
      <c r="F164" s="12">
        <f>'2017 - 2017 - Field of Dreamers'!F30</f>
        <v>26</v>
      </c>
      <c r="G164" s="12">
        <f>'2017 - 2017 - Field of Dreamers'!G30</f>
        <v>6</v>
      </c>
      <c r="H164" s="12">
        <f>'2017 - 2017 - Field of Dreamers'!H30</f>
        <v>2</v>
      </c>
      <c r="I164" s="12">
        <f>'2017 - 2017 - Field of Dreamers'!I30</f>
        <v>0</v>
      </c>
      <c r="J164" s="12">
        <f>'2017 - 2017 - Field of Dreamers'!J30</f>
        <v>11</v>
      </c>
      <c r="K164" s="12">
        <f>'2017 - 2017 - Field of Dreamers'!K30</f>
        <v>23</v>
      </c>
      <c r="L164" s="12">
        <f>'2017 - 2017 - Field of Dreamers'!L30</f>
        <v>0.333294117647059</v>
      </c>
      <c r="M164" s="12">
        <f>'2017 - 2017 - Field of Dreamers'!M30</f>
        <v>0.929785345717234</v>
      </c>
    </row>
    <row r="165" ht="15" customHeight="1">
      <c r="A165" t="s" s="30">
        <v>129</v>
      </c>
      <c r="B165" s="12">
        <v>2019</v>
      </c>
      <c r="C165" s="12">
        <f>'2019 Field of Dreamers - 2019 -'!C40</f>
        <v>7</v>
      </c>
      <c r="D165" s="12">
        <f>'2019 Field of Dreamers - 2019 -'!D40</f>
        <v>5</v>
      </c>
      <c r="E165" s="12">
        <f>'2019 Field of Dreamers - 2019 -'!E40</f>
        <v>0.714285714285714</v>
      </c>
      <c r="F165" s="12">
        <f>'2019 Field of Dreamers - 2019 -'!F40</f>
        <v>4</v>
      </c>
      <c r="G165" s="12">
        <f>'2019 Field of Dreamers - 2019 -'!G40</f>
        <v>0</v>
      </c>
      <c r="H165" s="12">
        <f>'2019 Field of Dreamers - 2019 -'!H40</f>
        <v>0</v>
      </c>
      <c r="I165" s="12">
        <f>'2019 Field of Dreamers - 2019 -'!I40</f>
        <v>1</v>
      </c>
      <c r="J165" s="12">
        <f>'2019 Field of Dreamers - 2019 -'!J40</f>
        <v>4</v>
      </c>
      <c r="K165" s="12">
        <f>'2019 Field of Dreamers - 2019 -'!K40</f>
        <v>3</v>
      </c>
      <c r="L165" s="12">
        <f>'2019 Field of Dreamers - 2019 -'!L40</f>
        <v>0.4</v>
      </c>
      <c r="M165" s="12">
        <f>'2019 Field of Dreamers - 2019 -'!M40</f>
        <v>1.11428571428571</v>
      </c>
    </row>
    <row r="166" ht="15" customHeight="1">
      <c r="A166" t="s" s="30">
        <v>144</v>
      </c>
      <c r="B166" s="12">
        <v>2017</v>
      </c>
      <c r="C166" s="12">
        <f>'2017 - 2017 - Field of Dreamers'!C31</f>
        <v>47</v>
      </c>
      <c r="D166" s="12">
        <f>'2017 - 2017 - Field of Dreamers'!D31</f>
        <v>26</v>
      </c>
      <c r="E166" s="12">
        <f>'2017 - 2017 - Field of Dreamers'!E31</f>
        <v>0.553191489361702</v>
      </c>
      <c r="F166" s="12">
        <f>'2017 - 2017 - Field of Dreamers'!F31</f>
        <v>25</v>
      </c>
      <c r="G166" s="12">
        <f>'2017 - 2017 - Field of Dreamers'!G31</f>
        <v>1</v>
      </c>
      <c r="H166" s="12">
        <f>'2017 - 2017 - Field of Dreamers'!H31</f>
        <v>0</v>
      </c>
      <c r="I166" s="12">
        <f>'2017 - 2017 - Field of Dreamers'!I31</f>
        <v>0</v>
      </c>
      <c r="J166" s="12">
        <f>'2017 - 2017 - Field of Dreamers'!J31</f>
        <v>18</v>
      </c>
      <c r="K166" s="12">
        <f>'2017 - 2017 - Field of Dreamers'!K31</f>
        <v>15</v>
      </c>
      <c r="L166" s="12">
        <f>'2017 - 2017 - Field of Dreamers'!L31</f>
        <v>0.0512692307692308</v>
      </c>
      <c r="M166" s="12">
        <f>'2017 - 2017 - Field of Dreamers'!M31</f>
        <v>0.604460720130933</v>
      </c>
    </row>
    <row r="167" ht="15" customHeight="1">
      <c r="A167" t="s" s="30">
        <v>60</v>
      </c>
      <c r="B167" s="12">
        <v>2011</v>
      </c>
      <c r="C167" s="12">
        <v>39</v>
      </c>
      <c r="D167" s="12">
        <v>19</v>
      </c>
      <c r="E167" s="35">
        <f>D167/C167</f>
        <v>0.487179487179487</v>
      </c>
      <c r="F167" s="37">
        <v>15</v>
      </c>
      <c r="G167" s="12">
        <v>4</v>
      </c>
      <c r="H167" s="12">
        <v>0</v>
      </c>
      <c r="I167" s="12">
        <v>0</v>
      </c>
      <c r="J167" s="12">
        <v>9</v>
      </c>
      <c r="K167" s="12">
        <v>11</v>
      </c>
      <c r="L167" s="13">
        <f>(G167*1.33+H167*1.67+I167*2)/D167</f>
        <v>0.28</v>
      </c>
      <c r="M167" s="14">
        <f>L167+E167</f>
        <v>0.767179487179487</v>
      </c>
    </row>
    <row r="168" ht="15" customHeight="1">
      <c r="A168" t="s" s="30">
        <v>87</v>
      </c>
      <c r="B168" s="12">
        <v>2013</v>
      </c>
      <c r="C168" s="12">
        <v>28</v>
      </c>
      <c r="D168" s="12">
        <v>15</v>
      </c>
      <c r="E168" s="36">
        <f>D168/C168</f>
        <v>0.535714285714286</v>
      </c>
      <c r="F168" s="37">
        <v>15</v>
      </c>
      <c r="G168" s="12">
        <v>0</v>
      </c>
      <c r="H168" s="12">
        <v>0</v>
      </c>
      <c r="I168" s="12">
        <v>0</v>
      </c>
      <c r="J168" s="12">
        <v>7</v>
      </c>
      <c r="K168" s="12">
        <v>11</v>
      </c>
      <c r="L168" s="15">
        <f>(G168*1.33+H168*1.67+I168*2)/D168</f>
        <v>0</v>
      </c>
      <c r="M168" s="16">
        <f>L168+E168</f>
        <v>0.535714285714286</v>
      </c>
    </row>
    <row r="169" ht="15" customHeight="1">
      <c r="A169" t="s" s="30">
        <v>87</v>
      </c>
      <c r="B169" s="12">
        <v>2014</v>
      </c>
      <c r="C169" s="12">
        <v>40</v>
      </c>
      <c r="D169" s="12">
        <v>22</v>
      </c>
      <c r="E169" s="36">
        <f>D169/C169</f>
        <v>0.55</v>
      </c>
      <c r="F169" s="37">
        <v>19</v>
      </c>
      <c r="G169" s="12">
        <v>2</v>
      </c>
      <c r="H169" s="12">
        <v>1</v>
      </c>
      <c r="I169" s="12">
        <v>0</v>
      </c>
      <c r="J169" s="12">
        <v>5</v>
      </c>
      <c r="K169" s="12">
        <v>7</v>
      </c>
      <c r="L169" s="15">
        <f>(G169*1.33+H169*1.67+I169*2)/D169</f>
        <v>0.196818181818182</v>
      </c>
      <c r="M169" s="16">
        <f>L169+E169</f>
        <v>0.746818181818182</v>
      </c>
    </row>
    <row r="170" ht="15" customHeight="1">
      <c r="A170" t="s" s="30">
        <v>87</v>
      </c>
      <c r="B170" s="12">
        <v>2015</v>
      </c>
      <c r="C170" s="12">
        <v>55</v>
      </c>
      <c r="D170" s="12">
        <v>32</v>
      </c>
      <c r="E170" s="36">
        <f>D170/C170</f>
        <v>0.581818181818182</v>
      </c>
      <c r="F170" s="37">
        <v>22</v>
      </c>
      <c r="G170" s="12">
        <v>8</v>
      </c>
      <c r="H170" s="12">
        <v>2</v>
      </c>
      <c r="I170" s="12">
        <v>0</v>
      </c>
      <c r="J170" s="12">
        <v>15</v>
      </c>
      <c r="K170" s="12">
        <v>20</v>
      </c>
      <c r="L170" s="15">
        <f>(G170*1.33+H170*1.67+I170*2)/D170</f>
        <v>0.436875</v>
      </c>
      <c r="M170" s="16">
        <f>L170+E170</f>
        <v>1.01869318181818</v>
      </c>
    </row>
    <row r="171" ht="15" customHeight="1">
      <c r="A171" t="s" s="30">
        <v>87</v>
      </c>
      <c r="B171" s="12">
        <v>2016</v>
      </c>
      <c r="C171" s="12">
        <v>38</v>
      </c>
      <c r="D171" s="12">
        <v>19</v>
      </c>
      <c r="E171" s="38">
        <f>D171/C171</f>
        <v>0.5</v>
      </c>
      <c r="F171" s="37">
        <v>16</v>
      </c>
      <c r="G171" s="12">
        <v>2</v>
      </c>
      <c r="H171" s="12">
        <v>0</v>
      </c>
      <c r="I171" s="12">
        <v>1</v>
      </c>
      <c r="J171" s="12">
        <v>13</v>
      </c>
      <c r="K171" s="12">
        <v>11</v>
      </c>
      <c r="L171" s="17">
        <f>(G171*1.33+H171*1.67+I171*2)/D171</f>
        <v>0.245263157894737</v>
      </c>
      <c r="M171" s="18">
        <f>L171+E171</f>
        <v>0.745263157894737</v>
      </c>
    </row>
    <row r="172" ht="15" customHeight="1">
      <c r="A172" t="s" s="30">
        <v>87</v>
      </c>
      <c r="B172" s="12">
        <v>2017</v>
      </c>
      <c r="C172" s="12">
        <f>'2017 - 2017 - Field of Dreamers'!C32</f>
        <v>71</v>
      </c>
      <c r="D172" s="12">
        <f>'2017 - 2017 - Field of Dreamers'!D32</f>
        <v>37</v>
      </c>
      <c r="E172" s="12">
        <f>'2017 - 2017 - Field of Dreamers'!E32</f>
        <v>0.52112676056338</v>
      </c>
      <c r="F172" s="12">
        <f>'2017 - 2017 - Field of Dreamers'!F32</f>
        <v>34</v>
      </c>
      <c r="G172" s="12">
        <f>'2017 - 2017 - Field of Dreamers'!G32</f>
        <v>2</v>
      </c>
      <c r="H172" s="12">
        <f>'2017 - 2017 - Field of Dreamers'!H32</f>
        <v>0</v>
      </c>
      <c r="I172" s="12">
        <f>'2017 - 2017 - Field of Dreamers'!I32</f>
        <v>1</v>
      </c>
      <c r="J172" s="12">
        <f>'2017 - 2017 - Field of Dreamers'!J32</f>
        <v>29</v>
      </c>
      <c r="K172" s="12">
        <f>'2017 - 2017 - Field of Dreamers'!K32</f>
        <v>15</v>
      </c>
      <c r="L172" s="12">
        <f>'2017 - 2017 - Field of Dreamers'!L32</f>
        <v>0.126108108108108</v>
      </c>
      <c r="M172" s="12">
        <f>'2017 - 2017 - Field of Dreamers'!M32</f>
        <v>0.6472348686714881</v>
      </c>
    </row>
    <row r="173" ht="15" customHeight="1">
      <c r="A173" t="s" s="30">
        <v>87</v>
      </c>
      <c r="B173" s="12">
        <f>'2018 Field of Dreamers - 2018 -'!B42</f>
        <v>2018</v>
      </c>
      <c r="C173" s="12">
        <f>'2018 Field of Dreamers - 2018 -'!C42</f>
        <v>39</v>
      </c>
      <c r="D173" s="12">
        <f>'2018 Field of Dreamers - 2018 -'!D42</f>
        <v>28</v>
      </c>
      <c r="E173" s="345">
        <f>'2018 Field of Dreamers - 2018 -'!E42</f>
        <v>0.717948717948718</v>
      </c>
      <c r="F173" s="14">
        <f>'2018 Field of Dreamers - 2018 -'!F42</f>
        <v>24</v>
      </c>
      <c r="G173" s="12">
        <f>'2018 Field of Dreamers - 2018 -'!G42</f>
        <v>1</v>
      </c>
      <c r="H173" s="12">
        <f>'2018 Field of Dreamers - 2018 -'!H42</f>
        <v>1</v>
      </c>
      <c r="I173" s="12">
        <f>'2018 Field of Dreamers - 2018 -'!I42</f>
        <v>2</v>
      </c>
      <c r="J173" s="12">
        <f>'2018 Field of Dreamers - 2018 -'!J42</f>
        <v>13</v>
      </c>
      <c r="K173" s="12">
        <f>'2018 Field of Dreamers - 2018 -'!K42</f>
        <v>16</v>
      </c>
      <c r="L173" s="345">
        <f>'2018 Field of Dreamers - 2018 -'!L42</f>
        <v>0.25</v>
      </c>
      <c r="M173" s="14">
        <f>'2018 Field of Dreamers - 2018 -'!M42</f>
        <v>0.967948717948718</v>
      </c>
    </row>
    <row r="174" ht="15" customHeight="1">
      <c r="A174" t="s" s="30">
        <v>87</v>
      </c>
      <c r="B174" s="12">
        <v>2019</v>
      </c>
      <c r="C174" s="12">
        <f>'2019 Field of Dreamers - 2019 -'!C28</f>
        <v>27</v>
      </c>
      <c r="D174" s="12">
        <f>'2019 Field of Dreamers - 2019 -'!D28</f>
        <v>19</v>
      </c>
      <c r="E174" s="343">
        <f>'2019 Field of Dreamers - 2019 -'!E28</f>
        <v>0.7037037037037041</v>
      </c>
      <c r="F174" s="16">
        <f>'2019 Field of Dreamers - 2019 -'!F28</f>
        <v>18</v>
      </c>
      <c r="G174" s="12">
        <f>'2019 Field of Dreamers - 2019 -'!G28</f>
        <v>1</v>
      </c>
      <c r="H174" s="12">
        <f>'2019 Field of Dreamers - 2019 -'!H28</f>
        <v>0</v>
      </c>
      <c r="I174" s="12">
        <f>'2019 Field of Dreamers - 2019 -'!I28</f>
        <v>0</v>
      </c>
      <c r="J174" s="12">
        <f>'2019 Field of Dreamers - 2019 -'!J28</f>
        <v>7</v>
      </c>
      <c r="K174" s="12">
        <f>'2019 Field of Dreamers - 2019 -'!K28</f>
        <v>6</v>
      </c>
      <c r="L174" s="343">
        <f>'2019 Field of Dreamers - 2019 -'!L28</f>
        <v>0.0701578947368421</v>
      </c>
      <c r="M174" s="16">
        <f>'2019 Field of Dreamers - 2019 -'!M28</f>
        <v>0.773861598440546</v>
      </c>
    </row>
    <row r="175" ht="15" customHeight="1">
      <c r="A175" t="s" s="30">
        <v>48</v>
      </c>
      <c r="B175" s="12">
        <v>2008</v>
      </c>
      <c r="C175" s="12">
        <v>5</v>
      </c>
      <c r="D175" s="12">
        <v>0</v>
      </c>
      <c r="E175" s="15">
        <f>D175/C175</f>
        <v>0</v>
      </c>
      <c r="F175" s="16">
        <v>0</v>
      </c>
      <c r="G175" s="12">
        <v>0</v>
      </c>
      <c r="H175" s="12">
        <v>0</v>
      </c>
      <c r="I175" s="12">
        <v>0</v>
      </c>
      <c r="J175" s="12">
        <v>1</v>
      </c>
      <c r="K175" s="12">
        <v>0</v>
      </c>
      <c r="L175" s="32">
        <f>(G175*1.33+H175*1.67+I175*2)/D175</f>
      </c>
      <c r="M175" s="33">
        <f>L175+E175</f>
      </c>
    </row>
    <row r="176" ht="15" customHeight="1">
      <c r="A176" t="s" s="31">
        <v>40</v>
      </c>
      <c r="B176" s="12">
        <v>2007</v>
      </c>
      <c r="C176" s="20">
        <v>3</v>
      </c>
      <c r="D176" s="20">
        <v>1</v>
      </c>
      <c r="E176" s="17">
        <f>D176/C176</f>
        <v>0.333333333333333</v>
      </c>
      <c r="F176" s="352">
        <v>1</v>
      </c>
      <c r="G176" s="20">
        <v>0</v>
      </c>
      <c r="H176" s="20">
        <v>0</v>
      </c>
      <c r="I176" s="20">
        <v>0</v>
      </c>
      <c r="J176" s="20">
        <v>0</v>
      </c>
      <c r="K176" s="20">
        <v>0</v>
      </c>
      <c r="L176" s="17">
        <f>(G176*1.33+H176*1.67+I176*2)/D176</f>
        <v>0</v>
      </c>
      <c r="M176" s="18">
        <f>L176+E176</f>
        <v>0.333333333333333</v>
      </c>
    </row>
    <row r="177" ht="15" customHeight="1">
      <c r="A177" t="s" s="30">
        <v>151</v>
      </c>
      <c r="B177" s="12">
        <v>2017</v>
      </c>
      <c r="C177" s="12">
        <f>'2017 - 2017 - Field of Dreamers'!C59</f>
        <v>4</v>
      </c>
      <c r="D177" s="12">
        <f>'2017 - 2017 - Field of Dreamers'!D59</f>
        <v>2</v>
      </c>
      <c r="E177" s="12">
        <f>'2017 - 2017 - Field of Dreamers'!E59</f>
        <v>0.5</v>
      </c>
      <c r="F177" s="12">
        <f>'2017 - 2017 - Field of Dreamers'!F59</f>
        <v>2</v>
      </c>
      <c r="G177" s="12">
        <f>'2017 - 2017 - Field of Dreamers'!G59</f>
        <v>0</v>
      </c>
      <c r="H177" s="12">
        <f>'2017 - 2017 - Field of Dreamers'!H59</f>
        <v>0</v>
      </c>
      <c r="I177" s="12">
        <f>'2017 - 2017 - Field of Dreamers'!I59</f>
        <v>0</v>
      </c>
      <c r="J177" s="12">
        <f>'2017 - 2017 - Field of Dreamers'!J59</f>
        <v>1</v>
      </c>
      <c r="K177" s="12">
        <f>'2017 - 2017 - Field of Dreamers'!K59</f>
        <v>1</v>
      </c>
      <c r="L177" s="12">
        <f>'2017 - 2017 - Field of Dreamers'!L59</f>
        <v>0</v>
      </c>
      <c r="M177" s="12">
        <f>'2017 - 2017 - Field of Dreamers'!M59</f>
        <v>0.5</v>
      </c>
    </row>
    <row r="178" ht="15" customHeight="1">
      <c r="A178" t="s" s="30">
        <v>125</v>
      </c>
      <c r="B178" s="12">
        <v>2017</v>
      </c>
      <c r="C178" s="12">
        <f>'2017 - 2017 - Field of Dreamers'!C33</f>
        <v>73</v>
      </c>
      <c r="D178" s="12">
        <f>'2017 - 2017 - Field of Dreamers'!D33</f>
        <v>37</v>
      </c>
      <c r="E178" s="12">
        <f>'2017 - 2017 - Field of Dreamers'!E33</f>
        <v>0.506849315068493</v>
      </c>
      <c r="F178" s="12">
        <f>'2017 - 2017 - Field of Dreamers'!F33</f>
        <v>37</v>
      </c>
      <c r="G178" s="12">
        <f>'2017 - 2017 - Field of Dreamers'!G33</f>
        <v>0</v>
      </c>
      <c r="H178" s="12">
        <f>'2017 - 2017 - Field of Dreamers'!H33</f>
        <v>0</v>
      </c>
      <c r="I178" s="12">
        <f>'2017 - 2017 - Field of Dreamers'!I33</f>
        <v>0</v>
      </c>
      <c r="J178" s="12">
        <f>'2017 - 2017 - Field of Dreamers'!J33</f>
        <v>16</v>
      </c>
      <c r="K178" s="12">
        <f>'2017 - 2017 - Field of Dreamers'!K33</f>
        <v>20</v>
      </c>
      <c r="L178" s="12">
        <f>'2017 - 2017 - Field of Dreamers'!L33</f>
        <v>0</v>
      </c>
      <c r="M178" s="12">
        <f>'2017 - 2017 - Field of Dreamers'!M33</f>
        <v>0.506849315068493</v>
      </c>
    </row>
    <row r="179" ht="15" customHeight="1">
      <c r="A179" t="s" s="30">
        <v>160</v>
      </c>
      <c r="B179" s="12">
        <v>2017</v>
      </c>
      <c r="C179" s="12">
        <f>'2017 Field of Dreamers - 2017 -'!C43</f>
        <v>12</v>
      </c>
      <c r="D179" s="12">
        <f>'2017 Field of Dreamers - 2017 -'!D43</f>
        <v>8</v>
      </c>
      <c r="E179" s="12">
        <f>'2017 Field of Dreamers - 2017 -'!E43</f>
        <v>0.666666666666667</v>
      </c>
      <c r="F179" s="12">
        <f>'2017 Field of Dreamers - 2017 -'!F43</f>
        <v>8</v>
      </c>
      <c r="G179" s="12">
        <f>'2017 Field of Dreamers - 2017 -'!G43</f>
        <v>0</v>
      </c>
      <c r="H179" s="12">
        <f>'2017 Field of Dreamers - 2017 -'!H43</f>
        <v>0</v>
      </c>
      <c r="I179" s="12">
        <f>'2017 Field of Dreamers - 2017 -'!I43</f>
        <v>0</v>
      </c>
      <c r="J179" s="12">
        <f>'2017 Field of Dreamers - 2017 -'!J43</f>
        <v>3</v>
      </c>
      <c r="K179" s="12">
        <f>'2017 Field of Dreamers - 2017 -'!K43</f>
        <v>1</v>
      </c>
      <c r="L179" s="12">
        <f>'2017 Field of Dreamers - 2017 -'!L43</f>
        <v>0</v>
      </c>
      <c r="M179" s="12">
        <f>'2017 Field of Dreamers - 2017 -'!M43</f>
        <v>0.666666666666667</v>
      </c>
    </row>
    <row r="180" ht="15" customHeight="1">
      <c r="A180" t="s" s="30">
        <v>160</v>
      </c>
      <c r="B180" s="12">
        <f>'2018 Field of Dreamers - 2018 -'!B4</f>
        <v>2018</v>
      </c>
      <c r="C180" s="12">
        <f>'2018 Field of Dreamers - 2018 -'!C4</f>
        <v>22</v>
      </c>
      <c r="D180" s="12">
        <f>'2018 Field of Dreamers - 2018 -'!D4</f>
        <v>13</v>
      </c>
      <c r="E180" s="12">
        <f>'2018 Field of Dreamers - 2018 -'!E4</f>
        <v>0.5909090909090911</v>
      </c>
      <c r="F180" s="12">
        <f>'2018 Field of Dreamers - 2018 -'!F4</f>
        <v>12</v>
      </c>
      <c r="G180" s="12">
        <f>'2018 Field of Dreamers - 2018 -'!G4</f>
        <v>1</v>
      </c>
      <c r="H180" s="12">
        <f>'2018 Field of Dreamers - 2018 -'!H4</f>
        <v>0</v>
      </c>
      <c r="I180" s="12">
        <f>'2018 Field of Dreamers - 2018 -'!I4</f>
        <v>0</v>
      </c>
      <c r="J180" s="12">
        <f>'2018 Field of Dreamers - 2018 -'!J4</f>
        <v>4</v>
      </c>
      <c r="K180" s="12">
        <f>'2018 Field of Dreamers - 2018 -'!K4</f>
        <v>12</v>
      </c>
      <c r="L180" s="12">
        <f>'2018 Field of Dreamers - 2018 -'!L4</f>
        <v>0.102538461538462</v>
      </c>
      <c r="M180" s="12">
        <f>'2018 Field of Dreamers - 2018 -'!M4</f>
        <v>0.693447552447553</v>
      </c>
    </row>
    <row r="181" ht="15" customHeight="1">
      <c r="A181" t="s" s="30">
        <v>99</v>
      </c>
      <c r="B181" s="12">
        <v>2014</v>
      </c>
      <c r="C181" s="12">
        <v>11</v>
      </c>
      <c r="D181" s="12">
        <v>5</v>
      </c>
      <c r="E181" s="35">
        <f>D181/C181</f>
        <v>0.454545454545455</v>
      </c>
      <c r="F181" s="12">
        <v>5</v>
      </c>
      <c r="G181" s="12">
        <v>0</v>
      </c>
      <c r="H181" s="12">
        <v>0</v>
      </c>
      <c r="I181" s="12">
        <v>0</v>
      </c>
      <c r="J181" s="12">
        <v>0</v>
      </c>
      <c r="K181" s="12">
        <v>3</v>
      </c>
      <c r="L181" s="13">
        <f>(G181*1.33+H181*1.67+I181*2)/D181</f>
        <v>0</v>
      </c>
      <c r="M181" s="14">
        <f>L181+E181</f>
        <v>0.454545454545455</v>
      </c>
    </row>
    <row r="182" ht="15" customHeight="1">
      <c r="A182" t="s" s="30">
        <v>99</v>
      </c>
      <c r="B182" s="12">
        <v>2015</v>
      </c>
      <c r="C182" s="12">
        <v>11</v>
      </c>
      <c r="D182" s="12">
        <v>3</v>
      </c>
      <c r="E182" s="36">
        <f>D182/C182</f>
        <v>0.272727272727273</v>
      </c>
      <c r="F182" s="12">
        <v>3</v>
      </c>
      <c r="G182" s="12">
        <v>0</v>
      </c>
      <c r="H182" s="12">
        <v>0</v>
      </c>
      <c r="I182" s="12">
        <v>0</v>
      </c>
      <c r="J182" s="12">
        <v>2</v>
      </c>
      <c r="K182" s="12">
        <v>1</v>
      </c>
      <c r="L182" s="15">
        <f>(G182*1.33+H182*1.67+I182*2)/D182</f>
        <v>0</v>
      </c>
      <c r="M182" s="16">
        <f>L182+E182</f>
        <v>0.272727272727273</v>
      </c>
    </row>
    <row r="183" ht="15" customHeight="1">
      <c r="A183" t="s" s="30">
        <v>99</v>
      </c>
      <c r="B183" s="12">
        <v>2016</v>
      </c>
      <c r="C183" s="12">
        <v>39</v>
      </c>
      <c r="D183" s="12">
        <v>18</v>
      </c>
      <c r="E183" s="38">
        <f>D183/C183</f>
        <v>0.461538461538462</v>
      </c>
      <c r="F183" s="12">
        <v>17</v>
      </c>
      <c r="G183" s="12">
        <v>1</v>
      </c>
      <c r="H183" s="12">
        <v>0</v>
      </c>
      <c r="I183" s="12">
        <v>0</v>
      </c>
      <c r="J183" s="12">
        <v>6</v>
      </c>
      <c r="K183" s="12">
        <v>10</v>
      </c>
      <c r="L183" s="17">
        <f>(G183*1.33+H183*1.67+I183*2)/D183</f>
        <v>0.07388888888888891</v>
      </c>
      <c r="M183" s="18">
        <f>L183+E183</f>
        <v>0.535427350427351</v>
      </c>
    </row>
    <row r="184" ht="15" customHeight="1">
      <c r="A184" t="s" s="30">
        <v>99</v>
      </c>
      <c r="B184" s="12">
        <v>2017</v>
      </c>
      <c r="C184" s="12">
        <f>'2017 - 2017 - Field of Dreamers'!C34</f>
        <v>63</v>
      </c>
      <c r="D184" s="12">
        <f>'2017 - 2017 - Field of Dreamers'!D34</f>
        <v>34</v>
      </c>
      <c r="E184" s="12">
        <f>'2017 - 2017 - Field of Dreamers'!E34</f>
        <v>0.53968253968254</v>
      </c>
      <c r="F184" s="12">
        <f>'2017 - 2017 - Field of Dreamers'!F34</f>
        <v>32</v>
      </c>
      <c r="G184" s="12">
        <f>'2017 - 2017 - Field of Dreamers'!G34</f>
        <v>2</v>
      </c>
      <c r="H184" s="12">
        <f>'2017 - 2017 - Field of Dreamers'!H34</f>
        <v>0</v>
      </c>
      <c r="I184" s="12">
        <f>'2017 - 2017 - Field of Dreamers'!I34</f>
        <v>0</v>
      </c>
      <c r="J184" s="12">
        <f>'2017 - 2017 - Field of Dreamers'!J34</f>
        <v>18</v>
      </c>
      <c r="K184" s="12">
        <f>'2017 - 2017 - Field of Dreamers'!K34</f>
        <v>16</v>
      </c>
      <c r="L184" s="12">
        <f>'2017 - 2017 - Field of Dreamers'!L34</f>
        <v>0.0784117647058824</v>
      </c>
      <c r="M184" s="12">
        <f>'2017 - 2017 - Field of Dreamers'!M34</f>
        <v>0.6180943043884219</v>
      </c>
    </row>
    <row r="185" ht="15" customHeight="1">
      <c r="A185" t="s" s="30">
        <v>99</v>
      </c>
      <c r="B185" s="12">
        <f>'2018 Field of Dreamers - 2018 -'!B23</f>
        <v>2018</v>
      </c>
      <c r="C185" s="12">
        <f>'2018 Field of Dreamers - 2018 -'!C23</f>
        <v>41</v>
      </c>
      <c r="D185" s="12">
        <f>'2018 Field of Dreamers - 2018 -'!D23</f>
        <v>26</v>
      </c>
      <c r="E185" s="12">
        <f>'2018 Field of Dreamers - 2018 -'!E23</f>
        <v>0.634146341463415</v>
      </c>
      <c r="F185" s="12">
        <f>'2018 Field of Dreamers - 2018 -'!F23</f>
        <v>26</v>
      </c>
      <c r="G185" s="12">
        <f>'2018 Field of Dreamers - 2018 -'!G23</f>
        <v>0</v>
      </c>
      <c r="H185" s="12">
        <f>'2018 Field of Dreamers - 2018 -'!H23</f>
        <v>0</v>
      </c>
      <c r="I185" s="12">
        <f>'2018 Field of Dreamers - 2018 -'!I23</f>
        <v>0</v>
      </c>
      <c r="J185" s="12">
        <f>'2018 Field of Dreamers - 2018 -'!J23</f>
        <v>13</v>
      </c>
      <c r="K185" s="12">
        <f>'2018 Field of Dreamers - 2018 -'!K23</f>
        <v>7</v>
      </c>
      <c r="L185" s="12">
        <f>'2018 Field of Dreamers - 2018 -'!L23</f>
        <v>0</v>
      </c>
      <c r="M185" s="12">
        <f>'2018 Field of Dreamers - 2018 -'!M23</f>
        <v>0.634146341463415</v>
      </c>
    </row>
    <row r="186" ht="15" customHeight="1">
      <c r="A186" t="s" s="30">
        <v>133</v>
      </c>
      <c r="B186" s="12">
        <v>2017</v>
      </c>
      <c r="C186" s="12">
        <f>'2017 - 2017 - Field of Dreamers'!C35</f>
        <v>35</v>
      </c>
      <c r="D186" s="12">
        <f>'2017 - 2017 - Field of Dreamers'!D35</f>
        <v>18</v>
      </c>
      <c r="E186" s="12">
        <f>'2017 - 2017 - Field of Dreamers'!E35</f>
        <v>0.514285714285714</v>
      </c>
      <c r="F186" s="12">
        <f>'2017 - 2017 - Field of Dreamers'!F35</f>
        <v>18</v>
      </c>
      <c r="G186" s="12">
        <f>'2017 - 2017 - Field of Dreamers'!G35</f>
        <v>0</v>
      </c>
      <c r="H186" s="12">
        <f>'2017 - 2017 - Field of Dreamers'!H35</f>
        <v>0</v>
      </c>
      <c r="I186" s="12">
        <f>'2017 - 2017 - Field of Dreamers'!I35</f>
        <v>0</v>
      </c>
      <c r="J186" s="12">
        <f>'2017 - 2017 - Field of Dreamers'!J35</f>
        <v>6</v>
      </c>
      <c r="K186" s="12">
        <f>'2017 - 2017 - Field of Dreamers'!K35</f>
        <v>9</v>
      </c>
      <c r="L186" s="12">
        <f>'2017 - 2017 - Field of Dreamers'!L35</f>
        <v>0</v>
      </c>
      <c r="M186" s="12">
        <f>'2017 - 2017 - Field of Dreamers'!M35</f>
        <v>0.514285714285714</v>
      </c>
    </row>
    <row r="187" ht="15" customHeight="1">
      <c r="A187" t="s" s="31">
        <v>37</v>
      </c>
      <c r="B187" s="12">
        <v>2007</v>
      </c>
      <c r="C187" s="12">
        <v>7</v>
      </c>
      <c r="D187" s="12">
        <v>4</v>
      </c>
      <c r="E187" s="349">
        <f>D187/C187</f>
        <v>0.571428571428571</v>
      </c>
      <c r="F187" s="47">
        <v>4</v>
      </c>
      <c r="G187" s="12">
        <v>0</v>
      </c>
      <c r="H187" s="12">
        <v>0</v>
      </c>
      <c r="I187" s="12">
        <v>0</v>
      </c>
      <c r="J187" s="12">
        <v>1</v>
      </c>
      <c r="K187" s="12">
        <v>2</v>
      </c>
      <c r="L187" s="349">
        <f>(G187*1.33+H187*1.67+I187*2)/D187</f>
        <v>0</v>
      </c>
      <c r="M187" s="47">
        <f>L187+E187</f>
        <v>0.571428571428571</v>
      </c>
    </row>
    <row r="188" ht="15" customHeight="1">
      <c r="A188" t="s" s="30">
        <v>168</v>
      </c>
      <c r="B188" s="12">
        <v>2017</v>
      </c>
      <c r="C188" s="12">
        <f>'2017 Field of Dreamers - 2017 -'!C74</f>
        <v>4</v>
      </c>
      <c r="D188" s="12">
        <f>'2017 Field of Dreamers - 2017 -'!D74</f>
        <v>4</v>
      </c>
      <c r="E188" s="12">
        <f>'2017 Field of Dreamers - 2017 -'!E74</f>
        <v>1</v>
      </c>
      <c r="F188" s="12">
        <f>'2017 Field of Dreamers - 2017 -'!F74</f>
        <v>1</v>
      </c>
      <c r="G188" s="12">
        <f>'2017 Field of Dreamers - 2017 -'!G74</f>
        <v>1</v>
      </c>
      <c r="H188" s="12">
        <f>'2017 Field of Dreamers - 2017 -'!H74</f>
        <v>2</v>
      </c>
      <c r="I188" s="12">
        <f>'2017 Field of Dreamers - 2017 -'!I74</f>
        <v>0</v>
      </c>
      <c r="J188" s="12">
        <f>'2017 Field of Dreamers - 2017 -'!J74</f>
        <v>5</v>
      </c>
      <c r="K188" s="12">
        <f>'2017 Field of Dreamers - 2017 -'!K74</f>
        <v>2</v>
      </c>
      <c r="L188" s="12">
        <f>'2017 Field of Dreamers - 2017 -'!L74</f>
        <v>1.16675</v>
      </c>
      <c r="M188" s="12">
        <f>'2017 Field of Dreamers - 2017 -'!M74</f>
        <v>2.16675</v>
      </c>
    </row>
    <row r="189" ht="15" customHeight="1">
      <c r="A189" t="s" s="30">
        <v>108</v>
      </c>
      <c r="B189" s="12">
        <v>2016</v>
      </c>
      <c r="C189" s="12">
        <v>5</v>
      </c>
      <c r="D189" s="12">
        <v>3</v>
      </c>
      <c r="E189" s="52">
        <f>D189/C189</f>
        <v>0.6</v>
      </c>
      <c r="F189" s="37">
        <v>3</v>
      </c>
      <c r="G189" s="12">
        <v>0</v>
      </c>
      <c r="H189" s="12">
        <v>0</v>
      </c>
      <c r="I189" s="12">
        <v>0</v>
      </c>
      <c r="J189" s="12">
        <v>0</v>
      </c>
      <c r="K189" s="12">
        <v>1</v>
      </c>
      <c r="L189" s="349">
        <f>(G189*1.33+H189*1.67+I189*2)/D189</f>
        <v>0</v>
      </c>
      <c r="M189" s="47">
        <f>L189+E189</f>
        <v>0.6</v>
      </c>
    </row>
    <row r="190" ht="15" customHeight="1">
      <c r="A190" t="s" s="30">
        <v>108</v>
      </c>
      <c r="B190" s="12">
        <v>2017</v>
      </c>
      <c r="C190" s="12">
        <f>'2017 Field of Dreamers - 2017 -'!C70</f>
        <v>21</v>
      </c>
      <c r="D190" s="12">
        <f>'2017 Field of Dreamers - 2017 -'!D70</f>
        <v>10</v>
      </c>
      <c r="E190" s="12">
        <f>'2017 Field of Dreamers - 2017 -'!E70</f>
        <v>0.476190476190476</v>
      </c>
      <c r="F190" s="12">
        <f>'2017 Field of Dreamers - 2017 -'!F70</f>
        <v>9</v>
      </c>
      <c r="G190" s="12">
        <f>'2017 Field of Dreamers - 2017 -'!G70</f>
        <v>1</v>
      </c>
      <c r="H190" s="12">
        <f>'2017 Field of Dreamers - 2017 -'!H70</f>
        <v>0</v>
      </c>
      <c r="I190" s="12">
        <f>'2017 Field of Dreamers - 2017 -'!I70</f>
        <v>0</v>
      </c>
      <c r="J190" s="12">
        <f>'2017 Field of Dreamers - 2017 -'!J70</f>
        <v>2</v>
      </c>
      <c r="K190" s="12">
        <f>'2017 Field of Dreamers - 2017 -'!K70</f>
        <v>5</v>
      </c>
      <c r="L190" s="12">
        <f>'2017 Field of Dreamers - 2017 -'!L70</f>
        <v>0.1333</v>
      </c>
      <c r="M190" s="12">
        <f>'2017 Field of Dreamers - 2017 -'!M70</f>
        <v>0.609490476190476</v>
      </c>
    </row>
    <row r="191" ht="15" customHeight="1">
      <c r="A191" t="s" s="31">
        <v>24</v>
      </c>
      <c r="B191" s="12">
        <v>2007</v>
      </c>
      <c r="C191" s="12">
        <v>53</v>
      </c>
      <c r="D191" s="12">
        <v>34</v>
      </c>
      <c r="E191" s="13">
        <f>D191/C191</f>
        <v>0.641509433962264</v>
      </c>
      <c r="F191" s="14">
        <v>24</v>
      </c>
      <c r="G191" s="12">
        <v>8</v>
      </c>
      <c r="H191" s="12">
        <v>2</v>
      </c>
      <c r="I191" s="12">
        <v>0</v>
      </c>
      <c r="J191" s="12">
        <v>16</v>
      </c>
      <c r="K191" s="12">
        <v>20</v>
      </c>
      <c r="L191" s="13">
        <f>(G191*1.33+H191*1.67+I191*2)/D191</f>
        <v>0.411176470588235</v>
      </c>
      <c r="M191" s="14">
        <f>L191+E191</f>
        <v>1.0526859045505</v>
      </c>
    </row>
    <row r="192" ht="15" customHeight="1">
      <c r="A192" t="s" s="30">
        <v>24</v>
      </c>
      <c r="B192" s="12">
        <v>2008</v>
      </c>
      <c r="C192" s="12">
        <v>13</v>
      </c>
      <c r="D192" s="12">
        <v>9</v>
      </c>
      <c r="E192" s="15">
        <f>D192/C192</f>
        <v>0.692307692307692</v>
      </c>
      <c r="F192" s="16">
        <v>8</v>
      </c>
      <c r="G192" s="12">
        <v>0</v>
      </c>
      <c r="H192" s="12">
        <v>1</v>
      </c>
      <c r="I192" s="12">
        <v>0</v>
      </c>
      <c r="J192" s="12">
        <v>0</v>
      </c>
      <c r="K192" s="12">
        <v>6</v>
      </c>
      <c r="L192" s="15">
        <f>(G192*1.33+H192*1.67+I192*2)/D192</f>
        <v>0.185555555555556</v>
      </c>
      <c r="M192" s="16">
        <f>L192+E192</f>
        <v>0.877863247863248</v>
      </c>
    </row>
    <row r="193" ht="15" customHeight="1">
      <c r="A193" t="s" s="30">
        <v>65</v>
      </c>
      <c r="B193" s="12">
        <v>2011</v>
      </c>
      <c r="C193" s="12">
        <v>4</v>
      </c>
      <c r="D193" s="12">
        <v>0</v>
      </c>
      <c r="E193" s="36">
        <f>D193/C193</f>
        <v>0</v>
      </c>
      <c r="F193" s="348">
        <v>0</v>
      </c>
      <c r="G193" s="12">
        <v>0</v>
      </c>
      <c r="H193" s="12">
        <v>0</v>
      </c>
      <c r="I193" s="12">
        <v>0</v>
      </c>
      <c r="J193" s="12">
        <v>0</v>
      </c>
      <c r="K193" s="12">
        <v>0</v>
      </c>
      <c r="L193" s="32">
        <f>(G193*1.33+H193*1.67+I193*2)/D193</f>
      </c>
      <c r="M193" s="33">
        <f>L193+E193</f>
      </c>
    </row>
    <row r="194" ht="15" customHeight="1">
      <c r="A194" t="s" s="30">
        <v>54</v>
      </c>
      <c r="B194" s="12">
        <v>2009</v>
      </c>
      <c r="C194" s="12">
        <v>25</v>
      </c>
      <c r="D194" s="12">
        <v>6</v>
      </c>
      <c r="E194" s="36">
        <f>D194/C194</f>
        <v>0.24</v>
      </c>
      <c r="F194" s="37">
        <v>6</v>
      </c>
      <c r="G194" s="12">
        <v>0</v>
      </c>
      <c r="H194" s="12">
        <v>0</v>
      </c>
      <c r="I194" s="12">
        <v>0</v>
      </c>
      <c r="J194" s="12">
        <v>4</v>
      </c>
      <c r="K194" s="12">
        <v>4</v>
      </c>
      <c r="L194" s="15">
        <f>(G194*1.33+H194*1.67+I194*2)/D194</f>
        <v>0</v>
      </c>
      <c r="M194" s="16">
        <f>L194+E194</f>
        <v>0.24</v>
      </c>
    </row>
    <row r="195" ht="15" customHeight="1">
      <c r="A195" t="s" s="30">
        <v>54</v>
      </c>
      <c r="B195" s="12">
        <v>2010</v>
      </c>
      <c r="C195" s="12">
        <v>3</v>
      </c>
      <c r="D195" s="12">
        <v>2</v>
      </c>
      <c r="E195" s="36">
        <f>D195/C195</f>
        <v>0.666666666666667</v>
      </c>
      <c r="F195" s="37">
        <v>2</v>
      </c>
      <c r="G195" s="12">
        <v>0</v>
      </c>
      <c r="H195" s="12">
        <v>0</v>
      </c>
      <c r="I195" s="12">
        <v>0</v>
      </c>
      <c r="J195" s="12">
        <v>1</v>
      </c>
      <c r="K195" s="12">
        <v>1</v>
      </c>
      <c r="L195" s="15">
        <f>(G195*1.33+H195*1.67+I195*2)/D195</f>
        <v>0</v>
      </c>
      <c r="M195" s="16">
        <f>L195+E195</f>
        <v>0.666666666666667</v>
      </c>
    </row>
    <row r="196" ht="15" customHeight="1">
      <c r="A196" t="s" s="30">
        <v>54</v>
      </c>
      <c r="B196" s="12">
        <v>2012</v>
      </c>
      <c r="C196" s="12">
        <v>8</v>
      </c>
      <c r="D196" s="12">
        <v>2</v>
      </c>
      <c r="E196" s="36">
        <f>D196/C196</f>
        <v>0.25</v>
      </c>
      <c r="F196" s="37">
        <v>0</v>
      </c>
      <c r="G196" s="12">
        <v>2</v>
      </c>
      <c r="H196" s="12">
        <v>0</v>
      </c>
      <c r="I196" s="12">
        <v>0</v>
      </c>
      <c r="J196" s="12">
        <v>1</v>
      </c>
      <c r="K196" s="12">
        <v>0</v>
      </c>
      <c r="L196" s="15">
        <f>(G196*1.33+H196*1.67+I196*2)/D196</f>
        <v>1.33</v>
      </c>
      <c r="M196" s="16">
        <f>L196+E196</f>
        <v>1.58</v>
      </c>
    </row>
    <row r="197" ht="15" customHeight="1">
      <c r="A197" t="s" s="30">
        <v>54</v>
      </c>
      <c r="B197" s="12">
        <v>2016</v>
      </c>
      <c r="C197" s="12">
        <v>8</v>
      </c>
      <c r="D197" s="12">
        <v>3</v>
      </c>
      <c r="E197" s="38">
        <f>D197/C197</f>
        <v>0.375</v>
      </c>
      <c r="F197" s="37">
        <v>3</v>
      </c>
      <c r="G197" s="12">
        <v>0</v>
      </c>
      <c r="H197" s="12">
        <v>0</v>
      </c>
      <c r="I197" s="12">
        <v>0</v>
      </c>
      <c r="J197" s="12">
        <v>1</v>
      </c>
      <c r="K197" s="12">
        <v>1</v>
      </c>
      <c r="L197" s="17">
        <f>(G197*1.33+H197*1.67+I197*2)/D197</f>
        <v>0</v>
      </c>
      <c r="M197" s="18">
        <f>L197+E197</f>
        <v>0.375</v>
      </c>
    </row>
    <row r="198" ht="15" customHeight="1">
      <c r="A198" t="s" s="30">
        <v>54</v>
      </c>
      <c r="B198" s="12">
        <v>2017</v>
      </c>
      <c r="C198" s="12">
        <f>'2017 - 2017 - Field of Dreamers'!C37</f>
        <v>53</v>
      </c>
      <c r="D198" s="12">
        <f>'2017 - 2017 - Field of Dreamers'!D37</f>
        <v>26</v>
      </c>
      <c r="E198" s="12">
        <f>'2017 - 2017 - Field of Dreamers'!E37</f>
        <v>0.490566037735849</v>
      </c>
      <c r="F198" s="12">
        <f>'2017 - 2017 - Field of Dreamers'!F37</f>
        <v>25</v>
      </c>
      <c r="G198" s="12">
        <f>'2017 - 2017 - Field of Dreamers'!G37</f>
        <v>1</v>
      </c>
      <c r="H198" s="12">
        <f>'2017 - 2017 - Field of Dreamers'!H37</f>
        <v>0</v>
      </c>
      <c r="I198" s="12">
        <f>'2017 - 2017 - Field of Dreamers'!I37</f>
        <v>0</v>
      </c>
      <c r="J198" s="12">
        <f>'2017 - 2017 - Field of Dreamers'!J37</f>
        <v>12</v>
      </c>
      <c r="K198" s="12">
        <f>'2017 - 2017 - Field of Dreamers'!K37</f>
        <v>17</v>
      </c>
      <c r="L198" s="12">
        <f>'2017 - 2017 - Field of Dreamers'!L37</f>
        <v>0.0512692307692308</v>
      </c>
      <c r="M198" s="12">
        <f>'2017 - 2017 - Field of Dreamers'!M37</f>
        <v>0.54183526850508</v>
      </c>
    </row>
    <row r="199" ht="15" customHeight="1">
      <c r="A199" t="s" s="30">
        <v>54</v>
      </c>
      <c r="B199" s="12">
        <f>'2018 Field of Dreamers - 2018 -'!B11</f>
        <v>2018</v>
      </c>
      <c r="C199" s="12">
        <f>'2018 Field of Dreamers - 2018 -'!C11</f>
        <v>30</v>
      </c>
      <c r="D199" s="12">
        <f>'2018 Field of Dreamers - 2018 -'!D11</f>
        <v>23</v>
      </c>
      <c r="E199" s="344">
        <f>'2018 Field of Dreamers - 2018 -'!E11</f>
        <v>0.7666666666666671</v>
      </c>
      <c r="F199" s="12">
        <f>'2018 Field of Dreamers - 2018 -'!F11</f>
        <v>16</v>
      </c>
      <c r="G199" s="12">
        <f>'2018 Field of Dreamers - 2018 -'!G11</f>
        <v>4</v>
      </c>
      <c r="H199" s="12">
        <f>'2018 Field of Dreamers - 2018 -'!H11</f>
        <v>2</v>
      </c>
      <c r="I199" s="12">
        <f>'2018 Field of Dreamers - 2018 -'!I11</f>
        <v>1</v>
      </c>
      <c r="J199" s="12">
        <f>'2018 Field of Dreamers - 2018 -'!J11</f>
        <v>15</v>
      </c>
      <c r="K199" s="12">
        <f>'2018 Field of Dreamers - 2018 -'!K11</f>
        <v>12</v>
      </c>
      <c r="L199" s="345">
        <f>'2018 Field of Dreamers - 2018 -'!L11</f>
        <v>0.463739130434783</v>
      </c>
      <c r="M199" s="14">
        <f>'2018 Field of Dreamers - 2018 -'!M11</f>
        <v>1.23040579710145</v>
      </c>
    </row>
    <row r="200" ht="15" customHeight="1">
      <c r="A200" t="s" s="30">
        <v>76</v>
      </c>
      <c r="B200" s="12">
        <v>2013</v>
      </c>
      <c r="C200" s="12">
        <v>24</v>
      </c>
      <c r="D200" s="12">
        <v>16</v>
      </c>
      <c r="E200" s="36">
        <f>D200/C200</f>
        <v>0.666666666666667</v>
      </c>
      <c r="F200" s="37">
        <v>15</v>
      </c>
      <c r="G200" s="12">
        <v>1</v>
      </c>
      <c r="H200" s="12">
        <v>0</v>
      </c>
      <c r="I200" s="12">
        <v>0</v>
      </c>
      <c r="J200" s="12">
        <v>9</v>
      </c>
      <c r="K200" s="12">
        <v>4</v>
      </c>
      <c r="L200" s="15">
        <f>(G200*1.33+H200*1.67+I200*2)/D200</f>
        <v>0.083125</v>
      </c>
      <c r="M200" s="16">
        <f>L200+E200</f>
        <v>0.749791666666667</v>
      </c>
    </row>
    <row r="201" ht="15" customHeight="1">
      <c r="A201" t="s" s="30">
        <v>76</v>
      </c>
      <c r="B201" s="12">
        <v>2014</v>
      </c>
      <c r="C201" s="12">
        <v>31</v>
      </c>
      <c r="D201" s="12">
        <v>14</v>
      </c>
      <c r="E201" s="36">
        <f>D201/C201</f>
        <v>0.451612903225806</v>
      </c>
      <c r="F201" s="37">
        <v>10</v>
      </c>
      <c r="G201" s="12">
        <v>4</v>
      </c>
      <c r="H201" s="12">
        <v>0</v>
      </c>
      <c r="I201" s="12">
        <v>0</v>
      </c>
      <c r="J201" s="12">
        <v>8</v>
      </c>
      <c r="K201" s="12">
        <v>4</v>
      </c>
      <c r="L201" s="15">
        <f>(G201*1.33+H201*1.67+I201*2)/D201</f>
        <v>0.38</v>
      </c>
      <c r="M201" s="16">
        <f>L201+E201</f>
        <v>0.8316129032258061</v>
      </c>
    </row>
    <row r="202" ht="15" customHeight="1">
      <c r="A202" t="s" s="30">
        <v>76</v>
      </c>
      <c r="B202" s="12">
        <v>2016</v>
      </c>
      <c r="C202" s="12">
        <v>15</v>
      </c>
      <c r="D202" s="12">
        <v>12</v>
      </c>
      <c r="E202" s="38">
        <f>D202/C202</f>
        <v>0.8</v>
      </c>
      <c r="F202" s="37">
        <v>12</v>
      </c>
      <c r="G202" s="12">
        <v>0</v>
      </c>
      <c r="H202" s="12">
        <v>0</v>
      </c>
      <c r="I202" s="12">
        <v>0</v>
      </c>
      <c r="J202" s="12">
        <v>4</v>
      </c>
      <c r="K202" s="12">
        <v>6</v>
      </c>
      <c r="L202" s="17">
        <f>(G202*1.33+H202*1.67+I202*2)/D202</f>
        <v>0</v>
      </c>
      <c r="M202" s="18">
        <f>L202+E202</f>
        <v>0.8</v>
      </c>
    </row>
    <row r="203" ht="15" customHeight="1">
      <c r="A203" t="s" s="30">
        <v>76</v>
      </c>
      <c r="B203" s="12">
        <v>2017</v>
      </c>
      <c r="C203" s="12">
        <f>'2017 - 2017 - Field of Dreamers'!C38</f>
        <v>60</v>
      </c>
      <c r="D203" s="12">
        <f>'2017 - 2017 - Field of Dreamers'!D38</f>
        <v>29</v>
      </c>
      <c r="E203" s="12">
        <f>'2017 - 2017 - Field of Dreamers'!E38</f>
        <v>0.483333333333333</v>
      </c>
      <c r="F203" s="12">
        <f>'2017 - 2017 - Field of Dreamers'!F38</f>
        <v>28</v>
      </c>
      <c r="G203" s="12">
        <f>'2017 - 2017 - Field of Dreamers'!G38</f>
        <v>1</v>
      </c>
      <c r="H203" s="12">
        <f>'2017 - 2017 - Field of Dreamers'!H38</f>
        <v>0</v>
      </c>
      <c r="I203" s="12">
        <f>'2017 - 2017 - Field of Dreamers'!I38</f>
        <v>0</v>
      </c>
      <c r="J203" s="12">
        <f>'2017 - 2017 - Field of Dreamers'!J38</f>
        <v>19</v>
      </c>
      <c r="K203" s="12">
        <f>'2017 - 2017 - Field of Dreamers'!K38</f>
        <v>18</v>
      </c>
      <c r="L203" s="12">
        <f>'2017 - 2017 - Field of Dreamers'!L38</f>
        <v>0.0459655172413793</v>
      </c>
      <c r="M203" s="12">
        <f>'2017 - 2017 - Field of Dreamers'!M38</f>
        <v>0.529298850574712</v>
      </c>
    </row>
    <row r="204" ht="15" customHeight="1">
      <c r="A204" t="s" s="30">
        <v>76</v>
      </c>
      <c r="B204" s="12">
        <f>'2018 Field of Dreamers - 2018 -'!B36</f>
        <v>2018</v>
      </c>
      <c r="C204" s="12">
        <f>'2018 Field of Dreamers - 2018 -'!C36</f>
        <v>42</v>
      </c>
      <c r="D204" s="12">
        <f>'2018 Field of Dreamers - 2018 -'!D36</f>
        <v>23</v>
      </c>
      <c r="E204" s="12">
        <f>'2018 Field of Dreamers - 2018 -'!E36</f>
        <v>0.547619047619048</v>
      </c>
      <c r="F204" s="12">
        <f>'2018 Field of Dreamers - 2018 -'!F36</f>
        <v>21</v>
      </c>
      <c r="G204" s="12">
        <f>'2018 Field of Dreamers - 2018 -'!G36</f>
        <v>2</v>
      </c>
      <c r="H204" s="12">
        <f>'2018 Field of Dreamers - 2018 -'!H36</f>
        <v>0</v>
      </c>
      <c r="I204" s="12">
        <f>'2018 Field of Dreamers - 2018 -'!I36</f>
        <v>0</v>
      </c>
      <c r="J204" s="12">
        <f>'2018 Field of Dreamers - 2018 -'!J36</f>
        <v>12</v>
      </c>
      <c r="K204" s="12">
        <f>'2018 Field of Dreamers - 2018 -'!K36</f>
        <v>13</v>
      </c>
      <c r="L204" s="12">
        <f>'2018 Field of Dreamers - 2018 -'!L36</f>
        <v>0.115913043478261</v>
      </c>
      <c r="M204" s="12">
        <f>'2018 Field of Dreamers - 2018 -'!M36</f>
        <v>0.663532091097309</v>
      </c>
    </row>
    <row r="205" ht="15" customHeight="1">
      <c r="A205" t="s" s="30">
        <v>143</v>
      </c>
      <c r="B205" s="12">
        <v>2017</v>
      </c>
      <c r="C205" s="12">
        <f>'2017 - 2017 - Field of Dreamers'!C39</f>
        <v>63</v>
      </c>
      <c r="D205" s="12">
        <f>'2017 - 2017 - Field of Dreamers'!D39</f>
        <v>37</v>
      </c>
      <c r="E205" s="12">
        <f>'2017 - 2017 - Field of Dreamers'!E39</f>
        <v>0.587301587301587</v>
      </c>
      <c r="F205" s="12">
        <f>'2017 - 2017 - Field of Dreamers'!F39</f>
        <v>34</v>
      </c>
      <c r="G205" s="12">
        <f>'2017 - 2017 - Field of Dreamers'!G39</f>
        <v>2</v>
      </c>
      <c r="H205" s="12">
        <f>'2017 - 2017 - Field of Dreamers'!H39</f>
        <v>1</v>
      </c>
      <c r="I205" s="12">
        <f>'2017 - 2017 - Field of Dreamers'!I39</f>
        <v>0</v>
      </c>
      <c r="J205" s="12">
        <f>'2017 - 2017 - Field of Dreamers'!J39</f>
        <v>21</v>
      </c>
      <c r="K205" s="12">
        <f>'2017 - 2017 - Field of Dreamers'!K39</f>
        <v>18</v>
      </c>
      <c r="L205" s="12">
        <f>'2017 - 2017 - Field of Dreamers'!L39</f>
        <v>0.117108108108108</v>
      </c>
      <c r="M205" s="12">
        <f>'2017 - 2017 - Field of Dreamers'!M39</f>
        <v>0.704409695409695</v>
      </c>
    </row>
    <row r="206" ht="15" customHeight="1">
      <c r="A206" t="s" s="30">
        <v>143</v>
      </c>
      <c r="B206" s="12">
        <f>'2018 Field of Dreamers - 2018 -'!B43</f>
        <v>2018</v>
      </c>
      <c r="C206" s="12">
        <f>'2018 Field of Dreamers - 2018 -'!C43</f>
        <v>21</v>
      </c>
      <c r="D206" s="12">
        <f>'2018 Field of Dreamers - 2018 -'!D43</f>
        <v>15</v>
      </c>
      <c r="E206" s="12">
        <f>'2018 Field of Dreamers - 2018 -'!E43</f>
        <v>0.714285714285714</v>
      </c>
      <c r="F206" s="12">
        <f>'2018 Field of Dreamers - 2018 -'!F43</f>
        <v>10</v>
      </c>
      <c r="G206" s="12">
        <f>'2018 Field of Dreamers - 2018 -'!G43</f>
        <v>5</v>
      </c>
      <c r="H206" s="12">
        <f>'2018 Field of Dreamers - 2018 -'!H43</f>
        <v>0</v>
      </c>
      <c r="I206" s="12">
        <f>'2018 Field of Dreamers - 2018 -'!I43</f>
        <v>0</v>
      </c>
      <c r="J206" s="12">
        <f>'2018 Field of Dreamers - 2018 -'!J43</f>
        <v>9</v>
      </c>
      <c r="K206" s="12">
        <f>'2018 Field of Dreamers - 2018 -'!K43</f>
        <v>9</v>
      </c>
      <c r="L206" s="12">
        <f>'2018 Field of Dreamers - 2018 -'!L43</f>
        <v>0.444333333333333</v>
      </c>
      <c r="M206" s="12">
        <f>'2018 Field of Dreamers - 2018 -'!M43</f>
        <v>1.15861904761905</v>
      </c>
    </row>
    <row r="207" ht="15" customHeight="1">
      <c r="A207" t="s" s="30">
        <v>141</v>
      </c>
      <c r="B207" s="12">
        <v>2017</v>
      </c>
      <c r="C207" s="12">
        <f>'2017 - 2017 - Field of Dreamers'!C40</f>
        <v>47</v>
      </c>
      <c r="D207" s="12">
        <f>'2017 - 2017 - Field of Dreamers'!D40</f>
        <v>32</v>
      </c>
      <c r="E207" s="12">
        <f>'2017 - 2017 - Field of Dreamers'!E40</f>
        <v>0.680851063829787</v>
      </c>
      <c r="F207" s="12">
        <f>'2017 - 2017 - Field of Dreamers'!F40</f>
        <v>20</v>
      </c>
      <c r="G207" s="12">
        <f>'2017 - 2017 - Field of Dreamers'!G40</f>
        <v>7</v>
      </c>
      <c r="H207" s="12">
        <f>'2017 - 2017 - Field of Dreamers'!H40</f>
        <v>2</v>
      </c>
      <c r="I207" s="12">
        <f>'2017 - 2017 - Field of Dreamers'!I40</f>
        <v>3</v>
      </c>
      <c r="J207" s="12">
        <f>'2017 - 2017 - Field of Dreamers'!J40</f>
        <v>14</v>
      </c>
      <c r="K207" s="12">
        <f>'2017 - 2017 - Field of Dreamers'!K40</f>
        <v>18</v>
      </c>
      <c r="L207" s="12">
        <f>'2017 - 2017 - Field of Dreamers'!L40</f>
        <v>0.58328125</v>
      </c>
      <c r="M207" s="12">
        <f>'2017 - 2017 - Field of Dreamers'!M40</f>
        <v>1.26413231382979</v>
      </c>
    </row>
    <row r="208" ht="15" customHeight="1">
      <c r="A208" t="s" s="30">
        <v>141</v>
      </c>
      <c r="B208" s="12">
        <f>'2018 Field of Dreamers - 2018 -'!B60</f>
        <v>2018</v>
      </c>
      <c r="C208" s="46">
        <f>'2018 Field of Dreamers - 2018 -'!C60</f>
        <v>38</v>
      </c>
      <c r="D208" s="47">
        <f>'2018 Field of Dreamers - 2018 -'!D60</f>
        <v>27</v>
      </c>
      <c r="E208" s="344">
        <f>'2018 Field of Dreamers - 2018 -'!E60</f>
        <v>0.710526315789474</v>
      </c>
      <c r="F208" s="46">
        <f>'2018 Field of Dreamers - 2018 -'!F60</f>
        <v>26</v>
      </c>
      <c r="G208" s="49">
        <f>'2018 Field of Dreamers - 2018 -'!G60</f>
        <v>1</v>
      </c>
      <c r="H208" s="49">
        <f>'2018 Field of Dreamers - 2018 -'!H60</f>
        <v>0</v>
      </c>
      <c r="I208" s="49">
        <f>'2018 Field of Dreamers - 2018 -'!I60</f>
        <v>0</v>
      </c>
      <c r="J208" s="49">
        <f>'2018 Field of Dreamers - 2018 -'!J60</f>
        <v>12</v>
      </c>
      <c r="K208" s="47">
        <f>'2018 Field of Dreamers - 2018 -'!K60</f>
        <v>13</v>
      </c>
      <c r="L208" s="345">
        <f>'2018 Field of Dreamers - 2018 -'!L60</f>
        <v>0</v>
      </c>
      <c r="M208" s="14">
        <f>'2018 Field of Dreamers - 2018 -'!M60</f>
        <v>0.710526315789474</v>
      </c>
    </row>
    <row r="209" ht="15" customHeight="1">
      <c r="A209" t="s" s="30">
        <v>78</v>
      </c>
      <c r="B209" s="12">
        <v>2013</v>
      </c>
      <c r="C209" s="12">
        <v>17</v>
      </c>
      <c r="D209" s="12">
        <v>9</v>
      </c>
      <c r="E209" s="36">
        <f>D209/C209</f>
        <v>0.529411764705882</v>
      </c>
      <c r="F209" s="37">
        <v>7</v>
      </c>
      <c r="G209" s="12">
        <v>2</v>
      </c>
      <c r="H209" s="12">
        <v>0</v>
      </c>
      <c r="I209" s="12">
        <v>0</v>
      </c>
      <c r="J209" s="12">
        <v>6</v>
      </c>
      <c r="K209" s="12">
        <v>7</v>
      </c>
      <c r="L209" s="15">
        <f>(G209*1.33+H209*1.67+I209*2)/D209</f>
        <v>0.295555555555556</v>
      </c>
      <c r="M209" s="16">
        <f>L209+E209</f>
        <v>0.824967320261438</v>
      </c>
    </row>
    <row r="210" ht="15" customHeight="1">
      <c r="A210" t="s" s="30">
        <v>78</v>
      </c>
      <c r="B210" s="12">
        <v>2014</v>
      </c>
      <c r="C210" s="12">
        <v>18</v>
      </c>
      <c r="D210" s="12">
        <v>9</v>
      </c>
      <c r="E210" s="36">
        <f>D210/C210</f>
        <v>0.5</v>
      </c>
      <c r="F210" s="37">
        <v>8</v>
      </c>
      <c r="G210" s="12">
        <v>1</v>
      </c>
      <c r="H210" s="12">
        <v>0</v>
      </c>
      <c r="I210" s="12">
        <v>0</v>
      </c>
      <c r="J210" s="12">
        <v>2</v>
      </c>
      <c r="K210" s="12">
        <v>2</v>
      </c>
      <c r="L210" s="15">
        <f>(G210*1.33+H210*1.67+I210*2)/D210</f>
        <v>0.147777777777778</v>
      </c>
      <c r="M210" s="16">
        <f>L210+E210</f>
        <v>0.647777777777778</v>
      </c>
    </row>
    <row r="211" ht="15" customHeight="1">
      <c r="A211" t="s" s="30">
        <v>78</v>
      </c>
      <c r="B211" s="12">
        <v>2015</v>
      </c>
      <c r="C211" s="46">
        <v>18</v>
      </c>
      <c r="D211" s="47">
        <v>10</v>
      </c>
      <c r="E211" s="38">
        <f>D211/C211</f>
        <v>0.555555555555556</v>
      </c>
      <c r="F211" s="48">
        <v>10</v>
      </c>
      <c r="G211" s="49">
        <v>0</v>
      </c>
      <c r="H211" s="49">
        <v>0</v>
      </c>
      <c r="I211" s="49">
        <v>0</v>
      </c>
      <c r="J211" s="49">
        <v>5</v>
      </c>
      <c r="K211" s="47">
        <v>3</v>
      </c>
      <c r="L211" s="17">
        <f>(G211*1.33+H211*1.67+I211*2)/D211</f>
        <v>0</v>
      </c>
      <c r="M211" s="18">
        <f>L211+E211</f>
        <v>0.555555555555556</v>
      </c>
    </row>
    <row r="212" ht="15" customHeight="1">
      <c r="A212" t="s" s="30">
        <v>78</v>
      </c>
      <c r="B212" s="12">
        <v>2017</v>
      </c>
      <c r="C212" s="12">
        <f>'2017 - 2017 - Field of Dreamers'!C41</f>
        <v>56</v>
      </c>
      <c r="D212" s="12">
        <f>'2017 - 2017 - Field of Dreamers'!D41</f>
        <v>35</v>
      </c>
      <c r="E212" s="12">
        <f>'2017 - 2017 - Field of Dreamers'!E41</f>
        <v>0.625</v>
      </c>
      <c r="F212" s="12">
        <f>'2017 - 2017 - Field of Dreamers'!F41</f>
        <v>29</v>
      </c>
      <c r="G212" s="12">
        <f>'2017 - 2017 - Field of Dreamers'!G41</f>
        <v>5</v>
      </c>
      <c r="H212" s="12">
        <f>'2017 - 2017 - Field of Dreamers'!H41</f>
        <v>1</v>
      </c>
      <c r="I212" s="12">
        <f>'2017 - 2017 - Field of Dreamers'!I41</f>
        <v>0</v>
      </c>
      <c r="J212" s="12">
        <f>'2017 - 2017 - Field of Dreamers'!J41</f>
        <v>9</v>
      </c>
      <c r="K212" s="12">
        <f>'2017 - 2017 - Field of Dreamers'!K41</f>
        <v>20</v>
      </c>
      <c r="L212" s="12">
        <f>'2017 - 2017 - Field of Dreamers'!L41</f>
        <v>0.238057142857143</v>
      </c>
      <c r="M212" s="12">
        <f>'2017 - 2017 - Field of Dreamers'!M41</f>
        <v>0.863057142857143</v>
      </c>
    </row>
    <row r="213" ht="15" customHeight="1">
      <c r="A213" t="s" s="30">
        <v>78</v>
      </c>
      <c r="B213" s="12">
        <f>'2018 Field of Dreamers - 2018 -'!B22</f>
        <v>2018</v>
      </c>
      <c r="C213" s="12">
        <f>'2018 Field of Dreamers - 2018 -'!C22</f>
        <v>21</v>
      </c>
      <c r="D213" s="12">
        <f>'2018 Field of Dreamers - 2018 -'!D22</f>
        <v>10</v>
      </c>
      <c r="E213" s="344">
        <f>'2018 Field of Dreamers - 2018 -'!E22</f>
        <v>0.476190476190476</v>
      </c>
      <c r="F213" s="344">
        <f>'2018 Field of Dreamers - 2018 -'!F22</f>
        <v>9</v>
      </c>
      <c r="G213" s="12">
        <f>'2018 Field of Dreamers - 2018 -'!G22</f>
        <v>1</v>
      </c>
      <c r="H213" s="12">
        <f>'2018 Field of Dreamers - 2018 -'!H22</f>
        <v>0</v>
      </c>
      <c r="I213" s="12">
        <f>'2018 Field of Dreamers - 2018 -'!I22</f>
        <v>0</v>
      </c>
      <c r="J213" s="12">
        <f>'2018 Field of Dreamers - 2018 -'!J22</f>
        <v>6</v>
      </c>
      <c r="K213" s="12">
        <f>'2018 Field of Dreamers - 2018 -'!K22</f>
        <v>8</v>
      </c>
      <c r="L213" s="345">
        <f>'2018 Field of Dreamers - 2018 -'!L22</f>
        <v>0.1333</v>
      </c>
      <c r="M213" s="14">
        <f>'2018 Field of Dreamers - 2018 -'!M22</f>
        <v>0.609490476190476</v>
      </c>
    </row>
    <row r="214" ht="15" customHeight="1">
      <c r="A214" t="s" s="31">
        <v>34</v>
      </c>
      <c r="B214" s="12">
        <v>2007</v>
      </c>
      <c r="C214" s="12">
        <v>50</v>
      </c>
      <c r="D214" s="12">
        <v>26</v>
      </c>
      <c r="E214" s="15">
        <f>D214/C214</f>
        <v>0.52</v>
      </c>
      <c r="F214" s="16">
        <v>23</v>
      </c>
      <c r="G214" s="12">
        <v>3</v>
      </c>
      <c r="H214" s="12">
        <v>0</v>
      </c>
      <c r="I214" s="12">
        <v>0</v>
      </c>
      <c r="J214" s="12">
        <v>12</v>
      </c>
      <c r="K214" s="12">
        <v>14</v>
      </c>
      <c r="L214" s="15">
        <f>(G214*1.33+H214*1.67+I214*2)/D214</f>
        <v>0.153461538461538</v>
      </c>
      <c r="M214" s="16">
        <f>L214+E214</f>
        <v>0.673461538461538</v>
      </c>
    </row>
    <row r="215" ht="15" customHeight="1">
      <c r="A215" t="s" s="30">
        <v>34</v>
      </c>
      <c r="B215" s="12">
        <v>2008</v>
      </c>
      <c r="C215" s="12">
        <v>19</v>
      </c>
      <c r="D215" s="12">
        <v>5</v>
      </c>
      <c r="E215" s="15">
        <f>D215/C215</f>
        <v>0.263157894736842</v>
      </c>
      <c r="F215" s="16">
        <v>4</v>
      </c>
      <c r="G215" s="12">
        <v>1</v>
      </c>
      <c r="H215" s="12">
        <v>0</v>
      </c>
      <c r="I215" s="12">
        <v>0</v>
      </c>
      <c r="J215" s="12">
        <v>0</v>
      </c>
      <c r="K215" s="12">
        <v>1</v>
      </c>
      <c r="L215" s="15">
        <f>(G215*1.33+H215*1.67+I215*2)/D215</f>
        <v>0.266</v>
      </c>
      <c r="M215" s="16">
        <f>L215+E215</f>
        <v>0.529157894736842</v>
      </c>
    </row>
    <row r="216" ht="15" customHeight="1">
      <c r="A216" t="s" s="30">
        <v>34</v>
      </c>
      <c r="B216" s="12">
        <v>2009</v>
      </c>
      <c r="C216" s="12">
        <v>28</v>
      </c>
      <c r="D216" s="12">
        <v>9</v>
      </c>
      <c r="E216" s="36">
        <f>D216/C216</f>
        <v>0.321428571428571</v>
      </c>
      <c r="F216" s="348">
        <v>6</v>
      </c>
      <c r="G216" s="12">
        <v>3</v>
      </c>
      <c r="H216" s="12">
        <v>0</v>
      </c>
      <c r="I216" s="12">
        <v>0</v>
      </c>
      <c r="J216" s="12">
        <v>5</v>
      </c>
      <c r="K216" s="12">
        <v>5</v>
      </c>
      <c r="L216" s="15">
        <f>(G216*1.33+H216*1.67+I216*2)/D216</f>
        <v>0.443333333333333</v>
      </c>
      <c r="M216" s="16">
        <f>L216+E216</f>
        <v>0.764761904761904</v>
      </c>
    </row>
    <row r="217" ht="15" customHeight="1">
      <c r="A217" t="s" s="30">
        <v>34</v>
      </c>
      <c r="B217" s="12">
        <v>2010</v>
      </c>
      <c r="C217" s="12">
        <v>7</v>
      </c>
      <c r="D217" s="12">
        <v>1</v>
      </c>
      <c r="E217" s="36">
        <f>D217/C217</f>
        <v>0.142857142857143</v>
      </c>
      <c r="F217" s="350">
        <v>0</v>
      </c>
      <c r="G217" s="12">
        <v>1</v>
      </c>
      <c r="H217" s="12">
        <v>0</v>
      </c>
      <c r="I217" s="12">
        <v>0</v>
      </c>
      <c r="J217" s="12">
        <v>1</v>
      </c>
      <c r="K217" s="12">
        <v>0</v>
      </c>
      <c r="L217" s="15">
        <f>(G217*1.33+H217*1.67+I217*2)/D217</f>
        <v>1.33</v>
      </c>
      <c r="M217" s="16">
        <f>L217+E217</f>
        <v>1.47285714285714</v>
      </c>
    </row>
    <row r="218" ht="15" customHeight="1">
      <c r="A218" t="s" s="31">
        <v>27</v>
      </c>
      <c r="B218" s="12">
        <v>2007</v>
      </c>
      <c r="C218" s="12">
        <v>47</v>
      </c>
      <c r="D218" s="12">
        <v>34</v>
      </c>
      <c r="E218" s="15">
        <f>D218/C218</f>
        <v>0.723404255319149</v>
      </c>
      <c r="F218" s="16">
        <v>28</v>
      </c>
      <c r="G218" s="12">
        <v>4</v>
      </c>
      <c r="H218" s="12">
        <v>0</v>
      </c>
      <c r="I218" s="12">
        <v>2</v>
      </c>
      <c r="J218" s="12">
        <v>20</v>
      </c>
      <c r="K218" s="12">
        <v>16</v>
      </c>
      <c r="L218" s="15">
        <f>(G218*1.33+H218*1.67+I218*2)/D218</f>
        <v>0.274117647058824</v>
      </c>
      <c r="M218" s="16">
        <f>L218+E218</f>
        <v>0.997521902377973</v>
      </c>
    </row>
    <row r="219" ht="15" customHeight="1">
      <c r="A219" t="s" s="30">
        <v>106</v>
      </c>
      <c r="B219" s="12">
        <v>2016</v>
      </c>
      <c r="C219" s="12">
        <v>9</v>
      </c>
      <c r="D219" s="12">
        <v>6</v>
      </c>
      <c r="E219" s="38">
        <f>D219/C219</f>
        <v>0.666666666666667</v>
      </c>
      <c r="F219" s="348">
        <v>2</v>
      </c>
      <c r="G219" s="12">
        <v>3</v>
      </c>
      <c r="H219" s="12">
        <v>0</v>
      </c>
      <c r="I219" s="12">
        <v>1</v>
      </c>
      <c r="J219" s="12">
        <v>6</v>
      </c>
      <c r="K219" s="12">
        <v>4</v>
      </c>
      <c r="L219" s="17">
        <f>(G219*1.33+H219*1.67+I219*2)/D219</f>
        <v>0.998333333333333</v>
      </c>
      <c r="M219" s="18">
        <f>L219+E219</f>
        <v>1.665</v>
      </c>
    </row>
    <row r="220" ht="15" customHeight="1">
      <c r="A220" t="s" s="30">
        <v>106</v>
      </c>
      <c r="B220" s="12">
        <v>2017</v>
      </c>
      <c r="C220" s="12">
        <f>'2017 - 2017 - Field of Dreamers'!C42</f>
        <v>43</v>
      </c>
      <c r="D220" s="12">
        <f>'2017 - 2017 - Field of Dreamers'!D42</f>
        <v>32</v>
      </c>
      <c r="E220" s="12">
        <f>'2017 - 2017 - Field of Dreamers'!E42</f>
        <v>0.744186046511628</v>
      </c>
      <c r="F220" s="12">
        <f>'2017 - 2017 - Field of Dreamers'!F42</f>
        <v>15</v>
      </c>
      <c r="G220" s="12">
        <f>'2017 - 2017 - Field of Dreamers'!G42</f>
        <v>8</v>
      </c>
      <c r="H220" s="12">
        <f>'2017 - 2017 - Field of Dreamers'!H42</f>
        <v>2</v>
      </c>
      <c r="I220" s="12">
        <f>'2017 - 2017 - Field of Dreamers'!I42</f>
        <v>7</v>
      </c>
      <c r="J220" s="12">
        <f>'2017 - 2017 - Field of Dreamers'!J42</f>
        <v>28</v>
      </c>
      <c r="K220" s="12">
        <f>'2017 - 2017 - Field of Dreamers'!K42</f>
        <v>21</v>
      </c>
      <c r="L220" s="12">
        <f>'2017 - 2017 - Field of Dreamers'!L42</f>
        <v>0.8749375</v>
      </c>
      <c r="M220" s="12">
        <f>'2017 - 2017 - Field of Dreamers'!M42</f>
        <v>1.61912354651163</v>
      </c>
    </row>
    <row r="221" ht="15" customHeight="1">
      <c r="A221" t="s" s="30">
        <v>106</v>
      </c>
      <c r="B221" s="12">
        <f>'2018 Field of Dreamers - 2018 -'!B40</f>
        <v>2018</v>
      </c>
      <c r="C221" s="12">
        <f>'2018 Field of Dreamers - 2018 -'!C40</f>
        <v>44</v>
      </c>
      <c r="D221" s="12">
        <f>'2018 Field of Dreamers - 2018 -'!D40</f>
        <v>31</v>
      </c>
      <c r="E221" s="12">
        <f>'2018 Field of Dreamers - 2018 -'!E40</f>
        <v>0.704545454545455</v>
      </c>
      <c r="F221" s="12">
        <f>'2018 Field of Dreamers - 2018 -'!F40</f>
        <v>26</v>
      </c>
      <c r="G221" s="12">
        <f>'2018 Field of Dreamers - 2018 -'!G40</f>
        <v>4</v>
      </c>
      <c r="H221" s="12">
        <f>'2018 Field of Dreamers - 2018 -'!H40</f>
        <v>0</v>
      </c>
      <c r="I221" s="12">
        <f>'2018 Field of Dreamers - 2018 -'!I40</f>
        <v>1</v>
      </c>
      <c r="J221" s="12">
        <f>'2018 Field of Dreamers - 2018 -'!J40</f>
        <v>17</v>
      </c>
      <c r="K221" s="12">
        <f>'2018 Field of Dreamers - 2018 -'!K40</f>
        <v>20</v>
      </c>
      <c r="L221" s="46">
        <f>'2018 Field of Dreamers - 2018 -'!L40</f>
        <v>0.236516129032258</v>
      </c>
      <c r="M221" s="47">
        <f>'2018 Field of Dreamers - 2018 -'!M40</f>
        <v>0.941061583577713</v>
      </c>
    </row>
    <row r="222" ht="15" customHeight="1">
      <c r="A222" t="s" s="30">
        <v>202</v>
      </c>
      <c r="B222" s="12">
        <f>'2018 Field of Dreamers - 2018 -'!B57</f>
        <v>2018</v>
      </c>
      <c r="C222" s="12">
        <f>'2018 Field of Dreamers - 2018 -'!C57</f>
        <v>50</v>
      </c>
      <c r="D222" s="12">
        <f>'2018 Field of Dreamers - 2018 -'!D57</f>
        <v>33</v>
      </c>
      <c r="E222" s="12">
        <f>'2018 Field of Dreamers - 2018 -'!E57</f>
        <v>0.66</v>
      </c>
      <c r="F222" s="12">
        <f>'2018 Field of Dreamers - 2018 -'!F57</f>
        <v>22</v>
      </c>
      <c r="G222" s="12">
        <f>'2018 Field of Dreamers - 2018 -'!G57</f>
        <v>9</v>
      </c>
      <c r="H222" s="12">
        <f>'2018 Field of Dreamers - 2018 -'!H57</f>
        <v>0</v>
      </c>
      <c r="I222" s="12">
        <f>'2018 Field of Dreamers - 2018 -'!I57</f>
        <v>2</v>
      </c>
      <c r="J222" s="12">
        <f>'2018 Field of Dreamers - 2018 -'!J57</f>
        <v>11</v>
      </c>
      <c r="K222" s="12">
        <f>'2018 Field of Dreamers - 2018 -'!K57</f>
        <v>18</v>
      </c>
      <c r="L222" s="12">
        <f>'2018 Field of Dreamers - 2018 -'!L57</f>
        <v>0.484757575757576</v>
      </c>
      <c r="M222" s="12">
        <f>'2018 Field of Dreamers - 2018 -'!M57</f>
        <v>1.14475757575758</v>
      </c>
    </row>
    <row r="223" ht="15" customHeight="1">
      <c r="A223" t="s" s="30">
        <v>79</v>
      </c>
      <c r="B223" s="12">
        <v>2013</v>
      </c>
      <c r="C223" s="12">
        <v>11</v>
      </c>
      <c r="D223" s="12">
        <v>5</v>
      </c>
      <c r="E223" s="35">
        <f>D223/C223</f>
        <v>0.454545454545455</v>
      </c>
      <c r="F223" s="37">
        <v>5</v>
      </c>
      <c r="G223" s="12">
        <v>0</v>
      </c>
      <c r="H223" s="12">
        <v>0</v>
      </c>
      <c r="I223" s="12">
        <v>0</v>
      </c>
      <c r="J223" s="12">
        <v>1</v>
      </c>
      <c r="K223" s="12">
        <v>3</v>
      </c>
      <c r="L223" s="13">
        <f>(G223*1.33+H223*1.67+I223*2)/D223</f>
        <v>0</v>
      </c>
      <c r="M223" s="14">
        <f>L223+E223</f>
        <v>0.454545454545455</v>
      </c>
    </row>
    <row r="224" ht="15" customHeight="1">
      <c r="A224" t="s" s="30">
        <v>79</v>
      </c>
      <c r="B224" s="12">
        <v>2014</v>
      </c>
      <c r="C224" s="12">
        <v>37</v>
      </c>
      <c r="D224" s="12">
        <v>27</v>
      </c>
      <c r="E224" s="36">
        <f>D224/C224</f>
        <v>0.72972972972973</v>
      </c>
      <c r="F224" s="37">
        <v>25</v>
      </c>
      <c r="G224" s="12">
        <v>2</v>
      </c>
      <c r="H224" s="12">
        <v>0</v>
      </c>
      <c r="I224" s="12">
        <v>0</v>
      </c>
      <c r="J224" s="12">
        <v>4</v>
      </c>
      <c r="K224" s="12">
        <v>11</v>
      </c>
      <c r="L224" s="15">
        <f>(G224*1.33+H224*1.67+I224*2)/D224</f>
        <v>0.09851851851851851</v>
      </c>
      <c r="M224" s="16">
        <f>L224+E224</f>
        <v>0.8282482482482491</v>
      </c>
    </row>
    <row r="225" ht="15" customHeight="1">
      <c r="A225" t="s" s="30">
        <v>79</v>
      </c>
      <c r="B225" s="12">
        <v>2015</v>
      </c>
      <c r="C225" s="12">
        <v>15</v>
      </c>
      <c r="D225" s="12">
        <v>9</v>
      </c>
      <c r="E225" s="36">
        <f>D225/C225</f>
        <v>0.6</v>
      </c>
      <c r="F225" s="37">
        <v>8</v>
      </c>
      <c r="G225" s="12">
        <v>1</v>
      </c>
      <c r="H225" s="12">
        <v>0</v>
      </c>
      <c r="I225" s="12">
        <v>0</v>
      </c>
      <c r="J225" s="12">
        <v>5</v>
      </c>
      <c r="K225" s="12">
        <v>5</v>
      </c>
      <c r="L225" s="15">
        <f>(G225*1.33+H225*1.67+I225*2)/D225</f>
        <v>0.147777777777778</v>
      </c>
      <c r="M225" s="16">
        <f>L225+E225</f>
        <v>0.747777777777778</v>
      </c>
    </row>
    <row r="226" ht="15" customHeight="1">
      <c r="A226" t="s" s="30">
        <v>79</v>
      </c>
      <c r="B226" s="12">
        <v>2016</v>
      </c>
      <c r="C226" s="12">
        <v>42</v>
      </c>
      <c r="D226" s="12">
        <v>28</v>
      </c>
      <c r="E226" s="38">
        <f>D226/C226</f>
        <v>0.666666666666667</v>
      </c>
      <c r="F226" s="37">
        <v>24</v>
      </c>
      <c r="G226" s="12">
        <v>4</v>
      </c>
      <c r="H226" s="12">
        <v>0</v>
      </c>
      <c r="I226" s="12">
        <v>0</v>
      </c>
      <c r="J226" s="12">
        <v>6</v>
      </c>
      <c r="K226" s="12">
        <v>20</v>
      </c>
      <c r="L226" s="17">
        <f>(G226*1.33+H226*1.67+I226*2)/D226</f>
        <v>0.19</v>
      </c>
      <c r="M226" s="18">
        <f>L226+E226</f>
        <v>0.856666666666667</v>
      </c>
    </row>
    <row r="227" ht="15" customHeight="1">
      <c r="A227" t="s" s="30">
        <v>79</v>
      </c>
      <c r="B227" s="12">
        <v>2017</v>
      </c>
      <c r="C227" s="12">
        <f>'2017 - 2017 - Field of Dreamers'!C43</f>
        <v>57</v>
      </c>
      <c r="D227" s="12">
        <f>'2017 - 2017 - Field of Dreamers'!D43</f>
        <v>43</v>
      </c>
      <c r="E227" s="12">
        <f>'2017 - 2017 - Field of Dreamers'!E43</f>
        <v>0.754385964912281</v>
      </c>
      <c r="F227" s="12">
        <f>'2017 - 2017 - Field of Dreamers'!F43</f>
        <v>31</v>
      </c>
      <c r="G227" s="12">
        <f>'2017 - 2017 - Field of Dreamers'!G43</f>
        <v>10</v>
      </c>
      <c r="H227" s="12">
        <f>'2017 - 2017 - Field of Dreamers'!H43</f>
        <v>1</v>
      </c>
      <c r="I227" s="12">
        <f>'2017 - 2017 - Field of Dreamers'!I43</f>
        <v>1</v>
      </c>
      <c r="J227" s="12">
        <f>'2017 - 2017 - Field of Dreamers'!J43</f>
        <v>18</v>
      </c>
      <c r="K227" s="12">
        <f>'2017 - 2017 - Field of Dreamers'!K43</f>
        <v>24</v>
      </c>
      <c r="L227" s="12">
        <f>'2017 - 2017 - Field of Dreamers'!L43</f>
        <v>0.395279069767442</v>
      </c>
      <c r="M227" s="12">
        <f>'2017 - 2017 - Field of Dreamers'!M43</f>
        <v>1.14966503467972</v>
      </c>
    </row>
    <row r="228" ht="15" customHeight="1">
      <c r="A228" t="s" s="30">
        <v>79</v>
      </c>
      <c r="B228" s="12">
        <f>'2018 Field of Dreamers - 2018 -'!B15</f>
        <v>2018</v>
      </c>
      <c r="C228" s="12">
        <f>'2018 Field of Dreamers - 2018 -'!C15</f>
        <v>60</v>
      </c>
      <c r="D228" s="12">
        <f>'2018 Field of Dreamers - 2018 -'!D15</f>
        <v>37</v>
      </c>
      <c r="E228" s="12">
        <f>'2018 Field of Dreamers - 2018 -'!E15</f>
        <v>0.616666666666667</v>
      </c>
      <c r="F228" s="12">
        <f>'2018 Field of Dreamers - 2018 -'!F15</f>
        <v>31</v>
      </c>
      <c r="G228" s="12">
        <f>'2018 Field of Dreamers - 2018 -'!G15</f>
        <v>5</v>
      </c>
      <c r="H228" s="12">
        <f>'2018 Field of Dreamers - 2018 -'!H15</f>
        <v>0</v>
      </c>
      <c r="I228" s="12">
        <f>'2018 Field of Dreamers - 2018 -'!I15</f>
        <v>1</v>
      </c>
      <c r="J228" s="12">
        <f>'2018 Field of Dreamers - 2018 -'!J15</f>
        <v>15</v>
      </c>
      <c r="K228" s="12">
        <f>'2018 Field of Dreamers - 2018 -'!K15</f>
        <v>20</v>
      </c>
      <c r="L228" s="12">
        <f>'2018 Field of Dreamers - 2018 -'!L15</f>
        <v>0.234189189189189</v>
      </c>
      <c r="M228" s="12">
        <f>'2018 Field of Dreamers - 2018 -'!M15</f>
        <v>0.850855855855856</v>
      </c>
    </row>
    <row r="229" ht="15" customHeight="1">
      <c r="A229" t="s" s="30">
        <v>197</v>
      </c>
      <c r="B229" s="12">
        <v>2017</v>
      </c>
      <c r="C229" s="12">
        <f>'2017 - 2017 - Field of Dreamers'!C44</f>
        <v>53</v>
      </c>
      <c r="D229" s="12">
        <f>'2017 - 2017 - Field of Dreamers'!D44</f>
        <v>28</v>
      </c>
      <c r="E229" s="12">
        <f>'2017 - 2017 - Field of Dreamers'!E44</f>
        <v>0.528301886792453</v>
      </c>
      <c r="F229" s="12">
        <f>'2017 - 2017 - Field of Dreamers'!F44</f>
        <v>24</v>
      </c>
      <c r="G229" s="12">
        <f>'2017 - 2017 - Field of Dreamers'!G44</f>
        <v>4</v>
      </c>
      <c r="H229" s="12">
        <f>'2017 - 2017 - Field of Dreamers'!H44</f>
        <v>0</v>
      </c>
      <c r="I229" s="12">
        <f>'2017 - 2017 - Field of Dreamers'!I44</f>
        <v>0</v>
      </c>
      <c r="J229" s="12">
        <f>'2017 - 2017 - Field of Dreamers'!J44</f>
        <v>12</v>
      </c>
      <c r="K229" s="12">
        <f>'2017 - 2017 - Field of Dreamers'!K44</f>
        <v>12</v>
      </c>
      <c r="L229" s="12">
        <f>'2017 - 2017 - Field of Dreamers'!L44</f>
        <v>0.190428571428571</v>
      </c>
      <c r="M229" s="12">
        <f>'2017 - 2017 - Field of Dreamers'!M44</f>
        <v>0.718730458221024</v>
      </c>
    </row>
    <row r="230" ht="15" customHeight="1">
      <c r="A230" t="s" s="30">
        <v>197</v>
      </c>
      <c r="B230" s="12">
        <f>'2018 Field of Dreamers - 2018 -'!B39</f>
        <v>2018</v>
      </c>
      <c r="C230" s="12">
        <f>'2018 Field of Dreamers - 2018 -'!C39</f>
        <v>46</v>
      </c>
      <c r="D230" s="12">
        <f>'2018 Field of Dreamers - 2018 -'!D39</f>
        <v>22</v>
      </c>
      <c r="E230" s="344">
        <f>'2018 Field of Dreamers - 2018 -'!E39</f>
        <v>0.478260869565217</v>
      </c>
      <c r="F230" s="12">
        <f>'2018 Field of Dreamers - 2018 -'!F39</f>
        <v>22</v>
      </c>
      <c r="G230" s="12">
        <f>'2018 Field of Dreamers - 2018 -'!G39</f>
        <v>0</v>
      </c>
      <c r="H230" s="12">
        <f>'2018 Field of Dreamers - 2018 -'!H39</f>
        <v>0</v>
      </c>
      <c r="I230" s="12">
        <f>'2018 Field of Dreamers - 2018 -'!I39</f>
        <v>0</v>
      </c>
      <c r="J230" s="12">
        <f>'2018 Field of Dreamers - 2018 -'!J39</f>
        <v>8</v>
      </c>
      <c r="K230" s="12">
        <f>'2018 Field of Dreamers - 2018 -'!K39</f>
        <v>11</v>
      </c>
      <c r="L230" s="345">
        <f>'2018 Field of Dreamers - 2018 -'!L39</f>
        <v>0</v>
      </c>
      <c r="M230" s="14">
        <f>'2018 Field of Dreamers - 2018 -'!M39</f>
        <v>0.478260869565217</v>
      </c>
    </row>
    <row r="231" ht="15" customHeight="1">
      <c r="A231" t="s" s="30">
        <v>92</v>
      </c>
      <c r="B231" s="12">
        <v>2014</v>
      </c>
      <c r="C231" s="12">
        <v>4</v>
      </c>
      <c r="D231" s="12">
        <v>1</v>
      </c>
      <c r="E231" s="36">
        <f>D231/C231</f>
        <v>0.25</v>
      </c>
      <c r="F231" s="12">
        <v>1</v>
      </c>
      <c r="G231" s="12">
        <v>0</v>
      </c>
      <c r="H231" s="12">
        <v>0</v>
      </c>
      <c r="I231" s="12">
        <v>0</v>
      </c>
      <c r="J231" s="12">
        <v>1</v>
      </c>
      <c r="K231" s="12">
        <v>1</v>
      </c>
      <c r="L231" s="15">
        <f>(G231*1.33+H231*1.67+I231*2)/D231</f>
        <v>0</v>
      </c>
      <c r="M231" s="16">
        <f>L231+E231</f>
        <v>0.25</v>
      </c>
    </row>
    <row r="232" ht="15" customHeight="1">
      <c r="A232" t="s" s="30">
        <v>92</v>
      </c>
      <c r="B232" s="12">
        <v>2015</v>
      </c>
      <c r="C232" s="12">
        <v>16</v>
      </c>
      <c r="D232" s="12">
        <v>9</v>
      </c>
      <c r="E232" s="36">
        <f>D232/C232</f>
        <v>0.5625</v>
      </c>
      <c r="F232" s="37">
        <v>8</v>
      </c>
      <c r="G232" s="12">
        <v>1</v>
      </c>
      <c r="H232" s="12">
        <v>0</v>
      </c>
      <c r="I232" s="12">
        <v>0</v>
      </c>
      <c r="J232" s="12">
        <v>6</v>
      </c>
      <c r="K232" s="12">
        <v>5</v>
      </c>
      <c r="L232" s="15">
        <f>(G232*1.33+H232*1.67+I232*2)/D232</f>
        <v>0.147777777777778</v>
      </c>
      <c r="M232" s="16">
        <f>L232+E232</f>
        <v>0.710277777777778</v>
      </c>
    </row>
    <row r="233" ht="15" customHeight="1">
      <c r="A233" t="s" s="30">
        <v>92</v>
      </c>
      <c r="B233" s="12">
        <v>2016</v>
      </c>
      <c r="C233" s="12">
        <v>30</v>
      </c>
      <c r="D233" s="12">
        <v>10</v>
      </c>
      <c r="E233" s="38">
        <f>D233/C233</f>
        <v>0.333333333333333</v>
      </c>
      <c r="F233" s="37">
        <v>10</v>
      </c>
      <c r="G233" s="12">
        <v>0</v>
      </c>
      <c r="H233" s="12">
        <v>0</v>
      </c>
      <c r="I233" s="12">
        <v>0</v>
      </c>
      <c r="J233" s="12">
        <v>12</v>
      </c>
      <c r="K233" s="12">
        <v>3</v>
      </c>
      <c r="L233" s="17">
        <f>(G233*1.33+H233*1.67+I233*2)/D233</f>
        <v>0</v>
      </c>
      <c r="M233" s="18">
        <f>L233+E233</f>
        <v>0.333333333333333</v>
      </c>
    </row>
    <row r="234" ht="15" customHeight="1">
      <c r="A234" t="s" s="30">
        <v>92</v>
      </c>
      <c r="B234" s="12">
        <v>2017</v>
      </c>
      <c r="C234" s="12">
        <f>'2017 - 2017 - Field of Dreamers'!C45</f>
        <v>46</v>
      </c>
      <c r="D234" s="12">
        <f>'2017 - 2017 - Field of Dreamers'!D45</f>
        <v>27</v>
      </c>
      <c r="E234" s="12">
        <f>'2017 - 2017 - Field of Dreamers'!E45</f>
        <v>0.58695652173913</v>
      </c>
      <c r="F234" s="12">
        <f>'2017 - 2017 - Field of Dreamers'!F45</f>
        <v>27</v>
      </c>
      <c r="G234" s="12">
        <f>'2017 - 2017 - Field of Dreamers'!G45</f>
        <v>0</v>
      </c>
      <c r="H234" s="12">
        <f>'2017 - 2017 - Field of Dreamers'!H45</f>
        <v>0</v>
      </c>
      <c r="I234" s="12">
        <f>'2017 - 2017 - Field of Dreamers'!I45</f>
        <v>0</v>
      </c>
      <c r="J234" s="12">
        <f>'2017 - 2017 - Field of Dreamers'!J45</f>
        <v>15</v>
      </c>
      <c r="K234" s="12">
        <f>'2017 - 2017 - Field of Dreamers'!K45</f>
        <v>6</v>
      </c>
      <c r="L234" s="12">
        <f>'2017 - 2017 - Field of Dreamers'!L45</f>
        <v>0</v>
      </c>
      <c r="M234" s="12">
        <f>'2017 - 2017 - Field of Dreamers'!M45</f>
        <v>0.58695652173913</v>
      </c>
    </row>
    <row r="235" ht="15" customHeight="1">
      <c r="A235" t="s" s="30">
        <v>75</v>
      </c>
      <c r="B235" s="12">
        <v>2013</v>
      </c>
      <c r="C235" s="12">
        <v>12</v>
      </c>
      <c r="D235" s="12">
        <v>8</v>
      </c>
      <c r="E235" s="35">
        <f>D235/C235</f>
        <v>0.666666666666667</v>
      </c>
      <c r="F235" s="37">
        <v>6</v>
      </c>
      <c r="G235" s="12">
        <v>0</v>
      </c>
      <c r="H235" s="12">
        <v>2</v>
      </c>
      <c r="I235" s="12">
        <v>0</v>
      </c>
      <c r="J235" s="12">
        <v>2</v>
      </c>
      <c r="K235" s="12">
        <v>1</v>
      </c>
      <c r="L235" s="13">
        <f>(G235*1.33+H235*1.67+I235*2)/D235</f>
        <v>0.4175</v>
      </c>
      <c r="M235" s="14">
        <f>L235+E235</f>
        <v>1.08416666666667</v>
      </c>
    </row>
    <row r="236" ht="15" customHeight="1">
      <c r="A236" t="s" s="30">
        <v>75</v>
      </c>
      <c r="B236" s="12">
        <v>2015</v>
      </c>
      <c r="C236" s="12">
        <v>8</v>
      </c>
      <c r="D236" s="12">
        <v>5</v>
      </c>
      <c r="E236" s="38">
        <f>D236/C236</f>
        <v>0.625</v>
      </c>
      <c r="F236" s="37">
        <v>3</v>
      </c>
      <c r="G236" s="12">
        <v>1</v>
      </c>
      <c r="H236" s="12">
        <v>0</v>
      </c>
      <c r="I236" s="12">
        <v>1</v>
      </c>
      <c r="J236" s="12">
        <v>2</v>
      </c>
      <c r="K236" s="12">
        <v>1</v>
      </c>
      <c r="L236" s="17">
        <f>(G236*1.33+H236*1.67+I236*2)/D236</f>
        <v>0.666</v>
      </c>
      <c r="M236" s="18">
        <f>L236+E236</f>
        <v>1.291</v>
      </c>
    </row>
    <row r="237" ht="15" customHeight="1">
      <c r="A237" t="s" s="30">
        <v>75</v>
      </c>
      <c r="B237" s="12">
        <v>2015</v>
      </c>
      <c r="C237" s="12">
        <f>'2016 - 2016'!B27</f>
        <v>5</v>
      </c>
      <c r="D237" s="12">
        <f>'2016 - 2016'!C27</f>
        <v>2</v>
      </c>
      <c r="E237" s="12">
        <f>'2016 - 2016'!D27</f>
        <v>0.4</v>
      </c>
      <c r="F237" s="12">
        <f>'2016 - 2016'!E27</f>
        <v>2</v>
      </c>
      <c r="G237" s="12">
        <f>'2016 - 2016'!F27</f>
        <v>0</v>
      </c>
      <c r="H237" s="12">
        <f>'2016 - 2016'!G27</f>
        <v>0</v>
      </c>
      <c r="I237" s="12">
        <f>'2016 - 2016'!H27</f>
        <v>0</v>
      </c>
      <c r="J237" s="12">
        <f>'2016 - 2016'!I27</f>
        <v>2</v>
      </c>
      <c r="K237" s="12">
        <f>'2016 - 2016'!J27</f>
        <v>0</v>
      </c>
      <c r="L237" s="12">
        <f>'2016 - 2016'!K27</f>
        <v>0</v>
      </c>
      <c r="M237" s="12">
        <f>'2016 - 2016'!L27</f>
        <v>0.4</v>
      </c>
    </row>
    <row r="238" ht="15" customHeight="1">
      <c r="A238" t="s" s="30">
        <v>75</v>
      </c>
      <c r="B238" s="12">
        <v>2017</v>
      </c>
      <c r="C238" s="12">
        <f>'2017 - 2017 - Field of Dreamers'!C46</f>
        <v>69</v>
      </c>
      <c r="D238" s="12">
        <f>'2017 - 2017 - Field of Dreamers'!D46</f>
        <v>49</v>
      </c>
      <c r="E238" s="12">
        <f>'2017 - 2017 - Field of Dreamers'!E46</f>
        <v>0.710144927536232</v>
      </c>
      <c r="F238" s="12">
        <f>'2017 - 2017 - Field of Dreamers'!F46</f>
        <v>38</v>
      </c>
      <c r="G238" s="12">
        <f>'2017 - 2017 - Field of Dreamers'!G46</f>
        <v>5</v>
      </c>
      <c r="H238" s="12">
        <f>'2017 - 2017 - Field of Dreamers'!H46</f>
        <v>3</v>
      </c>
      <c r="I238" s="12">
        <f>'2017 - 2017 - Field of Dreamers'!I46</f>
        <v>3</v>
      </c>
      <c r="J238" s="12">
        <f>'2017 - 2017 - Field of Dreamers'!J46</f>
        <v>38</v>
      </c>
      <c r="K238" s="12">
        <f>'2017 - 2017 - Field of Dreamers'!K46</f>
        <v>26</v>
      </c>
      <c r="L238" s="12">
        <f>'2017 - 2017 - Field of Dreamers'!L46</f>
        <v>0.360530612244898</v>
      </c>
      <c r="M238" s="12">
        <f>'2017 - 2017 - Field of Dreamers'!M46</f>
        <v>1.07067553978113</v>
      </c>
    </row>
    <row r="239" ht="15" customHeight="1">
      <c r="A239" t="s" s="30">
        <v>75</v>
      </c>
      <c r="B239" s="12">
        <f>'2018 Field of Dreamers - 2018 -'!B58</f>
        <v>2018</v>
      </c>
      <c r="C239" s="12">
        <f>'2018 Field of Dreamers - 2018 -'!C58</f>
        <v>35</v>
      </c>
      <c r="D239" s="12">
        <f>'2018 Field of Dreamers - 2018 -'!D58</f>
        <v>28</v>
      </c>
      <c r="E239" s="12">
        <f>'2018 Field of Dreamers - 2018 -'!E58</f>
        <v>0.8</v>
      </c>
      <c r="F239" s="12">
        <f>'2018 Field of Dreamers - 2018 -'!F58</f>
        <v>15</v>
      </c>
      <c r="G239" s="12">
        <f>'2018 Field of Dreamers - 2018 -'!G58</f>
        <v>6</v>
      </c>
      <c r="H239" s="12">
        <f>'2018 Field of Dreamers - 2018 -'!H58</f>
        <v>5</v>
      </c>
      <c r="I239" s="12">
        <f>'2018 Field of Dreamers - 2018 -'!I58</f>
        <v>2</v>
      </c>
      <c r="J239" s="12">
        <f>'2018 Field of Dreamers - 2018 -'!J58</f>
        <v>19</v>
      </c>
      <c r="K239" s="12">
        <f>'2018 Field of Dreamers - 2018 -'!K58</f>
        <v>16</v>
      </c>
      <c r="L239" s="12">
        <f>'2018 Field of Dreamers - 2018 -'!L58</f>
        <v>0.726178571428571</v>
      </c>
      <c r="M239" s="12">
        <f>'2018 Field of Dreamers - 2018 -'!M58</f>
        <v>1.52617857142857</v>
      </c>
    </row>
    <row r="240" ht="15" customHeight="1">
      <c r="A240" t="s" s="30">
        <v>136</v>
      </c>
      <c r="B240" s="12">
        <v>2017</v>
      </c>
      <c r="C240" s="12">
        <f>'2017 Field of Dreamers - 2017 -'!C41</f>
        <v>35</v>
      </c>
      <c r="D240" s="12">
        <f>'2017 Field of Dreamers - 2017 -'!D41</f>
        <v>18</v>
      </c>
      <c r="E240" s="12">
        <f>'2017 Field of Dreamers - 2017 -'!E41</f>
        <v>0.514285714285714</v>
      </c>
      <c r="F240" s="12">
        <f>'2017 Field of Dreamers - 2017 -'!F41</f>
        <v>18</v>
      </c>
      <c r="G240" s="12">
        <f>'2017 Field of Dreamers - 2017 -'!G41</f>
        <v>0</v>
      </c>
      <c r="H240" s="12">
        <f>'2017 Field of Dreamers - 2017 -'!H41</f>
        <v>0</v>
      </c>
      <c r="I240" s="12">
        <f>'2017 Field of Dreamers - 2017 -'!I41</f>
        <v>0</v>
      </c>
      <c r="J240" s="12">
        <f>'2017 Field of Dreamers - 2017 -'!J41</f>
        <v>6</v>
      </c>
      <c r="K240" s="12">
        <f>'2017 Field of Dreamers - 2017 -'!K41</f>
        <v>9</v>
      </c>
      <c r="L240" s="12">
        <f>'2017 Field of Dreamers - 2017 -'!L41</f>
        <v>0</v>
      </c>
      <c r="M240" s="12">
        <f>'2017 Field of Dreamers - 2017 -'!M41</f>
        <v>0.514285714285714</v>
      </c>
    </row>
    <row r="241" ht="15" customHeight="1">
      <c r="A241" t="s" s="30">
        <v>136</v>
      </c>
      <c r="B241" s="12">
        <f>'2018 Field of Dreamers - 2018 -'!B8</f>
        <v>2018</v>
      </c>
      <c r="C241" s="12">
        <f>'2018 Field of Dreamers - 2018 -'!C8</f>
        <v>14</v>
      </c>
      <c r="D241" s="12">
        <f>'2018 Field of Dreamers - 2018 -'!D8</f>
        <v>9</v>
      </c>
      <c r="E241" s="344">
        <f>'2018 Field of Dreamers - 2018 -'!E8</f>
        <v>0.642857142857143</v>
      </c>
      <c r="F241" s="12">
        <f>'2018 Field of Dreamers - 2018 -'!F8</f>
        <v>9</v>
      </c>
      <c r="G241" s="12">
        <f>'2018 Field of Dreamers - 2018 -'!G8</f>
        <v>0</v>
      </c>
      <c r="H241" s="12">
        <f>'2018 Field of Dreamers - 2018 -'!H8</f>
        <v>0</v>
      </c>
      <c r="I241" s="12">
        <f>'2018 Field of Dreamers - 2018 -'!I8</f>
        <v>0</v>
      </c>
      <c r="J241" s="12">
        <f>'2018 Field of Dreamers - 2018 -'!J8</f>
        <v>4</v>
      </c>
      <c r="K241" s="12">
        <f>'2018 Field of Dreamers - 2018 -'!K8</f>
        <v>3</v>
      </c>
      <c r="L241" s="345">
        <f>'2018 Field of Dreamers - 2018 -'!L8</f>
        <v>0</v>
      </c>
      <c r="M241" s="14">
        <f>'2018 Field of Dreamers - 2018 -'!M8</f>
        <v>0.642857142857143</v>
      </c>
    </row>
    <row r="242" ht="15" customHeight="1">
      <c r="A242" t="s" s="30">
        <v>100</v>
      </c>
      <c r="B242" s="12">
        <v>2015</v>
      </c>
      <c r="C242" s="12">
        <v>23</v>
      </c>
      <c r="D242" s="12">
        <v>16</v>
      </c>
      <c r="E242" s="36">
        <f>D242/C242</f>
        <v>0.695652173913043</v>
      </c>
      <c r="F242" s="12">
        <v>16</v>
      </c>
      <c r="G242" s="12">
        <v>0</v>
      </c>
      <c r="H242" s="12">
        <v>0</v>
      </c>
      <c r="I242" s="12">
        <v>0</v>
      </c>
      <c r="J242" s="12">
        <v>12</v>
      </c>
      <c r="K242" s="12">
        <v>7</v>
      </c>
      <c r="L242" s="15">
        <f>(G242*1.33+H242*1.67+I242*2)/D242</f>
        <v>0</v>
      </c>
      <c r="M242" s="16">
        <f>L242+E242</f>
        <v>0.695652173913043</v>
      </c>
    </row>
    <row r="243" ht="15" customHeight="1">
      <c r="A243" t="s" s="30">
        <v>100</v>
      </c>
      <c r="B243" s="12">
        <v>2016</v>
      </c>
      <c r="C243" s="12">
        <v>28</v>
      </c>
      <c r="D243" s="12">
        <v>14</v>
      </c>
      <c r="E243" s="38">
        <f>D243/C243</f>
        <v>0.5</v>
      </c>
      <c r="F243" s="12">
        <v>14</v>
      </c>
      <c r="G243" s="12">
        <v>0</v>
      </c>
      <c r="H243" s="12">
        <v>0</v>
      </c>
      <c r="I243" s="12">
        <v>0</v>
      </c>
      <c r="J243" s="12">
        <v>8</v>
      </c>
      <c r="K243" s="12">
        <v>10</v>
      </c>
      <c r="L243" s="17">
        <f>(G243*1.33+H243*1.67+I243*2)/D243</f>
        <v>0</v>
      </c>
      <c r="M243" s="18">
        <f>L243+E243</f>
        <v>0.5</v>
      </c>
    </row>
    <row r="244" ht="15" customHeight="1">
      <c r="A244" t="s" s="30">
        <v>100</v>
      </c>
      <c r="B244" s="12">
        <v>2017</v>
      </c>
      <c r="C244" s="12">
        <f>'2017 - 2017 - Field of Dreamers'!C48</f>
        <v>40</v>
      </c>
      <c r="D244" s="12">
        <f>'2017 - 2017 - Field of Dreamers'!D48</f>
        <v>27</v>
      </c>
      <c r="E244" s="12">
        <f>'2017 - 2017 - Field of Dreamers'!E48</f>
        <v>0.675</v>
      </c>
      <c r="F244" s="12">
        <f>'2017 - 2017 - Field of Dreamers'!F48</f>
        <v>27</v>
      </c>
      <c r="G244" s="12">
        <f>'2017 - 2017 - Field of Dreamers'!G48</f>
        <v>0</v>
      </c>
      <c r="H244" s="12">
        <f>'2017 - 2017 - Field of Dreamers'!H48</f>
        <v>0</v>
      </c>
      <c r="I244" s="12">
        <f>'2017 - 2017 - Field of Dreamers'!I48</f>
        <v>0</v>
      </c>
      <c r="J244" s="12">
        <f>'2017 - 2017 - Field of Dreamers'!J48</f>
        <v>8</v>
      </c>
      <c r="K244" s="12">
        <f>'2017 - 2017 - Field of Dreamers'!K48</f>
        <v>16</v>
      </c>
      <c r="L244" s="12">
        <f>'2017 - 2017 - Field of Dreamers'!L48</f>
        <v>0</v>
      </c>
      <c r="M244" s="12">
        <f>'2017 - 2017 - Field of Dreamers'!M48</f>
        <v>0.675</v>
      </c>
    </row>
    <row r="245" ht="15" customHeight="1">
      <c r="A245" t="s" s="30">
        <v>100</v>
      </c>
      <c r="B245" s="12">
        <f>'2018 Field of Dreamers - 2018 -'!B41</f>
        <v>2018</v>
      </c>
      <c r="C245" s="12">
        <f>'2018 Field of Dreamers - 2018 -'!C41</f>
        <v>50</v>
      </c>
      <c r="D245" s="12">
        <f>'2018 Field of Dreamers - 2018 -'!D41</f>
        <v>33</v>
      </c>
      <c r="E245" s="344">
        <f>'2018 Field of Dreamers - 2018 -'!E41</f>
        <v>0.66</v>
      </c>
      <c r="F245" s="344">
        <f>'2018 Field of Dreamers - 2018 -'!F41</f>
        <v>33</v>
      </c>
      <c r="G245" s="12">
        <f>'2018 Field of Dreamers - 2018 -'!G41</f>
        <v>0</v>
      </c>
      <c r="H245" s="12">
        <f>'2018 Field of Dreamers - 2018 -'!H41</f>
        <v>0</v>
      </c>
      <c r="I245" s="12">
        <f>'2018 Field of Dreamers - 2018 -'!I41</f>
        <v>0</v>
      </c>
      <c r="J245" s="12">
        <f>'2018 Field of Dreamers - 2018 -'!J41</f>
        <v>11</v>
      </c>
      <c r="K245" s="12">
        <f>'2018 Field of Dreamers - 2018 -'!K41</f>
        <v>12</v>
      </c>
      <c r="L245" s="345">
        <f>'2018 Field of Dreamers - 2018 -'!L41</f>
        <v>0</v>
      </c>
      <c r="M245" s="14">
        <f>'2018 Field of Dreamers - 2018 -'!M41</f>
        <v>0.66</v>
      </c>
    </row>
    <row r="246" ht="15" customHeight="1">
      <c r="A246" t="s" s="30">
        <v>138</v>
      </c>
      <c r="B246" s="12">
        <v>2008</v>
      </c>
      <c r="C246" s="12">
        <v>13</v>
      </c>
      <c r="D246" s="12">
        <v>4</v>
      </c>
      <c r="E246" s="15">
        <f>D246/C246</f>
        <v>0.307692307692308</v>
      </c>
      <c r="F246" s="16">
        <v>4</v>
      </c>
      <c r="G246" s="12">
        <v>0</v>
      </c>
      <c r="H246" s="12">
        <v>0</v>
      </c>
      <c r="I246" s="12">
        <v>0</v>
      </c>
      <c r="J246" s="12">
        <v>2</v>
      </c>
      <c r="K246" s="12">
        <v>2</v>
      </c>
      <c r="L246" s="15">
        <f>(G246*1.33+H246*1.67+I246*2)/D246</f>
        <v>0</v>
      </c>
      <c r="M246" s="16">
        <f>L246+E246</f>
        <v>0.307692307692308</v>
      </c>
    </row>
    <row r="247" ht="15" customHeight="1">
      <c r="A247" t="s" s="30">
        <v>138</v>
      </c>
      <c r="B247" s="12">
        <v>2009</v>
      </c>
      <c r="C247" s="12">
        <v>21</v>
      </c>
      <c r="D247" s="12">
        <v>9</v>
      </c>
      <c r="E247" s="36">
        <f>D247/C247</f>
        <v>0.428571428571429</v>
      </c>
      <c r="F247" s="348">
        <v>9</v>
      </c>
      <c r="G247" s="12">
        <v>0</v>
      </c>
      <c r="H247" s="12">
        <v>0</v>
      </c>
      <c r="I247" s="12">
        <v>0</v>
      </c>
      <c r="J247" s="12">
        <v>2</v>
      </c>
      <c r="K247" s="12">
        <v>6</v>
      </c>
      <c r="L247" s="15">
        <f>(G247*1.33+H247*1.67+I247*2)/D247</f>
        <v>0</v>
      </c>
      <c r="M247" s="16">
        <f>L247+E247</f>
        <v>0.428571428571429</v>
      </c>
    </row>
    <row r="248" ht="15" customHeight="1">
      <c r="A248" t="s" s="30">
        <v>138</v>
      </c>
      <c r="B248" s="12">
        <v>2010</v>
      </c>
      <c r="C248" s="12">
        <v>5</v>
      </c>
      <c r="D248" s="12">
        <v>1</v>
      </c>
      <c r="E248" s="36">
        <f>D248/C248</f>
        <v>0.2</v>
      </c>
      <c r="F248" s="37">
        <v>1</v>
      </c>
      <c r="G248" s="12">
        <v>0</v>
      </c>
      <c r="H248" s="12">
        <v>0</v>
      </c>
      <c r="I248" s="12">
        <v>0</v>
      </c>
      <c r="J248" s="12">
        <v>0</v>
      </c>
      <c r="K248" s="12">
        <v>0</v>
      </c>
      <c r="L248" s="15">
        <f>(G248*1.33+H248*1.67+I248*2)/D248</f>
        <v>0</v>
      </c>
      <c r="M248" s="16">
        <f>L248+E248</f>
        <v>0.2</v>
      </c>
    </row>
    <row r="249" ht="15" customHeight="1">
      <c r="A249" t="s" s="30">
        <v>138</v>
      </c>
      <c r="B249" s="12">
        <v>2011</v>
      </c>
      <c r="C249" s="12">
        <v>8</v>
      </c>
      <c r="D249" s="12">
        <v>2</v>
      </c>
      <c r="E249" s="36">
        <f>D249/C249</f>
        <v>0.25</v>
      </c>
      <c r="F249" s="37">
        <v>2</v>
      </c>
      <c r="G249" s="12">
        <v>0</v>
      </c>
      <c r="H249" s="12">
        <v>0</v>
      </c>
      <c r="I249" s="12">
        <v>0</v>
      </c>
      <c r="J249" s="12">
        <v>0</v>
      </c>
      <c r="K249" s="12">
        <v>0</v>
      </c>
      <c r="L249" s="15">
        <f>(G249*1.33+H249*1.67+I249*2)/D249</f>
        <v>0</v>
      </c>
      <c r="M249" s="16">
        <f>L249+E249</f>
        <v>0.25</v>
      </c>
    </row>
    <row r="250" ht="15" customHeight="1">
      <c r="A250" t="s" s="30">
        <v>138</v>
      </c>
      <c r="B250" s="12">
        <v>2016</v>
      </c>
      <c r="C250" s="12">
        <v>4</v>
      </c>
      <c r="D250" s="12">
        <v>1</v>
      </c>
      <c r="E250" s="38">
        <f>D250/C250</f>
        <v>0.25</v>
      </c>
      <c r="F250" s="37">
        <v>1</v>
      </c>
      <c r="G250" s="12">
        <v>0</v>
      </c>
      <c r="H250" s="12">
        <v>0</v>
      </c>
      <c r="I250" s="12">
        <v>0</v>
      </c>
      <c r="J250" s="12">
        <v>0</v>
      </c>
      <c r="K250" s="12">
        <v>0</v>
      </c>
      <c r="L250" s="17">
        <f>(G250*1.33+H250*1.67+I250*2)/D250</f>
        <v>0</v>
      </c>
      <c r="M250" s="18">
        <f>L250+E250</f>
        <v>0.25</v>
      </c>
    </row>
    <row r="251" ht="15" customHeight="1">
      <c r="A251" t="s" s="30">
        <v>138</v>
      </c>
      <c r="B251" s="12">
        <v>2017</v>
      </c>
      <c r="C251" s="12">
        <f>'2017 - 2017 - Field of Dreamers'!C49</f>
        <v>22</v>
      </c>
      <c r="D251" s="12">
        <f>'2017 - 2017 - Field of Dreamers'!D49</f>
        <v>18</v>
      </c>
      <c r="E251" s="12">
        <f>'2017 - 2017 - Field of Dreamers'!E49</f>
        <v>0.818181818181818</v>
      </c>
      <c r="F251" s="12">
        <f>'2017 - 2017 - Field of Dreamers'!F49</f>
        <v>15</v>
      </c>
      <c r="G251" s="12">
        <f>'2017 - 2017 - Field of Dreamers'!G49</f>
        <v>2</v>
      </c>
      <c r="H251" s="12">
        <f>'2017 - 2017 - Field of Dreamers'!H49</f>
        <v>0</v>
      </c>
      <c r="I251" s="12">
        <f>'2017 - 2017 - Field of Dreamers'!I49</f>
        <v>1</v>
      </c>
      <c r="J251" s="12">
        <f>'2017 - 2017 - Field of Dreamers'!J49</f>
        <v>9</v>
      </c>
      <c r="K251" s="12">
        <f>'2017 - 2017 - Field of Dreamers'!K49</f>
        <v>8</v>
      </c>
      <c r="L251" s="12">
        <f>'2017 - 2017 - Field of Dreamers'!L49</f>
        <v>0.259222222222222</v>
      </c>
      <c r="M251" s="12">
        <f>'2017 - 2017 - Field of Dreamers'!M49</f>
        <v>1.07740404040404</v>
      </c>
    </row>
    <row r="252" ht="15" customHeight="1">
      <c r="A252" t="s" s="353">
        <v>138</v>
      </c>
      <c r="B252" s="191">
        <f>'2018 Field of Dreamers - 2018 -'!B20</f>
        <v>2018</v>
      </c>
      <c r="C252" s="49">
        <f>'2018 Field of Dreamers - 2018 -'!C20</f>
        <v>26</v>
      </c>
      <c r="D252" s="49">
        <f>'2018 Field of Dreamers - 2018 -'!D20</f>
        <v>15</v>
      </c>
      <c r="E252" s="117">
        <f>'2018 Field of Dreamers - 2018 -'!E20</f>
        <v>0.576923076923077</v>
      </c>
      <c r="F252" s="117">
        <f>'2018 Field of Dreamers - 2018 -'!F20</f>
        <v>15</v>
      </c>
      <c r="G252" s="49">
        <f>'2018 Field of Dreamers - 2018 -'!G20</f>
        <v>0</v>
      </c>
      <c r="H252" s="49">
        <f>'2018 Field of Dreamers - 2018 -'!H20</f>
        <v>0</v>
      </c>
      <c r="I252" s="49">
        <f>'2018 Field of Dreamers - 2018 -'!I20</f>
        <v>0</v>
      </c>
      <c r="J252" s="49">
        <f>'2018 Field of Dreamers - 2018 -'!J20</f>
        <v>10</v>
      </c>
      <c r="K252" s="49">
        <f>'2018 Field of Dreamers - 2018 -'!K20</f>
        <v>9</v>
      </c>
      <c r="L252" s="117">
        <f>'2018 Field of Dreamers - 2018 -'!L20</f>
        <v>0</v>
      </c>
      <c r="M252" s="117">
        <f>'2018 Field of Dreamers - 2018 -'!M20</f>
        <v>0.576923076923077</v>
      </c>
    </row>
    <row r="253" ht="15" customHeight="1">
      <c r="A253" t="s" s="31">
        <v>26</v>
      </c>
      <c r="B253" s="12">
        <v>2007</v>
      </c>
      <c r="C253" s="12">
        <v>31</v>
      </c>
      <c r="D253" s="12">
        <v>20</v>
      </c>
      <c r="E253" s="15">
        <f>D253/C253</f>
        <v>0.645161290322581</v>
      </c>
      <c r="F253" s="16">
        <v>15</v>
      </c>
      <c r="G253" s="12">
        <v>3</v>
      </c>
      <c r="H253" s="12">
        <v>2</v>
      </c>
      <c r="I253" s="12">
        <v>0</v>
      </c>
      <c r="J253" s="12">
        <v>11</v>
      </c>
      <c r="K253" s="12">
        <v>11</v>
      </c>
      <c r="L253" s="15">
        <f>(G253*1.33+H253*1.67+I253*2)/D253</f>
        <v>0.3665</v>
      </c>
      <c r="M253" s="16">
        <f>L253+E253</f>
        <v>1.01166129032258</v>
      </c>
    </row>
    <row r="254" ht="15" customHeight="1">
      <c r="A254" t="s" s="30">
        <v>26</v>
      </c>
      <c r="B254" s="12">
        <v>2008</v>
      </c>
      <c r="C254" s="12">
        <v>10</v>
      </c>
      <c r="D254" s="12">
        <v>7</v>
      </c>
      <c r="E254" s="15">
        <f>D254/C254</f>
        <v>0.7</v>
      </c>
      <c r="F254" s="16">
        <v>4</v>
      </c>
      <c r="G254" s="12">
        <v>1</v>
      </c>
      <c r="H254" s="12">
        <v>2</v>
      </c>
      <c r="I254" s="12">
        <v>0</v>
      </c>
      <c r="J254" s="12">
        <v>6</v>
      </c>
      <c r="K254" s="12">
        <v>3</v>
      </c>
      <c r="L254" s="15">
        <f>(G254*1.33+H254*1.67+I254*2)/D254</f>
        <v>0.667142857142857</v>
      </c>
      <c r="M254" s="16">
        <f>L254+E254</f>
        <v>1.36714285714286</v>
      </c>
    </row>
    <row r="255" ht="15" customHeight="1">
      <c r="A255" t="s" s="30">
        <v>26</v>
      </c>
      <c r="B255" s="12">
        <v>2009</v>
      </c>
      <c r="C255" s="12">
        <v>24</v>
      </c>
      <c r="D255" s="12">
        <v>16</v>
      </c>
      <c r="E255" s="36">
        <f>D255/C255</f>
        <v>0.666666666666667</v>
      </c>
      <c r="F255" s="348">
        <v>12</v>
      </c>
      <c r="G255" s="12">
        <v>4</v>
      </c>
      <c r="H255" s="12">
        <v>0</v>
      </c>
      <c r="I255" s="12">
        <v>0</v>
      </c>
      <c r="J255" s="12">
        <v>8</v>
      </c>
      <c r="K255" s="12">
        <v>8</v>
      </c>
      <c r="L255" s="15">
        <f>(G255*1.33+H255*1.67+I255*2)/D255</f>
        <v>0.3325</v>
      </c>
      <c r="M255" s="16">
        <f>L255+E255</f>
        <v>0.999166666666667</v>
      </c>
    </row>
    <row r="256" ht="15" customHeight="1">
      <c r="A256" t="s" s="30">
        <v>26</v>
      </c>
      <c r="B256" s="12">
        <v>2010</v>
      </c>
      <c r="C256" s="12">
        <v>6</v>
      </c>
      <c r="D256" s="12">
        <v>6</v>
      </c>
      <c r="E256" s="36">
        <f>D256/C256</f>
        <v>1</v>
      </c>
      <c r="F256" s="37">
        <v>6</v>
      </c>
      <c r="G256" s="12">
        <v>0</v>
      </c>
      <c r="H256" s="12">
        <v>0</v>
      </c>
      <c r="I256" s="12">
        <v>0</v>
      </c>
      <c r="J256" s="12">
        <v>3</v>
      </c>
      <c r="K256" s="12">
        <v>1</v>
      </c>
      <c r="L256" s="15">
        <f>(G256*1.33+H256*1.67+I256*2)/D256</f>
        <v>0</v>
      </c>
      <c r="M256" s="16">
        <f>L256+E256</f>
        <v>1</v>
      </c>
    </row>
    <row r="257" ht="15" customHeight="1">
      <c r="A257" t="s" s="30">
        <v>26</v>
      </c>
      <c r="B257" s="12">
        <v>2011</v>
      </c>
      <c r="C257" s="12">
        <v>27</v>
      </c>
      <c r="D257" s="12">
        <v>17</v>
      </c>
      <c r="E257" s="36">
        <f>D257/C257</f>
        <v>0.62962962962963</v>
      </c>
      <c r="F257" s="37">
        <v>12</v>
      </c>
      <c r="G257" s="12">
        <v>4</v>
      </c>
      <c r="H257" s="12">
        <v>1</v>
      </c>
      <c r="I257" s="12">
        <v>0</v>
      </c>
      <c r="J257" s="12">
        <v>11</v>
      </c>
      <c r="K257" s="12">
        <v>9</v>
      </c>
      <c r="L257" s="15">
        <f>(G257*1.33+H257*1.67+I257*2)/D257</f>
        <v>0.411176470588235</v>
      </c>
      <c r="M257" s="16">
        <f>L257+E257</f>
        <v>1.04080610021787</v>
      </c>
    </row>
    <row r="258" ht="15" customHeight="1">
      <c r="A258" t="s" s="30">
        <v>26</v>
      </c>
      <c r="B258" s="12">
        <v>2012</v>
      </c>
      <c r="C258" s="12">
        <v>19</v>
      </c>
      <c r="D258" s="12">
        <v>15</v>
      </c>
      <c r="E258" s="36">
        <f>D258/C258</f>
        <v>0.789473684210526</v>
      </c>
      <c r="F258" s="37">
        <v>12</v>
      </c>
      <c r="G258" s="12">
        <v>3</v>
      </c>
      <c r="H258" s="12">
        <v>0</v>
      </c>
      <c r="I258" s="12">
        <v>0</v>
      </c>
      <c r="J258" s="12">
        <v>5</v>
      </c>
      <c r="K258" s="12">
        <v>7</v>
      </c>
      <c r="L258" s="15">
        <f>(G258*1.33+H258*1.67+I258*2)/D258</f>
        <v>0.266</v>
      </c>
      <c r="M258" s="16">
        <f>L258+E258</f>
        <v>1.05547368421053</v>
      </c>
    </row>
    <row r="259" ht="15" customHeight="1">
      <c r="A259" t="s" s="30">
        <v>26</v>
      </c>
      <c r="B259" s="12">
        <v>2013</v>
      </c>
      <c r="C259" s="12">
        <v>20</v>
      </c>
      <c r="D259" s="12">
        <v>15</v>
      </c>
      <c r="E259" s="36">
        <f>D259/C259</f>
        <v>0.75</v>
      </c>
      <c r="F259" s="37">
        <v>10</v>
      </c>
      <c r="G259" s="12">
        <v>4</v>
      </c>
      <c r="H259" s="12">
        <v>1</v>
      </c>
      <c r="I259" s="12">
        <v>0</v>
      </c>
      <c r="J259" s="12">
        <v>7</v>
      </c>
      <c r="K259" s="12">
        <v>8</v>
      </c>
      <c r="L259" s="15">
        <f>(G259*1.33+H259*1.67+I259*2)/D259</f>
        <v>0.466</v>
      </c>
      <c r="M259" s="16">
        <f>L259+E259</f>
        <v>1.216</v>
      </c>
    </row>
    <row r="260" ht="15" customHeight="1">
      <c r="A260" t="s" s="30">
        <v>26</v>
      </c>
      <c r="B260" s="12">
        <v>2014</v>
      </c>
      <c r="C260" s="12">
        <v>42</v>
      </c>
      <c r="D260" s="12">
        <v>27</v>
      </c>
      <c r="E260" s="36">
        <f>D260/C260</f>
        <v>0.642857142857143</v>
      </c>
      <c r="F260" s="37">
        <v>19</v>
      </c>
      <c r="G260" s="12">
        <v>5</v>
      </c>
      <c r="H260" s="12">
        <v>1</v>
      </c>
      <c r="I260" s="12">
        <v>3</v>
      </c>
      <c r="J260" s="12">
        <v>20</v>
      </c>
      <c r="K260" s="12">
        <v>12</v>
      </c>
      <c r="L260" s="15">
        <f>(G260*1.33+H260*1.67+I260*2)/D260</f>
        <v>0.53037037037037</v>
      </c>
      <c r="M260" s="16">
        <f>L260+E260</f>
        <v>1.17322751322751</v>
      </c>
    </row>
    <row r="261" ht="15" customHeight="1">
      <c r="A261" t="s" s="30">
        <v>26</v>
      </c>
      <c r="B261" s="12">
        <v>2015</v>
      </c>
      <c r="C261" s="12">
        <v>44</v>
      </c>
      <c r="D261" s="12">
        <v>30</v>
      </c>
      <c r="E261" s="36">
        <f>D261/C261</f>
        <v>0.681818181818182</v>
      </c>
      <c r="F261" s="37">
        <v>15</v>
      </c>
      <c r="G261" s="12">
        <v>7</v>
      </c>
      <c r="H261" s="12">
        <v>2</v>
      </c>
      <c r="I261" s="12">
        <v>6</v>
      </c>
      <c r="J261" s="12">
        <v>29</v>
      </c>
      <c r="K261" s="12">
        <v>20</v>
      </c>
      <c r="L261" s="15">
        <f>(G261*1.33+H261*1.67+I261*2)/D261</f>
        <v>0.821666666666667</v>
      </c>
      <c r="M261" s="16">
        <f>L261+E261</f>
        <v>1.50348484848485</v>
      </c>
    </row>
    <row r="262" ht="15" customHeight="1">
      <c r="A262" t="s" s="30">
        <v>26</v>
      </c>
      <c r="B262" s="12">
        <v>2016</v>
      </c>
      <c r="C262" s="12">
        <v>29</v>
      </c>
      <c r="D262" s="12">
        <v>19</v>
      </c>
      <c r="E262" s="38">
        <f>D262/C262</f>
        <v>0.655172413793103</v>
      </c>
      <c r="F262" s="37">
        <v>9</v>
      </c>
      <c r="G262" s="12">
        <v>5</v>
      </c>
      <c r="H262" s="12">
        <v>3</v>
      </c>
      <c r="I262" s="12">
        <v>2</v>
      </c>
      <c r="J262" s="12">
        <v>17</v>
      </c>
      <c r="K262" s="12">
        <v>11</v>
      </c>
      <c r="L262" s="17">
        <f>(G262*1.33+H262*1.67+I262*2)/D262</f>
        <v>0.8242105263157889</v>
      </c>
      <c r="M262" s="18">
        <f>L262+E262</f>
        <v>1.47938294010889</v>
      </c>
    </row>
    <row r="263" ht="15" customHeight="1">
      <c r="A263" t="s" s="30">
        <v>26</v>
      </c>
      <c r="B263" s="12">
        <v>2017</v>
      </c>
      <c r="C263" s="12">
        <f>'2017 - 2017 - Field of Dreamers'!C50</f>
        <v>5</v>
      </c>
      <c r="D263" s="12">
        <f>'2017 - 2017 - Field of Dreamers'!D50</f>
        <v>4</v>
      </c>
      <c r="E263" s="12">
        <f>'2017 - 2017 - Field of Dreamers'!E50</f>
        <v>0.8</v>
      </c>
      <c r="F263" s="12">
        <f>'2017 - 2017 - Field of Dreamers'!F50</f>
        <v>3</v>
      </c>
      <c r="G263" s="12">
        <f>'2017 - 2017 - Field of Dreamers'!G50</f>
        <v>1</v>
      </c>
      <c r="H263" s="12">
        <f>'2017 - 2017 - Field of Dreamers'!H50</f>
        <v>0</v>
      </c>
      <c r="I263" s="12">
        <f>'2017 - 2017 - Field of Dreamers'!I50</f>
        <v>0</v>
      </c>
      <c r="J263" s="12">
        <f>'2017 - 2017 - Field of Dreamers'!J50</f>
        <v>4</v>
      </c>
      <c r="K263" s="12">
        <f>'2017 - 2017 - Field of Dreamers'!K50</f>
        <v>3</v>
      </c>
      <c r="L263" s="12">
        <f>'2017 - 2017 - Field of Dreamers'!L50</f>
        <v>0.33325</v>
      </c>
      <c r="M263" s="12">
        <f>'2017 - 2017 - Field of Dreamers'!M50</f>
        <v>1.13325</v>
      </c>
    </row>
    <row r="264" ht="15" customHeight="1">
      <c r="A264" t="s" s="30">
        <v>26</v>
      </c>
      <c r="B264" s="12">
        <f>'2018 Field of Dreamers - 2018 -'!B10</f>
        <v>2018</v>
      </c>
      <c r="C264" s="12">
        <f>'2018 Field of Dreamers - 2018 -'!C10</f>
        <v>48</v>
      </c>
      <c r="D264" s="12">
        <f>'2018 Field of Dreamers - 2018 -'!D10</f>
        <v>35</v>
      </c>
      <c r="E264" s="344">
        <f>'2018 Field of Dreamers - 2018 -'!E10</f>
        <v>0.729166666666667</v>
      </c>
      <c r="F264" s="12">
        <f>'2018 Field of Dreamers - 2018 -'!F10</f>
        <v>23</v>
      </c>
      <c r="G264" s="12">
        <f>'2018 Field of Dreamers - 2018 -'!G10</f>
        <v>9</v>
      </c>
      <c r="H264" s="12">
        <f>'2018 Field of Dreamers - 2018 -'!H10</f>
        <v>2</v>
      </c>
      <c r="I264" s="12">
        <f>'2018 Field of Dreamers - 2018 -'!I10</f>
        <v>1</v>
      </c>
      <c r="J264" s="12">
        <f>'2018 Field of Dreamers - 2018 -'!J10</f>
        <v>29</v>
      </c>
      <c r="K264" s="12">
        <f>'2018 Field of Dreamers - 2018 -'!K10</f>
        <v>31</v>
      </c>
      <c r="L264" s="345">
        <f>'2018 Field of Dreamers - 2018 -'!L10</f>
        <v>0.495171428571429</v>
      </c>
      <c r="M264" s="14">
        <f>'2018 Field of Dreamers - 2018 -'!M10</f>
        <v>1.2243380952381</v>
      </c>
    </row>
    <row r="265" ht="15" customHeight="1">
      <c r="A265" t="s" s="30">
        <v>111</v>
      </c>
      <c r="B265" s="12">
        <v>2016</v>
      </c>
      <c r="C265" s="12">
        <v>4</v>
      </c>
      <c r="D265" s="12">
        <v>4</v>
      </c>
      <c r="E265" s="36">
        <f>D265/C265</f>
        <v>1</v>
      </c>
      <c r="F265" s="350">
        <v>1</v>
      </c>
      <c r="G265" s="12">
        <v>3</v>
      </c>
      <c r="H265" s="12">
        <v>0</v>
      </c>
      <c r="I265" s="12">
        <v>0</v>
      </c>
      <c r="J265" s="12">
        <v>1</v>
      </c>
      <c r="K265" s="12">
        <v>2</v>
      </c>
      <c r="L265" s="15">
        <f>(G265*1.33+H265*1.67+I265*2)/D265</f>
        <v>0.9975000000000001</v>
      </c>
      <c r="M265" s="16">
        <f>L265+E265</f>
        <v>1.9975</v>
      </c>
    </row>
    <row r="266" ht="15" customHeight="1">
      <c r="A266" t="s" s="31">
        <v>39</v>
      </c>
      <c r="B266" s="12">
        <v>2007</v>
      </c>
      <c r="C266" s="20">
        <v>30</v>
      </c>
      <c r="D266" s="20">
        <v>10</v>
      </c>
      <c r="E266" s="17">
        <f>D266/C266</f>
        <v>0.333333333333333</v>
      </c>
      <c r="F266" s="352">
        <v>10</v>
      </c>
      <c r="G266" s="20">
        <v>0</v>
      </c>
      <c r="H266" s="20">
        <v>0</v>
      </c>
      <c r="I266" s="20">
        <v>0</v>
      </c>
      <c r="J266" s="20">
        <v>4</v>
      </c>
      <c r="K266" s="20">
        <v>4</v>
      </c>
      <c r="L266" s="17">
        <f>(G266*1.33+H266*1.67+I266*2)/D266</f>
        <v>0</v>
      </c>
      <c r="M266" s="18">
        <f>L266+E266</f>
        <v>0.333333333333333</v>
      </c>
    </row>
    <row r="267" ht="15" customHeight="1">
      <c r="A267" t="s" s="30">
        <v>191</v>
      </c>
      <c r="B267" s="12">
        <f>'2018 Field of Dreamers - 2018 -'!B19</f>
        <v>2018</v>
      </c>
      <c r="C267" s="12">
        <f>'2018 Field of Dreamers - 2018 -'!C19</f>
        <v>30</v>
      </c>
      <c r="D267" s="12">
        <f>'2018 Field of Dreamers - 2018 -'!D19</f>
        <v>13</v>
      </c>
      <c r="E267" s="12">
        <f>'2018 Field of Dreamers - 2018 -'!E19</f>
        <v>0.433333333333333</v>
      </c>
      <c r="F267" s="12">
        <f>'2018 Field of Dreamers - 2018 -'!F19</f>
        <v>12</v>
      </c>
      <c r="G267" s="12">
        <f>'2018 Field of Dreamers - 2018 -'!G19</f>
        <v>1</v>
      </c>
      <c r="H267" s="12">
        <f>'2018 Field of Dreamers - 2018 -'!H19</f>
        <v>0</v>
      </c>
      <c r="I267" s="12">
        <f>'2018 Field of Dreamers - 2018 -'!I19</f>
        <v>0</v>
      </c>
      <c r="J267" s="12">
        <f>'2018 Field of Dreamers - 2018 -'!J19</f>
        <v>4</v>
      </c>
      <c r="K267" s="12">
        <f>'2018 Field of Dreamers - 2018 -'!K19</f>
        <v>6</v>
      </c>
      <c r="L267" s="12">
        <f>'2018 Field of Dreamers - 2018 -'!L19</f>
        <v>0.102538461538462</v>
      </c>
      <c r="M267" s="12">
        <f>'2018 Field of Dreamers - 2018 -'!M19</f>
        <v>0.535871794871795</v>
      </c>
    </row>
    <row r="268" ht="15" customHeight="1">
      <c r="A268" t="s" s="30">
        <v>80</v>
      </c>
      <c r="B268" s="12">
        <v>2013</v>
      </c>
      <c r="C268" s="12">
        <v>19</v>
      </c>
      <c r="D268" s="12">
        <v>7</v>
      </c>
      <c r="E268" s="35">
        <f>D268/C268</f>
        <v>0.368421052631579</v>
      </c>
      <c r="F268" s="37">
        <v>7</v>
      </c>
      <c r="G268" s="12">
        <v>0</v>
      </c>
      <c r="H268" s="12">
        <v>0</v>
      </c>
      <c r="I268" s="12">
        <v>0</v>
      </c>
      <c r="J268" s="12">
        <v>3</v>
      </c>
      <c r="K268" s="12">
        <v>3</v>
      </c>
      <c r="L268" s="13">
        <f>(G268*1.33+H268*1.67+I268*2)/D268</f>
        <v>0</v>
      </c>
      <c r="M268" s="14">
        <f>L268+E268</f>
        <v>0.368421052631579</v>
      </c>
    </row>
    <row r="269" ht="15" customHeight="1">
      <c r="A269" t="s" s="30">
        <v>80</v>
      </c>
      <c r="B269" s="12">
        <v>2014</v>
      </c>
      <c r="C269" s="12">
        <v>19</v>
      </c>
      <c r="D269" s="12">
        <v>10</v>
      </c>
      <c r="E269" s="36">
        <f>D269/C269</f>
        <v>0.526315789473684</v>
      </c>
      <c r="F269" s="37">
        <v>10</v>
      </c>
      <c r="G269" s="12">
        <v>0</v>
      </c>
      <c r="H269" s="12">
        <v>0</v>
      </c>
      <c r="I269" s="12">
        <v>0</v>
      </c>
      <c r="J269" s="12">
        <v>2</v>
      </c>
      <c r="K269" s="12">
        <v>4</v>
      </c>
      <c r="L269" s="15">
        <f>(G269*1.33+H269*1.67+I269*2)/D269</f>
        <v>0</v>
      </c>
      <c r="M269" s="16">
        <f>L269+E269</f>
        <v>0.526315789473684</v>
      </c>
    </row>
    <row r="270" ht="15" customHeight="1">
      <c r="A270" t="s" s="30">
        <v>80</v>
      </c>
      <c r="B270" s="12">
        <v>2016</v>
      </c>
      <c r="C270" s="12">
        <v>16</v>
      </c>
      <c r="D270" s="12">
        <v>11</v>
      </c>
      <c r="E270" s="36">
        <f>D270/C270</f>
        <v>0.6875</v>
      </c>
      <c r="F270" s="350">
        <v>11</v>
      </c>
      <c r="G270" s="12">
        <v>0</v>
      </c>
      <c r="H270" s="12">
        <v>0</v>
      </c>
      <c r="I270" s="12">
        <v>0</v>
      </c>
      <c r="J270" s="12">
        <v>5</v>
      </c>
      <c r="K270" s="12">
        <v>5</v>
      </c>
      <c r="L270" s="15">
        <f>(G270*1.33+H270*1.67+I270*2)/D270</f>
        <v>0</v>
      </c>
      <c r="M270" s="16">
        <f>L270+E270</f>
        <v>0.6875</v>
      </c>
    </row>
    <row r="271" ht="15" customHeight="1">
      <c r="A271" t="s" s="31">
        <v>29</v>
      </c>
      <c r="B271" s="12">
        <v>2007</v>
      </c>
      <c r="C271" s="12">
        <v>5</v>
      </c>
      <c r="D271" s="12">
        <v>4</v>
      </c>
      <c r="E271" s="17">
        <f>D271/C271</f>
        <v>0.8</v>
      </c>
      <c r="F271" s="18">
        <v>4</v>
      </c>
      <c r="G271" s="12">
        <v>0</v>
      </c>
      <c r="H271" s="12">
        <v>0</v>
      </c>
      <c r="I271" s="12">
        <v>0</v>
      </c>
      <c r="J271" s="12">
        <v>1</v>
      </c>
      <c r="K271" s="12">
        <v>2</v>
      </c>
      <c r="L271" s="17">
        <f>(G271*1.33+H271*1.67+I271*2)/D271</f>
        <v>0</v>
      </c>
      <c r="M271" s="18">
        <f>L271+E271</f>
        <v>0.8</v>
      </c>
    </row>
    <row r="272" ht="15" customHeight="1">
      <c r="A272" t="s" s="30">
        <v>146</v>
      </c>
      <c r="B272" s="12">
        <v>2017</v>
      </c>
      <c r="C272" s="12">
        <f>'2017 - 2017 - Field of Dreamers'!C51</f>
        <v>53</v>
      </c>
      <c r="D272" s="12">
        <f>'2017 - 2017 - Field of Dreamers'!D51</f>
        <v>45</v>
      </c>
      <c r="E272" s="12">
        <f>'2017 - 2017 - Field of Dreamers'!E51</f>
        <v>0.8490566037735851</v>
      </c>
      <c r="F272" s="12">
        <f>'2017 - 2017 - Field of Dreamers'!F51</f>
        <v>21</v>
      </c>
      <c r="G272" s="12">
        <f>'2017 - 2017 - Field of Dreamers'!G51</f>
        <v>18</v>
      </c>
      <c r="H272" s="12">
        <f>'2017 - 2017 - Field of Dreamers'!H51</f>
        <v>4</v>
      </c>
      <c r="I272" s="12">
        <f>'2017 - 2017 - Field of Dreamers'!I51</f>
        <v>2</v>
      </c>
      <c r="J272" s="12">
        <f>'2017 - 2017 - Field of Dreamers'!J51</f>
        <v>30</v>
      </c>
      <c r="K272" s="12">
        <f>'2017 - 2017 - Field of Dreamers'!K51</f>
        <v>27</v>
      </c>
      <c r="L272" s="12">
        <f>'2017 - 2017 - Field of Dreamers'!L51</f>
        <v>0.770266666666667</v>
      </c>
      <c r="M272" s="12">
        <f>'2017 - 2017 - Field of Dreamers'!M51</f>
        <v>1.61932327044025</v>
      </c>
    </row>
    <row r="273" ht="15" customHeight="1">
      <c r="A273" t="s" s="31">
        <v>41</v>
      </c>
      <c r="B273" s="12">
        <v>2007</v>
      </c>
      <c r="C273" s="20">
        <v>2</v>
      </c>
      <c r="D273" s="20">
        <v>0</v>
      </c>
      <c r="E273" s="349">
        <f>D273/C273</f>
        <v>0</v>
      </c>
      <c r="F273" s="354">
        <v>0</v>
      </c>
      <c r="G273" s="20">
        <v>0</v>
      </c>
      <c r="H273" s="20">
        <v>0</v>
      </c>
      <c r="I273" s="20">
        <v>0</v>
      </c>
      <c r="J273" s="20">
        <v>0</v>
      </c>
      <c r="K273" s="20">
        <v>0</v>
      </c>
      <c r="L273" s="75">
        <f>(G273*1.33+H273*1.67+I273*2)/D273</f>
      </c>
      <c r="M273" s="355">
        <f>L273+E273</f>
      </c>
    </row>
    <row r="274" ht="15" customHeight="1">
      <c r="A274" t="s" s="30">
        <f>'2018 Field of Dreamers - 2018 -'!$A18</f>
        <v>190</v>
      </c>
      <c r="B274" s="12">
        <f>'2018 Field of Dreamers - 2018 -'!B18</f>
        <v>2018</v>
      </c>
      <c r="C274" s="12">
        <f>'2018 Field of Dreamers - 2018 -'!C18</f>
        <v>36</v>
      </c>
      <c r="D274" s="12">
        <f>'2018 Field of Dreamers - 2018 -'!D18</f>
        <v>15</v>
      </c>
      <c r="E274" s="12">
        <f>'2018 Field of Dreamers - 2018 -'!E18</f>
        <v>0.416666666666667</v>
      </c>
      <c r="F274" s="12">
        <f>'2018 Field of Dreamers - 2018 -'!F18</f>
        <v>15</v>
      </c>
      <c r="G274" s="12">
        <f>'2018 Field of Dreamers - 2018 -'!G18</f>
        <v>0</v>
      </c>
      <c r="H274" s="12">
        <f>'2018 Field of Dreamers - 2018 -'!H18</f>
        <v>0</v>
      </c>
      <c r="I274" s="12">
        <f>'2018 Field of Dreamers - 2018 -'!I18</f>
        <v>0</v>
      </c>
      <c r="J274" s="12">
        <f>'2018 Field of Dreamers - 2018 -'!J18</f>
        <v>6</v>
      </c>
      <c r="K274" s="12">
        <f>'2018 Field of Dreamers - 2018 -'!K18</f>
        <v>9</v>
      </c>
      <c r="L274" s="12">
        <f>'2018 Field of Dreamers - 2018 -'!L18</f>
        <v>0</v>
      </c>
      <c r="M274" s="12">
        <f>'2018 Field of Dreamers - 2018 -'!M18</f>
        <v>0.416666666666667</v>
      </c>
    </row>
    <row r="275" ht="15" customHeight="1">
      <c r="A275" t="s" s="30">
        <v>163</v>
      </c>
      <c r="B275" s="12">
        <v>2017</v>
      </c>
      <c r="C275" s="12">
        <f>'2017 Field of Dreamers - 2017 -'!C68</f>
        <v>5</v>
      </c>
      <c r="D275" s="12">
        <f>'2017 Field of Dreamers - 2017 -'!D68</f>
        <v>2</v>
      </c>
      <c r="E275" s="12">
        <f>'2017 Field of Dreamers - 2017 -'!E68</f>
        <v>0.4</v>
      </c>
      <c r="F275" s="12">
        <f>'2017 Field of Dreamers - 2017 -'!F68</f>
        <v>2</v>
      </c>
      <c r="G275" s="12">
        <f>'2017 Field of Dreamers - 2017 -'!G68</f>
        <v>0</v>
      </c>
      <c r="H275" s="12">
        <f>'2017 Field of Dreamers - 2017 -'!H68</f>
        <v>0</v>
      </c>
      <c r="I275" s="12">
        <f>'2017 Field of Dreamers - 2017 -'!I68</f>
        <v>0</v>
      </c>
      <c r="J275" s="12">
        <f>'2017 Field of Dreamers - 2017 -'!J68</f>
        <v>1</v>
      </c>
      <c r="K275" s="12">
        <f>'2017 Field of Dreamers - 2017 -'!K68</f>
        <v>1</v>
      </c>
      <c r="L275" s="12">
        <f>'2017 Field of Dreamers - 2017 -'!L68</f>
        <v>0</v>
      </c>
      <c r="M275" s="12">
        <f>'2017 Field of Dreamers - 2017 -'!M68</f>
        <v>0.4</v>
      </c>
    </row>
    <row r="276" ht="15" customHeight="1">
      <c r="A276" t="s" s="30">
        <v>53</v>
      </c>
      <c r="B276" s="12">
        <v>2009</v>
      </c>
      <c r="C276" s="12">
        <v>11</v>
      </c>
      <c r="D276" s="12">
        <v>3</v>
      </c>
      <c r="E276" s="35">
        <f>D276/C276</f>
        <v>0.272727272727273</v>
      </c>
      <c r="F276" s="37">
        <v>3</v>
      </c>
      <c r="G276" s="12">
        <v>0</v>
      </c>
      <c r="H276" s="12">
        <v>0</v>
      </c>
      <c r="I276" s="12">
        <v>0</v>
      </c>
      <c r="J276" s="12">
        <v>2</v>
      </c>
      <c r="K276" s="12">
        <v>0</v>
      </c>
      <c r="L276" s="13">
        <f>(G276*1.33+H276*1.67+I276*2)/D276</f>
        <v>0</v>
      </c>
      <c r="M276" s="14">
        <f>L276+E276</f>
        <v>0.272727272727273</v>
      </c>
    </row>
    <row r="277" ht="15" customHeight="1">
      <c r="A277" t="s" s="30">
        <v>53</v>
      </c>
      <c r="B277" s="12">
        <v>2011</v>
      </c>
      <c r="C277" s="12">
        <v>30</v>
      </c>
      <c r="D277" s="12">
        <v>14</v>
      </c>
      <c r="E277" s="36">
        <f>D277/C277</f>
        <v>0.466666666666667</v>
      </c>
      <c r="F277" s="37">
        <v>11</v>
      </c>
      <c r="G277" s="12">
        <v>3</v>
      </c>
      <c r="H277" s="12">
        <v>0</v>
      </c>
      <c r="I277" s="12">
        <v>0</v>
      </c>
      <c r="J277" s="12">
        <v>6</v>
      </c>
      <c r="K277" s="12">
        <v>6</v>
      </c>
      <c r="L277" s="15">
        <f>(G277*1.33+H277*1.67+I277*2)/D277</f>
        <v>0.285</v>
      </c>
      <c r="M277" s="16">
        <f>L277+E277</f>
        <v>0.751666666666667</v>
      </c>
    </row>
    <row r="278" ht="15" customHeight="1">
      <c r="A278" t="s" s="30">
        <v>53</v>
      </c>
      <c r="B278" s="12">
        <v>2012</v>
      </c>
      <c r="C278" s="12">
        <v>7</v>
      </c>
      <c r="D278" s="12">
        <v>3</v>
      </c>
      <c r="E278" s="36">
        <f>D278/C278</f>
        <v>0.428571428571429</v>
      </c>
      <c r="F278" s="37">
        <v>2</v>
      </c>
      <c r="G278" s="12">
        <v>1</v>
      </c>
      <c r="H278" s="12">
        <v>0</v>
      </c>
      <c r="I278" s="12">
        <v>0</v>
      </c>
      <c r="J278" s="12">
        <v>1</v>
      </c>
      <c r="K278" s="12">
        <v>2</v>
      </c>
      <c r="L278" s="15">
        <f>(G278*1.33+H278*1.67+I278*2)/D278</f>
        <v>0.443333333333333</v>
      </c>
      <c r="M278" s="16">
        <f>L278+E278</f>
        <v>0.871904761904762</v>
      </c>
    </row>
    <row r="279" ht="15" customHeight="1">
      <c r="A279" t="s" s="30">
        <v>53</v>
      </c>
      <c r="B279" s="12">
        <v>2013</v>
      </c>
      <c r="C279" s="12">
        <v>11</v>
      </c>
      <c r="D279" s="12">
        <v>4</v>
      </c>
      <c r="E279" s="36">
        <f>D279/C279</f>
        <v>0.363636363636364</v>
      </c>
      <c r="F279" s="37">
        <v>4</v>
      </c>
      <c r="G279" s="12">
        <v>0</v>
      </c>
      <c r="H279" s="12">
        <v>0</v>
      </c>
      <c r="I279" s="12">
        <v>0</v>
      </c>
      <c r="J279" s="12">
        <v>4</v>
      </c>
      <c r="K279" s="12">
        <v>1</v>
      </c>
      <c r="L279" s="15">
        <f>(G279*1.33+H279*1.67+I279*2)/D279</f>
        <v>0</v>
      </c>
      <c r="M279" s="16">
        <f>L279+E279</f>
        <v>0.363636363636364</v>
      </c>
    </row>
    <row r="280" ht="15" customHeight="1">
      <c r="A280" t="s" s="30">
        <v>53</v>
      </c>
      <c r="B280" s="12">
        <v>2014</v>
      </c>
      <c r="C280" s="12">
        <v>6</v>
      </c>
      <c r="D280" s="12">
        <v>4</v>
      </c>
      <c r="E280" s="38">
        <f>D280/C280</f>
        <v>0.666666666666667</v>
      </c>
      <c r="F280" s="37">
        <v>4</v>
      </c>
      <c r="G280" s="12">
        <v>0</v>
      </c>
      <c r="H280" s="12">
        <v>0</v>
      </c>
      <c r="I280" s="12">
        <v>0</v>
      </c>
      <c r="J280" s="12">
        <v>0</v>
      </c>
      <c r="K280" s="12">
        <v>1</v>
      </c>
      <c r="L280" s="17">
        <f>(G280*1.33+H280*1.67+I280*2)/D280</f>
        <v>0</v>
      </c>
      <c r="M280" s="18">
        <f>L280+E280</f>
        <v>0.666666666666667</v>
      </c>
    </row>
    <row r="281" ht="15" customHeight="1">
      <c r="A281" t="s" s="30">
        <v>142</v>
      </c>
      <c r="B281" s="12">
        <v>2017</v>
      </c>
      <c r="C281" s="12">
        <f>'2017 - 2017 - Field of Dreamers'!C52</f>
        <v>66</v>
      </c>
      <c r="D281" s="12">
        <f>'2017 - 2017 - Field of Dreamers'!D52</f>
        <v>42</v>
      </c>
      <c r="E281" s="12">
        <f>'2017 - 2017 - Field of Dreamers'!E52</f>
        <v>0.636363636363636</v>
      </c>
      <c r="F281" s="12">
        <f>'2017 - 2017 - Field of Dreamers'!F52</f>
        <v>37</v>
      </c>
      <c r="G281" s="12">
        <f>'2017 - 2017 - Field of Dreamers'!G52</f>
        <v>4</v>
      </c>
      <c r="H281" s="12">
        <f>'2017 - 2017 - Field of Dreamers'!H52</f>
        <v>0</v>
      </c>
      <c r="I281" s="12">
        <f>'2017 - 2017 - Field of Dreamers'!I52</f>
        <v>1</v>
      </c>
      <c r="J281" s="12">
        <f>'2017 - 2017 - Field of Dreamers'!J52</f>
        <v>15</v>
      </c>
      <c r="K281" s="12">
        <f>'2017 - 2017 - Field of Dreamers'!K52</f>
        <v>20</v>
      </c>
      <c r="L281" s="12">
        <f>'2017 - 2017 - Field of Dreamers'!L52</f>
        <v>0.174571428571429</v>
      </c>
      <c r="M281" s="12">
        <f>'2017 - 2017 - Field of Dreamers'!M52</f>
        <v>0.810935064935065</v>
      </c>
    </row>
    <row r="282" ht="15" customHeight="1">
      <c r="A282" t="s" s="30">
        <v>142</v>
      </c>
      <c r="B282" s="12">
        <f>'2018 Field of Dreamers - 2018 -'!B50</f>
        <v>2018</v>
      </c>
      <c r="C282" s="12">
        <f>'2018 Field of Dreamers - 2018 -'!C50</f>
        <v>33</v>
      </c>
      <c r="D282" s="12">
        <f>'2018 Field of Dreamers - 2018 -'!D50</f>
        <v>22</v>
      </c>
      <c r="E282" s="344">
        <f>'2018 Field of Dreamers - 2018 -'!E50</f>
        <v>0.666666666666667</v>
      </c>
      <c r="F282" s="12">
        <f>'2018 Field of Dreamers - 2018 -'!F50</f>
        <v>21</v>
      </c>
      <c r="G282" s="12">
        <f>'2018 Field of Dreamers - 2018 -'!G50</f>
        <v>1</v>
      </c>
      <c r="H282" s="12">
        <f>'2018 Field of Dreamers - 2018 -'!H50</f>
        <v>0</v>
      </c>
      <c r="I282" s="12">
        <f>'2018 Field of Dreamers - 2018 -'!I50</f>
        <v>0</v>
      </c>
      <c r="J282" s="12">
        <f>'2018 Field of Dreamers - 2018 -'!J50</f>
        <v>8</v>
      </c>
      <c r="K282" s="12">
        <f>'2018 Field of Dreamers - 2018 -'!K50</f>
        <v>8</v>
      </c>
      <c r="L282" s="345">
        <f>'2018 Field of Dreamers - 2018 -'!L50</f>
        <v>0.0605909090909091</v>
      </c>
      <c r="M282" s="14">
        <f>'2018 Field of Dreamers - 2018 -'!M50</f>
        <v>0.727257575757576</v>
      </c>
    </row>
    <row r="283" ht="15" customHeight="1">
      <c r="A283" t="s" s="30">
        <v>107</v>
      </c>
      <c r="B283" s="12">
        <v>2016</v>
      </c>
      <c r="C283" s="12">
        <v>9</v>
      </c>
      <c r="D283" s="12">
        <v>6</v>
      </c>
      <c r="E283" s="36">
        <f>D283/C283</f>
        <v>0.666666666666667</v>
      </c>
      <c r="F283" s="37">
        <v>4</v>
      </c>
      <c r="G283" s="12">
        <v>2</v>
      </c>
      <c r="H283" s="12">
        <v>0</v>
      </c>
      <c r="I283" s="12">
        <v>0</v>
      </c>
      <c r="J283" s="12">
        <v>5</v>
      </c>
      <c r="K283" s="12">
        <v>5</v>
      </c>
      <c r="L283" s="15">
        <f>(G283*1.33+H283*1.67+I283*2)/D283</f>
        <v>0.443333333333333</v>
      </c>
      <c r="M283" s="16">
        <f>L283+E283</f>
        <v>1.11</v>
      </c>
    </row>
    <row r="284" ht="15" customHeight="1">
      <c r="A284" t="s" s="30">
        <v>105</v>
      </c>
      <c r="B284" s="12">
        <v>2016</v>
      </c>
      <c r="C284" s="12">
        <v>9</v>
      </c>
      <c r="D284" s="12">
        <v>5</v>
      </c>
      <c r="E284" s="36">
        <f>D284/C284</f>
        <v>0.555555555555556</v>
      </c>
      <c r="F284" s="37">
        <v>2</v>
      </c>
      <c r="G284" s="12">
        <v>0</v>
      </c>
      <c r="H284" s="12">
        <v>0</v>
      </c>
      <c r="I284" s="12">
        <v>3</v>
      </c>
      <c r="J284" s="12">
        <v>5</v>
      </c>
      <c r="K284" s="12">
        <v>6</v>
      </c>
      <c r="L284" s="15">
        <f>(G284*1.33+H284*1.67+I284*2)/D284</f>
        <v>1.2</v>
      </c>
      <c r="M284" s="16">
        <f>L284+E284</f>
        <v>1.75555555555556</v>
      </c>
    </row>
    <row r="285" ht="15" customHeight="1">
      <c r="A285" t="s" s="30">
        <v>113</v>
      </c>
      <c r="B285" s="12">
        <v>2016</v>
      </c>
      <c r="C285" s="12">
        <v>4</v>
      </c>
      <c r="D285" s="12">
        <v>2</v>
      </c>
      <c r="E285" s="38">
        <f>D285/C285</f>
        <v>0.5</v>
      </c>
      <c r="F285" s="37">
        <v>2</v>
      </c>
      <c r="G285" s="12">
        <v>0</v>
      </c>
      <c r="H285" s="12">
        <v>0</v>
      </c>
      <c r="I285" s="12">
        <v>0</v>
      </c>
      <c r="J285" s="12">
        <v>1</v>
      </c>
      <c r="K285" s="12">
        <v>2</v>
      </c>
      <c r="L285" s="17">
        <f>(G285*1.33+H285*1.67+I285*2)/D285</f>
        <v>0</v>
      </c>
      <c r="M285" s="18">
        <f>L285+E285</f>
        <v>0.5</v>
      </c>
    </row>
    <row r="286" ht="15" customHeight="1">
      <c r="A286" t="s" s="30">
        <v>113</v>
      </c>
      <c r="B286" s="12">
        <v>2017</v>
      </c>
      <c r="C286" s="12">
        <f>'2017 Field of Dreamers - 2017 -'!C25</f>
        <v>57</v>
      </c>
      <c r="D286" s="12">
        <f>'2017 Field of Dreamers - 2017 -'!D25</f>
        <v>43</v>
      </c>
      <c r="E286" s="12">
        <f>'2017 Field of Dreamers - 2017 -'!E25</f>
        <v>0.754385964912281</v>
      </c>
      <c r="F286" s="12">
        <f>'2017 Field of Dreamers - 2017 -'!F25</f>
        <v>31</v>
      </c>
      <c r="G286" s="12">
        <f>'2017 Field of Dreamers - 2017 -'!G25</f>
        <v>10</v>
      </c>
      <c r="H286" s="12">
        <f>'2017 Field of Dreamers - 2017 -'!H25</f>
        <v>1</v>
      </c>
      <c r="I286" s="12">
        <f>'2017 Field of Dreamers - 2017 -'!I25</f>
        <v>1</v>
      </c>
      <c r="J286" s="12">
        <f>'2017 Field of Dreamers - 2017 -'!J25</f>
        <v>18</v>
      </c>
      <c r="K286" s="12">
        <f>'2017 Field of Dreamers - 2017 -'!K25</f>
        <v>24</v>
      </c>
      <c r="L286" s="12">
        <f>'2017 Field of Dreamers - 2017 -'!L25</f>
        <v>0.395279069767442</v>
      </c>
      <c r="M286" s="12">
        <f>'2017 Field of Dreamers - 2017 -'!M25</f>
        <v>1.14966503467972</v>
      </c>
    </row>
    <row r="287" ht="15" customHeight="1">
      <c r="A287" t="s" s="30">
        <v>113</v>
      </c>
      <c r="B287" s="12">
        <f>'2018 Field of Dreamers - 2018 -'!B56</f>
        <v>2018</v>
      </c>
      <c r="C287" s="12">
        <f>'2018 Field of Dreamers - 2018 -'!C56</f>
        <v>48</v>
      </c>
      <c r="D287" s="12">
        <f>'2018 Field of Dreamers - 2018 -'!D56</f>
        <v>33</v>
      </c>
      <c r="E287" s="12">
        <f>'2018 Field of Dreamers - 2018 -'!E56</f>
        <v>0.6875</v>
      </c>
      <c r="F287" s="12">
        <f>'2018 Field of Dreamers - 2018 -'!F56</f>
        <v>19</v>
      </c>
      <c r="G287" s="12">
        <f>'2018 Field of Dreamers - 2018 -'!G56</f>
        <v>8</v>
      </c>
      <c r="H287" s="12">
        <f>'2018 Field of Dreamers - 2018 -'!H56</f>
        <v>4</v>
      </c>
      <c r="I287" s="12">
        <f>'2018 Field of Dreamers - 2018 -'!I56</f>
        <v>2</v>
      </c>
      <c r="J287" s="12">
        <f>'2018 Field of Dreamers - 2018 -'!J56</f>
        <v>18</v>
      </c>
      <c r="K287" s="12">
        <f>'2018 Field of Dreamers - 2018 -'!K56</f>
        <v>16</v>
      </c>
      <c r="L287" s="46">
        <f>'2018 Field of Dreamers - 2018 -'!L56</f>
        <v>0.646424242424242</v>
      </c>
      <c r="M287" s="47">
        <f>'2018 Field of Dreamers - 2018 -'!M56</f>
        <v>1.33392424242424</v>
      </c>
    </row>
    <row r="288" ht="15" customHeight="1">
      <c r="A288" t="s" s="30">
        <v>200</v>
      </c>
      <c r="B288" s="12">
        <f>'2018 Field of Dreamers - 2018 -'!B49</f>
        <v>2018</v>
      </c>
      <c r="C288" s="12">
        <f>'2018 Field of Dreamers - 2018 -'!C49</f>
        <v>12</v>
      </c>
      <c r="D288" s="12">
        <f>'2018 Field of Dreamers - 2018 -'!D49</f>
        <v>8</v>
      </c>
      <c r="E288" s="12">
        <f>'2018 Field of Dreamers - 2018 -'!E49</f>
        <v>0.666666666666667</v>
      </c>
      <c r="F288" s="12">
        <f>'2018 Field of Dreamers - 2018 -'!F49</f>
        <v>8</v>
      </c>
      <c r="G288" s="12">
        <f>'2018 Field of Dreamers - 2018 -'!G49</f>
        <v>0</v>
      </c>
      <c r="H288" s="12">
        <f>'2018 Field of Dreamers - 2018 -'!H49</f>
        <v>0</v>
      </c>
      <c r="I288" s="12">
        <f>'2018 Field of Dreamers - 2018 -'!I49</f>
        <v>0</v>
      </c>
      <c r="J288" s="12">
        <f>'2018 Field of Dreamers - 2018 -'!J49</f>
        <v>1</v>
      </c>
      <c r="K288" s="12">
        <f>'2018 Field of Dreamers - 2018 -'!K49</f>
        <v>5</v>
      </c>
      <c r="L288" s="12">
        <f>'2018 Field of Dreamers - 2018 -'!L49</f>
        <v>0</v>
      </c>
      <c r="M288" s="12">
        <f>'2018 Field of Dreamers - 2018 -'!M49</f>
        <v>0.666666666666667</v>
      </c>
    </row>
    <row r="289" ht="15" customHeight="1">
      <c r="A289" t="s" s="30">
        <v>195</v>
      </c>
      <c r="B289" s="12">
        <f>'2018 Field of Dreamers - 2018 -'!B35</f>
        <v>2018</v>
      </c>
      <c r="C289" s="12">
        <f>'2018 Field of Dreamers - 2018 -'!C35</f>
        <v>37</v>
      </c>
      <c r="D289" s="12">
        <f>'2018 Field of Dreamers - 2018 -'!D35</f>
        <v>24</v>
      </c>
      <c r="E289" s="12">
        <f>'2018 Field of Dreamers - 2018 -'!E35</f>
        <v>0.648648648648649</v>
      </c>
      <c r="F289" s="12">
        <f>'2018 Field of Dreamers - 2018 -'!F35</f>
        <v>22</v>
      </c>
      <c r="G289" s="12">
        <f>'2018 Field of Dreamers - 2018 -'!G35</f>
        <v>2</v>
      </c>
      <c r="H289" s="12">
        <f>'2018 Field of Dreamers - 2018 -'!H35</f>
        <v>0</v>
      </c>
      <c r="I289" s="12">
        <f>'2018 Field of Dreamers - 2018 -'!I35</f>
        <v>0</v>
      </c>
      <c r="J289" s="12">
        <f>'2018 Field of Dreamers - 2018 -'!J35</f>
        <v>17</v>
      </c>
      <c r="K289" s="12">
        <f>'2018 Field of Dreamers - 2018 -'!K35</f>
        <v>15</v>
      </c>
      <c r="L289" s="12">
        <f>'2018 Field of Dreamers - 2018 -'!L35</f>
        <v>0.111083333333333</v>
      </c>
      <c r="M289" s="12">
        <f>'2018 Field of Dreamers - 2018 -'!M35</f>
        <v>0.759731981981982</v>
      </c>
    </row>
    <row r="290" ht="15" customHeight="1">
      <c r="A290" t="s" s="30">
        <v>85</v>
      </c>
      <c r="B290" s="12">
        <v>2011</v>
      </c>
      <c r="C290" s="12">
        <v>3</v>
      </c>
      <c r="D290" s="12">
        <v>1</v>
      </c>
      <c r="E290" s="35">
        <f>D290/C290</f>
        <v>0.333333333333333</v>
      </c>
      <c r="F290" s="12">
        <v>1</v>
      </c>
      <c r="G290" s="12">
        <v>0</v>
      </c>
      <c r="H290" s="12">
        <v>0</v>
      </c>
      <c r="I290" s="12">
        <v>0</v>
      </c>
      <c r="J290" s="12">
        <v>2</v>
      </c>
      <c r="K290" s="12">
        <v>1</v>
      </c>
      <c r="L290" s="13">
        <f>(G290*1.33+H290*1.67+I290*2)/D290</f>
        <v>0</v>
      </c>
      <c r="M290" s="14">
        <f>L290+E290</f>
        <v>0.333333333333333</v>
      </c>
    </row>
    <row r="291" ht="15" customHeight="1">
      <c r="A291" t="s" s="30">
        <v>85</v>
      </c>
      <c r="B291" s="12">
        <v>2012</v>
      </c>
      <c r="C291" s="12">
        <v>15</v>
      </c>
      <c r="D291" s="12">
        <v>6</v>
      </c>
      <c r="E291" s="36">
        <f>D291/C291</f>
        <v>0.4</v>
      </c>
      <c r="F291" s="12">
        <v>4</v>
      </c>
      <c r="G291" s="12">
        <v>1</v>
      </c>
      <c r="H291" s="12">
        <v>1</v>
      </c>
      <c r="I291" s="12">
        <v>0</v>
      </c>
      <c r="J291" s="12">
        <v>3</v>
      </c>
      <c r="K291" s="12">
        <v>5</v>
      </c>
      <c r="L291" s="15">
        <f>(G291*1.33+H291*1.67+I291*2)/D291</f>
        <v>0.5</v>
      </c>
      <c r="M291" s="16">
        <f>L291+E291</f>
        <v>0.9</v>
      </c>
    </row>
    <row r="292" ht="15" customHeight="1">
      <c r="A292" t="s" s="30">
        <v>85</v>
      </c>
      <c r="B292" s="12">
        <v>2014</v>
      </c>
      <c r="C292" s="12">
        <v>18</v>
      </c>
      <c r="D292" s="12">
        <v>11</v>
      </c>
      <c r="E292" s="36">
        <f>D292/C292</f>
        <v>0.611111111111111</v>
      </c>
      <c r="F292" s="37">
        <v>9</v>
      </c>
      <c r="G292" s="12">
        <v>1</v>
      </c>
      <c r="H292" s="12">
        <v>0</v>
      </c>
      <c r="I292" s="12">
        <v>1</v>
      </c>
      <c r="J292" s="12">
        <v>5</v>
      </c>
      <c r="K292" s="12">
        <v>6</v>
      </c>
      <c r="L292" s="15">
        <f>(G292*1.33+H292*1.67+I292*2)/D292</f>
        <v>0.302727272727273</v>
      </c>
      <c r="M292" s="16">
        <f>L292+E292</f>
        <v>0.913838383838384</v>
      </c>
    </row>
    <row r="293" ht="15" customHeight="1">
      <c r="A293" t="s" s="30">
        <v>85</v>
      </c>
      <c r="B293" s="12">
        <v>2015</v>
      </c>
      <c r="C293" s="12">
        <v>26</v>
      </c>
      <c r="D293" s="12">
        <v>19</v>
      </c>
      <c r="E293" s="36">
        <f>D293/C293</f>
        <v>0.7307692307692309</v>
      </c>
      <c r="F293" s="12">
        <v>12</v>
      </c>
      <c r="G293" s="12">
        <v>6</v>
      </c>
      <c r="H293" s="12">
        <v>1</v>
      </c>
      <c r="I293" s="12">
        <v>0</v>
      </c>
      <c r="J293" s="12">
        <v>10</v>
      </c>
      <c r="K293" s="12">
        <v>12</v>
      </c>
      <c r="L293" s="15">
        <f>(G293*1.33+H293*1.67+I293*2)/D293</f>
        <v>0.507894736842105</v>
      </c>
      <c r="M293" s="16">
        <f>L293+E293</f>
        <v>1.23866396761134</v>
      </c>
    </row>
    <row r="294" ht="15" customHeight="1">
      <c r="A294" t="s" s="30">
        <v>85</v>
      </c>
      <c r="B294" s="12">
        <v>2016</v>
      </c>
      <c r="C294" s="12">
        <v>10</v>
      </c>
      <c r="D294" s="12">
        <v>6</v>
      </c>
      <c r="E294" s="38">
        <f>D294/C294</f>
        <v>0.6</v>
      </c>
      <c r="F294" s="37">
        <v>3</v>
      </c>
      <c r="G294" s="12">
        <v>2</v>
      </c>
      <c r="H294" s="12">
        <v>0</v>
      </c>
      <c r="I294" s="12">
        <v>1</v>
      </c>
      <c r="J294" s="12">
        <v>8</v>
      </c>
      <c r="K294" s="12">
        <v>4</v>
      </c>
      <c r="L294" s="17">
        <f>(G294*1.33+H294*1.67+I294*2)/D294</f>
        <v>0.7766666666666669</v>
      </c>
      <c r="M294" s="18">
        <f>L294+E294</f>
        <v>1.37666666666667</v>
      </c>
    </row>
    <row r="295" ht="15" customHeight="1">
      <c r="A295" t="s" s="30">
        <v>85</v>
      </c>
      <c r="B295" s="12">
        <v>2017</v>
      </c>
      <c r="C295" s="12">
        <f>'2017 - 2017 - Field of Dreamers'!C54</f>
        <v>14</v>
      </c>
      <c r="D295" s="12">
        <f>'2017 - 2017 - Field of Dreamers'!D54</f>
        <v>9</v>
      </c>
      <c r="E295" s="12">
        <f>'2017 - 2017 - Field of Dreamers'!E54</f>
        <v>0.642857142857143</v>
      </c>
      <c r="F295" s="12">
        <f>'2017 - 2017 - Field of Dreamers'!F54</f>
        <v>8</v>
      </c>
      <c r="G295" s="12">
        <f>'2017 - 2017 - Field of Dreamers'!G54</f>
        <v>1</v>
      </c>
      <c r="H295" s="12">
        <f>'2017 - 2017 - Field of Dreamers'!H54</f>
        <v>0</v>
      </c>
      <c r="I295" s="12">
        <f>'2017 - 2017 - Field of Dreamers'!I54</f>
        <v>0</v>
      </c>
      <c r="J295" s="12">
        <f>'2017 - 2017 - Field of Dreamers'!J54</f>
        <v>3</v>
      </c>
      <c r="K295" s="12">
        <f>'2017 - 2017 - Field of Dreamers'!K54</f>
        <v>7</v>
      </c>
      <c r="L295" s="12">
        <f>'2017 - 2017 - Field of Dreamers'!L54</f>
        <v>0.148111111111111</v>
      </c>
      <c r="M295" s="12">
        <f>'2017 - 2017 - Field of Dreamers'!M54</f>
        <v>0.790968253968254</v>
      </c>
    </row>
    <row r="296" ht="15" customHeight="1">
      <c r="A296" t="s" s="30">
        <v>85</v>
      </c>
      <c r="B296" s="12">
        <f>'2018 Field of Dreamers - 2018 -'!B29</f>
        <v>2018</v>
      </c>
      <c r="C296" s="12">
        <f>'2018 Field of Dreamers - 2018 -'!C29</f>
        <v>53</v>
      </c>
      <c r="D296" s="12">
        <f>'2018 Field of Dreamers - 2018 -'!D29</f>
        <v>38</v>
      </c>
      <c r="E296" s="12">
        <f>'2018 Field of Dreamers - 2018 -'!E29</f>
        <v>0.716981132075472</v>
      </c>
      <c r="F296" s="12">
        <f>'2018 Field of Dreamers - 2018 -'!F29</f>
        <v>22</v>
      </c>
      <c r="G296" s="12">
        <f>'2018 Field of Dreamers - 2018 -'!G29</f>
        <v>10</v>
      </c>
      <c r="H296" s="12">
        <f>'2018 Field of Dreamers - 2018 -'!H29</f>
        <v>3</v>
      </c>
      <c r="I296" s="12">
        <f>'2018 Field of Dreamers - 2018 -'!I29</f>
        <v>3</v>
      </c>
      <c r="J296" s="12">
        <f>'2018 Field of Dreamers - 2018 -'!J29</f>
        <v>22</v>
      </c>
      <c r="K296" s="12">
        <f>'2018 Field of Dreamers - 2018 -'!K29</f>
        <v>25</v>
      </c>
      <c r="L296" s="12">
        <f>'2018 Field of Dreamers - 2018 -'!L29</f>
        <v>0.640289473684211</v>
      </c>
      <c r="M296" s="12">
        <f>'2018 Field of Dreamers - 2018 -'!M29</f>
        <v>1.35727060575968</v>
      </c>
    </row>
    <row r="297" ht="15" customHeight="1">
      <c r="A297" t="s" s="30">
        <v>145</v>
      </c>
      <c r="B297" s="12">
        <v>2016</v>
      </c>
      <c r="C297" s="12">
        <v>4</v>
      </c>
      <c r="D297" s="12">
        <v>2</v>
      </c>
      <c r="E297" s="52">
        <f>D297/C297</f>
        <v>0.5</v>
      </c>
      <c r="F297" s="37">
        <v>2</v>
      </c>
      <c r="G297" s="12">
        <v>0</v>
      </c>
      <c r="H297" s="12">
        <v>0</v>
      </c>
      <c r="I297" s="12">
        <v>0</v>
      </c>
      <c r="J297" s="12">
        <v>0</v>
      </c>
      <c r="K297" s="12">
        <v>2</v>
      </c>
      <c r="L297" s="349">
        <f>(G297*1.33+H297*1.67+I297*2)/D297</f>
        <v>0</v>
      </c>
      <c r="M297" s="47">
        <f>L297+E297</f>
        <v>0.5</v>
      </c>
    </row>
    <row r="298" ht="15" customHeight="1">
      <c r="A298" t="s" s="30">
        <v>145</v>
      </c>
      <c r="B298" s="12">
        <v>2017</v>
      </c>
      <c r="C298" s="12">
        <f>'2017 - 2017 - Field of Dreamers'!C55</f>
        <v>41</v>
      </c>
      <c r="D298" s="12">
        <f>'2017 - 2017 - Field of Dreamers'!D55</f>
        <v>26</v>
      </c>
      <c r="E298" s="12">
        <f>'2017 - 2017 - Field of Dreamers'!E55</f>
        <v>0.634146341463415</v>
      </c>
      <c r="F298" s="12">
        <f>'2017 - 2017 - Field of Dreamers'!F55</f>
        <v>25</v>
      </c>
      <c r="G298" s="12">
        <f>'2017 - 2017 - Field of Dreamers'!G55</f>
        <v>1</v>
      </c>
      <c r="H298" s="12">
        <f>'2017 - 2017 - Field of Dreamers'!H55</f>
        <v>0</v>
      </c>
      <c r="I298" s="12">
        <f>'2017 - 2017 - Field of Dreamers'!I55</f>
        <v>0</v>
      </c>
      <c r="J298" s="12">
        <f>'2017 - 2017 - Field of Dreamers'!J55</f>
        <v>9</v>
      </c>
      <c r="K298" s="12">
        <f>'2017 - 2017 - Field of Dreamers'!K55</f>
        <v>13</v>
      </c>
      <c r="L298" s="12">
        <f>'2017 - 2017 - Field of Dreamers'!L55</f>
        <v>0</v>
      </c>
      <c r="M298" s="12">
        <f>'2017 - 2017 - Field of Dreamers'!M55</f>
        <v>0.634146341463415</v>
      </c>
    </row>
    <row r="299" ht="15" customHeight="1">
      <c r="A299" t="s" s="30">
        <v>145</v>
      </c>
      <c r="B299" s="12">
        <f>'2018 Field of Dreamers - 2018 -'!B25</f>
        <v>2018</v>
      </c>
      <c r="C299" s="12">
        <f>'2018 Field of Dreamers - 2018 -'!C25</f>
        <v>47</v>
      </c>
      <c r="D299" s="12">
        <f>'2018 Field of Dreamers - 2018 -'!D25</f>
        <v>31</v>
      </c>
      <c r="E299" s="344">
        <f>'2018 Field of Dreamers - 2018 -'!E25</f>
        <v>0.659574468085106</v>
      </c>
      <c r="F299" s="12">
        <f>'2018 Field of Dreamers - 2018 -'!F25</f>
        <v>30</v>
      </c>
      <c r="G299" s="12">
        <f>'2018 Field of Dreamers - 2018 -'!G25</f>
        <v>1</v>
      </c>
      <c r="H299" s="12">
        <f>'2018 Field of Dreamers - 2018 -'!H25</f>
        <v>0</v>
      </c>
      <c r="I299" s="12">
        <f>'2018 Field of Dreamers - 2018 -'!I25</f>
        <v>0</v>
      </c>
      <c r="J299" s="12">
        <f>'2018 Field of Dreamers - 2018 -'!J25</f>
        <v>6</v>
      </c>
      <c r="K299" s="12">
        <f>'2018 Field of Dreamers - 2018 -'!K25</f>
        <v>18</v>
      </c>
      <c r="L299" s="345">
        <f>'2018 Field of Dreamers - 2018 -'!L25</f>
        <v>0.043</v>
      </c>
      <c r="M299" s="14">
        <f>'2018 Field of Dreamers - 2018 -'!M25</f>
        <v>0.702574468085106</v>
      </c>
    </row>
    <row r="300" ht="15" customHeight="1">
      <c r="A300" t="s" s="31">
        <v>21</v>
      </c>
      <c r="B300" s="12">
        <v>2007</v>
      </c>
      <c r="C300" s="12">
        <v>45</v>
      </c>
      <c r="D300" s="12">
        <v>33</v>
      </c>
      <c r="E300" s="15">
        <f>D300/C300</f>
        <v>0.7333333333333329</v>
      </c>
      <c r="F300" s="14">
        <v>22</v>
      </c>
      <c r="G300" s="12">
        <v>5</v>
      </c>
      <c r="H300" s="12">
        <v>4</v>
      </c>
      <c r="I300" s="12">
        <v>2</v>
      </c>
      <c r="J300" s="12">
        <v>28</v>
      </c>
      <c r="K300" s="12">
        <v>22</v>
      </c>
      <c r="L300" s="15">
        <f>(G300*1.33+H300*1.67+I300*2)/D300</f>
        <v>0.525151515151515</v>
      </c>
      <c r="M300" s="16">
        <f>L300+E300</f>
        <v>1.25848484848485</v>
      </c>
    </row>
    <row r="301" ht="15" customHeight="1">
      <c r="A301" t="s" s="30">
        <v>21</v>
      </c>
      <c r="B301" s="12">
        <v>2008</v>
      </c>
      <c r="C301" s="12">
        <v>22</v>
      </c>
      <c r="D301" s="12">
        <v>14</v>
      </c>
      <c r="E301" s="15">
        <f>D301/C301</f>
        <v>0.636363636363636</v>
      </c>
      <c r="F301" s="16">
        <v>7</v>
      </c>
      <c r="G301" s="12">
        <v>2</v>
      </c>
      <c r="H301" s="12">
        <v>3</v>
      </c>
      <c r="I301" s="12">
        <v>2</v>
      </c>
      <c r="J301" s="12">
        <v>9</v>
      </c>
      <c r="K301" s="12">
        <v>12</v>
      </c>
      <c r="L301" s="15">
        <f>(G301*1.33+H301*1.67+I301*2)/D301</f>
        <v>0.833571428571429</v>
      </c>
      <c r="M301" s="16">
        <f>L301+E301</f>
        <v>1.46993506493507</v>
      </c>
    </row>
    <row r="302" ht="15" customHeight="1">
      <c r="A302" t="s" s="30">
        <v>21</v>
      </c>
      <c r="B302" s="12">
        <v>2009</v>
      </c>
      <c r="C302" s="12">
        <v>4</v>
      </c>
      <c r="D302" s="12">
        <v>3</v>
      </c>
      <c r="E302" s="36">
        <f>D302/C302</f>
        <v>0.75</v>
      </c>
      <c r="F302" s="348">
        <v>3</v>
      </c>
      <c r="G302" s="12">
        <v>0</v>
      </c>
      <c r="H302" s="12">
        <v>0</v>
      </c>
      <c r="I302" s="12">
        <v>0</v>
      </c>
      <c r="J302" s="12">
        <v>3</v>
      </c>
      <c r="K302" s="12">
        <v>3</v>
      </c>
      <c r="L302" s="15">
        <f>(G302*1.33+H302*1.67+I302*2)/D302</f>
        <v>0</v>
      </c>
      <c r="M302" s="16">
        <f>L302+E302</f>
        <v>0.75</v>
      </c>
    </row>
    <row r="303" ht="15" customHeight="1">
      <c r="A303" t="s" s="30">
        <v>21</v>
      </c>
      <c r="B303" s="12">
        <v>2010</v>
      </c>
      <c r="C303" s="12">
        <v>6</v>
      </c>
      <c r="D303" s="12">
        <v>5</v>
      </c>
      <c r="E303" s="36">
        <f>D303/C303</f>
        <v>0.833333333333333</v>
      </c>
      <c r="F303" s="37">
        <v>3</v>
      </c>
      <c r="G303" s="12">
        <v>2</v>
      </c>
      <c r="H303" s="12">
        <v>0</v>
      </c>
      <c r="I303" s="12">
        <v>0</v>
      </c>
      <c r="J303" s="12">
        <v>2</v>
      </c>
      <c r="K303" s="12">
        <v>3</v>
      </c>
      <c r="L303" s="15">
        <f>(G303*1.33+H303*1.67+I303*2)/D303</f>
        <v>0.532</v>
      </c>
      <c r="M303" s="16">
        <f>L303+E303</f>
        <v>1.36533333333333</v>
      </c>
    </row>
    <row r="304" ht="15" customHeight="1">
      <c r="A304" t="s" s="30">
        <v>21</v>
      </c>
      <c r="B304" s="12">
        <v>2011</v>
      </c>
      <c r="C304" s="12">
        <v>5</v>
      </c>
      <c r="D304" s="12">
        <v>3</v>
      </c>
      <c r="E304" s="36">
        <f>D304/C304</f>
        <v>0.6</v>
      </c>
      <c r="F304" s="12">
        <v>3</v>
      </c>
      <c r="G304" s="12">
        <v>0</v>
      </c>
      <c r="H304" s="12">
        <v>0</v>
      </c>
      <c r="I304" s="12">
        <v>0</v>
      </c>
      <c r="J304" s="12">
        <v>2</v>
      </c>
      <c r="K304" s="12">
        <v>2</v>
      </c>
      <c r="L304" s="15">
        <f>(G304*1.33+H304*1.67+I304*2)/D304</f>
        <v>0</v>
      </c>
      <c r="M304" s="16">
        <f>L304+E304</f>
        <v>0.6</v>
      </c>
    </row>
    <row r="305" ht="15" customHeight="1">
      <c r="A305" t="s" s="30">
        <v>21</v>
      </c>
      <c r="B305" s="12">
        <v>2012</v>
      </c>
      <c r="C305" s="12">
        <v>4</v>
      </c>
      <c r="D305" s="12">
        <v>4</v>
      </c>
      <c r="E305" s="36">
        <f>D305/C305</f>
        <v>1</v>
      </c>
      <c r="F305" s="12">
        <v>2</v>
      </c>
      <c r="G305" s="12">
        <v>1</v>
      </c>
      <c r="H305" s="12">
        <v>0</v>
      </c>
      <c r="I305" s="12">
        <v>1</v>
      </c>
      <c r="J305" s="12">
        <v>3</v>
      </c>
      <c r="K305" s="12">
        <v>2</v>
      </c>
      <c r="L305" s="15">
        <f>(G305*1.33+H305*1.67+I305*2)/D305</f>
        <v>0.8325</v>
      </c>
      <c r="M305" s="16">
        <f>L305+E305</f>
        <v>1.8325</v>
      </c>
    </row>
    <row r="306" ht="15" customHeight="1">
      <c r="A306" t="s" s="30">
        <v>21</v>
      </c>
      <c r="B306" s="12">
        <v>2014</v>
      </c>
      <c r="C306" s="12">
        <v>3</v>
      </c>
      <c r="D306" s="12">
        <v>1</v>
      </c>
      <c r="E306" s="36">
        <f>D306/C306</f>
        <v>0.333333333333333</v>
      </c>
      <c r="F306" s="37">
        <v>0</v>
      </c>
      <c r="G306" s="12">
        <v>0</v>
      </c>
      <c r="H306" s="12">
        <v>1</v>
      </c>
      <c r="I306" s="12">
        <v>0</v>
      </c>
      <c r="J306" s="12">
        <v>1</v>
      </c>
      <c r="K306" s="12">
        <v>1</v>
      </c>
      <c r="L306" s="15">
        <f>(G306*1.33+H306*1.67+I306*2)/D306</f>
        <v>1.67</v>
      </c>
      <c r="M306" s="16">
        <f>L306+E306</f>
        <v>2.00333333333333</v>
      </c>
    </row>
    <row r="307" ht="15" customHeight="1">
      <c r="A307" t="s" s="30">
        <v>21</v>
      </c>
      <c r="B307" s="12">
        <v>2015</v>
      </c>
      <c r="C307" s="12">
        <v>4</v>
      </c>
      <c r="D307" s="12">
        <v>2</v>
      </c>
      <c r="E307" s="36">
        <f>D307/C307</f>
        <v>0.5</v>
      </c>
      <c r="F307" s="37">
        <v>1</v>
      </c>
      <c r="G307" s="12">
        <v>1</v>
      </c>
      <c r="H307" s="12">
        <v>0</v>
      </c>
      <c r="I307" s="12">
        <v>0</v>
      </c>
      <c r="J307" s="12">
        <v>1</v>
      </c>
      <c r="K307" s="12">
        <v>2</v>
      </c>
      <c r="L307" s="15">
        <f>(G307*1.33+H307*1.67+I307*2)/D307</f>
        <v>0.665</v>
      </c>
      <c r="M307" s="16">
        <f>L307+E307</f>
        <v>1.165</v>
      </c>
    </row>
    <row r="308" ht="15" customHeight="1">
      <c r="A308" t="s" s="30">
        <v>89</v>
      </c>
      <c r="B308" s="12">
        <v>2014</v>
      </c>
      <c r="C308" s="12">
        <v>8</v>
      </c>
      <c r="D308" s="12">
        <v>4</v>
      </c>
      <c r="E308" s="36">
        <f>D308/C308</f>
        <v>0.5</v>
      </c>
      <c r="F308" s="12">
        <v>4</v>
      </c>
      <c r="G308" s="12">
        <v>0</v>
      </c>
      <c r="H308" s="12">
        <v>0</v>
      </c>
      <c r="I308" s="12">
        <v>0</v>
      </c>
      <c r="J308" s="12">
        <v>3</v>
      </c>
      <c r="K308" s="12">
        <v>0</v>
      </c>
      <c r="L308" s="15">
        <f>(G308*1.33+H308*1.67+I308*2)/D308</f>
        <v>0</v>
      </c>
      <c r="M308" s="16">
        <f>L308+E308</f>
        <v>0.5</v>
      </c>
    </row>
    <row r="309" ht="15" customHeight="1">
      <c r="A309" t="s" s="30">
        <v>51</v>
      </c>
      <c r="B309" s="12">
        <v>2009</v>
      </c>
      <c r="C309" s="12">
        <v>24</v>
      </c>
      <c r="D309" s="12">
        <v>17</v>
      </c>
      <c r="E309" s="36">
        <f>D309/C309</f>
        <v>0.708333333333333</v>
      </c>
      <c r="F309" s="37">
        <v>12</v>
      </c>
      <c r="G309" s="12">
        <v>4</v>
      </c>
      <c r="H309" s="12">
        <v>1</v>
      </c>
      <c r="I309" s="12">
        <v>0</v>
      </c>
      <c r="J309" s="12">
        <v>6</v>
      </c>
      <c r="K309" s="12">
        <v>9</v>
      </c>
      <c r="L309" s="15">
        <f>(G309*1.33+H309*1.67+I309*2)/D309</f>
        <v>0.411176470588235</v>
      </c>
      <c r="M309" s="16">
        <f>L309+E309</f>
        <v>1.11950980392157</v>
      </c>
    </row>
    <row r="310" ht="15" customHeight="1">
      <c r="A310" t="s" s="30">
        <v>51</v>
      </c>
      <c r="B310" s="12">
        <v>2010</v>
      </c>
      <c r="C310" s="12">
        <v>6</v>
      </c>
      <c r="D310" s="12">
        <v>3</v>
      </c>
      <c r="E310" s="36">
        <f>D310/C310</f>
        <v>0.5</v>
      </c>
      <c r="F310" s="37">
        <v>3</v>
      </c>
      <c r="G310" s="12">
        <v>0</v>
      </c>
      <c r="H310" s="12">
        <v>0</v>
      </c>
      <c r="I310" s="12">
        <v>0</v>
      </c>
      <c r="J310" s="12">
        <v>0</v>
      </c>
      <c r="K310" s="12">
        <v>0</v>
      </c>
      <c r="L310" s="15">
        <f>(G310*1.33+H310*1.67+I310*2)/D310</f>
        <v>0</v>
      </c>
      <c r="M310" s="16">
        <f>L310+E310</f>
        <v>0.5</v>
      </c>
    </row>
    <row r="311" ht="15" customHeight="1">
      <c r="A311" t="s" s="30">
        <v>51</v>
      </c>
      <c r="B311" s="12">
        <v>2011</v>
      </c>
      <c r="C311" s="12">
        <v>22</v>
      </c>
      <c r="D311" s="12">
        <v>14</v>
      </c>
      <c r="E311" s="36">
        <f>D311/C311</f>
        <v>0.636363636363636</v>
      </c>
      <c r="F311" s="37">
        <v>14</v>
      </c>
      <c r="G311" s="12">
        <v>0</v>
      </c>
      <c r="H311" s="12">
        <v>0</v>
      </c>
      <c r="I311" s="12">
        <v>0</v>
      </c>
      <c r="J311" s="12">
        <v>7</v>
      </c>
      <c r="K311" s="12">
        <v>4</v>
      </c>
      <c r="L311" s="15">
        <f>(G311*1.33+H311*1.67+I311*2)/D311</f>
        <v>0</v>
      </c>
      <c r="M311" s="16">
        <f>L311+E311</f>
        <v>0.636363636363636</v>
      </c>
    </row>
    <row r="312" ht="15" customHeight="1">
      <c r="A312" t="s" s="30">
        <v>51</v>
      </c>
      <c r="B312" s="12">
        <v>2012</v>
      </c>
      <c r="C312" s="12">
        <v>17</v>
      </c>
      <c r="D312" s="12">
        <v>10</v>
      </c>
      <c r="E312" s="38">
        <f>D312/C312</f>
        <v>0.588235294117647</v>
      </c>
      <c r="F312" s="37">
        <v>6</v>
      </c>
      <c r="G312" s="12">
        <v>4</v>
      </c>
      <c r="H312" s="12">
        <v>0</v>
      </c>
      <c r="I312" s="12">
        <v>0</v>
      </c>
      <c r="J312" s="12">
        <v>4</v>
      </c>
      <c r="K312" s="12">
        <v>5</v>
      </c>
      <c r="L312" s="17">
        <f>(G312*1.33+H312*1.67+I312*2)/D312</f>
        <v>0.532</v>
      </c>
      <c r="M312" s="18">
        <f>L312+E312</f>
        <v>1.12023529411765</v>
      </c>
    </row>
    <row r="313" ht="15" customHeight="1">
      <c r="A313" t="s" s="30">
        <v>149</v>
      </c>
      <c r="B313" s="12">
        <v>2017</v>
      </c>
      <c r="C313" s="12">
        <f>'2017 - 2017 - Field of Dreamers'!C56</f>
        <v>4</v>
      </c>
      <c r="D313" s="12">
        <f>'2017 - 2017 - Field of Dreamers'!D56</f>
        <v>3</v>
      </c>
      <c r="E313" s="12">
        <f>'2017 - 2017 - Field of Dreamers'!E56</f>
        <v>0.75</v>
      </c>
      <c r="F313" s="12">
        <f>'2017 - 2017 - Field of Dreamers'!F56</f>
        <v>2</v>
      </c>
      <c r="G313" s="12">
        <f>'2017 - 2017 - Field of Dreamers'!G56</f>
        <v>1</v>
      </c>
      <c r="H313" s="12">
        <f>'2017 - 2017 - Field of Dreamers'!H56</f>
        <v>0</v>
      </c>
      <c r="I313" s="12">
        <f>'2017 - 2017 - Field of Dreamers'!I56</f>
        <v>0</v>
      </c>
      <c r="J313" s="12">
        <f>'2017 - 2017 - Field of Dreamers'!J56</f>
        <v>0</v>
      </c>
      <c r="K313" s="12">
        <f>'2017 - 2017 - Field of Dreamers'!K56</f>
        <v>0</v>
      </c>
      <c r="L313" s="12">
        <f>'2017 - 2017 - Field of Dreamers'!L56</f>
        <v>0.444333333333333</v>
      </c>
      <c r="M313" s="12">
        <f>'2017 - 2017 - Field of Dreamers'!M56</f>
        <v>1.19433333333333</v>
      </c>
    </row>
    <row r="314" ht="15" customHeight="1">
      <c r="A314" t="s" s="30">
        <v>149</v>
      </c>
      <c r="B314" s="12">
        <f>'2018 Field of Dreamers - 2018 -'!B24</f>
        <v>2018</v>
      </c>
      <c r="C314" s="12">
        <f>'2018 Field of Dreamers - 2018 -'!C24</f>
        <v>4</v>
      </c>
      <c r="D314" s="12">
        <f>'2018 Field of Dreamers - 2018 -'!D24</f>
        <v>1</v>
      </c>
      <c r="E314" s="12">
        <f>'2018 Field of Dreamers - 2018 -'!E24</f>
        <v>0.25</v>
      </c>
      <c r="F314" s="12">
        <f>'2018 Field of Dreamers - 2018 -'!F24</f>
        <v>1</v>
      </c>
      <c r="G314" s="12">
        <f>'2018 Field of Dreamers - 2018 -'!G24</f>
        <v>0</v>
      </c>
      <c r="H314" s="12">
        <f>'2018 Field of Dreamers - 2018 -'!H24</f>
        <v>0</v>
      </c>
      <c r="I314" s="12">
        <f>'2018 Field of Dreamers - 2018 -'!I24</f>
        <v>0</v>
      </c>
      <c r="J314" s="12">
        <f>'2018 Field of Dreamers - 2018 -'!J24</f>
        <v>0</v>
      </c>
      <c r="K314" s="12">
        <f>'2018 Field of Dreamers - 2018 -'!K24</f>
        <v>0</v>
      </c>
      <c r="L314" s="12">
        <f>'2018 Field of Dreamers - 2018 -'!L24</f>
        <v>0</v>
      </c>
      <c r="M314" s="12">
        <f>'2018 Field of Dreamers - 2018 -'!M24</f>
        <v>0.25</v>
      </c>
    </row>
    <row r="315" ht="15" customHeight="1">
      <c r="A315" t="s" s="30">
        <v>132</v>
      </c>
      <c r="B315" s="12">
        <v>2017</v>
      </c>
      <c r="C315" s="12">
        <f>'2017 - 2017 - Field of Dreamers'!C57</f>
        <v>4</v>
      </c>
      <c r="D315" s="12">
        <f>'2017 - 2017 - Field of Dreamers'!D57</f>
        <v>4</v>
      </c>
      <c r="E315" s="12">
        <f>'2017 - 2017 - Field of Dreamers'!E57</f>
        <v>1</v>
      </c>
      <c r="F315" s="12">
        <f>'2017 - 2017 - Field of Dreamers'!F57</f>
        <v>4</v>
      </c>
      <c r="G315" s="12">
        <f>'2017 - 2017 - Field of Dreamers'!G57</f>
        <v>0</v>
      </c>
      <c r="H315" s="12">
        <f>'2017 - 2017 - Field of Dreamers'!H57</f>
        <v>0</v>
      </c>
      <c r="I315" s="12">
        <f>'2017 - 2017 - Field of Dreamers'!I57</f>
        <v>0</v>
      </c>
      <c r="J315" s="12">
        <f>'2017 - 2017 - Field of Dreamers'!J57</f>
        <v>0</v>
      </c>
      <c r="K315" s="12">
        <f>'2017 - 2017 - Field of Dreamers'!K57</f>
        <v>0</v>
      </c>
      <c r="L315" s="12">
        <f>'2017 - 2017 - Field of Dreamers'!L57</f>
        <v>0</v>
      </c>
      <c r="M315" s="12">
        <f>'2017 - 2017 - Field of Dreamers'!M57</f>
        <v>1</v>
      </c>
    </row>
    <row r="316" ht="15" customHeight="1">
      <c r="A316" t="s" s="30">
        <v>132</v>
      </c>
      <c r="B316" s="12">
        <f>'2018 Field of Dreamers - 2018 -'!B27</f>
        <v>2018</v>
      </c>
      <c r="C316" s="12">
        <f>'2018 Field of Dreamers - 2018 -'!C27</f>
        <v>30</v>
      </c>
      <c r="D316" s="12">
        <f>'2018 Field of Dreamers - 2018 -'!D27</f>
        <v>22</v>
      </c>
      <c r="E316" s="12">
        <f>'2018 Field of Dreamers - 2018 -'!E27</f>
        <v>0.7333333333333329</v>
      </c>
      <c r="F316" s="12">
        <f>'2018 Field of Dreamers - 2018 -'!F27</f>
        <v>15</v>
      </c>
      <c r="G316" s="12">
        <f>'2018 Field of Dreamers - 2018 -'!G27</f>
        <v>4</v>
      </c>
      <c r="H316" s="12">
        <f>'2018 Field of Dreamers - 2018 -'!H27</f>
        <v>2</v>
      </c>
      <c r="I316" s="12">
        <f>'2018 Field of Dreamers - 2018 -'!I27</f>
        <v>1</v>
      </c>
      <c r="J316" s="12">
        <f>'2018 Field of Dreamers - 2018 -'!J27</f>
        <v>16</v>
      </c>
      <c r="K316" s="12">
        <f>'2018 Field of Dreamers - 2018 -'!K27</f>
        <v>8</v>
      </c>
      <c r="L316" s="12">
        <f>'2018 Field of Dreamers - 2018 -'!L27</f>
        <v>0.484818181818182</v>
      </c>
      <c r="M316" s="12">
        <f>'2018 Field of Dreamers - 2018 -'!M27</f>
        <v>1.21815151515152</v>
      </c>
    </row>
    <row r="317" ht="15" customHeight="1">
      <c r="A317" t="s" s="30">
        <v>276</v>
      </c>
      <c r="B317" s="12">
        <v>2017</v>
      </c>
      <c r="C317" s="12">
        <f>'2017 - 2017 - Field of Dreamers'!C60</f>
        <v>3</v>
      </c>
      <c r="D317" s="12">
        <f>'2017 - 2017 - Field of Dreamers'!D60</f>
        <v>2</v>
      </c>
      <c r="E317" s="12">
        <f>'2017 - 2017 - Field of Dreamers'!E60</f>
        <v>0.666666666666667</v>
      </c>
      <c r="F317" s="12">
        <f>'2017 - 2017 - Field of Dreamers'!F60</f>
        <v>2</v>
      </c>
      <c r="G317" s="12">
        <f>'2017 - 2017 - Field of Dreamers'!G60</f>
        <v>0</v>
      </c>
      <c r="H317" s="12">
        <f>'2017 - 2017 - Field of Dreamers'!H60</f>
        <v>0</v>
      </c>
      <c r="I317" s="12">
        <f>'2017 - 2017 - Field of Dreamers'!I60</f>
        <v>0</v>
      </c>
      <c r="J317" s="12">
        <f>'2017 - 2017 - Field of Dreamers'!J60</f>
        <v>1</v>
      </c>
      <c r="K317" s="12">
        <f>'2017 - 2017 - Field of Dreamers'!K60</f>
        <v>1</v>
      </c>
      <c r="L317" s="12">
        <f>'2017 - 2017 - Field of Dreamers'!L60</f>
        <v>0</v>
      </c>
      <c r="M317" s="12">
        <f>'2017 - 2017 - Field of Dreamers'!M60</f>
        <v>0.666666666666667</v>
      </c>
    </row>
    <row r="318" ht="15" customHeight="1">
      <c r="A318" t="s" s="30">
        <v>57</v>
      </c>
      <c r="B318" s="12">
        <v>2010</v>
      </c>
      <c r="C318" s="12">
        <v>3</v>
      </c>
      <c r="D318" s="12">
        <v>0</v>
      </c>
      <c r="E318" s="35">
        <f>D318/C318</f>
        <v>0</v>
      </c>
      <c r="F318" s="37">
        <v>0</v>
      </c>
      <c r="G318" s="12">
        <v>0</v>
      </c>
      <c r="H318" s="12">
        <v>0</v>
      </c>
      <c r="I318" s="12">
        <v>0</v>
      </c>
      <c r="J318" s="12">
        <v>0</v>
      </c>
      <c r="K318" s="12">
        <v>0</v>
      </c>
      <c r="L318" s="356">
        <f>(G318*1.33+H318*1.67+I318*2)/D318</f>
      </c>
      <c r="M318" s="357">
        <f>L318+E318</f>
      </c>
    </row>
    <row r="319" ht="15" customHeight="1">
      <c r="A319" t="s" s="30">
        <v>62</v>
      </c>
      <c r="B319" s="12">
        <v>2011</v>
      </c>
      <c r="C319" s="12">
        <v>24</v>
      </c>
      <c r="D319" s="12">
        <v>11</v>
      </c>
      <c r="E319" s="36">
        <f>D319/C319</f>
        <v>0.458333333333333</v>
      </c>
      <c r="F319" s="37">
        <v>9</v>
      </c>
      <c r="G319" s="12">
        <v>2</v>
      </c>
      <c r="H319" s="12">
        <v>0</v>
      </c>
      <c r="I319" s="12">
        <v>0</v>
      </c>
      <c r="J319" s="12">
        <v>3</v>
      </c>
      <c r="K319" s="12">
        <v>6</v>
      </c>
      <c r="L319" s="15">
        <f>(G319*1.33+H319*1.67+I319*2)/D319</f>
        <v>0.241818181818182</v>
      </c>
      <c r="M319" s="16">
        <f>L319+E319</f>
        <v>0.700151515151515</v>
      </c>
    </row>
    <row r="320" ht="15" customHeight="1">
      <c r="A320" t="s" s="30">
        <v>62</v>
      </c>
      <c r="B320" s="12">
        <v>2012</v>
      </c>
      <c r="C320" s="12">
        <v>14</v>
      </c>
      <c r="D320" s="12">
        <v>8</v>
      </c>
      <c r="E320" s="38">
        <f>D320/C320</f>
        <v>0.571428571428571</v>
      </c>
      <c r="F320" s="37">
        <v>6</v>
      </c>
      <c r="G320" s="12">
        <v>2</v>
      </c>
      <c r="H320" s="12">
        <v>0</v>
      </c>
      <c r="I320" s="12">
        <v>0</v>
      </c>
      <c r="J320" s="12">
        <v>3</v>
      </c>
      <c r="K320" s="12">
        <v>4</v>
      </c>
      <c r="L320" s="17">
        <f>(G320*1.33+H320*1.67+I320*2)/D320</f>
        <v>0.3325</v>
      </c>
      <c r="M320" s="18">
        <f>L320+E320</f>
        <v>0.903928571428571</v>
      </c>
    </row>
    <row r="321" ht="15" customHeight="1">
      <c r="A321" t="s" s="30">
        <v>62</v>
      </c>
      <c r="B321" s="12">
        <v>2017</v>
      </c>
      <c r="C321" s="12">
        <f>'2017 - 2017 - Field of Dreamers'!C58</f>
        <v>9</v>
      </c>
      <c r="D321" s="12">
        <f>'2017 - 2017 - Field of Dreamers'!D58</f>
        <v>0</v>
      </c>
      <c r="E321" s="12">
        <f>'2017 - 2017 - Field of Dreamers'!E58</f>
        <v>0</v>
      </c>
      <c r="F321" s="12">
        <f>'2017 - 2017 - Field of Dreamers'!F58</f>
        <v>0</v>
      </c>
      <c r="G321" s="12">
        <f>'2017 - 2017 - Field of Dreamers'!G58</f>
        <v>0</v>
      </c>
      <c r="H321" s="12">
        <f>'2017 - 2017 - Field of Dreamers'!H58</f>
        <v>0</v>
      </c>
      <c r="I321" s="12">
        <f>'2017 - 2017 - Field of Dreamers'!I58</f>
        <v>0</v>
      </c>
      <c r="J321" s="12">
        <f>'2017 - 2017 - Field of Dreamers'!J58</f>
        <v>2</v>
      </c>
      <c r="K321" s="12">
        <f>'2017 - 2017 - Field of Dreamers'!K58</f>
        <v>1</v>
      </c>
      <c r="L321" s="53">
        <f>'2017 - 2017 - Field of Dreamers'!L58</f>
      </c>
      <c r="M321" s="53">
        <f>'2017 - 2017 - Field of Dreamers'!M58</f>
      </c>
    </row>
    <row r="322" ht="15" customHeight="1">
      <c r="A322" t="s" s="30">
        <v>62</v>
      </c>
      <c r="B322" s="12">
        <f>'2018 Field of Dreamers - 2018 -'!B38</f>
        <v>2018</v>
      </c>
      <c r="C322" s="12">
        <f>'2018 Field of Dreamers - 2018 -'!C38</f>
        <v>57</v>
      </c>
      <c r="D322" s="12">
        <f>'2018 Field of Dreamers - 2018 -'!D38</f>
        <v>42</v>
      </c>
      <c r="E322" s="12">
        <f>'2018 Field of Dreamers - 2018 -'!E38</f>
        <v>0.736842105263158</v>
      </c>
      <c r="F322" s="12">
        <f>'2018 Field of Dreamers - 2018 -'!F38</f>
        <v>36</v>
      </c>
      <c r="G322" s="12">
        <f>'2018 Field of Dreamers - 2018 -'!G38</f>
        <v>4</v>
      </c>
      <c r="H322" s="12">
        <f>'2018 Field of Dreamers - 2018 -'!H38</f>
        <v>1</v>
      </c>
      <c r="I322" s="12">
        <f>'2018 Field of Dreamers - 2018 -'!I38</f>
        <v>1</v>
      </c>
      <c r="J322" s="12">
        <f>'2018 Field of Dreamers - 2018 -'!J38</f>
        <v>22</v>
      </c>
      <c r="K322" s="12">
        <f>'2018 Field of Dreamers - 2018 -'!K38</f>
        <v>24</v>
      </c>
      <c r="L322" s="12">
        <f>'2018 Field of Dreamers - 2018 -'!L38</f>
        <v>0.214261904761905</v>
      </c>
      <c r="M322" s="12">
        <f>'2018 Field of Dreamers - 2018 -'!M38</f>
        <v>0.951104010025063</v>
      </c>
    </row>
  </sheetData>
  <mergeCells count="1">
    <mergeCell ref="A1:M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L16"/>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29" customWidth="1"/>
    <col min="2" max="2" width="12.6562" style="29" customWidth="1"/>
    <col min="3" max="3" width="6.99219" style="29" customWidth="1"/>
    <col min="4" max="4" width="5.85156" style="29" customWidth="1"/>
    <col min="5" max="5" width="6.78906" style="29" customWidth="1"/>
    <col min="6" max="6" width="6.05469" style="29" customWidth="1"/>
    <col min="7" max="7" width="5.20312" style="29" customWidth="1"/>
    <col min="8" max="8" width="7.125" style="29" customWidth="1"/>
    <col min="9" max="9" width="5.77344" style="29" customWidth="1"/>
    <col min="10" max="10" width="7.66406" style="29" customWidth="1"/>
    <col min="11" max="11" width="8.875" style="29" customWidth="1"/>
    <col min="12" max="12" width="8.09375" style="29" customWidth="1"/>
    <col min="13" max="256" width="16.3516" style="29" customWidth="1"/>
  </cols>
  <sheetData>
    <row r="1" ht="16" customHeight="1">
      <c r="A1" t="s" s="7">
        <v>42</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18</v>
      </c>
      <c r="B3" s="12">
        <v>25</v>
      </c>
      <c r="C3" s="12">
        <v>19</v>
      </c>
      <c r="D3" s="13">
        <f>C3/B3</f>
        <v>0.76</v>
      </c>
      <c r="E3" s="14">
        <v>1</v>
      </c>
      <c r="F3" s="12">
        <v>6</v>
      </c>
      <c r="G3" s="12">
        <v>2</v>
      </c>
      <c r="H3" s="12">
        <v>10</v>
      </c>
      <c r="I3" s="12">
        <v>20</v>
      </c>
      <c r="J3" s="12">
        <v>14</v>
      </c>
      <c r="K3" s="13">
        <f>(F3*1.33+G3*1.67+H3*2)/C3</f>
        <v>1.64842105263158</v>
      </c>
      <c r="L3" s="14">
        <f>K3+D3</f>
        <v>2.40842105263158</v>
      </c>
    </row>
    <row r="4" ht="15" customHeight="1">
      <c r="A4" t="s" s="30">
        <v>19</v>
      </c>
      <c r="B4" s="12">
        <v>19</v>
      </c>
      <c r="C4" s="12">
        <v>14</v>
      </c>
      <c r="D4" s="15">
        <f>C4/B4</f>
        <v>0.736842105263158</v>
      </c>
      <c r="E4" s="16">
        <v>6</v>
      </c>
      <c r="F4" s="12">
        <v>7</v>
      </c>
      <c r="G4" s="12">
        <v>1</v>
      </c>
      <c r="H4" s="12">
        <v>0</v>
      </c>
      <c r="I4" s="12">
        <v>7</v>
      </c>
      <c r="J4" s="12">
        <v>6</v>
      </c>
      <c r="K4" s="15">
        <f>(F4*1.33+G4*1.67+H4*2)/C4</f>
        <v>0.784285714285714</v>
      </c>
      <c r="L4" s="16">
        <f>K4+D4</f>
        <v>1.52112781954887</v>
      </c>
    </row>
    <row r="5" ht="15" customHeight="1">
      <c r="A5" t="s" s="30">
        <v>26</v>
      </c>
      <c r="B5" s="12">
        <v>10</v>
      </c>
      <c r="C5" s="12">
        <v>7</v>
      </c>
      <c r="D5" s="17">
        <f>C5/B5</f>
        <v>0.7</v>
      </c>
      <c r="E5" s="18">
        <v>4</v>
      </c>
      <c r="F5" s="12">
        <v>1</v>
      </c>
      <c r="G5" s="12">
        <v>2</v>
      </c>
      <c r="H5" s="12">
        <v>0</v>
      </c>
      <c r="I5" s="12">
        <v>6</v>
      </c>
      <c r="J5" s="12">
        <v>3</v>
      </c>
      <c r="K5" s="17">
        <f>(F5*1.33+G5*1.67+H5*2)/C5</f>
        <v>0.667142857142857</v>
      </c>
      <c r="L5" s="18">
        <f>K5+D5</f>
        <v>1.36714285714286</v>
      </c>
    </row>
    <row r="6" ht="15" customHeight="1">
      <c r="A6" t="s" s="30">
        <v>24</v>
      </c>
      <c r="B6" s="12">
        <v>13</v>
      </c>
      <c r="C6" s="12">
        <v>9</v>
      </c>
      <c r="D6" s="13">
        <f>C6/B6</f>
        <v>0.692307692307692</v>
      </c>
      <c r="E6" s="14">
        <v>8</v>
      </c>
      <c r="F6" s="12">
        <v>0</v>
      </c>
      <c r="G6" s="12">
        <v>1</v>
      </c>
      <c r="H6" s="12">
        <v>0</v>
      </c>
      <c r="I6" s="12">
        <v>0</v>
      </c>
      <c r="J6" s="12">
        <v>6</v>
      </c>
      <c r="K6" s="13">
        <f>(F6*1.33+G6*1.67+H6*2)/C6</f>
        <v>0.185555555555556</v>
      </c>
      <c r="L6" s="14">
        <f>K6+D6</f>
        <v>0.877863247863248</v>
      </c>
    </row>
    <row r="7" ht="15" customHeight="1">
      <c r="A7" t="s" s="30">
        <v>28</v>
      </c>
      <c r="B7" s="12">
        <v>17</v>
      </c>
      <c r="C7" s="12">
        <v>11</v>
      </c>
      <c r="D7" s="15">
        <f>C7/B7</f>
        <v>0.647058823529412</v>
      </c>
      <c r="E7" s="16">
        <v>11</v>
      </c>
      <c r="F7" s="12">
        <v>0</v>
      </c>
      <c r="G7" s="12">
        <v>0</v>
      </c>
      <c r="H7" s="12">
        <v>0</v>
      </c>
      <c r="I7" s="12">
        <v>3</v>
      </c>
      <c r="J7" s="12">
        <v>3</v>
      </c>
      <c r="K7" s="15">
        <f>(F7*1.33+G7*1.67+H7*2)/C7</f>
        <v>0</v>
      </c>
      <c r="L7" s="16">
        <f>K7+D7</f>
        <v>0.647058823529412</v>
      </c>
    </row>
    <row r="8" ht="15" customHeight="1">
      <c r="A8" t="s" s="30">
        <v>21</v>
      </c>
      <c r="B8" s="12">
        <v>22</v>
      </c>
      <c r="C8" s="12">
        <v>14</v>
      </c>
      <c r="D8" s="15">
        <f>C8/B8</f>
        <v>0.636363636363636</v>
      </c>
      <c r="E8" s="16">
        <v>7</v>
      </c>
      <c r="F8" s="12">
        <v>2</v>
      </c>
      <c r="G8" s="12">
        <v>3</v>
      </c>
      <c r="H8" s="12">
        <v>2</v>
      </c>
      <c r="I8" s="12">
        <v>9</v>
      </c>
      <c r="J8" s="12">
        <v>12</v>
      </c>
      <c r="K8" s="15">
        <f>(F8*1.33+G8*1.67+H8*2)/C8</f>
        <v>0.833571428571429</v>
      </c>
      <c r="L8" s="16">
        <f>K8+D8</f>
        <v>1.46993506493507</v>
      </c>
    </row>
    <row r="9" ht="15" customHeight="1">
      <c r="A9" t="s" s="30">
        <v>22</v>
      </c>
      <c r="B9" s="12">
        <v>20</v>
      </c>
      <c r="C9" s="12">
        <v>12</v>
      </c>
      <c r="D9" s="15">
        <f>C9/B9</f>
        <v>0.6</v>
      </c>
      <c r="E9" s="16">
        <v>4</v>
      </c>
      <c r="F9" s="12">
        <v>3</v>
      </c>
      <c r="G9" s="12">
        <v>4</v>
      </c>
      <c r="H9" s="12">
        <v>1</v>
      </c>
      <c r="I9" s="12">
        <v>8</v>
      </c>
      <c r="J9" s="12">
        <v>7</v>
      </c>
      <c r="K9" s="15">
        <f>(F9*1.33+G9*1.67+H9*2)/C9</f>
        <v>1.05583333333333</v>
      </c>
      <c r="L9" s="16">
        <f>K9+D9</f>
        <v>1.65583333333333</v>
      </c>
    </row>
    <row r="10" ht="15" customHeight="1">
      <c r="A10" t="s" s="30">
        <v>44</v>
      </c>
      <c r="B10" s="12">
        <v>14</v>
      </c>
      <c r="C10" s="12">
        <v>8</v>
      </c>
      <c r="D10" s="15">
        <f>C10/B10</f>
        <v>0.571428571428571</v>
      </c>
      <c r="E10" s="16">
        <v>7</v>
      </c>
      <c r="F10" s="12">
        <v>1</v>
      </c>
      <c r="G10" s="12">
        <v>0</v>
      </c>
      <c r="H10" s="12">
        <v>0</v>
      </c>
      <c r="I10" s="12">
        <v>3</v>
      </c>
      <c r="J10" s="12">
        <v>2</v>
      </c>
      <c r="K10" s="15">
        <f>(F10*1.33+G10*1.67+H10*2)/C10</f>
        <v>0.16625</v>
      </c>
      <c r="L10" s="16">
        <f>K10+D10</f>
        <v>0.737678571428571</v>
      </c>
    </row>
    <row r="11" ht="15" customHeight="1">
      <c r="A11" t="s" s="31">
        <v>45</v>
      </c>
      <c r="B11" s="12">
        <v>15</v>
      </c>
      <c r="C11" s="12">
        <v>8</v>
      </c>
      <c r="D11" s="15">
        <f>C11/B11</f>
        <v>0.533333333333333</v>
      </c>
      <c r="E11" s="16">
        <v>7</v>
      </c>
      <c r="F11" s="12">
        <v>1</v>
      </c>
      <c r="G11" s="12">
        <v>0</v>
      </c>
      <c r="H11" s="12">
        <v>0</v>
      </c>
      <c r="I11" s="12">
        <v>3</v>
      </c>
      <c r="J11" s="12">
        <v>3</v>
      </c>
      <c r="K11" s="15">
        <f>(F11*1.33+G11*1.67+H11*2)/C11</f>
        <v>0.16625</v>
      </c>
      <c r="L11" s="16">
        <f>K11+D11</f>
        <v>0.699583333333333</v>
      </c>
    </row>
    <row r="12" ht="15" customHeight="1">
      <c r="A12" t="s" s="30">
        <v>46</v>
      </c>
      <c r="B12" s="12">
        <v>13</v>
      </c>
      <c r="C12" s="12">
        <v>4</v>
      </c>
      <c r="D12" s="15">
        <f>C12/B12</f>
        <v>0.307692307692308</v>
      </c>
      <c r="E12" s="16">
        <v>4</v>
      </c>
      <c r="F12" s="12">
        <v>0</v>
      </c>
      <c r="G12" s="12">
        <v>0</v>
      </c>
      <c r="H12" s="12">
        <v>0</v>
      </c>
      <c r="I12" s="12">
        <v>2</v>
      </c>
      <c r="J12" s="12">
        <v>2</v>
      </c>
      <c r="K12" s="15">
        <f>(F12*1.33+G12*1.67+H12*2)/C12</f>
        <v>0</v>
      </c>
      <c r="L12" s="16">
        <f>K12+D12</f>
        <v>0.307692307692308</v>
      </c>
    </row>
    <row r="13" ht="15" customHeight="1">
      <c r="A13" t="s" s="30">
        <v>47</v>
      </c>
      <c r="B13" s="12">
        <v>14</v>
      </c>
      <c r="C13" s="12">
        <v>4</v>
      </c>
      <c r="D13" s="15">
        <f>C13/B13</f>
        <v>0.285714285714286</v>
      </c>
      <c r="E13" s="16">
        <v>4</v>
      </c>
      <c r="F13" s="12">
        <v>0</v>
      </c>
      <c r="G13" s="12">
        <v>0</v>
      </c>
      <c r="H13" s="12">
        <v>0</v>
      </c>
      <c r="I13" s="12">
        <v>2</v>
      </c>
      <c r="J13" s="12">
        <v>2</v>
      </c>
      <c r="K13" s="15">
        <f>(F13*1.33+G13*1.67+H13*2)/C13</f>
        <v>0</v>
      </c>
      <c r="L13" s="16">
        <f>K13+D13</f>
        <v>0.285714285714286</v>
      </c>
    </row>
    <row r="14" ht="15" customHeight="1">
      <c r="A14" t="s" s="30">
        <v>34</v>
      </c>
      <c r="B14" s="12">
        <v>19</v>
      </c>
      <c r="C14" s="12">
        <v>5</v>
      </c>
      <c r="D14" s="15">
        <f>C14/B14</f>
        <v>0.263157894736842</v>
      </c>
      <c r="E14" s="16">
        <v>4</v>
      </c>
      <c r="F14" s="12">
        <v>1</v>
      </c>
      <c r="G14" s="12">
        <v>0</v>
      </c>
      <c r="H14" s="12">
        <v>0</v>
      </c>
      <c r="I14" s="12">
        <v>0</v>
      </c>
      <c r="J14" s="12">
        <v>1</v>
      </c>
      <c r="K14" s="15">
        <f>(F14*1.33+G14*1.67+H14*2)/C14</f>
        <v>0.266</v>
      </c>
      <c r="L14" s="16">
        <f>K14+D14</f>
        <v>0.529157894736842</v>
      </c>
    </row>
    <row r="15" ht="15" customHeight="1">
      <c r="A15" t="s" s="30">
        <v>31</v>
      </c>
      <c r="B15" s="12">
        <v>10</v>
      </c>
      <c r="C15" s="12">
        <v>1</v>
      </c>
      <c r="D15" s="15">
        <f>C15/B15</f>
        <v>0.1</v>
      </c>
      <c r="E15" s="16">
        <v>1</v>
      </c>
      <c r="F15" s="12">
        <v>1</v>
      </c>
      <c r="G15" s="12">
        <v>0</v>
      </c>
      <c r="H15" s="12">
        <v>0</v>
      </c>
      <c r="I15" s="12">
        <v>1</v>
      </c>
      <c r="J15" s="12">
        <v>0</v>
      </c>
      <c r="K15" s="15">
        <f>(F15*1.33+G15*1.67+H15*2)/C15</f>
        <v>1.33</v>
      </c>
      <c r="L15" s="16">
        <f>K15+D15</f>
        <v>1.43</v>
      </c>
    </row>
    <row r="16" ht="15" customHeight="1">
      <c r="A16" t="s" s="30">
        <v>48</v>
      </c>
      <c r="B16" s="12">
        <v>5</v>
      </c>
      <c r="C16" s="12">
        <v>0</v>
      </c>
      <c r="D16" s="15">
        <f>C16/B16</f>
        <v>0</v>
      </c>
      <c r="E16" s="16">
        <v>0</v>
      </c>
      <c r="F16" s="12">
        <v>0</v>
      </c>
      <c r="G16" s="12">
        <v>0</v>
      </c>
      <c r="H16" s="12">
        <v>0</v>
      </c>
      <c r="I16" s="12">
        <v>1</v>
      </c>
      <c r="J16" s="12">
        <v>0</v>
      </c>
      <c r="K16" s="32">
        <f>(F16*1.33+G16*1.67+H16*2)/C16</f>
      </c>
      <c r="L16" s="33">
        <f>K16+D16</f>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L15"/>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34" customWidth="1"/>
    <col min="2" max="2" width="12.6562" style="34" customWidth="1"/>
    <col min="3" max="3" width="6.99219" style="34" customWidth="1"/>
    <col min="4" max="4" width="5.85156" style="34" customWidth="1"/>
    <col min="5" max="5" width="6.78906" style="34" customWidth="1"/>
    <col min="6" max="6" width="6.05469" style="34" customWidth="1"/>
    <col min="7" max="7" width="5.20312" style="34" customWidth="1"/>
    <col min="8" max="8" width="7.125" style="34" customWidth="1"/>
    <col min="9" max="9" width="5.77344" style="34" customWidth="1"/>
    <col min="10" max="10" width="7.66406" style="34" customWidth="1"/>
    <col min="11" max="11" width="8.875" style="34" customWidth="1"/>
    <col min="12" max="12" width="8.09375" style="34" customWidth="1"/>
    <col min="13" max="256" width="16.3516" style="34" customWidth="1"/>
  </cols>
  <sheetData>
    <row r="1" ht="16" customHeight="1">
      <c r="A1" t="s" s="7">
        <v>49</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18</v>
      </c>
      <c r="B3" s="12">
        <v>31</v>
      </c>
      <c r="C3" s="12">
        <v>24</v>
      </c>
      <c r="D3" s="35">
        <f>C3/B3</f>
        <v>0.774193548387097</v>
      </c>
      <c r="E3" s="12">
        <v>9</v>
      </c>
      <c r="F3" s="12">
        <v>5</v>
      </c>
      <c r="G3" s="12">
        <v>3</v>
      </c>
      <c r="H3" s="12">
        <v>6</v>
      </c>
      <c r="I3" s="12">
        <v>22</v>
      </c>
      <c r="J3" s="12">
        <v>16</v>
      </c>
      <c r="K3" s="13">
        <f>(F3*1.33+G3*1.67+H3*2)/C3</f>
        <v>0.985833333333333</v>
      </c>
      <c r="L3" s="14">
        <f>K3+D3</f>
        <v>1.76002688172043</v>
      </c>
    </row>
    <row r="4" ht="15" customHeight="1">
      <c r="A4" t="s" s="30">
        <v>22</v>
      </c>
      <c r="B4" s="12">
        <v>28</v>
      </c>
      <c r="C4" s="12">
        <v>20</v>
      </c>
      <c r="D4" s="36">
        <f>C4/B4</f>
        <v>0.714285714285714</v>
      </c>
      <c r="E4" s="37">
        <v>9</v>
      </c>
      <c r="F4" s="12">
        <v>6</v>
      </c>
      <c r="G4" s="12">
        <v>1</v>
      </c>
      <c r="H4" s="12">
        <v>4</v>
      </c>
      <c r="I4" s="12">
        <v>19</v>
      </c>
      <c r="J4" s="12">
        <v>14</v>
      </c>
      <c r="K4" s="15">
        <f>(F4*1.33+G4*1.67+H4*2)/C4</f>
        <v>0.8825</v>
      </c>
      <c r="L4" s="16">
        <f>K4+D4</f>
        <v>1.59678571428571</v>
      </c>
    </row>
    <row r="5" ht="15" customHeight="1">
      <c r="A5" t="s" s="30">
        <v>51</v>
      </c>
      <c r="B5" s="12">
        <v>24</v>
      </c>
      <c r="C5" s="12">
        <v>17</v>
      </c>
      <c r="D5" s="38">
        <f>C5/B5</f>
        <v>0.708333333333333</v>
      </c>
      <c r="E5" s="37">
        <v>12</v>
      </c>
      <c r="F5" s="12">
        <v>4</v>
      </c>
      <c r="G5" s="12">
        <v>1</v>
      </c>
      <c r="H5" s="12">
        <v>0</v>
      </c>
      <c r="I5" s="12">
        <v>6</v>
      </c>
      <c r="J5" s="12">
        <v>9</v>
      </c>
      <c r="K5" s="17">
        <f>(F5*1.33+G5*1.67+H5*2)/C5</f>
        <v>0.411176470588235</v>
      </c>
      <c r="L5" s="18">
        <f>K5+D5</f>
        <v>1.11950980392157</v>
      </c>
    </row>
    <row r="6" ht="15" customHeight="1">
      <c r="A6" t="s" s="30">
        <v>44</v>
      </c>
      <c r="B6" s="12">
        <v>27</v>
      </c>
      <c r="C6" s="12">
        <v>18</v>
      </c>
      <c r="D6" s="35">
        <f>C6/B6</f>
        <v>0.666666666666667</v>
      </c>
      <c r="E6" s="37">
        <v>12</v>
      </c>
      <c r="F6" s="12">
        <v>1</v>
      </c>
      <c r="G6" s="12">
        <v>3</v>
      </c>
      <c r="H6" s="12">
        <v>2</v>
      </c>
      <c r="I6" s="12">
        <v>10</v>
      </c>
      <c r="J6" s="12">
        <v>9</v>
      </c>
      <c r="K6" s="13">
        <f>(F6*1.33+G6*1.67+H6*2)/C6</f>
        <v>0.574444444444444</v>
      </c>
      <c r="L6" s="14">
        <f>K6+D6</f>
        <v>1.24111111111111</v>
      </c>
    </row>
    <row r="7" ht="15" customHeight="1">
      <c r="A7" t="s" s="30">
        <v>26</v>
      </c>
      <c r="B7" s="12">
        <v>24</v>
      </c>
      <c r="C7" s="12">
        <v>16</v>
      </c>
      <c r="D7" s="36">
        <f>C7/B7</f>
        <v>0.666666666666667</v>
      </c>
      <c r="E7" s="37">
        <v>12</v>
      </c>
      <c r="F7" s="12">
        <v>4</v>
      </c>
      <c r="G7" s="12">
        <v>0</v>
      </c>
      <c r="H7" s="12">
        <v>0</v>
      </c>
      <c r="I7" s="12">
        <v>8</v>
      </c>
      <c r="J7" s="12">
        <v>8</v>
      </c>
      <c r="K7" s="15">
        <f>(F7*1.33+G7*1.67+H7*2)/C7</f>
        <v>0.3325</v>
      </c>
      <c r="L7" s="16">
        <f>K7+D7</f>
        <v>0.999166666666667</v>
      </c>
    </row>
    <row r="8" ht="15" customHeight="1">
      <c r="A8" t="s" s="30">
        <v>52</v>
      </c>
      <c r="B8" s="12">
        <v>27</v>
      </c>
      <c r="C8" s="12">
        <v>17</v>
      </c>
      <c r="D8" s="36">
        <f>C8/B8</f>
        <v>0.62962962962963</v>
      </c>
      <c r="E8" s="37">
        <v>9</v>
      </c>
      <c r="F8" s="12">
        <v>4</v>
      </c>
      <c r="G8" s="12">
        <v>1</v>
      </c>
      <c r="H8" s="12">
        <v>1</v>
      </c>
      <c r="I8" s="12">
        <v>6</v>
      </c>
      <c r="J8" s="12">
        <v>9</v>
      </c>
      <c r="K8" s="15">
        <f>(F8*1.33+G8*1.67+H8*2)/C8</f>
        <v>0.528823529411765</v>
      </c>
      <c r="L8" s="16">
        <f>K8+D8</f>
        <v>1.1584531590414</v>
      </c>
    </row>
    <row r="9" ht="15" customHeight="1">
      <c r="A9" t="s" s="30">
        <v>19</v>
      </c>
      <c r="B9" s="12">
        <v>26</v>
      </c>
      <c r="C9" s="12">
        <v>15</v>
      </c>
      <c r="D9" s="36">
        <f>C9/B9</f>
        <v>0.576923076923077</v>
      </c>
      <c r="E9" s="37">
        <v>8</v>
      </c>
      <c r="F9" s="12">
        <v>3</v>
      </c>
      <c r="G9" s="12">
        <v>2</v>
      </c>
      <c r="H9" s="12">
        <v>2</v>
      </c>
      <c r="I9" s="12">
        <v>9</v>
      </c>
      <c r="J9" s="12">
        <v>9</v>
      </c>
      <c r="K9" s="15">
        <f>(F9*1.33+G9*1.67+H9*2)/C9</f>
        <v>0.755333333333333</v>
      </c>
      <c r="L9" s="16">
        <f>K9+D9</f>
        <v>1.33225641025641</v>
      </c>
    </row>
    <row r="10" ht="15" customHeight="1">
      <c r="A10" t="s" s="30">
        <v>45</v>
      </c>
      <c r="B10" s="12">
        <v>34</v>
      </c>
      <c r="C10" s="12">
        <v>15</v>
      </c>
      <c r="D10" s="36">
        <f>C10/B10</f>
        <v>0.441176470588235</v>
      </c>
      <c r="E10" s="37">
        <v>12</v>
      </c>
      <c r="F10" s="12">
        <v>3</v>
      </c>
      <c r="G10" s="12">
        <v>0</v>
      </c>
      <c r="H10" s="12">
        <v>0</v>
      </c>
      <c r="I10" s="12">
        <v>7</v>
      </c>
      <c r="J10" s="12">
        <v>7</v>
      </c>
      <c r="K10" s="15">
        <f>(F10*1.33+G10*1.67+H10*2)/C10</f>
        <v>0.266</v>
      </c>
      <c r="L10" s="16">
        <f>K10+D10</f>
        <v>0.707176470588235</v>
      </c>
    </row>
    <row r="11" ht="15" customHeight="1">
      <c r="A11" t="s" s="30">
        <v>46</v>
      </c>
      <c r="B11" s="12">
        <v>21</v>
      </c>
      <c r="C11" s="12">
        <v>9</v>
      </c>
      <c r="D11" s="36">
        <f>C11/B11</f>
        <v>0.428571428571429</v>
      </c>
      <c r="E11" s="37">
        <v>9</v>
      </c>
      <c r="F11" s="12">
        <v>0</v>
      </c>
      <c r="G11" s="12">
        <v>0</v>
      </c>
      <c r="H11" s="12">
        <v>0</v>
      </c>
      <c r="I11" s="12">
        <v>2</v>
      </c>
      <c r="J11" s="12">
        <v>6</v>
      </c>
      <c r="K11" s="15">
        <f>(F11*1.33+G11*1.67+H11*2)/C11</f>
        <v>0</v>
      </c>
      <c r="L11" s="16">
        <f>K11+D11</f>
        <v>0.428571428571429</v>
      </c>
    </row>
    <row r="12" ht="15" customHeight="1">
      <c r="A12" t="s" s="30">
        <v>34</v>
      </c>
      <c r="B12" s="12">
        <v>28</v>
      </c>
      <c r="C12" s="12">
        <v>9</v>
      </c>
      <c r="D12" s="36">
        <f>C12/B12</f>
        <v>0.321428571428571</v>
      </c>
      <c r="E12" s="37">
        <v>6</v>
      </c>
      <c r="F12" s="12">
        <v>3</v>
      </c>
      <c r="G12" s="12">
        <v>0</v>
      </c>
      <c r="H12" s="12">
        <v>0</v>
      </c>
      <c r="I12" s="12">
        <v>5</v>
      </c>
      <c r="J12" s="12">
        <v>5</v>
      </c>
      <c r="K12" s="15">
        <f>(F12*1.33+G12*1.67+H12*2)/C12</f>
        <v>0.443333333333333</v>
      </c>
      <c r="L12" s="16">
        <f>K12+D12</f>
        <v>0.764761904761904</v>
      </c>
    </row>
    <row r="13" ht="15" customHeight="1">
      <c r="A13" t="s" s="30">
        <v>53</v>
      </c>
      <c r="B13" s="12">
        <v>11</v>
      </c>
      <c r="C13" s="12">
        <v>3</v>
      </c>
      <c r="D13" s="36">
        <f>C13/B13</f>
        <v>0.272727272727273</v>
      </c>
      <c r="E13" s="37">
        <v>3</v>
      </c>
      <c r="F13" s="12">
        <v>0</v>
      </c>
      <c r="G13" s="12">
        <v>0</v>
      </c>
      <c r="H13" s="12">
        <v>0</v>
      </c>
      <c r="I13" s="12">
        <v>2</v>
      </c>
      <c r="J13" s="12">
        <v>0</v>
      </c>
      <c r="K13" s="15">
        <f>(F13*1.33+G13*1.67+H13*2)/C13</f>
        <v>0</v>
      </c>
      <c r="L13" s="16">
        <f>K13+D13</f>
        <v>0.272727272727273</v>
      </c>
    </row>
    <row r="14" ht="15" customHeight="1">
      <c r="A14" t="s" s="30">
        <v>54</v>
      </c>
      <c r="B14" s="12">
        <v>25</v>
      </c>
      <c r="C14" s="12">
        <v>6</v>
      </c>
      <c r="D14" s="36">
        <f>C14/B14</f>
        <v>0.24</v>
      </c>
      <c r="E14" s="37">
        <v>6</v>
      </c>
      <c r="F14" s="12">
        <v>0</v>
      </c>
      <c r="G14" s="12">
        <v>0</v>
      </c>
      <c r="H14" s="12">
        <v>0</v>
      </c>
      <c r="I14" s="12">
        <v>4</v>
      </c>
      <c r="J14" s="12">
        <v>4</v>
      </c>
      <c r="K14" s="15">
        <f>(F14*1.33+G14*1.67+H14*2)/C14</f>
        <v>0</v>
      </c>
      <c r="L14" s="16">
        <f>K14+D14</f>
        <v>0.24</v>
      </c>
    </row>
    <row r="15" ht="15" customHeight="1">
      <c r="A15" t="s" s="30">
        <v>21</v>
      </c>
      <c r="B15" s="12">
        <v>4</v>
      </c>
      <c r="C15" s="12">
        <v>3</v>
      </c>
      <c r="D15" s="36">
        <f>C15/B15</f>
        <v>0.75</v>
      </c>
      <c r="E15" s="37">
        <v>3</v>
      </c>
      <c r="F15" s="12">
        <v>0</v>
      </c>
      <c r="G15" s="12">
        <v>0</v>
      </c>
      <c r="H15" s="12">
        <v>0</v>
      </c>
      <c r="I15" s="12">
        <v>3</v>
      </c>
      <c r="J15" s="12">
        <v>3</v>
      </c>
      <c r="K15" s="15">
        <f>(F15*1.33+G15*1.67+H15*2)/C15</f>
        <v>0</v>
      </c>
      <c r="L15" s="16">
        <f>K15+D15</f>
        <v>0.75</v>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L15"/>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39" customWidth="1"/>
    <col min="2" max="2" width="12.6562" style="39" customWidth="1"/>
    <col min="3" max="3" width="6.99219" style="39" customWidth="1"/>
    <col min="4" max="4" width="5.85156" style="39" customWidth="1"/>
    <col min="5" max="5" width="6.78906" style="39" customWidth="1"/>
    <col min="6" max="6" width="6.05469" style="39" customWidth="1"/>
    <col min="7" max="7" width="5.20312" style="39" customWidth="1"/>
    <col min="8" max="8" width="7.125" style="39" customWidth="1"/>
    <col min="9" max="9" width="5.77344" style="39" customWidth="1"/>
    <col min="10" max="10" width="7.66406" style="39" customWidth="1"/>
    <col min="11" max="11" width="8.875" style="39" customWidth="1"/>
    <col min="12" max="12" width="8.09375" style="39" customWidth="1"/>
    <col min="13" max="256" width="16.3516" style="39" customWidth="1"/>
  </cols>
  <sheetData>
    <row r="1" ht="16" customHeight="1">
      <c r="A1" t="s" s="7">
        <v>55</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21</v>
      </c>
      <c r="B3" s="12">
        <v>6</v>
      </c>
      <c r="C3" s="12">
        <v>5</v>
      </c>
      <c r="D3" s="35">
        <f>C3/B3</f>
        <v>0.833333333333333</v>
      </c>
      <c r="E3" s="37">
        <v>3</v>
      </c>
      <c r="F3" s="12">
        <v>2</v>
      </c>
      <c r="G3" s="12">
        <v>0</v>
      </c>
      <c r="H3" s="12">
        <v>0</v>
      </c>
      <c r="I3" s="12">
        <v>2</v>
      </c>
      <c r="J3" s="12">
        <v>3</v>
      </c>
      <c r="K3" s="13">
        <f>(F3*1.33+G3*1.67+H3*2)/C3</f>
        <v>0.532</v>
      </c>
      <c r="L3" s="14">
        <f>K3+D3</f>
        <v>1.36533333333333</v>
      </c>
    </row>
    <row r="4" ht="15" customHeight="1">
      <c r="A4" t="s" s="30">
        <v>34</v>
      </c>
      <c r="B4" s="12">
        <v>7</v>
      </c>
      <c r="C4" s="12">
        <v>1</v>
      </c>
      <c r="D4" s="36">
        <f>C4/B4</f>
        <v>0.142857142857143</v>
      </c>
      <c r="E4" s="37">
        <v>0</v>
      </c>
      <c r="F4" s="12">
        <v>1</v>
      </c>
      <c r="G4" s="12">
        <v>0</v>
      </c>
      <c r="H4" s="12">
        <v>0</v>
      </c>
      <c r="I4" s="12">
        <v>1</v>
      </c>
      <c r="J4" s="12">
        <v>0</v>
      </c>
      <c r="K4" s="15">
        <f>(F4*1.33+G4*1.67+H4*2)/C4</f>
        <v>1.33</v>
      </c>
      <c r="L4" s="16">
        <f>K4+D4</f>
        <v>1.47285714285714</v>
      </c>
    </row>
    <row r="5" ht="15" customHeight="1">
      <c r="A5" t="s" s="30">
        <v>26</v>
      </c>
      <c r="B5" s="12">
        <v>6</v>
      </c>
      <c r="C5" s="12">
        <v>6</v>
      </c>
      <c r="D5" s="38">
        <f>C5/B5</f>
        <v>1</v>
      </c>
      <c r="E5" s="37">
        <v>6</v>
      </c>
      <c r="F5" s="12">
        <v>0</v>
      </c>
      <c r="G5" s="12">
        <v>0</v>
      </c>
      <c r="H5" s="12">
        <v>0</v>
      </c>
      <c r="I5" s="12">
        <v>3</v>
      </c>
      <c r="J5" s="12">
        <v>1</v>
      </c>
      <c r="K5" s="17">
        <f>(F5*1.33+G5*1.67+H5*2)/C5</f>
        <v>0</v>
      </c>
      <c r="L5" s="18">
        <f>K5+D5</f>
        <v>1</v>
      </c>
    </row>
    <row r="6" ht="15" customHeight="1">
      <c r="A6" t="s" s="30">
        <v>18</v>
      </c>
      <c r="B6" s="12">
        <v>6</v>
      </c>
      <c r="C6" s="12">
        <v>3</v>
      </c>
      <c r="D6" s="35">
        <f>C6/B6</f>
        <v>0.5</v>
      </c>
      <c r="E6" s="12">
        <v>2</v>
      </c>
      <c r="F6" s="12">
        <v>1</v>
      </c>
      <c r="G6" s="12">
        <v>0</v>
      </c>
      <c r="H6" s="12">
        <v>0</v>
      </c>
      <c r="I6" s="12">
        <v>0</v>
      </c>
      <c r="J6" s="12">
        <v>2</v>
      </c>
      <c r="K6" s="13">
        <f>(F6*1.33+G6*1.67+H6*2)/C6</f>
        <v>0.443333333333333</v>
      </c>
      <c r="L6" s="14">
        <f>K6+D6</f>
        <v>0.943333333333333</v>
      </c>
    </row>
    <row r="7" ht="15" customHeight="1">
      <c r="A7" t="s" s="30">
        <v>45</v>
      </c>
      <c r="B7" s="12">
        <v>7</v>
      </c>
      <c r="C7" s="12">
        <v>5</v>
      </c>
      <c r="D7" s="36">
        <f>C7/B7</f>
        <v>0.714285714285714</v>
      </c>
      <c r="E7" s="37">
        <v>5</v>
      </c>
      <c r="F7" s="12">
        <v>0</v>
      </c>
      <c r="G7" s="12">
        <v>0</v>
      </c>
      <c r="H7" s="12">
        <v>0</v>
      </c>
      <c r="I7" s="12">
        <v>0</v>
      </c>
      <c r="J7" s="12">
        <v>0</v>
      </c>
      <c r="K7" s="15">
        <f>(F7*1.33+G7*1.67+H7*2)/C7</f>
        <v>0</v>
      </c>
      <c r="L7" s="16">
        <f>K7+D7</f>
        <v>0.714285714285714</v>
      </c>
    </row>
    <row r="8" ht="15" customHeight="1">
      <c r="A8" t="s" s="30">
        <v>54</v>
      </c>
      <c r="B8" s="12">
        <v>3</v>
      </c>
      <c r="C8" s="12">
        <v>2</v>
      </c>
      <c r="D8" s="36">
        <f>C8/B8</f>
        <v>0.666666666666667</v>
      </c>
      <c r="E8" s="37">
        <v>2</v>
      </c>
      <c r="F8" s="12">
        <v>0</v>
      </c>
      <c r="G8" s="12">
        <v>0</v>
      </c>
      <c r="H8" s="12">
        <v>0</v>
      </c>
      <c r="I8" s="12">
        <v>1</v>
      </c>
      <c r="J8" s="12">
        <v>1</v>
      </c>
      <c r="K8" s="15">
        <f>(F8*1.33+G8*1.67+H8*2)/C8</f>
        <v>0</v>
      </c>
      <c r="L8" s="16">
        <f>K8+D8</f>
        <v>0.666666666666667</v>
      </c>
    </row>
    <row r="9" ht="15" customHeight="1">
      <c r="A9" t="s" s="30">
        <v>19</v>
      </c>
      <c r="B9" s="12">
        <v>7</v>
      </c>
      <c r="C9" s="12">
        <v>4</v>
      </c>
      <c r="D9" s="36">
        <f>C9/B9</f>
        <v>0.571428571428571</v>
      </c>
      <c r="E9" s="37">
        <v>4</v>
      </c>
      <c r="F9" s="12">
        <v>0</v>
      </c>
      <c r="G9" s="12">
        <v>0</v>
      </c>
      <c r="H9" s="12">
        <v>0</v>
      </c>
      <c r="I9" s="12">
        <v>4</v>
      </c>
      <c r="J9" s="12">
        <v>3</v>
      </c>
      <c r="K9" s="15">
        <f>(F9*1.33+G9*1.67+H9*2)/C9</f>
        <v>0</v>
      </c>
      <c r="L9" s="16">
        <f>K9+D9</f>
        <v>0.571428571428571</v>
      </c>
    </row>
    <row r="10" ht="15" customHeight="1">
      <c r="A10" t="s" s="30">
        <v>22</v>
      </c>
      <c r="B10" s="12">
        <v>7</v>
      </c>
      <c r="C10" s="12">
        <v>4</v>
      </c>
      <c r="D10" s="36">
        <f>C10/B10</f>
        <v>0.571428571428571</v>
      </c>
      <c r="E10" s="37">
        <v>4</v>
      </c>
      <c r="F10" s="12">
        <v>0</v>
      </c>
      <c r="G10" s="12">
        <v>0</v>
      </c>
      <c r="H10" s="12">
        <v>0</v>
      </c>
      <c r="I10" s="12">
        <v>1</v>
      </c>
      <c r="J10" s="12">
        <v>2</v>
      </c>
      <c r="K10" s="15">
        <f>(F10*1.33+G10*1.67+H10*2)/C10</f>
        <v>0</v>
      </c>
      <c r="L10" s="16">
        <f>K10+D10</f>
        <v>0.571428571428571</v>
      </c>
    </row>
    <row r="11" ht="15" customHeight="1">
      <c r="A11" t="s" s="30">
        <v>51</v>
      </c>
      <c r="B11" s="12">
        <v>6</v>
      </c>
      <c r="C11" s="12">
        <v>3</v>
      </c>
      <c r="D11" s="36">
        <f>C11/B11</f>
        <v>0.5</v>
      </c>
      <c r="E11" s="37">
        <v>3</v>
      </c>
      <c r="F11" s="12">
        <v>0</v>
      </c>
      <c r="G11" s="12">
        <v>0</v>
      </c>
      <c r="H11" s="12">
        <v>0</v>
      </c>
      <c r="I11" s="12">
        <v>0</v>
      </c>
      <c r="J11" s="12">
        <v>0</v>
      </c>
      <c r="K11" s="15">
        <f>(F11*1.33+G11*1.67+H11*2)/C11</f>
        <v>0</v>
      </c>
      <c r="L11" s="16">
        <f>K11+D11</f>
        <v>0.5</v>
      </c>
    </row>
    <row r="12" ht="15" customHeight="1">
      <c r="A12" t="s" s="30">
        <v>44</v>
      </c>
      <c r="B12" s="12">
        <v>7</v>
      </c>
      <c r="C12" s="12">
        <v>2</v>
      </c>
      <c r="D12" s="36">
        <f>C12/B12</f>
        <v>0.285714285714286</v>
      </c>
      <c r="E12" s="37">
        <v>2</v>
      </c>
      <c r="F12" s="12">
        <v>0</v>
      </c>
      <c r="G12" s="12">
        <v>0</v>
      </c>
      <c r="H12" s="12">
        <v>0</v>
      </c>
      <c r="I12" s="12">
        <v>0</v>
      </c>
      <c r="J12" s="12">
        <v>0</v>
      </c>
      <c r="K12" s="15">
        <f>(F12*1.33+G12*1.67+H12*2)/C12</f>
        <v>0</v>
      </c>
      <c r="L12" s="16">
        <f>K12+D12</f>
        <v>0.285714285714286</v>
      </c>
    </row>
    <row r="13" ht="15" customHeight="1">
      <c r="A13" t="s" s="30">
        <v>46</v>
      </c>
      <c r="B13" s="12">
        <v>5</v>
      </c>
      <c r="C13" s="12">
        <v>1</v>
      </c>
      <c r="D13" s="36">
        <f>C13/B13</f>
        <v>0.2</v>
      </c>
      <c r="E13" s="37">
        <v>0</v>
      </c>
      <c r="F13" s="12">
        <v>0</v>
      </c>
      <c r="G13" s="12">
        <v>0</v>
      </c>
      <c r="H13" s="12">
        <v>0</v>
      </c>
      <c r="I13" s="12">
        <v>0</v>
      </c>
      <c r="J13" s="12">
        <v>0</v>
      </c>
      <c r="K13" s="15">
        <f>(F13*1.33+G13*1.67+H13*2)/C13</f>
        <v>0</v>
      </c>
      <c r="L13" s="16">
        <f>K13+D13</f>
        <v>0.2</v>
      </c>
    </row>
    <row r="14" ht="15" customHeight="1">
      <c r="A14" t="s" s="30">
        <v>53</v>
      </c>
      <c r="B14" s="12">
        <v>0</v>
      </c>
      <c r="C14" s="12">
        <v>0</v>
      </c>
      <c r="D14" s="40">
        <f>C14/B14</f>
      </c>
      <c r="E14" s="37">
        <v>0</v>
      </c>
      <c r="F14" s="12">
        <v>0</v>
      </c>
      <c r="G14" s="12">
        <v>0</v>
      </c>
      <c r="H14" s="12">
        <v>0</v>
      </c>
      <c r="I14" s="12">
        <v>0</v>
      </c>
      <c r="J14" s="12">
        <v>0</v>
      </c>
      <c r="K14" s="32">
        <f>(F14*1.33+G14*1.67+H14*2)/C14</f>
      </c>
      <c r="L14" s="33">
        <f>K14+D14</f>
      </c>
    </row>
    <row r="15" ht="15" customHeight="1">
      <c r="A15" t="s" s="30">
        <v>57</v>
      </c>
      <c r="B15" s="12">
        <v>3</v>
      </c>
      <c r="C15" s="12">
        <v>0</v>
      </c>
      <c r="D15" s="36">
        <f>C15/B15</f>
        <v>0</v>
      </c>
      <c r="E15" s="37">
        <v>0</v>
      </c>
      <c r="F15" s="12">
        <v>0</v>
      </c>
      <c r="G15" s="12">
        <v>0</v>
      </c>
      <c r="H15" s="12">
        <v>0</v>
      </c>
      <c r="I15" s="12">
        <v>0</v>
      </c>
      <c r="J15" s="12">
        <v>0</v>
      </c>
      <c r="K15" s="32">
        <f>(F15*1.33+G15*1.67+H15*2)/C15</f>
      </c>
      <c r="L15" s="33">
        <f>K15+D15</f>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L16"/>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41" customWidth="1"/>
    <col min="2" max="2" width="12.6562" style="41" customWidth="1"/>
    <col min="3" max="3" width="6.99219" style="41" customWidth="1"/>
    <col min="4" max="4" width="5.85156" style="41" customWidth="1"/>
    <col min="5" max="5" width="6.78906" style="41" customWidth="1"/>
    <col min="6" max="6" width="6.05469" style="41" customWidth="1"/>
    <col min="7" max="7" width="5.20312" style="41" customWidth="1"/>
    <col min="8" max="8" width="7.125" style="41" customWidth="1"/>
    <col min="9" max="9" width="5.77344" style="41" customWidth="1"/>
    <col min="10" max="10" width="7.66406" style="41" customWidth="1"/>
    <col min="11" max="11" width="8.875" style="41" customWidth="1"/>
    <col min="12" max="12" width="8.09375" style="41" customWidth="1"/>
    <col min="13" max="256" width="16.3516" style="41" customWidth="1"/>
  </cols>
  <sheetData>
    <row r="1" ht="16" customHeight="1">
      <c r="A1" t="s" s="7">
        <v>58</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18</v>
      </c>
      <c r="B3" s="12">
        <v>27</v>
      </c>
      <c r="C3" s="12">
        <v>20</v>
      </c>
      <c r="D3" s="35">
        <f>C3/B3</f>
        <v>0.740740740740741</v>
      </c>
      <c r="E3" s="12">
        <v>9</v>
      </c>
      <c r="F3" s="12">
        <v>3</v>
      </c>
      <c r="G3" s="12">
        <v>2</v>
      </c>
      <c r="H3" s="12">
        <v>5</v>
      </c>
      <c r="I3" s="12">
        <v>19</v>
      </c>
      <c r="J3" s="12">
        <v>13</v>
      </c>
      <c r="K3" s="13">
        <f>(F3*1.33+G3*1.67+H3*2)/C3</f>
        <v>0.8665</v>
      </c>
      <c r="L3" s="14">
        <f>K3+D3</f>
        <v>1.60724074074074</v>
      </c>
    </row>
    <row r="4" ht="15" customHeight="1">
      <c r="A4" t="s" s="30">
        <v>22</v>
      </c>
      <c r="B4" s="12">
        <v>27</v>
      </c>
      <c r="C4" s="12">
        <v>19</v>
      </c>
      <c r="D4" s="36">
        <f>C4/B4</f>
        <v>0.7037037037037041</v>
      </c>
      <c r="E4" s="37">
        <v>10</v>
      </c>
      <c r="F4" s="12">
        <v>2</v>
      </c>
      <c r="G4" s="12">
        <v>4</v>
      </c>
      <c r="H4" s="12">
        <v>3</v>
      </c>
      <c r="I4" s="12">
        <v>14</v>
      </c>
      <c r="J4" s="12">
        <v>11</v>
      </c>
      <c r="K4" s="15">
        <f>(F4*1.33+G4*1.67+H4*2)/C4</f>
        <v>0.807368421052632</v>
      </c>
      <c r="L4" s="16">
        <f>K4+D4</f>
        <v>1.51107212475634</v>
      </c>
    </row>
    <row r="5" ht="15" customHeight="1">
      <c r="A5" t="s" s="30">
        <v>51</v>
      </c>
      <c r="B5" s="12">
        <v>22</v>
      </c>
      <c r="C5" s="12">
        <v>14</v>
      </c>
      <c r="D5" s="38">
        <f>C5/B5</f>
        <v>0.636363636363636</v>
      </c>
      <c r="E5" s="37">
        <v>14</v>
      </c>
      <c r="F5" s="12">
        <v>0</v>
      </c>
      <c r="G5" s="12">
        <v>0</v>
      </c>
      <c r="H5" s="12">
        <v>0</v>
      </c>
      <c r="I5" s="12">
        <v>7</v>
      </c>
      <c r="J5" s="12">
        <v>4</v>
      </c>
      <c r="K5" s="17">
        <f>(F5*1.33+G5*1.67+H5*2)/C5</f>
        <v>0</v>
      </c>
      <c r="L5" s="18">
        <f>K5+D5</f>
        <v>0.636363636363636</v>
      </c>
    </row>
    <row r="6" ht="15" customHeight="1">
      <c r="A6" t="s" s="30">
        <v>26</v>
      </c>
      <c r="B6" s="12">
        <v>27</v>
      </c>
      <c r="C6" s="12">
        <v>17</v>
      </c>
      <c r="D6" s="35">
        <f>C6/B6</f>
        <v>0.62962962962963</v>
      </c>
      <c r="E6" s="37">
        <v>12</v>
      </c>
      <c r="F6" s="12">
        <v>4</v>
      </c>
      <c r="G6" s="12">
        <v>1</v>
      </c>
      <c r="H6" s="12">
        <v>0</v>
      </c>
      <c r="I6" s="12">
        <v>11</v>
      </c>
      <c r="J6" s="12">
        <v>9</v>
      </c>
      <c r="K6" s="13">
        <f>(F6*1.33+G6*1.67+H6*2)/C6</f>
        <v>0.411176470588235</v>
      </c>
      <c r="L6" s="14">
        <f>K6+D6</f>
        <v>1.04080610021787</v>
      </c>
    </row>
    <row r="7" ht="15" customHeight="1">
      <c r="A7" t="s" s="30">
        <v>44</v>
      </c>
      <c r="B7" s="12">
        <v>16</v>
      </c>
      <c r="C7" s="12">
        <v>10</v>
      </c>
      <c r="D7" s="36">
        <f>C7/B7</f>
        <v>0.625</v>
      </c>
      <c r="E7" s="37">
        <v>4</v>
      </c>
      <c r="F7" s="12">
        <v>3</v>
      </c>
      <c r="G7" s="12">
        <v>0</v>
      </c>
      <c r="H7" s="12">
        <v>3</v>
      </c>
      <c r="I7" s="12">
        <v>8</v>
      </c>
      <c r="J7" s="12">
        <v>9</v>
      </c>
      <c r="K7" s="15">
        <f>(F7*1.33+G7*1.67+H7*2)/C7</f>
        <v>0.999</v>
      </c>
      <c r="L7" s="16">
        <f>K7+D7</f>
        <v>1.624</v>
      </c>
    </row>
    <row r="8" ht="15" customHeight="1">
      <c r="A8" t="s" s="30">
        <v>21</v>
      </c>
      <c r="B8" s="12">
        <v>5</v>
      </c>
      <c r="C8" s="12">
        <v>3</v>
      </c>
      <c r="D8" s="36">
        <f>C8/B8</f>
        <v>0.6</v>
      </c>
      <c r="E8" s="12">
        <v>3</v>
      </c>
      <c r="F8" s="12">
        <v>0</v>
      </c>
      <c r="G8" s="12">
        <v>0</v>
      </c>
      <c r="H8" s="12">
        <v>0</v>
      </c>
      <c r="I8" s="12">
        <v>2</v>
      </c>
      <c r="J8" s="12">
        <v>2</v>
      </c>
      <c r="K8" s="15">
        <f>(F8*1.33+G8*1.67+H8*2)/C8</f>
        <v>0</v>
      </c>
      <c r="L8" s="16">
        <f>K8+D8</f>
        <v>0.6</v>
      </c>
    </row>
    <row r="9" ht="15" customHeight="1">
      <c r="A9" t="s" s="30">
        <v>60</v>
      </c>
      <c r="B9" s="12">
        <v>39</v>
      </c>
      <c r="C9" s="12">
        <v>19</v>
      </c>
      <c r="D9" s="36">
        <f>C9/B9</f>
        <v>0.487179487179487</v>
      </c>
      <c r="E9" s="37">
        <v>15</v>
      </c>
      <c r="F9" s="12">
        <v>4</v>
      </c>
      <c r="G9" s="12">
        <v>0</v>
      </c>
      <c r="H9" s="12">
        <v>0</v>
      </c>
      <c r="I9" s="12">
        <v>9</v>
      </c>
      <c r="J9" s="12">
        <v>11</v>
      </c>
      <c r="K9" s="15">
        <f>(F9*1.33+G9*1.67+H9*2)/C9</f>
        <v>0.28</v>
      </c>
      <c r="L9" s="16">
        <f>K9+D9</f>
        <v>0.767179487179487</v>
      </c>
    </row>
    <row r="10" ht="15" customHeight="1">
      <c r="A10" t="s" s="30">
        <v>61</v>
      </c>
      <c r="B10" s="12">
        <v>27</v>
      </c>
      <c r="C10" s="12">
        <v>13</v>
      </c>
      <c r="D10" s="36">
        <f>C10/B10</f>
        <v>0.481481481481481</v>
      </c>
      <c r="E10" s="37">
        <v>13</v>
      </c>
      <c r="F10" s="12">
        <v>0</v>
      </c>
      <c r="G10" s="12">
        <v>0</v>
      </c>
      <c r="H10" s="12">
        <v>0</v>
      </c>
      <c r="I10" s="12">
        <v>5</v>
      </c>
      <c r="J10" s="12">
        <v>4</v>
      </c>
      <c r="K10" s="15">
        <f>(F10*1.33+G10*1.67+H10*2)/C10</f>
        <v>0</v>
      </c>
      <c r="L10" s="16">
        <f>K10+D10</f>
        <v>0.481481481481481</v>
      </c>
    </row>
    <row r="11" ht="15" customHeight="1">
      <c r="A11" t="s" s="30">
        <v>53</v>
      </c>
      <c r="B11" s="12">
        <v>30</v>
      </c>
      <c r="C11" s="12">
        <v>14</v>
      </c>
      <c r="D11" s="36">
        <f>C11/B11</f>
        <v>0.466666666666667</v>
      </c>
      <c r="E11" s="37">
        <v>11</v>
      </c>
      <c r="F11" s="12">
        <v>3</v>
      </c>
      <c r="G11" s="12">
        <v>0</v>
      </c>
      <c r="H11" s="12">
        <v>0</v>
      </c>
      <c r="I11" s="12">
        <v>6</v>
      </c>
      <c r="J11" s="12">
        <v>6</v>
      </c>
      <c r="K11" s="15">
        <f>(F11*1.33+G11*1.67+H11*2)/C11</f>
        <v>0.285</v>
      </c>
      <c r="L11" s="16">
        <f>K11+D11</f>
        <v>0.751666666666667</v>
      </c>
    </row>
    <row r="12" ht="15" customHeight="1">
      <c r="A12" t="s" s="30">
        <v>62</v>
      </c>
      <c r="B12" s="12">
        <v>24</v>
      </c>
      <c r="C12" s="12">
        <v>11</v>
      </c>
      <c r="D12" s="36">
        <f>C12/B12</f>
        <v>0.458333333333333</v>
      </c>
      <c r="E12" s="37">
        <v>9</v>
      </c>
      <c r="F12" s="12">
        <v>2</v>
      </c>
      <c r="G12" s="12">
        <v>0</v>
      </c>
      <c r="H12" s="12">
        <v>0</v>
      </c>
      <c r="I12" s="12">
        <v>3</v>
      </c>
      <c r="J12" s="12">
        <v>6</v>
      </c>
      <c r="K12" s="15">
        <f>(F12*1.33+G12*1.67+H12*2)/C12</f>
        <v>0.241818181818182</v>
      </c>
      <c r="L12" s="16">
        <f>K12+D12</f>
        <v>0.700151515151515</v>
      </c>
    </row>
    <row r="13" ht="15" customHeight="1">
      <c r="A13" t="s" s="30">
        <v>63</v>
      </c>
      <c r="B13" s="12">
        <v>15</v>
      </c>
      <c r="C13" s="12">
        <v>5</v>
      </c>
      <c r="D13" s="36">
        <f>C13/B13</f>
        <v>0.333333333333333</v>
      </c>
      <c r="E13" s="37">
        <v>5</v>
      </c>
      <c r="F13" s="12">
        <v>0</v>
      </c>
      <c r="G13" s="12">
        <v>0</v>
      </c>
      <c r="H13" s="12">
        <v>0</v>
      </c>
      <c r="I13" s="12">
        <v>1</v>
      </c>
      <c r="J13" s="12">
        <v>4</v>
      </c>
      <c r="K13" s="15">
        <f>(F13*1.33+G13*1.67+H13*2)/C13</f>
        <v>0</v>
      </c>
      <c r="L13" s="16">
        <f>K13+D13</f>
        <v>0.333333333333333</v>
      </c>
    </row>
    <row r="14" ht="15" customHeight="1">
      <c r="A14" t="s" s="30">
        <v>64</v>
      </c>
      <c r="B14" s="12">
        <v>3</v>
      </c>
      <c r="C14" s="12">
        <v>1</v>
      </c>
      <c r="D14" s="36">
        <f>C14/B14</f>
        <v>0.333333333333333</v>
      </c>
      <c r="E14" s="12">
        <v>1</v>
      </c>
      <c r="F14" s="12">
        <v>0</v>
      </c>
      <c r="G14" s="12">
        <v>0</v>
      </c>
      <c r="H14" s="12">
        <v>0</v>
      </c>
      <c r="I14" s="12">
        <v>2</v>
      </c>
      <c r="J14" s="12">
        <v>1</v>
      </c>
      <c r="K14" s="15">
        <f>(F14*1.33+G14*1.67+H14*2)/C14</f>
        <v>0</v>
      </c>
      <c r="L14" s="16">
        <f>K14+D14</f>
        <v>0.333333333333333</v>
      </c>
    </row>
    <row r="15" ht="15" customHeight="1">
      <c r="A15" t="s" s="30">
        <v>46</v>
      </c>
      <c r="B15" s="12">
        <v>8</v>
      </c>
      <c r="C15" s="12">
        <v>2</v>
      </c>
      <c r="D15" s="36">
        <f>C15/B15</f>
        <v>0.25</v>
      </c>
      <c r="E15" s="37">
        <v>2</v>
      </c>
      <c r="F15" s="12">
        <v>0</v>
      </c>
      <c r="G15" s="12">
        <v>0</v>
      </c>
      <c r="H15" s="12">
        <v>0</v>
      </c>
      <c r="I15" s="12">
        <v>0</v>
      </c>
      <c r="J15" s="12">
        <v>0</v>
      </c>
      <c r="K15" s="15">
        <f>(F15*1.33+G15*1.67+H15*2)/C15</f>
        <v>0</v>
      </c>
      <c r="L15" s="16">
        <f>K15+D15</f>
        <v>0.25</v>
      </c>
    </row>
    <row r="16" ht="15" customHeight="1">
      <c r="A16" t="s" s="30">
        <v>65</v>
      </c>
      <c r="B16" s="12">
        <v>4</v>
      </c>
      <c r="C16" s="12">
        <v>0</v>
      </c>
      <c r="D16" s="36">
        <f>C16/B16</f>
        <v>0</v>
      </c>
      <c r="E16" s="37">
        <v>0</v>
      </c>
      <c r="F16" s="12">
        <v>0</v>
      </c>
      <c r="G16" s="12">
        <v>0</v>
      </c>
      <c r="H16" s="12">
        <v>0</v>
      </c>
      <c r="I16" s="12">
        <v>0</v>
      </c>
      <c r="J16" s="12">
        <v>0</v>
      </c>
      <c r="K16" s="32">
        <f>(F16*1.33+G16*1.67+H16*2)/C16</f>
      </c>
      <c r="L16" s="33">
        <f>K16+D16</f>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L17"/>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42" customWidth="1"/>
    <col min="2" max="2" width="12.6562" style="42" customWidth="1"/>
    <col min="3" max="3" width="6.99219" style="42" customWidth="1"/>
    <col min="4" max="4" width="5.85156" style="42" customWidth="1"/>
    <col min="5" max="5" width="6.78906" style="42" customWidth="1"/>
    <col min="6" max="6" width="6.05469" style="42" customWidth="1"/>
    <col min="7" max="7" width="5.20312" style="42" customWidth="1"/>
    <col min="8" max="8" width="7.125" style="42" customWidth="1"/>
    <col min="9" max="9" width="5.77344" style="42" customWidth="1"/>
    <col min="10" max="10" width="7.66406" style="42" customWidth="1"/>
    <col min="11" max="11" width="8.875" style="42" customWidth="1"/>
    <col min="12" max="12" width="8.09375" style="42" customWidth="1"/>
    <col min="13" max="256" width="16.3516" style="42" customWidth="1"/>
  </cols>
  <sheetData>
    <row r="1" ht="16" customHeight="1">
      <c r="A1" t="s" s="7">
        <v>66</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21</v>
      </c>
      <c r="B3" s="12">
        <v>4</v>
      </c>
      <c r="C3" s="12">
        <v>4</v>
      </c>
      <c r="D3" s="35">
        <f>C3/B3</f>
        <v>1</v>
      </c>
      <c r="E3" s="12">
        <v>2</v>
      </c>
      <c r="F3" s="12">
        <v>1</v>
      </c>
      <c r="G3" s="12">
        <v>0</v>
      </c>
      <c r="H3" s="12">
        <v>1</v>
      </c>
      <c r="I3" s="12">
        <v>3</v>
      </c>
      <c r="J3" s="12">
        <v>2</v>
      </c>
      <c r="K3" s="13">
        <f>(F3*1.33+G3*1.67+H3*2)/C3</f>
        <v>0.8325</v>
      </c>
      <c r="L3" s="14">
        <f>K3+D3</f>
        <v>1.8325</v>
      </c>
    </row>
    <row r="4" ht="15" customHeight="1">
      <c r="A4" t="s" s="30">
        <v>22</v>
      </c>
      <c r="B4" s="12">
        <v>25</v>
      </c>
      <c r="C4" s="12">
        <v>14</v>
      </c>
      <c r="D4" s="36">
        <f>C4/B4</f>
        <v>0.5600000000000001</v>
      </c>
      <c r="E4" s="37">
        <v>6</v>
      </c>
      <c r="F4" s="12">
        <v>3</v>
      </c>
      <c r="G4" s="12">
        <v>1</v>
      </c>
      <c r="H4" s="12">
        <v>4</v>
      </c>
      <c r="I4" s="12">
        <v>11</v>
      </c>
      <c r="J4" s="12">
        <v>8</v>
      </c>
      <c r="K4" s="15">
        <f>(F4*1.33+G4*1.67+H4*2)/C4</f>
        <v>0.975714285714286</v>
      </c>
      <c r="L4" s="16">
        <f>K4+D4</f>
        <v>1.53571428571429</v>
      </c>
    </row>
    <row r="5" ht="15" customHeight="1">
      <c r="A5" t="s" s="30">
        <v>54</v>
      </c>
      <c r="B5" s="12">
        <v>8</v>
      </c>
      <c r="C5" s="12">
        <v>2</v>
      </c>
      <c r="D5" s="38">
        <f>C5/B5</f>
        <v>0.25</v>
      </c>
      <c r="E5" s="37">
        <v>0</v>
      </c>
      <c r="F5" s="12">
        <v>2</v>
      </c>
      <c r="G5" s="12">
        <v>0</v>
      </c>
      <c r="H5" s="12">
        <v>0</v>
      </c>
      <c r="I5" s="12">
        <v>1</v>
      </c>
      <c r="J5" s="12">
        <v>0</v>
      </c>
      <c r="K5" s="17">
        <f>(F5*1.33+G5*1.67+H5*2)/C5</f>
        <v>1.33</v>
      </c>
      <c r="L5" s="18">
        <f>K5+D5</f>
        <v>1.58</v>
      </c>
    </row>
    <row r="6" ht="15" customHeight="1">
      <c r="A6" t="s" s="30">
        <v>44</v>
      </c>
      <c r="B6" s="12">
        <v>21</v>
      </c>
      <c r="C6" s="12">
        <v>13</v>
      </c>
      <c r="D6" s="35">
        <f>C6/B6</f>
        <v>0.619047619047619</v>
      </c>
      <c r="E6" s="37">
        <v>9</v>
      </c>
      <c r="F6" s="12">
        <v>3</v>
      </c>
      <c r="G6" s="12">
        <v>0</v>
      </c>
      <c r="H6" s="12">
        <v>1</v>
      </c>
      <c r="I6" s="12">
        <v>8</v>
      </c>
      <c r="J6" s="12">
        <v>7</v>
      </c>
      <c r="K6" s="13">
        <f>(F6*1.33+G6*1.67+H6*2)/C6</f>
        <v>0.460769230769231</v>
      </c>
      <c r="L6" s="14">
        <f>K6+D6</f>
        <v>1.07981684981685</v>
      </c>
    </row>
    <row r="7" ht="15" customHeight="1">
      <c r="A7" t="s" s="30">
        <v>51</v>
      </c>
      <c r="B7" s="12">
        <v>17</v>
      </c>
      <c r="C7" s="12">
        <v>10</v>
      </c>
      <c r="D7" s="36">
        <f>C7/B7</f>
        <v>0.588235294117647</v>
      </c>
      <c r="E7" s="37">
        <v>6</v>
      </c>
      <c r="F7" s="12">
        <v>4</v>
      </c>
      <c r="G7" s="12">
        <v>0</v>
      </c>
      <c r="H7" s="12">
        <v>0</v>
      </c>
      <c r="I7" s="12">
        <v>4</v>
      </c>
      <c r="J7" s="12">
        <v>5</v>
      </c>
      <c r="K7" s="15">
        <f>(F7*1.33+G7*1.67+H7*2)/C7</f>
        <v>0.532</v>
      </c>
      <c r="L7" s="16">
        <f>K7+D7</f>
        <v>1.12023529411765</v>
      </c>
    </row>
    <row r="8" ht="15" customHeight="1">
      <c r="A8" t="s" s="30">
        <v>61</v>
      </c>
      <c r="B8" s="12">
        <v>23</v>
      </c>
      <c r="C8" s="12">
        <v>14</v>
      </c>
      <c r="D8" s="36">
        <f>C8/B8</f>
        <v>0.608695652173913</v>
      </c>
      <c r="E8" s="37">
        <v>10</v>
      </c>
      <c r="F8" s="12">
        <v>3</v>
      </c>
      <c r="G8" s="12">
        <v>0</v>
      </c>
      <c r="H8" s="12">
        <v>1</v>
      </c>
      <c r="I8" s="12">
        <v>7</v>
      </c>
      <c r="J8" s="12">
        <v>4</v>
      </c>
      <c r="K8" s="15">
        <f>(F8*1.33+G8*1.67+H8*2)/C8</f>
        <v>0.427857142857143</v>
      </c>
      <c r="L8" s="16">
        <f>K8+D8</f>
        <v>1.03655279503106</v>
      </c>
    </row>
    <row r="9" ht="15" customHeight="1">
      <c r="A9" t="s" s="30">
        <v>68</v>
      </c>
      <c r="B9" s="12">
        <v>5</v>
      </c>
      <c r="C9" s="12">
        <v>4</v>
      </c>
      <c r="D9" s="36">
        <f>C9/B9</f>
        <v>0.8</v>
      </c>
      <c r="E9" s="37">
        <v>3</v>
      </c>
      <c r="F9" s="12">
        <v>1</v>
      </c>
      <c r="G9" s="12">
        <v>0</v>
      </c>
      <c r="H9" s="12">
        <v>0</v>
      </c>
      <c r="I9" s="12">
        <v>2</v>
      </c>
      <c r="J9" s="12">
        <v>0</v>
      </c>
      <c r="K9" s="15">
        <f>(F9*1.33+G9*1.67+H9*2)/C9</f>
        <v>0.3325</v>
      </c>
      <c r="L9" s="16">
        <f>K9+D9</f>
        <v>1.1325</v>
      </c>
    </row>
    <row r="10" ht="15" customHeight="1">
      <c r="A10" t="s" s="30">
        <v>64</v>
      </c>
      <c r="B10" s="12">
        <v>15</v>
      </c>
      <c r="C10" s="12">
        <v>6</v>
      </c>
      <c r="D10" s="36">
        <f>C10/B10</f>
        <v>0.4</v>
      </c>
      <c r="E10" s="12">
        <v>4</v>
      </c>
      <c r="F10" s="12">
        <v>1</v>
      </c>
      <c r="G10" s="12">
        <v>1</v>
      </c>
      <c r="H10" s="12">
        <v>0</v>
      </c>
      <c r="I10" s="12">
        <v>3</v>
      </c>
      <c r="J10" s="12">
        <v>5</v>
      </c>
      <c r="K10" s="15">
        <f>(F10*1.33+G10*1.67+H10*2)/C10</f>
        <v>0.5</v>
      </c>
      <c r="L10" s="16">
        <f>K10+D10</f>
        <v>0.9</v>
      </c>
    </row>
    <row r="11" ht="15" customHeight="1">
      <c r="A11" t="s" s="30">
        <v>26</v>
      </c>
      <c r="B11" s="12">
        <v>19</v>
      </c>
      <c r="C11" s="12">
        <v>15</v>
      </c>
      <c r="D11" s="36">
        <f>C11/B11</f>
        <v>0.789473684210526</v>
      </c>
      <c r="E11" s="37">
        <v>12</v>
      </c>
      <c r="F11" s="12">
        <v>3</v>
      </c>
      <c r="G11" s="12">
        <v>0</v>
      </c>
      <c r="H11" s="12">
        <v>0</v>
      </c>
      <c r="I11" s="12">
        <v>5</v>
      </c>
      <c r="J11" s="12">
        <v>7</v>
      </c>
      <c r="K11" s="15">
        <f>(F11*1.33+G11*1.67+H11*2)/C11</f>
        <v>0.266</v>
      </c>
      <c r="L11" s="16">
        <f>K11+D11</f>
        <v>1.05547368421053</v>
      </c>
    </row>
    <row r="12" ht="15" customHeight="1">
      <c r="A12" t="s" s="30">
        <v>69</v>
      </c>
      <c r="B12" s="12">
        <v>6</v>
      </c>
      <c r="C12" s="12">
        <v>3</v>
      </c>
      <c r="D12" s="36">
        <f>C12/B12</f>
        <v>0.5</v>
      </c>
      <c r="E12" s="37">
        <v>2</v>
      </c>
      <c r="F12" s="12">
        <v>1</v>
      </c>
      <c r="G12" s="12">
        <v>0</v>
      </c>
      <c r="H12" s="12">
        <v>0</v>
      </c>
      <c r="I12" s="12">
        <v>1</v>
      </c>
      <c r="J12" s="12">
        <v>2</v>
      </c>
      <c r="K12" s="15">
        <f>(F12*1.33+G12*1.67+H12*2)/C12</f>
        <v>0.443333333333333</v>
      </c>
      <c r="L12" s="16">
        <f>K12+D12</f>
        <v>0.943333333333333</v>
      </c>
    </row>
    <row r="13" ht="15" customHeight="1">
      <c r="A13" t="s" s="30">
        <v>53</v>
      </c>
      <c r="B13" s="12">
        <v>7</v>
      </c>
      <c r="C13" s="12">
        <v>3</v>
      </c>
      <c r="D13" s="36">
        <f>C13/B13</f>
        <v>0.428571428571429</v>
      </c>
      <c r="E13" s="37">
        <v>2</v>
      </c>
      <c r="F13" s="12">
        <v>1</v>
      </c>
      <c r="G13" s="12">
        <v>0</v>
      </c>
      <c r="H13" s="12">
        <v>0</v>
      </c>
      <c r="I13" s="12">
        <v>1</v>
      </c>
      <c r="J13" s="12">
        <v>2</v>
      </c>
      <c r="K13" s="15">
        <f>(F13*1.33+G13*1.67+H13*2)/C13</f>
        <v>0.443333333333333</v>
      </c>
      <c r="L13" s="16">
        <f>K13+D13</f>
        <v>0.871904761904762</v>
      </c>
    </row>
    <row r="14" ht="15" customHeight="1">
      <c r="A14" t="s" s="30">
        <v>62</v>
      </c>
      <c r="B14" s="12">
        <v>14</v>
      </c>
      <c r="C14" s="12">
        <v>8</v>
      </c>
      <c r="D14" s="36">
        <f>C14/B14</f>
        <v>0.571428571428571</v>
      </c>
      <c r="E14" s="37">
        <v>6</v>
      </c>
      <c r="F14" s="12">
        <v>2</v>
      </c>
      <c r="G14" s="12">
        <v>0</v>
      </c>
      <c r="H14" s="12">
        <v>0</v>
      </c>
      <c r="I14" s="12">
        <v>3</v>
      </c>
      <c r="J14" s="12">
        <v>4</v>
      </c>
      <c r="K14" s="15">
        <f>(F14*1.33+G14*1.67+H14*2)/C14</f>
        <v>0.3325</v>
      </c>
      <c r="L14" s="16">
        <f>K14+D14</f>
        <v>0.903928571428571</v>
      </c>
    </row>
    <row r="15" ht="15" customHeight="1">
      <c r="A15" t="s" s="30">
        <v>70</v>
      </c>
      <c r="B15" s="12">
        <v>22</v>
      </c>
      <c r="C15" s="12">
        <v>12</v>
      </c>
      <c r="D15" s="36">
        <f>C15/B15</f>
        <v>0.545454545454545</v>
      </c>
      <c r="E15" s="12">
        <v>10</v>
      </c>
      <c r="F15" s="12">
        <v>2</v>
      </c>
      <c r="G15" s="12">
        <v>0</v>
      </c>
      <c r="H15" s="12">
        <v>0</v>
      </c>
      <c r="I15" s="12">
        <v>9</v>
      </c>
      <c r="J15" s="12">
        <v>5</v>
      </c>
      <c r="K15" s="15">
        <f>(F15*1.33+G15*1.67+H15*2)/C15</f>
        <v>0.221666666666667</v>
      </c>
      <c r="L15" s="16">
        <f>K15+D15</f>
        <v>0.767121212121212</v>
      </c>
    </row>
    <row r="16" ht="15" customHeight="1">
      <c r="A16" t="s" s="30">
        <v>71</v>
      </c>
      <c r="B16" s="12">
        <v>12</v>
      </c>
      <c r="C16" s="12">
        <v>4</v>
      </c>
      <c r="D16" s="36">
        <f>C16/B16</f>
        <v>0.333333333333333</v>
      </c>
      <c r="E16" s="12">
        <v>3</v>
      </c>
      <c r="F16" s="12">
        <v>1</v>
      </c>
      <c r="G16" s="12">
        <v>0</v>
      </c>
      <c r="H16" s="12">
        <v>0</v>
      </c>
      <c r="I16" s="12">
        <v>4</v>
      </c>
      <c r="J16" s="12">
        <v>2</v>
      </c>
      <c r="K16" s="15">
        <f>(F16*1.33+G16*1.67+H16*2)/C16</f>
        <v>0.3325</v>
      </c>
      <c r="L16" s="16">
        <f>K16+D16</f>
        <v>0.6658333333333331</v>
      </c>
    </row>
    <row r="17" ht="15" customHeight="1">
      <c r="A17" t="s" s="30">
        <v>63</v>
      </c>
      <c r="B17" s="12">
        <v>19</v>
      </c>
      <c r="C17" s="12">
        <v>8</v>
      </c>
      <c r="D17" s="36">
        <f>C17/B17</f>
        <v>0.421052631578947</v>
      </c>
      <c r="E17" s="37">
        <v>7</v>
      </c>
      <c r="F17" s="12">
        <v>1</v>
      </c>
      <c r="G17" s="12">
        <v>0</v>
      </c>
      <c r="H17" s="12">
        <v>0</v>
      </c>
      <c r="I17" s="12">
        <v>5</v>
      </c>
      <c r="J17" s="12">
        <v>5</v>
      </c>
      <c r="K17" s="15">
        <f>(F17*1.33+G17*1.67+H17*2)/C17</f>
        <v>0.16625</v>
      </c>
      <c r="L17" s="16">
        <f>K17+D17</f>
        <v>0.587302631578947</v>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L15"/>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43" customWidth="1"/>
    <col min="2" max="2" width="12.6562" style="43" customWidth="1"/>
    <col min="3" max="3" width="6.99219" style="43" customWidth="1"/>
    <col min="4" max="4" width="5.85156" style="43" customWidth="1"/>
    <col min="5" max="5" width="6.78906" style="43" customWidth="1"/>
    <col min="6" max="6" width="6.05469" style="43" customWidth="1"/>
    <col min="7" max="7" width="5.20312" style="43" customWidth="1"/>
    <col min="8" max="8" width="7.125" style="43" customWidth="1"/>
    <col min="9" max="9" width="5.77344" style="43" customWidth="1"/>
    <col min="10" max="10" width="7.66406" style="43" customWidth="1"/>
    <col min="11" max="11" width="8.875" style="43" customWidth="1"/>
    <col min="12" max="12" width="8.09375" style="43" customWidth="1"/>
    <col min="13" max="256" width="16.3516" style="43" customWidth="1"/>
  </cols>
  <sheetData>
    <row r="1" ht="16" customHeight="1">
      <c r="A1" t="s" s="7">
        <v>72</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74</v>
      </c>
      <c r="B3" s="12">
        <v>17</v>
      </c>
      <c r="C3" s="12">
        <v>14</v>
      </c>
      <c r="D3" s="35">
        <f>C3/B3</f>
        <v>0.823529411764706</v>
      </c>
      <c r="E3" s="12">
        <v>7</v>
      </c>
      <c r="F3" s="12">
        <v>3</v>
      </c>
      <c r="G3" s="12">
        <v>3</v>
      </c>
      <c r="H3" s="12">
        <v>1</v>
      </c>
      <c r="I3" s="12">
        <v>6</v>
      </c>
      <c r="J3" s="12">
        <v>4</v>
      </c>
      <c r="K3" s="13">
        <f>(F3*1.33+G3*1.67+H3*2)/C3</f>
        <v>0.785714285714286</v>
      </c>
      <c r="L3" s="14">
        <f>K3+D3</f>
        <v>1.60924369747899</v>
      </c>
    </row>
    <row r="4" ht="15" customHeight="1">
      <c r="A4" t="s" s="30">
        <v>26</v>
      </c>
      <c r="B4" s="12">
        <v>20</v>
      </c>
      <c r="C4" s="12">
        <v>15</v>
      </c>
      <c r="D4" s="36">
        <f>C4/B4</f>
        <v>0.75</v>
      </c>
      <c r="E4" s="37">
        <v>10</v>
      </c>
      <c r="F4" s="12">
        <v>4</v>
      </c>
      <c r="G4" s="12">
        <v>1</v>
      </c>
      <c r="H4" s="12">
        <v>0</v>
      </c>
      <c r="I4" s="12">
        <v>7</v>
      </c>
      <c r="J4" s="12">
        <v>8</v>
      </c>
      <c r="K4" s="15">
        <f>(F4*1.33+G4*1.67+H4*2)/C4</f>
        <v>0.466</v>
      </c>
      <c r="L4" s="16">
        <f>K4+D4</f>
        <v>1.216</v>
      </c>
    </row>
    <row r="5" ht="15" customHeight="1">
      <c r="A5" t="s" s="30">
        <v>44</v>
      </c>
      <c r="B5" s="12">
        <v>18</v>
      </c>
      <c r="C5" s="12">
        <v>13</v>
      </c>
      <c r="D5" s="38">
        <f>C5/B5</f>
        <v>0.722222222222222</v>
      </c>
      <c r="E5" s="37">
        <v>9</v>
      </c>
      <c r="F5" s="12">
        <v>2</v>
      </c>
      <c r="G5" s="12">
        <v>0</v>
      </c>
      <c r="H5" s="12">
        <v>2</v>
      </c>
      <c r="I5" s="12">
        <v>5</v>
      </c>
      <c r="J5" s="12">
        <v>8</v>
      </c>
      <c r="K5" s="17">
        <f>(F5*1.33+G5*1.67+H5*2)/C5</f>
        <v>0.512307692307692</v>
      </c>
      <c r="L5" s="18">
        <f>K5+D5</f>
        <v>1.23452991452991</v>
      </c>
    </row>
    <row r="6" ht="15" customHeight="1">
      <c r="A6" t="s" s="30">
        <v>75</v>
      </c>
      <c r="B6" s="12">
        <v>12</v>
      </c>
      <c r="C6" s="12">
        <v>8</v>
      </c>
      <c r="D6" s="35">
        <f>C6/B6</f>
        <v>0.666666666666667</v>
      </c>
      <c r="E6" s="37">
        <v>6</v>
      </c>
      <c r="F6" s="12">
        <v>0</v>
      </c>
      <c r="G6" s="12">
        <v>2</v>
      </c>
      <c r="H6" s="12">
        <v>0</v>
      </c>
      <c r="I6" s="12">
        <v>2</v>
      </c>
      <c r="J6" s="12">
        <v>1</v>
      </c>
      <c r="K6" s="13">
        <f>(F6*1.33+G6*1.67+H6*2)/C6</f>
        <v>0.4175</v>
      </c>
      <c r="L6" s="14">
        <f>K6+D6</f>
        <v>1.08416666666667</v>
      </c>
    </row>
    <row r="7" ht="15" customHeight="1">
      <c r="A7" t="s" s="30">
        <v>76</v>
      </c>
      <c r="B7" s="12">
        <v>24</v>
      </c>
      <c r="C7" s="12">
        <v>16</v>
      </c>
      <c r="D7" s="36">
        <f>C7/B7</f>
        <v>0.666666666666667</v>
      </c>
      <c r="E7" s="37">
        <v>15</v>
      </c>
      <c r="F7" s="12">
        <v>1</v>
      </c>
      <c r="G7" s="12">
        <v>0</v>
      </c>
      <c r="H7" s="12">
        <v>0</v>
      </c>
      <c r="I7" s="12">
        <v>9</v>
      </c>
      <c r="J7" s="12">
        <v>4</v>
      </c>
      <c r="K7" s="15">
        <f>(F7*1.33+G7*1.67+H7*2)/C7</f>
        <v>0.083125</v>
      </c>
      <c r="L7" s="16">
        <f>K7+D7</f>
        <v>0.749791666666667</v>
      </c>
    </row>
    <row r="8" ht="15" customHeight="1">
      <c r="A8" t="s" s="30">
        <v>70</v>
      </c>
      <c r="B8" s="12">
        <v>27</v>
      </c>
      <c r="C8" s="12">
        <v>15</v>
      </c>
      <c r="D8" s="36">
        <f>C8/B8</f>
        <v>0.555555555555556</v>
      </c>
      <c r="E8" s="12">
        <v>15</v>
      </c>
      <c r="F8" s="12">
        <v>0</v>
      </c>
      <c r="G8" s="12">
        <v>0</v>
      </c>
      <c r="H8" s="12">
        <v>0</v>
      </c>
      <c r="I8" s="12">
        <v>8</v>
      </c>
      <c r="J8" s="12">
        <v>3</v>
      </c>
      <c r="K8" s="15">
        <f>(F8*1.33+G8*1.67+H8*2)/C8</f>
        <v>0</v>
      </c>
      <c r="L8" s="16">
        <f>K8+D8</f>
        <v>0.555555555555556</v>
      </c>
    </row>
    <row r="9" ht="15" customHeight="1">
      <c r="A9" t="s" s="30">
        <v>61</v>
      </c>
      <c r="B9" s="12">
        <v>22</v>
      </c>
      <c r="C9" s="12">
        <v>12</v>
      </c>
      <c r="D9" s="36">
        <f>C9/B9</f>
        <v>0.545454545454545</v>
      </c>
      <c r="E9" s="37">
        <v>11</v>
      </c>
      <c r="F9" s="12">
        <v>1</v>
      </c>
      <c r="G9" s="12">
        <v>0</v>
      </c>
      <c r="H9" s="12">
        <v>0</v>
      </c>
      <c r="I9" s="12">
        <v>0</v>
      </c>
      <c r="J9" s="12">
        <v>4</v>
      </c>
      <c r="K9" s="15">
        <f>(F9*1.33+G9*1.67+H9*2)/C9</f>
        <v>0.110833333333333</v>
      </c>
      <c r="L9" s="16">
        <f>K9+D9</f>
        <v>0.656287878787878</v>
      </c>
    </row>
    <row r="10" ht="15" customHeight="1">
      <c r="A10" t="s" s="30">
        <v>77</v>
      </c>
      <c r="B10" s="12">
        <v>28</v>
      </c>
      <c r="C10" s="12">
        <v>15</v>
      </c>
      <c r="D10" s="36">
        <f>C10/B10</f>
        <v>0.535714285714286</v>
      </c>
      <c r="E10" s="37">
        <v>15</v>
      </c>
      <c r="F10" s="12">
        <v>0</v>
      </c>
      <c r="G10" s="12">
        <v>0</v>
      </c>
      <c r="H10" s="12">
        <v>0</v>
      </c>
      <c r="I10" s="12">
        <v>7</v>
      </c>
      <c r="J10" s="12">
        <v>11</v>
      </c>
      <c r="K10" s="15">
        <f>(F10*1.33+G10*1.67+H10*2)/C10</f>
        <v>0</v>
      </c>
      <c r="L10" s="16">
        <f>K10+D10</f>
        <v>0.535714285714286</v>
      </c>
    </row>
    <row r="11" ht="15" customHeight="1">
      <c r="A11" t="s" s="30">
        <v>78</v>
      </c>
      <c r="B11" s="12">
        <v>17</v>
      </c>
      <c r="C11" s="12">
        <v>9</v>
      </c>
      <c r="D11" s="36">
        <f>C11/B11</f>
        <v>0.529411764705882</v>
      </c>
      <c r="E11" s="37">
        <v>7</v>
      </c>
      <c r="F11" s="12">
        <v>2</v>
      </c>
      <c r="G11" s="12">
        <v>0</v>
      </c>
      <c r="H11" s="12">
        <v>0</v>
      </c>
      <c r="I11" s="12">
        <v>6</v>
      </c>
      <c r="J11" s="12">
        <v>7</v>
      </c>
      <c r="K11" s="15">
        <f>(F11*1.33+G11*1.67+H11*2)/C11</f>
        <v>0.295555555555556</v>
      </c>
      <c r="L11" s="16">
        <f>K11+D11</f>
        <v>0.824967320261438</v>
      </c>
    </row>
    <row r="12" ht="15" customHeight="1">
      <c r="A12" t="s" s="30">
        <v>22</v>
      </c>
      <c r="B12" s="12">
        <v>24</v>
      </c>
      <c r="C12" s="12">
        <v>12</v>
      </c>
      <c r="D12" s="36">
        <f>C12/B12</f>
        <v>0.5</v>
      </c>
      <c r="E12" s="12">
        <v>4</v>
      </c>
      <c r="F12" s="12">
        <v>4</v>
      </c>
      <c r="G12" s="12">
        <v>1</v>
      </c>
      <c r="H12" s="12">
        <v>3</v>
      </c>
      <c r="I12" s="12">
        <v>16</v>
      </c>
      <c r="J12" s="12">
        <v>10</v>
      </c>
      <c r="K12" s="15">
        <f>(F12*1.33+G12*1.67+H12*2)/C12</f>
        <v>1.0825</v>
      </c>
      <c r="L12" s="16">
        <f>K12+D12</f>
        <v>1.5825</v>
      </c>
    </row>
    <row r="13" ht="15" customHeight="1">
      <c r="A13" t="s" s="30">
        <v>79</v>
      </c>
      <c r="B13" s="12">
        <v>11</v>
      </c>
      <c r="C13" s="12">
        <v>5</v>
      </c>
      <c r="D13" s="36">
        <f>C13/B13</f>
        <v>0.454545454545455</v>
      </c>
      <c r="E13" s="37">
        <v>5</v>
      </c>
      <c r="F13" s="12">
        <v>0</v>
      </c>
      <c r="G13" s="12">
        <v>0</v>
      </c>
      <c r="H13" s="12">
        <v>0</v>
      </c>
      <c r="I13" s="12">
        <v>1</v>
      </c>
      <c r="J13" s="12">
        <v>3</v>
      </c>
      <c r="K13" s="15">
        <f>(F13*1.33+G13*1.67+H13*2)/C13</f>
        <v>0</v>
      </c>
      <c r="L13" s="16">
        <f>K13+D13</f>
        <v>0.454545454545455</v>
      </c>
    </row>
    <row r="14" ht="15" customHeight="1">
      <c r="A14" t="s" s="30">
        <v>80</v>
      </c>
      <c r="B14" s="12">
        <v>19</v>
      </c>
      <c r="C14" s="12">
        <v>7</v>
      </c>
      <c r="D14" s="36">
        <f>C14/B14</f>
        <v>0.368421052631579</v>
      </c>
      <c r="E14" s="37">
        <v>7</v>
      </c>
      <c r="F14" s="12">
        <v>0</v>
      </c>
      <c r="G14" s="12">
        <v>0</v>
      </c>
      <c r="H14" s="12">
        <v>0</v>
      </c>
      <c r="I14" s="12">
        <v>3</v>
      </c>
      <c r="J14" s="12">
        <v>3</v>
      </c>
      <c r="K14" s="15">
        <f>(F14*1.33+G14*1.67+H14*2)/C14</f>
        <v>0</v>
      </c>
      <c r="L14" s="16">
        <f>K14+D14</f>
        <v>0.368421052631579</v>
      </c>
    </row>
    <row r="15" ht="15" customHeight="1">
      <c r="A15" t="s" s="30">
        <v>53</v>
      </c>
      <c r="B15" s="12">
        <v>11</v>
      </c>
      <c r="C15" s="12">
        <v>4</v>
      </c>
      <c r="D15" s="36">
        <f>C15/B15</f>
        <v>0.363636363636364</v>
      </c>
      <c r="E15" s="37">
        <v>4</v>
      </c>
      <c r="F15" s="12">
        <v>0</v>
      </c>
      <c r="G15" s="12">
        <v>0</v>
      </c>
      <c r="H15" s="12">
        <v>0</v>
      </c>
      <c r="I15" s="12">
        <v>4</v>
      </c>
      <c r="J15" s="12">
        <v>1</v>
      </c>
      <c r="K15" s="15">
        <f>(F15*1.33+G15*1.67+H15*2)/C15</f>
        <v>0</v>
      </c>
      <c r="L15" s="16">
        <f>K15+D15</f>
        <v>0.363636363636364</v>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L23"/>
  <sheetViews>
    <sheetView workbookViewId="0" showGridLines="0" defaultGridColor="1">
      <pane topLeftCell="B3" xSplit="1" ySplit="2" activePane="bottomRight" state="frozen"/>
    </sheetView>
  </sheetViews>
  <sheetFormatPr defaultColWidth="16.3333" defaultRowHeight="14.15" customHeight="1" outlineLevelRow="0" outlineLevelCol="0"/>
  <cols>
    <col min="1" max="1" width="19.3516" style="44" customWidth="1"/>
    <col min="2" max="2" width="12.6562" style="44" customWidth="1"/>
    <col min="3" max="3" width="6.99219" style="44" customWidth="1"/>
    <col min="4" max="4" width="5.85156" style="44" customWidth="1"/>
    <col min="5" max="5" width="6.78906" style="44" customWidth="1"/>
    <col min="6" max="6" width="6.05469" style="44" customWidth="1"/>
    <col min="7" max="7" width="5.20312" style="44" customWidth="1"/>
    <col min="8" max="8" width="7.125" style="44" customWidth="1"/>
    <col min="9" max="9" width="5.77344" style="44" customWidth="1"/>
    <col min="10" max="10" width="7.66406" style="44" customWidth="1"/>
    <col min="11" max="11" width="8.875" style="44" customWidth="1"/>
    <col min="12" max="12" width="8.09375" style="44" customWidth="1"/>
    <col min="13" max="256" width="16.3516" style="44" customWidth="1"/>
  </cols>
  <sheetData>
    <row r="1" ht="16" customHeight="1">
      <c r="A1" t="s" s="7">
        <v>81</v>
      </c>
      <c r="B1" s="7"/>
      <c r="C1" s="7"/>
      <c r="D1" s="7"/>
      <c r="E1" s="7"/>
      <c r="F1" s="7"/>
      <c r="G1" s="7"/>
      <c r="H1" s="7"/>
      <c r="I1" s="7"/>
      <c r="J1" s="7"/>
      <c r="K1" s="7"/>
      <c r="L1" s="7"/>
    </row>
    <row r="2" ht="14.65" customHeight="1">
      <c r="A2" t="s" s="8">
        <v>6</v>
      </c>
      <c r="B2" t="s" s="9">
        <v>7</v>
      </c>
      <c r="C2" t="s" s="9">
        <v>8</v>
      </c>
      <c r="D2" t="s" s="9">
        <v>9</v>
      </c>
      <c r="E2" t="s" s="9">
        <v>10</v>
      </c>
      <c r="F2" t="s" s="9">
        <v>11</v>
      </c>
      <c r="G2" t="s" s="9">
        <v>12</v>
      </c>
      <c r="H2" t="s" s="9">
        <v>13</v>
      </c>
      <c r="I2" t="s" s="9">
        <v>14</v>
      </c>
      <c r="J2" t="s" s="9">
        <v>15</v>
      </c>
      <c r="K2" t="s" s="9">
        <v>16</v>
      </c>
      <c r="L2" t="s" s="10">
        <v>17</v>
      </c>
    </row>
    <row r="3" ht="15" customHeight="1">
      <c r="A3" t="s" s="30">
        <v>22</v>
      </c>
      <c r="B3" s="12">
        <v>52</v>
      </c>
      <c r="C3" s="12">
        <v>37</v>
      </c>
      <c r="D3" s="35">
        <f>C3/B3</f>
        <v>0.711538461538462</v>
      </c>
      <c r="E3" s="12">
        <v>18</v>
      </c>
      <c r="F3" s="12">
        <v>10</v>
      </c>
      <c r="G3" s="12">
        <v>3</v>
      </c>
      <c r="H3" s="12">
        <v>6</v>
      </c>
      <c r="I3" s="12">
        <v>26</v>
      </c>
      <c r="J3" s="12">
        <v>18</v>
      </c>
      <c r="K3" s="13">
        <f>(F3*1.33+G3*1.67+H3*2)/C3</f>
        <v>0.819189189189189</v>
      </c>
      <c r="L3" s="14">
        <f>K3+D3</f>
        <v>1.53072765072765</v>
      </c>
    </row>
    <row r="4" ht="15" customHeight="1">
      <c r="A4" t="s" s="30">
        <v>44</v>
      </c>
      <c r="B4" s="12">
        <v>28</v>
      </c>
      <c r="C4" s="12">
        <v>20</v>
      </c>
      <c r="D4" s="36">
        <f>C4/B4</f>
        <v>0.714285714285714</v>
      </c>
      <c r="E4" s="37">
        <v>10</v>
      </c>
      <c r="F4" s="12">
        <v>3</v>
      </c>
      <c r="G4" s="12">
        <v>2</v>
      </c>
      <c r="H4" s="12">
        <v>5</v>
      </c>
      <c r="I4" s="12">
        <v>18</v>
      </c>
      <c r="J4" s="12">
        <v>16</v>
      </c>
      <c r="K4" s="15">
        <f>(F4*1.33+G4*1.67+H4*2)/C4</f>
        <v>0.8665</v>
      </c>
      <c r="L4" s="16">
        <f>K4+D4</f>
        <v>1.58078571428571</v>
      </c>
    </row>
    <row r="5" ht="15" customHeight="1">
      <c r="A5" t="s" s="30">
        <v>26</v>
      </c>
      <c r="B5" s="12">
        <v>42</v>
      </c>
      <c r="C5" s="12">
        <v>27</v>
      </c>
      <c r="D5" s="38">
        <f>C5/B5</f>
        <v>0.642857142857143</v>
      </c>
      <c r="E5" s="37">
        <v>19</v>
      </c>
      <c r="F5" s="12">
        <v>5</v>
      </c>
      <c r="G5" s="12">
        <v>1</v>
      </c>
      <c r="H5" s="12">
        <v>3</v>
      </c>
      <c r="I5" s="12">
        <v>20</v>
      </c>
      <c r="J5" s="12">
        <v>12</v>
      </c>
      <c r="K5" s="17">
        <f>(F5*1.33+G5*1.67+H5*2)/C5</f>
        <v>0.53037037037037</v>
      </c>
      <c r="L5" s="18">
        <f>K5+D5</f>
        <v>1.17322751322751</v>
      </c>
    </row>
    <row r="6" ht="15" customHeight="1">
      <c r="A6" t="s" s="30">
        <v>83</v>
      </c>
      <c r="B6" s="12">
        <v>15</v>
      </c>
      <c r="C6" s="12">
        <v>10</v>
      </c>
      <c r="D6" s="35">
        <f>C6/B6</f>
        <v>0.666666666666667</v>
      </c>
      <c r="E6" s="37">
        <v>8</v>
      </c>
      <c r="F6" s="12">
        <v>2</v>
      </c>
      <c r="G6" s="12">
        <v>0</v>
      </c>
      <c r="H6" s="12">
        <v>0</v>
      </c>
      <c r="I6" s="12">
        <v>1</v>
      </c>
      <c r="J6" s="12">
        <v>5</v>
      </c>
      <c r="K6" s="13">
        <f>(F6*1.33+G6*1.67+H6*2)/C6</f>
        <v>0.266</v>
      </c>
      <c r="L6" s="14">
        <f>K6+D6</f>
        <v>0.932666666666667</v>
      </c>
    </row>
    <row r="7" ht="15" customHeight="1">
      <c r="A7" t="s" s="30">
        <v>79</v>
      </c>
      <c r="B7" s="12">
        <v>37</v>
      </c>
      <c r="C7" s="12">
        <v>27</v>
      </c>
      <c r="D7" s="36">
        <f>C7/B7</f>
        <v>0.72972972972973</v>
      </c>
      <c r="E7" s="37">
        <v>25</v>
      </c>
      <c r="F7" s="12">
        <v>2</v>
      </c>
      <c r="G7" s="12">
        <v>0</v>
      </c>
      <c r="H7" s="12">
        <v>0</v>
      </c>
      <c r="I7" s="12">
        <v>4</v>
      </c>
      <c r="J7" s="12">
        <v>11</v>
      </c>
      <c r="K7" s="15">
        <f>(F7*1.33+G7*1.67+H7*2)/C7</f>
        <v>0.09851851851851851</v>
      </c>
      <c r="L7" s="16">
        <f>K7+D7</f>
        <v>0.8282482482482491</v>
      </c>
    </row>
    <row r="8" ht="15" customHeight="1">
      <c r="A8" t="s" s="30">
        <v>84</v>
      </c>
      <c r="B8" s="12">
        <v>42</v>
      </c>
      <c r="C8" s="12">
        <v>27</v>
      </c>
      <c r="D8" s="36">
        <f>C8/B8</f>
        <v>0.642857142857143</v>
      </c>
      <c r="E8" s="37">
        <v>22</v>
      </c>
      <c r="F8" s="12">
        <v>5</v>
      </c>
      <c r="G8" s="12">
        <v>0</v>
      </c>
      <c r="H8" s="12">
        <v>0</v>
      </c>
      <c r="I8" s="12">
        <v>8</v>
      </c>
      <c r="J8" s="12">
        <v>10</v>
      </c>
      <c r="K8" s="15">
        <f>(F8*1.33+G8*1.67+H8*2)/C8</f>
        <v>0.246296296296296</v>
      </c>
      <c r="L8" s="16">
        <f>K8+D8</f>
        <v>0.889153439153439</v>
      </c>
    </row>
    <row r="9" ht="15" customHeight="1">
      <c r="A9" t="s" s="30">
        <v>61</v>
      </c>
      <c r="B9" s="12">
        <v>25</v>
      </c>
      <c r="C9" s="12">
        <v>18</v>
      </c>
      <c r="D9" s="36">
        <f>C9/B9</f>
        <v>0.72</v>
      </c>
      <c r="E9" s="37">
        <v>17</v>
      </c>
      <c r="F9" s="12">
        <v>1</v>
      </c>
      <c r="G9" s="12">
        <v>0</v>
      </c>
      <c r="H9" s="12">
        <v>0</v>
      </c>
      <c r="I9" s="12">
        <v>5</v>
      </c>
      <c r="J9" s="12">
        <v>5</v>
      </c>
      <c r="K9" s="15">
        <f>(F9*1.33+G9*1.67+H9*2)/C9</f>
        <v>0.07388888888888891</v>
      </c>
      <c r="L9" s="16">
        <f>K9+D9</f>
        <v>0.793888888888889</v>
      </c>
    </row>
    <row r="10" ht="15" customHeight="1">
      <c r="A10" t="s" s="30">
        <v>85</v>
      </c>
      <c r="B10" s="12">
        <v>18</v>
      </c>
      <c r="C10" s="12">
        <v>11</v>
      </c>
      <c r="D10" s="36">
        <f>C10/B10</f>
        <v>0.611111111111111</v>
      </c>
      <c r="E10" s="37">
        <v>9</v>
      </c>
      <c r="F10" s="12">
        <v>1</v>
      </c>
      <c r="G10" s="12">
        <v>0</v>
      </c>
      <c r="H10" s="12">
        <v>1</v>
      </c>
      <c r="I10" s="12">
        <v>5</v>
      </c>
      <c r="J10" s="12">
        <v>6</v>
      </c>
      <c r="K10" s="15">
        <f>(F10*1.33+G10*1.67+H10*2)/C10</f>
        <v>0.302727272727273</v>
      </c>
      <c r="L10" s="16">
        <f>K10+D10</f>
        <v>0.913838383838384</v>
      </c>
    </row>
    <row r="11" ht="15" customHeight="1">
      <c r="A11" t="s" s="30">
        <v>86</v>
      </c>
      <c r="B11" s="12">
        <v>23</v>
      </c>
      <c r="C11" s="12">
        <v>16</v>
      </c>
      <c r="D11" s="36">
        <f>C11/B11</f>
        <v>0.695652173913043</v>
      </c>
      <c r="E11" s="37">
        <v>16</v>
      </c>
      <c r="F11" s="12">
        <v>0</v>
      </c>
      <c r="G11" s="12">
        <v>0</v>
      </c>
      <c r="H11" s="12">
        <v>0</v>
      </c>
      <c r="I11" s="12">
        <v>4</v>
      </c>
      <c r="J11" s="12">
        <v>4</v>
      </c>
      <c r="K11" s="15">
        <f>(F11*1.33+G11*1.67+H11*2)/C11</f>
        <v>0</v>
      </c>
      <c r="L11" s="16">
        <f>K11+D11</f>
        <v>0.695652173913043</v>
      </c>
    </row>
    <row r="12" ht="15" customHeight="1">
      <c r="A12" t="s" s="30">
        <v>21</v>
      </c>
      <c r="B12" s="12">
        <v>3</v>
      </c>
      <c r="C12" s="12">
        <v>1</v>
      </c>
      <c r="D12" s="36">
        <f>C12/B12</f>
        <v>0.333333333333333</v>
      </c>
      <c r="E12" s="37">
        <v>0</v>
      </c>
      <c r="F12" s="12">
        <v>0</v>
      </c>
      <c r="G12" s="12">
        <v>1</v>
      </c>
      <c r="H12" s="12">
        <v>0</v>
      </c>
      <c r="I12" s="12">
        <v>1</v>
      </c>
      <c r="J12" s="12">
        <v>1</v>
      </c>
      <c r="K12" s="15">
        <f>(F12*1.33+G12*1.67+H12*2)/C12</f>
        <v>1.67</v>
      </c>
      <c r="L12" s="16">
        <f>K12+D12</f>
        <v>2.00333333333333</v>
      </c>
    </row>
    <row r="13" ht="15" customHeight="1">
      <c r="A13" t="s" s="30">
        <v>53</v>
      </c>
      <c r="B13" s="12">
        <v>6</v>
      </c>
      <c r="C13" s="12">
        <v>4</v>
      </c>
      <c r="D13" s="36">
        <f>C13/B13</f>
        <v>0.666666666666667</v>
      </c>
      <c r="E13" s="37">
        <v>4</v>
      </c>
      <c r="F13" s="12">
        <v>0</v>
      </c>
      <c r="G13" s="12">
        <v>0</v>
      </c>
      <c r="H13" s="12">
        <v>0</v>
      </c>
      <c r="I13" s="12">
        <v>0</v>
      </c>
      <c r="J13" s="12">
        <v>1</v>
      </c>
      <c r="K13" s="15">
        <f>(F13*1.33+G13*1.67+H13*2)/C13</f>
        <v>0</v>
      </c>
      <c r="L13" s="16">
        <f>K13+D13</f>
        <v>0.666666666666667</v>
      </c>
    </row>
    <row r="14" ht="15" customHeight="1">
      <c r="A14" t="s" s="30">
        <v>87</v>
      </c>
      <c r="B14" s="12">
        <v>40</v>
      </c>
      <c r="C14" s="12">
        <v>22</v>
      </c>
      <c r="D14" s="36">
        <f>C14/B14</f>
        <v>0.55</v>
      </c>
      <c r="E14" s="37">
        <v>19</v>
      </c>
      <c r="F14" s="12">
        <v>2</v>
      </c>
      <c r="G14" s="12">
        <v>1</v>
      </c>
      <c r="H14" s="12">
        <v>0</v>
      </c>
      <c r="I14" s="12">
        <v>5</v>
      </c>
      <c r="J14" s="12">
        <v>7</v>
      </c>
      <c r="K14" s="15">
        <f>(F14*1.33+G14*1.67+H14*2)/C14</f>
        <v>0.196818181818182</v>
      </c>
      <c r="L14" s="16">
        <f>K14+D14</f>
        <v>0.746818181818182</v>
      </c>
    </row>
    <row r="15" ht="15" customHeight="1">
      <c r="A15" t="s" s="30">
        <v>76</v>
      </c>
      <c r="B15" s="12">
        <v>31</v>
      </c>
      <c r="C15" s="12">
        <v>14</v>
      </c>
      <c r="D15" s="36">
        <f>C15/B15</f>
        <v>0.451612903225806</v>
      </c>
      <c r="E15" s="37">
        <v>10</v>
      </c>
      <c r="F15" s="12">
        <v>4</v>
      </c>
      <c r="G15" s="12">
        <v>0</v>
      </c>
      <c r="H15" s="12">
        <v>0</v>
      </c>
      <c r="I15" s="12">
        <v>8</v>
      </c>
      <c r="J15" s="12">
        <v>4</v>
      </c>
      <c r="K15" s="15">
        <f>(F15*1.33+G15*1.67+H15*2)/C15</f>
        <v>0.38</v>
      </c>
      <c r="L15" s="16">
        <f>K15+D15</f>
        <v>0.8316129032258061</v>
      </c>
    </row>
    <row r="16" ht="15" customHeight="1">
      <c r="A16" t="s" s="30">
        <v>88</v>
      </c>
      <c r="B16" s="12">
        <v>14</v>
      </c>
      <c r="C16" s="12">
        <v>7</v>
      </c>
      <c r="D16" s="36">
        <f>C16/B16</f>
        <v>0.5</v>
      </c>
      <c r="E16" s="37">
        <v>6</v>
      </c>
      <c r="F16" s="12">
        <v>1</v>
      </c>
      <c r="G16" s="12">
        <v>0</v>
      </c>
      <c r="H16" s="12">
        <v>0</v>
      </c>
      <c r="I16" s="12">
        <v>2</v>
      </c>
      <c r="J16" s="12">
        <v>5</v>
      </c>
      <c r="K16" s="15">
        <f>(F16*1.33+G16*1.67+H16*2)/C16</f>
        <v>0.19</v>
      </c>
      <c r="L16" s="16">
        <f>K16+D16</f>
        <v>0.6899999999999999</v>
      </c>
    </row>
    <row r="17" ht="15" customHeight="1">
      <c r="A17" t="s" s="30">
        <v>78</v>
      </c>
      <c r="B17" s="12">
        <v>18</v>
      </c>
      <c r="C17" s="12">
        <v>9</v>
      </c>
      <c r="D17" s="36">
        <f>C17/B17</f>
        <v>0.5</v>
      </c>
      <c r="E17" s="37">
        <v>8</v>
      </c>
      <c r="F17" s="12">
        <v>1</v>
      </c>
      <c r="G17" s="12">
        <v>0</v>
      </c>
      <c r="H17" s="12">
        <v>0</v>
      </c>
      <c r="I17" s="12">
        <v>2</v>
      </c>
      <c r="J17" s="12">
        <v>2</v>
      </c>
      <c r="K17" s="15">
        <f>(F17*1.33+G17*1.67+H17*2)/C17</f>
        <v>0.147777777777778</v>
      </c>
      <c r="L17" s="16">
        <f>K17+D17</f>
        <v>0.647777777777778</v>
      </c>
    </row>
    <row r="18" ht="15" customHeight="1">
      <c r="A18" t="s" s="30">
        <v>70</v>
      </c>
      <c r="B18" s="12">
        <v>49</v>
      </c>
      <c r="C18" s="12">
        <v>25</v>
      </c>
      <c r="D18" s="36">
        <f>C18/B18</f>
        <v>0.510204081632653</v>
      </c>
      <c r="E18" s="12">
        <v>23</v>
      </c>
      <c r="F18" s="12">
        <v>2</v>
      </c>
      <c r="G18" s="12">
        <v>0</v>
      </c>
      <c r="H18" s="12">
        <v>0</v>
      </c>
      <c r="I18" s="12">
        <v>6</v>
      </c>
      <c r="J18" s="12">
        <v>8</v>
      </c>
      <c r="K18" s="15">
        <f>(F18*1.33+G18*1.67+H18*2)/C18</f>
        <v>0.1064</v>
      </c>
      <c r="L18" s="16">
        <f>K18+D18</f>
        <v>0.616604081632653</v>
      </c>
    </row>
    <row r="19" ht="15" customHeight="1">
      <c r="A19" t="s" s="30">
        <v>80</v>
      </c>
      <c r="B19" s="12">
        <v>19</v>
      </c>
      <c r="C19" s="12">
        <v>10</v>
      </c>
      <c r="D19" s="36">
        <f>C19/B19</f>
        <v>0.526315789473684</v>
      </c>
      <c r="E19" s="37">
        <v>10</v>
      </c>
      <c r="F19" s="12">
        <v>0</v>
      </c>
      <c r="G19" s="12">
        <v>0</v>
      </c>
      <c r="H19" s="12">
        <v>0</v>
      </c>
      <c r="I19" s="12">
        <v>2</v>
      </c>
      <c r="J19" s="12">
        <v>4</v>
      </c>
      <c r="K19" s="15">
        <f>(F19*1.33+G19*1.67+H19*2)/C19</f>
        <v>0</v>
      </c>
      <c r="L19" s="16">
        <f>K19+D19</f>
        <v>0.526315789473684</v>
      </c>
    </row>
    <row r="20" ht="15" customHeight="1">
      <c r="A20" t="s" s="30">
        <v>89</v>
      </c>
      <c r="B20" s="12">
        <v>8</v>
      </c>
      <c r="C20" s="12">
        <v>4</v>
      </c>
      <c r="D20" s="36">
        <f>C20/B20</f>
        <v>0.5</v>
      </c>
      <c r="E20" s="12">
        <v>4</v>
      </c>
      <c r="F20" s="12">
        <v>0</v>
      </c>
      <c r="G20" s="12">
        <v>0</v>
      </c>
      <c r="H20" s="12">
        <v>0</v>
      </c>
      <c r="I20" s="12">
        <v>3</v>
      </c>
      <c r="J20" s="12">
        <v>0</v>
      </c>
      <c r="K20" s="15">
        <f>(F20*1.33+G20*1.67+H20*2)/C20</f>
        <v>0</v>
      </c>
      <c r="L20" s="16">
        <f>K20+D20</f>
        <v>0.5</v>
      </c>
    </row>
    <row r="21" ht="15" customHeight="1">
      <c r="A21" t="s" s="30">
        <v>90</v>
      </c>
      <c r="B21" s="12">
        <v>11</v>
      </c>
      <c r="C21" s="12">
        <v>5</v>
      </c>
      <c r="D21" s="36">
        <f>C21/B21</f>
        <v>0.454545454545455</v>
      </c>
      <c r="E21" s="12">
        <v>5</v>
      </c>
      <c r="F21" s="12">
        <v>0</v>
      </c>
      <c r="G21" s="12">
        <v>0</v>
      </c>
      <c r="H21" s="12">
        <v>0</v>
      </c>
      <c r="I21" s="12">
        <v>0</v>
      </c>
      <c r="J21" s="12">
        <v>3</v>
      </c>
      <c r="K21" s="15">
        <f>(F21*1.33+G21*1.67+H21*2)/C21</f>
        <v>0</v>
      </c>
      <c r="L21" s="16">
        <f>K21+D21</f>
        <v>0.454545454545455</v>
      </c>
    </row>
    <row r="22" ht="15" customHeight="1">
      <c r="A22" t="s" s="30">
        <v>91</v>
      </c>
      <c r="B22" s="12">
        <v>19</v>
      </c>
      <c r="C22" s="12">
        <v>8</v>
      </c>
      <c r="D22" s="36">
        <f>C22/B22</f>
        <v>0.421052631578947</v>
      </c>
      <c r="E22" s="12">
        <v>8</v>
      </c>
      <c r="F22" s="12">
        <v>0</v>
      </c>
      <c r="G22" s="12">
        <v>0</v>
      </c>
      <c r="H22" s="12">
        <v>0</v>
      </c>
      <c r="I22" s="12">
        <v>1</v>
      </c>
      <c r="J22" s="12">
        <v>1</v>
      </c>
      <c r="K22" s="15">
        <f>(F22*1.33+G22*1.67+H22*2)/C22</f>
        <v>0</v>
      </c>
      <c r="L22" s="16">
        <f>K22+D22</f>
        <v>0.421052631578947</v>
      </c>
    </row>
    <row r="23" ht="15" customHeight="1">
      <c r="A23" t="s" s="30">
        <v>92</v>
      </c>
      <c r="B23" s="12">
        <v>4</v>
      </c>
      <c r="C23" s="12">
        <v>1</v>
      </c>
      <c r="D23" s="36">
        <f>C23/B23</f>
        <v>0.25</v>
      </c>
      <c r="E23" s="12">
        <v>1</v>
      </c>
      <c r="F23" s="12">
        <v>0</v>
      </c>
      <c r="G23" s="12">
        <v>0</v>
      </c>
      <c r="H23" s="12">
        <v>0</v>
      </c>
      <c r="I23" s="12">
        <v>1</v>
      </c>
      <c r="J23" s="12">
        <v>1</v>
      </c>
      <c r="K23" s="15">
        <f>(F23*1.33+G23*1.67+H23*2)/C23</f>
        <v>0</v>
      </c>
      <c r="L23" s="16">
        <f>K23+D23</f>
        <v>0.25</v>
      </c>
    </row>
  </sheetData>
  <mergeCells count="1">
    <mergeCell ref="A1:L1"/>
  </mergeCells>
  <pageMargins left="1" right="1" top="1" bottom="1" header="0.25" footer="0.25"/>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