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ate1904="1"/>
  <mc:AlternateContent xmlns:mc="http://schemas.openxmlformats.org/markup-compatibility/2006">
    <mc:Choice Requires="x15">
      <x15ac:absPath xmlns:x15ac="http://schemas.microsoft.com/office/spreadsheetml/2010/11/ac" url="/Users/craigfortier/Desktop/"/>
    </mc:Choice>
  </mc:AlternateContent>
  <xr:revisionPtr revIDLastSave="0" documentId="13_ncr:1_{5F29180B-E683-EF4D-8583-2D13194D7C81}" xr6:coauthVersionLast="31" xr6:coauthVersionMax="31" xr10:uidLastSave="{00000000-0000-0000-0000-000000000000}"/>
  <bookViews>
    <workbookView xWindow="0" yWindow="440" windowWidth="28800" windowHeight="16160" firstSheet="6" activeTab="3" xr2:uid="{00000000-000D-0000-FFFF-FFFF00000000}"/>
  </bookViews>
  <sheets>
    <sheet name="Career Stats Totals" sheetId="17" r:id="rId1"/>
    <sheet name="Single Season Leaders" sheetId="18" r:id="rId2"/>
    <sheet name="Baseball Card Page - All Season" sheetId="16" r:id="rId3"/>
    <sheet name="2018 Field of Dreamers - 2018 -" sheetId="14" r:id="rId4"/>
    <sheet name="2017 - 2017 - Field of Dreamers" sheetId="12" r:id="rId5"/>
    <sheet name="2017 Field of Dreamers - 2017 -" sheetId="13" r:id="rId6"/>
    <sheet name="2016 - 2016" sheetId="11" r:id="rId7"/>
    <sheet name="2015 - 2015" sheetId="10" r:id="rId8"/>
    <sheet name="2014 - 2014" sheetId="9" r:id="rId9"/>
    <sheet name="2013 - 2013" sheetId="8" r:id="rId10"/>
    <sheet name="2012 - 2012" sheetId="7" r:id="rId11"/>
    <sheet name="2011 - 2011" sheetId="6" r:id="rId12"/>
    <sheet name="2010 - 2010" sheetId="5" r:id="rId13"/>
    <sheet name="2009 - 2009" sheetId="4" r:id="rId14"/>
    <sheet name="2008 - 2008" sheetId="3" r:id="rId15"/>
    <sheet name="2007 - 2007" sheetId="2" r:id="rId16"/>
    <sheet name="All Seasons - All Seasons" sheetId="15" r:id="rId17"/>
  </sheets>
  <calcPr calcId="179017"/>
</workbook>
</file>

<file path=xl/calcChain.xml><?xml version="1.0" encoding="utf-8"?>
<calcChain xmlns="http://schemas.openxmlformats.org/spreadsheetml/2006/main">
  <c r="F61" i="18" l="1"/>
  <c r="F62" i="18" s="1"/>
  <c r="F63" i="18" s="1"/>
  <c r="F64" i="18" s="1"/>
  <c r="F65" i="18" s="1"/>
  <c r="F60" i="18"/>
  <c r="A59" i="18"/>
  <c r="A60" i="18" s="1"/>
  <c r="A61" i="18" s="1"/>
  <c r="A62" i="18" s="1"/>
  <c r="A63" i="18" s="1"/>
  <c r="A64" i="18" s="1"/>
  <c r="A65" i="18" s="1"/>
  <c r="A58" i="18"/>
  <c r="F57" i="18"/>
  <c r="F58" i="18" s="1"/>
  <c r="F59" i="18" s="1"/>
  <c r="K54" i="18"/>
  <c r="K55" i="18" s="1"/>
  <c r="K56" i="18" s="1"/>
  <c r="K57" i="18" s="1"/>
  <c r="K58" i="18" s="1"/>
  <c r="K59" i="18" s="1"/>
  <c r="K60" i="18" s="1"/>
  <c r="K61" i="18" s="1"/>
  <c r="K62" i="18" s="1"/>
  <c r="K63" i="18" s="1"/>
  <c r="K64" i="18" s="1"/>
  <c r="K65" i="18" s="1"/>
  <c r="K47" i="18"/>
  <c r="K48" i="18" s="1"/>
  <c r="K49" i="18" s="1"/>
  <c r="K50" i="18" s="1"/>
  <c r="K51" i="18" s="1"/>
  <c r="K52" i="18" s="1"/>
  <c r="K53" i="18" s="1"/>
  <c r="A40" i="18"/>
  <c r="A35" i="18"/>
  <c r="A36" i="18" s="1"/>
  <c r="A37" i="18" s="1"/>
  <c r="A38" i="18" s="1"/>
  <c r="A39" i="18" s="1"/>
  <c r="P34" i="18"/>
  <c r="P35" i="18" s="1"/>
  <c r="P36" i="18" s="1"/>
  <c r="P37" i="18" s="1"/>
  <c r="P38" i="18" s="1"/>
  <c r="P39" i="18" s="1"/>
  <c r="P40" i="18" s="1"/>
  <c r="P41" i="18" s="1"/>
  <c r="P42" i="18" s="1"/>
  <c r="P43" i="18" s="1"/>
  <c r="K34" i="18"/>
  <c r="K35" i="18" s="1"/>
  <c r="K36" i="18" s="1"/>
  <c r="K37" i="18" s="1"/>
  <c r="K38" i="18" s="1"/>
  <c r="K39" i="18" s="1"/>
  <c r="K40" i="18" s="1"/>
  <c r="K41" i="18" s="1"/>
  <c r="K42" i="18" s="1"/>
  <c r="K43" i="18" s="1"/>
  <c r="F34" i="18"/>
  <c r="F35" i="18" s="1"/>
  <c r="F36" i="18" s="1"/>
  <c r="F37" i="18" s="1"/>
  <c r="F38" i="18" s="1"/>
  <c r="P19" i="18"/>
  <c r="P20" i="18" s="1"/>
  <c r="P21" i="18" s="1"/>
  <c r="K18" i="18"/>
  <c r="K19" i="18" s="1"/>
  <c r="K20" i="18" s="1"/>
  <c r="K21" i="18" s="1"/>
  <c r="P15" i="18"/>
  <c r="P16" i="18" s="1"/>
  <c r="P17" i="18" s="1"/>
  <c r="P18" i="18" s="1"/>
  <c r="P14" i="18"/>
  <c r="K14" i="18"/>
  <c r="K15" i="18" s="1"/>
  <c r="K16" i="18" s="1"/>
  <c r="K17" i="18" s="1"/>
  <c r="K13" i="18"/>
  <c r="A13" i="18"/>
  <c r="A14" i="18" s="1"/>
  <c r="A15" i="18" s="1"/>
  <c r="A16" i="18" s="1"/>
  <c r="A17" i="18" s="1"/>
  <c r="A18" i="18" s="1"/>
  <c r="A19" i="18" s="1"/>
  <c r="A20" i="18" s="1"/>
  <c r="A21" i="18" s="1"/>
  <c r="K12" i="18"/>
  <c r="A12" i="18"/>
  <c r="F11" i="18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5" i="18"/>
  <c r="F6" i="18" s="1"/>
  <c r="F7" i="18" s="1"/>
  <c r="F8" i="18" s="1"/>
  <c r="F9" i="18" s="1"/>
  <c r="F10" i="18" s="1"/>
  <c r="F4" i="18"/>
  <c r="F3" i="18"/>
  <c r="J127" i="17"/>
  <c r="I127" i="17"/>
  <c r="H127" i="17"/>
  <c r="G127" i="17"/>
  <c r="F127" i="17"/>
  <c r="E127" i="17"/>
  <c r="C127" i="17"/>
  <c r="B127" i="17"/>
  <c r="J121" i="17"/>
  <c r="I121" i="17"/>
  <c r="H121" i="17"/>
  <c r="G121" i="17"/>
  <c r="F121" i="17"/>
  <c r="E121" i="17"/>
  <c r="C121" i="17"/>
  <c r="B121" i="17"/>
  <c r="J117" i="17"/>
  <c r="I117" i="17"/>
  <c r="H117" i="17"/>
  <c r="G117" i="17"/>
  <c r="F117" i="17"/>
  <c r="E117" i="17"/>
  <c r="C117" i="17"/>
  <c r="B117" i="17"/>
  <c r="J114" i="17"/>
  <c r="I114" i="17"/>
  <c r="H114" i="17"/>
  <c r="G114" i="17"/>
  <c r="F114" i="17"/>
  <c r="E114" i="17"/>
  <c r="C114" i="17"/>
  <c r="B114" i="17"/>
  <c r="J112" i="17"/>
  <c r="I112" i="17"/>
  <c r="H112" i="17"/>
  <c r="G112" i="17"/>
  <c r="F112" i="17"/>
  <c r="E112" i="17"/>
  <c r="C112" i="17"/>
  <c r="B112" i="17"/>
  <c r="J109" i="17"/>
  <c r="I109" i="17"/>
  <c r="H109" i="17"/>
  <c r="G109" i="17"/>
  <c r="F109" i="17"/>
  <c r="E109" i="17"/>
  <c r="C109" i="17"/>
  <c r="B109" i="17"/>
  <c r="D108" i="17"/>
  <c r="J106" i="17"/>
  <c r="I106" i="17"/>
  <c r="H106" i="17"/>
  <c r="G106" i="17"/>
  <c r="F106" i="17"/>
  <c r="E106" i="17"/>
  <c r="C106" i="17"/>
  <c r="B106" i="17"/>
  <c r="J104" i="17"/>
  <c r="I104" i="17"/>
  <c r="H104" i="17"/>
  <c r="G104" i="17"/>
  <c r="F104" i="17"/>
  <c r="E104" i="17"/>
  <c r="C104" i="17"/>
  <c r="B104" i="17"/>
  <c r="J101" i="17"/>
  <c r="I101" i="17"/>
  <c r="H101" i="17"/>
  <c r="G101" i="17"/>
  <c r="F101" i="17"/>
  <c r="E101" i="17"/>
  <c r="C101" i="17"/>
  <c r="B101" i="17"/>
  <c r="J96" i="17"/>
  <c r="I96" i="17"/>
  <c r="H96" i="17"/>
  <c r="G96" i="17"/>
  <c r="F96" i="17"/>
  <c r="E96" i="17"/>
  <c r="C96" i="17"/>
  <c r="B96" i="17"/>
  <c r="J95" i="17"/>
  <c r="I95" i="17"/>
  <c r="H95" i="17"/>
  <c r="G95" i="17"/>
  <c r="F95" i="17"/>
  <c r="E95" i="17"/>
  <c r="C95" i="17"/>
  <c r="B95" i="17"/>
  <c r="J91" i="17"/>
  <c r="I91" i="17"/>
  <c r="H91" i="17"/>
  <c r="G91" i="17"/>
  <c r="F91" i="17"/>
  <c r="E91" i="17"/>
  <c r="C91" i="17"/>
  <c r="B91" i="17"/>
  <c r="J86" i="17"/>
  <c r="I86" i="17"/>
  <c r="H86" i="17"/>
  <c r="G86" i="17"/>
  <c r="F86" i="17"/>
  <c r="E86" i="17"/>
  <c r="C86" i="17"/>
  <c r="B86" i="17"/>
  <c r="D85" i="17"/>
  <c r="E81" i="17"/>
  <c r="J80" i="17"/>
  <c r="I80" i="17"/>
  <c r="H80" i="17"/>
  <c r="G80" i="17"/>
  <c r="F80" i="17"/>
  <c r="E80" i="17"/>
  <c r="C80" i="17"/>
  <c r="B80" i="17"/>
  <c r="J71" i="17"/>
  <c r="I71" i="17"/>
  <c r="H71" i="17"/>
  <c r="G71" i="17"/>
  <c r="F71" i="17"/>
  <c r="E71" i="17"/>
  <c r="C71" i="17"/>
  <c r="B71" i="17"/>
  <c r="B61" i="17"/>
  <c r="B58" i="17"/>
  <c r="J53" i="17"/>
  <c r="J49" i="17"/>
  <c r="I49" i="17"/>
  <c r="H49" i="17"/>
  <c r="G49" i="17"/>
  <c r="F49" i="17"/>
  <c r="E49" i="17"/>
  <c r="C49" i="17"/>
  <c r="B49" i="17"/>
  <c r="M563" i="16"/>
  <c r="N563" i="16" s="1"/>
  <c r="F563" i="16"/>
  <c r="M562" i="16"/>
  <c r="F562" i="16"/>
  <c r="N561" i="16"/>
  <c r="M561" i="16"/>
  <c r="F561" i="16"/>
  <c r="L557" i="16"/>
  <c r="J99" i="17" s="1"/>
  <c r="H557" i="16"/>
  <c r="D557" i="16"/>
  <c r="B99" i="17" s="1"/>
  <c r="L556" i="16"/>
  <c r="K556" i="16"/>
  <c r="K557" i="16" s="1"/>
  <c r="I99" i="17" s="1"/>
  <c r="J556" i="16"/>
  <c r="I556" i="16"/>
  <c r="H556" i="16"/>
  <c r="G556" i="16"/>
  <c r="G557" i="16" s="1"/>
  <c r="E99" i="17" s="1"/>
  <c r="E556" i="16"/>
  <c r="D556" i="16"/>
  <c r="L555" i="16"/>
  <c r="K555" i="16"/>
  <c r="J555" i="16"/>
  <c r="J557" i="16" s="1"/>
  <c r="H99" i="17" s="1"/>
  <c r="I555" i="16"/>
  <c r="I557" i="16" s="1"/>
  <c r="G99" i="17" s="1"/>
  <c r="H555" i="16"/>
  <c r="G555" i="16"/>
  <c r="E555" i="16"/>
  <c r="E557" i="16" s="1"/>
  <c r="D555" i="16"/>
  <c r="L553" i="16"/>
  <c r="J136" i="17" s="1"/>
  <c r="K553" i="16"/>
  <c r="I136" i="17" s="1"/>
  <c r="J553" i="16"/>
  <c r="H136" i="17" s="1"/>
  <c r="I553" i="16"/>
  <c r="G136" i="17" s="1"/>
  <c r="H553" i="16"/>
  <c r="F136" i="17" s="1"/>
  <c r="G553" i="16"/>
  <c r="E136" i="17" s="1"/>
  <c r="E553" i="16"/>
  <c r="D553" i="16"/>
  <c r="B136" i="17" s="1"/>
  <c r="M552" i="16"/>
  <c r="F552" i="16"/>
  <c r="N551" i="16"/>
  <c r="M551" i="16"/>
  <c r="F551" i="16"/>
  <c r="L539" i="16"/>
  <c r="K539" i="16"/>
  <c r="I53" i="17" s="1"/>
  <c r="J539" i="16"/>
  <c r="H53" i="17" s="1"/>
  <c r="I539" i="16"/>
  <c r="G53" i="17" s="1"/>
  <c r="H539" i="16"/>
  <c r="F53" i="17" s="1"/>
  <c r="G539" i="16"/>
  <c r="E53" i="17" s="1"/>
  <c r="F539" i="16"/>
  <c r="D53" i="17" s="1"/>
  <c r="E539" i="16"/>
  <c r="C53" i="17" s="1"/>
  <c r="D539" i="16"/>
  <c r="B53" i="17" s="1"/>
  <c r="M538" i="16"/>
  <c r="N538" i="16" s="1"/>
  <c r="F538" i="16"/>
  <c r="M537" i="16"/>
  <c r="F537" i="16"/>
  <c r="N536" i="16"/>
  <c r="M536" i="16"/>
  <c r="F536" i="16"/>
  <c r="N535" i="16"/>
  <c r="M535" i="16"/>
  <c r="F535" i="16"/>
  <c r="L533" i="16"/>
  <c r="J100" i="17" s="1"/>
  <c r="K533" i="16"/>
  <c r="I100" i="17" s="1"/>
  <c r="J533" i="16"/>
  <c r="H100" i="17" s="1"/>
  <c r="I533" i="16"/>
  <c r="G100" i="17" s="1"/>
  <c r="H533" i="16"/>
  <c r="F100" i="17" s="1"/>
  <c r="G533" i="16"/>
  <c r="E100" i="17" s="1"/>
  <c r="E533" i="16"/>
  <c r="D533" i="16"/>
  <c r="B100" i="17" s="1"/>
  <c r="M532" i="16"/>
  <c r="F532" i="16"/>
  <c r="L530" i="16"/>
  <c r="J22" i="17" s="1"/>
  <c r="K530" i="16"/>
  <c r="I22" i="17" s="1"/>
  <c r="J530" i="16"/>
  <c r="H22" i="17" s="1"/>
  <c r="I530" i="16"/>
  <c r="G22" i="17" s="1"/>
  <c r="H530" i="16"/>
  <c r="F22" i="17" s="1"/>
  <c r="G530" i="16"/>
  <c r="E22" i="17" s="1"/>
  <c r="F530" i="16"/>
  <c r="D22" i="17" s="1"/>
  <c r="E530" i="16"/>
  <c r="C22" i="17" s="1"/>
  <c r="D530" i="16"/>
  <c r="B22" i="17" s="1"/>
  <c r="N529" i="16"/>
  <c r="M529" i="16"/>
  <c r="F529" i="16"/>
  <c r="M528" i="16"/>
  <c r="N528" i="16" s="1"/>
  <c r="F528" i="16"/>
  <c r="M527" i="16"/>
  <c r="F527" i="16"/>
  <c r="N526" i="16"/>
  <c r="M526" i="16"/>
  <c r="F526" i="16"/>
  <c r="N525" i="16"/>
  <c r="M525" i="16"/>
  <c r="F525" i="16"/>
  <c r="M524" i="16"/>
  <c r="N524" i="16" s="1"/>
  <c r="F524" i="16"/>
  <c r="M523" i="16"/>
  <c r="N523" i="16" s="1"/>
  <c r="F523" i="16"/>
  <c r="N522" i="16"/>
  <c r="M522" i="16"/>
  <c r="F522" i="16"/>
  <c r="M518" i="16"/>
  <c r="L518" i="16"/>
  <c r="K518" i="16"/>
  <c r="J518" i="16"/>
  <c r="I518" i="16"/>
  <c r="H518" i="16"/>
  <c r="G518" i="16"/>
  <c r="E518" i="16"/>
  <c r="D518" i="16"/>
  <c r="N517" i="16"/>
  <c r="M517" i="16"/>
  <c r="F517" i="16"/>
  <c r="N512" i="16"/>
  <c r="M512" i="16"/>
  <c r="F512" i="16"/>
  <c r="M511" i="16"/>
  <c r="N511" i="16" s="1"/>
  <c r="F511" i="16"/>
  <c r="M510" i="16"/>
  <c r="F510" i="16"/>
  <c r="M509" i="16"/>
  <c r="N509" i="16" s="1"/>
  <c r="F509" i="16"/>
  <c r="N508" i="16"/>
  <c r="M508" i="16"/>
  <c r="F508" i="16"/>
  <c r="K506" i="16"/>
  <c r="I54" i="17" s="1"/>
  <c r="J506" i="16"/>
  <c r="H54" i="17" s="1"/>
  <c r="G506" i="16"/>
  <c r="E54" i="17" s="1"/>
  <c r="E506" i="16"/>
  <c r="F506" i="16" s="1"/>
  <c r="D54" i="17" s="1"/>
  <c r="L505" i="16"/>
  <c r="L506" i="16" s="1"/>
  <c r="J54" i="17" s="1"/>
  <c r="K505" i="16"/>
  <c r="J505" i="16"/>
  <c r="I505" i="16"/>
  <c r="I506" i="16" s="1"/>
  <c r="G54" i="17" s="1"/>
  <c r="H505" i="16"/>
  <c r="H506" i="16" s="1"/>
  <c r="F54" i="17" s="1"/>
  <c r="G505" i="16"/>
  <c r="E505" i="16"/>
  <c r="D505" i="16"/>
  <c r="D506" i="16" s="1"/>
  <c r="B54" i="17" s="1"/>
  <c r="L503" i="16"/>
  <c r="J111" i="17" s="1"/>
  <c r="I503" i="16"/>
  <c r="G111" i="17" s="1"/>
  <c r="H503" i="16"/>
  <c r="E503" i="16"/>
  <c r="C111" i="17" s="1"/>
  <c r="D503" i="16"/>
  <c r="B111" i="17" s="1"/>
  <c r="L502" i="16"/>
  <c r="K502" i="16"/>
  <c r="K503" i="16" s="1"/>
  <c r="I111" i="17" s="1"/>
  <c r="J502" i="16"/>
  <c r="J503" i="16" s="1"/>
  <c r="H111" i="17" s="1"/>
  <c r="I502" i="16"/>
  <c r="H502" i="16"/>
  <c r="G502" i="16"/>
  <c r="G503" i="16" s="1"/>
  <c r="E111" i="17" s="1"/>
  <c r="E502" i="16"/>
  <c r="D502" i="16"/>
  <c r="N497" i="16"/>
  <c r="M497" i="16"/>
  <c r="F497" i="16"/>
  <c r="K495" i="16"/>
  <c r="I84" i="17" s="1"/>
  <c r="J495" i="16"/>
  <c r="H84" i="17" s="1"/>
  <c r="G495" i="16"/>
  <c r="E84" i="17" s="1"/>
  <c r="L494" i="16"/>
  <c r="L495" i="16" s="1"/>
  <c r="J84" i="17" s="1"/>
  <c r="K494" i="16"/>
  <c r="J494" i="16"/>
  <c r="I494" i="16"/>
  <c r="I495" i="16" s="1"/>
  <c r="G84" i="17" s="1"/>
  <c r="H494" i="16"/>
  <c r="H495" i="16" s="1"/>
  <c r="F84" i="17" s="1"/>
  <c r="G494" i="16"/>
  <c r="E494" i="16"/>
  <c r="E495" i="16" s="1"/>
  <c r="M493" i="16"/>
  <c r="N493" i="16" s="1"/>
  <c r="F493" i="16"/>
  <c r="L491" i="16"/>
  <c r="J85" i="17" s="1"/>
  <c r="K491" i="16"/>
  <c r="I85" i="17" s="1"/>
  <c r="J491" i="16"/>
  <c r="H85" i="17" s="1"/>
  <c r="I491" i="16"/>
  <c r="G85" i="17" s="1"/>
  <c r="H491" i="16"/>
  <c r="F85" i="17" s="1"/>
  <c r="G491" i="16"/>
  <c r="E85" i="17" s="1"/>
  <c r="F491" i="16"/>
  <c r="E491" i="16"/>
  <c r="C85" i="17" s="1"/>
  <c r="D491" i="16"/>
  <c r="B85" i="17" s="1"/>
  <c r="N490" i="16"/>
  <c r="M490" i="16"/>
  <c r="F490" i="16"/>
  <c r="L484" i="16"/>
  <c r="J61" i="17" s="1"/>
  <c r="K484" i="16"/>
  <c r="I61" i="17" s="1"/>
  <c r="J484" i="16"/>
  <c r="H61" i="17" s="1"/>
  <c r="I484" i="16"/>
  <c r="G61" i="17" s="1"/>
  <c r="H484" i="16"/>
  <c r="F61" i="17" s="1"/>
  <c r="G484" i="16"/>
  <c r="E61" i="17" s="1"/>
  <c r="E484" i="16"/>
  <c r="D484" i="16"/>
  <c r="M483" i="16"/>
  <c r="F483" i="16"/>
  <c r="M482" i="16"/>
  <c r="N482" i="16" s="1"/>
  <c r="F482" i="16"/>
  <c r="N481" i="16"/>
  <c r="M481" i="16"/>
  <c r="F481" i="16"/>
  <c r="M480" i="16"/>
  <c r="N480" i="16" s="1"/>
  <c r="F480" i="16"/>
  <c r="M479" i="16"/>
  <c r="N479" i="16" s="1"/>
  <c r="F479" i="16"/>
  <c r="M478" i="16"/>
  <c r="F478" i="16"/>
  <c r="L474" i="16"/>
  <c r="J94" i="17" s="1"/>
  <c r="I474" i="16"/>
  <c r="G94" i="17" s="1"/>
  <c r="H474" i="16"/>
  <c r="F94" i="17" s="1"/>
  <c r="E474" i="16"/>
  <c r="L473" i="16"/>
  <c r="K473" i="16"/>
  <c r="J473" i="16"/>
  <c r="I473" i="16"/>
  <c r="H473" i="16"/>
  <c r="G473" i="16"/>
  <c r="E473" i="16"/>
  <c r="D473" i="16"/>
  <c r="D474" i="16" s="1"/>
  <c r="B94" i="17" s="1"/>
  <c r="L472" i="16"/>
  <c r="K472" i="16"/>
  <c r="K474" i="16" s="1"/>
  <c r="I94" i="17" s="1"/>
  <c r="J472" i="16"/>
  <c r="J474" i="16" s="1"/>
  <c r="I472" i="16"/>
  <c r="H472" i="16"/>
  <c r="G472" i="16"/>
  <c r="G474" i="16" s="1"/>
  <c r="E94" i="17" s="1"/>
  <c r="E472" i="16"/>
  <c r="D472" i="16"/>
  <c r="K469" i="16"/>
  <c r="I81" i="17" s="1"/>
  <c r="J469" i="16"/>
  <c r="H81" i="17" s="1"/>
  <c r="G469" i="16"/>
  <c r="L468" i="16"/>
  <c r="L469" i="16" s="1"/>
  <c r="J81" i="17" s="1"/>
  <c r="K468" i="16"/>
  <c r="J468" i="16"/>
  <c r="I468" i="16"/>
  <c r="I469" i="16" s="1"/>
  <c r="G81" i="17" s="1"/>
  <c r="H468" i="16"/>
  <c r="H469" i="16" s="1"/>
  <c r="F81" i="17" s="1"/>
  <c r="G468" i="16"/>
  <c r="E468" i="16"/>
  <c r="E469" i="16" s="1"/>
  <c r="D468" i="16"/>
  <c r="D469" i="16" s="1"/>
  <c r="B81" i="17" s="1"/>
  <c r="L466" i="16"/>
  <c r="J138" i="17" s="1"/>
  <c r="K466" i="16"/>
  <c r="I138" i="17" s="1"/>
  <c r="J466" i="16"/>
  <c r="H138" i="17" s="1"/>
  <c r="I466" i="16"/>
  <c r="G138" i="17" s="1"/>
  <c r="H466" i="16"/>
  <c r="G466" i="16"/>
  <c r="E138" i="17" s="1"/>
  <c r="E466" i="16"/>
  <c r="C138" i="17" s="1"/>
  <c r="D466" i="16"/>
  <c r="B138" i="17" s="1"/>
  <c r="N465" i="16"/>
  <c r="M465" i="16"/>
  <c r="F465" i="16"/>
  <c r="M464" i="16"/>
  <c r="N464" i="16" s="1"/>
  <c r="F464" i="16"/>
  <c r="L460" i="16"/>
  <c r="J115" i="17" s="1"/>
  <c r="K460" i="16"/>
  <c r="I115" i="17" s="1"/>
  <c r="J460" i="16"/>
  <c r="H115" i="17" s="1"/>
  <c r="I460" i="16"/>
  <c r="G115" i="17" s="1"/>
  <c r="H460" i="16"/>
  <c r="F115" i="17" s="1"/>
  <c r="G460" i="16"/>
  <c r="E115" i="17" s="1"/>
  <c r="F460" i="16"/>
  <c r="D115" i="17" s="1"/>
  <c r="E460" i="16"/>
  <c r="C115" i="17" s="1"/>
  <c r="D460" i="16"/>
  <c r="B115" i="17" s="1"/>
  <c r="M459" i="16"/>
  <c r="N459" i="16" s="1"/>
  <c r="F459" i="16"/>
  <c r="L457" i="16"/>
  <c r="J67" i="17" s="1"/>
  <c r="K457" i="16"/>
  <c r="I67" i="17" s="1"/>
  <c r="J457" i="16"/>
  <c r="H67" i="17" s="1"/>
  <c r="I457" i="16"/>
  <c r="G67" i="17" s="1"/>
  <c r="H457" i="16"/>
  <c r="F67" i="17" s="1"/>
  <c r="G457" i="16"/>
  <c r="E67" i="17" s="1"/>
  <c r="E457" i="16"/>
  <c r="D457" i="16"/>
  <c r="B67" i="17" s="1"/>
  <c r="M456" i="16"/>
  <c r="F456" i="16"/>
  <c r="N455" i="16"/>
  <c r="M455" i="16"/>
  <c r="F455" i="16"/>
  <c r="N454" i="16"/>
  <c r="M454" i="16"/>
  <c r="F454" i="16"/>
  <c r="L452" i="16"/>
  <c r="J89" i="17" s="1"/>
  <c r="J452" i="16"/>
  <c r="H89" i="17" s="1"/>
  <c r="I452" i="16"/>
  <c r="G89" i="17" s="1"/>
  <c r="H452" i="16"/>
  <c r="F89" i="17" s="1"/>
  <c r="E452" i="16"/>
  <c r="L451" i="16"/>
  <c r="K451" i="16"/>
  <c r="K452" i="16" s="1"/>
  <c r="I89" i="17" s="1"/>
  <c r="J451" i="16"/>
  <c r="I451" i="16"/>
  <c r="H451" i="16"/>
  <c r="G451" i="16"/>
  <c r="G452" i="16" s="1"/>
  <c r="E89" i="17" s="1"/>
  <c r="E451" i="16"/>
  <c r="D451" i="16"/>
  <c r="D452" i="16" s="1"/>
  <c r="B89" i="17" s="1"/>
  <c r="L449" i="16"/>
  <c r="J90" i="17" s="1"/>
  <c r="K449" i="16"/>
  <c r="I90" i="17" s="1"/>
  <c r="J449" i="16"/>
  <c r="H90" i="17" s="1"/>
  <c r="I449" i="16"/>
  <c r="G90" i="17" s="1"/>
  <c r="H449" i="16"/>
  <c r="M449" i="16" s="1"/>
  <c r="K90" i="17" s="1"/>
  <c r="G449" i="16"/>
  <c r="E90" i="17" s="1"/>
  <c r="F449" i="16"/>
  <c r="D90" i="17" s="1"/>
  <c r="E449" i="16"/>
  <c r="C90" i="17" s="1"/>
  <c r="D449" i="16"/>
  <c r="B90" i="17" s="1"/>
  <c r="N448" i="16"/>
  <c r="M448" i="16"/>
  <c r="F448" i="16"/>
  <c r="L446" i="16"/>
  <c r="J113" i="17" s="1"/>
  <c r="K446" i="16"/>
  <c r="I113" i="17" s="1"/>
  <c r="J446" i="16"/>
  <c r="H113" i="17" s="1"/>
  <c r="I446" i="16"/>
  <c r="G113" i="17" s="1"/>
  <c r="H446" i="16"/>
  <c r="G446" i="16"/>
  <c r="E113" i="17" s="1"/>
  <c r="E446" i="16"/>
  <c r="D446" i="16"/>
  <c r="B113" i="17" s="1"/>
  <c r="M445" i="16"/>
  <c r="N445" i="16" s="1"/>
  <c r="F445" i="16"/>
  <c r="M440" i="16"/>
  <c r="F440" i="16"/>
  <c r="N439" i="16"/>
  <c r="M439" i="16"/>
  <c r="F439" i="16"/>
  <c r="N438" i="16"/>
  <c r="M438" i="16"/>
  <c r="F438" i="16"/>
  <c r="M437" i="16"/>
  <c r="F437" i="16"/>
  <c r="M436" i="16"/>
  <c r="F436" i="16"/>
  <c r="N435" i="16"/>
  <c r="M435" i="16"/>
  <c r="F435" i="16"/>
  <c r="M434" i="16"/>
  <c r="N434" i="16" s="1"/>
  <c r="F434" i="16"/>
  <c r="M433" i="16"/>
  <c r="F433" i="16"/>
  <c r="M432" i="16"/>
  <c r="F432" i="16"/>
  <c r="N431" i="16"/>
  <c r="M431" i="16"/>
  <c r="F431" i="16"/>
  <c r="I428" i="16"/>
  <c r="N426" i="16"/>
  <c r="M426" i="16"/>
  <c r="F426" i="16"/>
  <c r="N425" i="16"/>
  <c r="M425" i="16"/>
  <c r="F425" i="16"/>
  <c r="M424" i="16"/>
  <c r="F424" i="16"/>
  <c r="M423" i="16"/>
  <c r="F423" i="16"/>
  <c r="N422" i="16"/>
  <c r="M422" i="16"/>
  <c r="F422" i="16"/>
  <c r="L418" i="16"/>
  <c r="K418" i="16"/>
  <c r="J418" i="16"/>
  <c r="I418" i="16"/>
  <c r="H418" i="16"/>
  <c r="G418" i="16"/>
  <c r="E418" i="16"/>
  <c r="D418" i="16"/>
  <c r="N417" i="16"/>
  <c r="M417" i="16"/>
  <c r="F417" i="16"/>
  <c r="M416" i="16"/>
  <c r="N416" i="16" s="1"/>
  <c r="F416" i="16"/>
  <c r="L412" i="16"/>
  <c r="K412" i="16"/>
  <c r="J412" i="16"/>
  <c r="I412" i="16"/>
  <c r="H412" i="16"/>
  <c r="G412" i="16"/>
  <c r="E412" i="16"/>
  <c r="D412" i="16"/>
  <c r="M407" i="16"/>
  <c r="F407" i="16"/>
  <c r="N407" i="16" s="1"/>
  <c r="N406" i="16"/>
  <c r="M406" i="16"/>
  <c r="F406" i="16"/>
  <c r="M405" i="16"/>
  <c r="N405" i="16" s="1"/>
  <c r="F405" i="16"/>
  <c r="M401" i="16"/>
  <c r="N401" i="16" s="1"/>
  <c r="F401" i="16"/>
  <c r="N400" i="16"/>
  <c r="M400" i="16"/>
  <c r="F400" i="16"/>
  <c r="M399" i="16"/>
  <c r="N399" i="16" s="1"/>
  <c r="F399" i="16"/>
  <c r="G396" i="16"/>
  <c r="L391" i="16"/>
  <c r="K391" i="16"/>
  <c r="J391" i="16"/>
  <c r="I391" i="16"/>
  <c r="H391" i="16"/>
  <c r="G391" i="16"/>
  <c r="E391" i="16"/>
  <c r="D391" i="16"/>
  <c r="N390" i="16"/>
  <c r="M390" i="16"/>
  <c r="F390" i="16"/>
  <c r="M389" i="16"/>
  <c r="N389" i="16" s="1"/>
  <c r="F389" i="16"/>
  <c r="M388" i="16"/>
  <c r="F388" i="16"/>
  <c r="M387" i="16"/>
  <c r="N387" i="16" s="1"/>
  <c r="F387" i="16"/>
  <c r="L385" i="16"/>
  <c r="J65" i="17" s="1"/>
  <c r="K385" i="16"/>
  <c r="I65" i="17" s="1"/>
  <c r="J385" i="16"/>
  <c r="H65" i="17" s="1"/>
  <c r="H385" i="16"/>
  <c r="F65" i="17" s="1"/>
  <c r="G385" i="16"/>
  <c r="E65" i="17" s="1"/>
  <c r="D385" i="16"/>
  <c r="B65" i="17" s="1"/>
  <c r="L384" i="16"/>
  <c r="K384" i="16"/>
  <c r="J384" i="16"/>
  <c r="I384" i="16"/>
  <c r="I385" i="16" s="1"/>
  <c r="G65" i="17" s="1"/>
  <c r="H384" i="16"/>
  <c r="G384" i="16"/>
  <c r="E384" i="16"/>
  <c r="E385" i="16" s="1"/>
  <c r="C65" i="17" s="1"/>
  <c r="D384" i="16"/>
  <c r="L380" i="16"/>
  <c r="K380" i="16"/>
  <c r="J380" i="16"/>
  <c r="I380" i="16"/>
  <c r="H380" i="16"/>
  <c r="G380" i="16"/>
  <c r="E380" i="16"/>
  <c r="D380" i="16"/>
  <c r="M379" i="16"/>
  <c r="N379" i="16" s="1"/>
  <c r="F379" i="16"/>
  <c r="L377" i="16"/>
  <c r="J46" i="17" s="1"/>
  <c r="K377" i="16"/>
  <c r="I46" i="17" s="1"/>
  <c r="J377" i="16"/>
  <c r="H46" i="17" s="1"/>
  <c r="I377" i="16"/>
  <c r="G46" i="17" s="1"/>
  <c r="H377" i="16"/>
  <c r="G377" i="16"/>
  <c r="E46" i="17" s="1"/>
  <c r="E377" i="16"/>
  <c r="C46" i="17" s="1"/>
  <c r="D377" i="16"/>
  <c r="B46" i="17" s="1"/>
  <c r="M376" i="16"/>
  <c r="N376" i="16" s="1"/>
  <c r="F376" i="16"/>
  <c r="L374" i="16"/>
  <c r="J50" i="17" s="1"/>
  <c r="K374" i="16"/>
  <c r="I50" i="17" s="1"/>
  <c r="J374" i="16"/>
  <c r="H50" i="17" s="1"/>
  <c r="I374" i="16"/>
  <c r="G50" i="17" s="1"/>
  <c r="H374" i="16"/>
  <c r="F50" i="17" s="1"/>
  <c r="G374" i="16"/>
  <c r="E50" i="17" s="1"/>
  <c r="F374" i="16"/>
  <c r="D50" i="17" s="1"/>
  <c r="E374" i="16"/>
  <c r="C50" i="17" s="1"/>
  <c r="D374" i="16"/>
  <c r="B50" i="17" s="1"/>
  <c r="M373" i="16"/>
  <c r="N373" i="16" s="1"/>
  <c r="F373" i="16"/>
  <c r="M372" i="16"/>
  <c r="F372" i="16"/>
  <c r="M371" i="16"/>
  <c r="N371" i="16" s="1"/>
  <c r="F371" i="16"/>
  <c r="N370" i="16"/>
  <c r="M370" i="16"/>
  <c r="F370" i="16"/>
  <c r="N365" i="16"/>
  <c r="M365" i="16"/>
  <c r="F365" i="16"/>
  <c r="M364" i="16"/>
  <c r="N364" i="16" s="1"/>
  <c r="F364" i="16"/>
  <c r="M363" i="16"/>
  <c r="F363" i="16"/>
  <c r="J360" i="16"/>
  <c r="L359" i="16"/>
  <c r="K359" i="16"/>
  <c r="J359" i="16"/>
  <c r="I359" i="16"/>
  <c r="H359" i="16"/>
  <c r="G359" i="16"/>
  <c r="E359" i="16"/>
  <c r="D359" i="16"/>
  <c r="D352" i="16"/>
  <c r="N350" i="16"/>
  <c r="M350" i="16"/>
  <c r="F350" i="16"/>
  <c r="M349" i="16"/>
  <c r="N349" i="16" s="1"/>
  <c r="F349" i="16"/>
  <c r="M348" i="16"/>
  <c r="F348" i="16"/>
  <c r="M343" i="16"/>
  <c r="N343" i="16" s="1"/>
  <c r="F343" i="16"/>
  <c r="M342" i="16"/>
  <c r="F342" i="16"/>
  <c r="N341" i="16"/>
  <c r="M341" i="16"/>
  <c r="F341" i="16"/>
  <c r="M340" i="16"/>
  <c r="N340" i="16" s="1"/>
  <c r="F340" i="16"/>
  <c r="L338" i="16"/>
  <c r="J134" i="17" s="1"/>
  <c r="K338" i="16"/>
  <c r="I134" i="17" s="1"/>
  <c r="J338" i="16"/>
  <c r="H134" i="17" s="1"/>
  <c r="I338" i="16"/>
  <c r="G134" i="17" s="1"/>
  <c r="H338" i="16"/>
  <c r="F134" i="17" s="1"/>
  <c r="G338" i="16"/>
  <c r="E134" i="17" s="1"/>
  <c r="E338" i="16"/>
  <c r="D338" i="16"/>
  <c r="B134" i="17" s="1"/>
  <c r="M337" i="16"/>
  <c r="F337" i="16"/>
  <c r="L335" i="16"/>
  <c r="J55" i="17" s="1"/>
  <c r="K335" i="16"/>
  <c r="I55" i="17" s="1"/>
  <c r="J335" i="16"/>
  <c r="H55" i="17" s="1"/>
  <c r="I335" i="16"/>
  <c r="G55" i="17" s="1"/>
  <c r="H335" i="16"/>
  <c r="F55" i="17" s="1"/>
  <c r="G335" i="16"/>
  <c r="E55" i="17" s="1"/>
  <c r="F335" i="16"/>
  <c r="D55" i="17" s="1"/>
  <c r="E335" i="16"/>
  <c r="C55" i="17" s="1"/>
  <c r="D335" i="16"/>
  <c r="B55" i="17" s="1"/>
  <c r="M334" i="16"/>
  <c r="N334" i="16" s="1"/>
  <c r="F334" i="16"/>
  <c r="M333" i="16"/>
  <c r="F333" i="16"/>
  <c r="M329" i="16"/>
  <c r="N329" i="16" s="1"/>
  <c r="F329" i="16"/>
  <c r="N328" i="16"/>
  <c r="K327" i="16"/>
  <c r="I87" i="17" s="1"/>
  <c r="J327" i="16"/>
  <c r="H87" i="17" s="1"/>
  <c r="G327" i="16"/>
  <c r="E87" i="17" s="1"/>
  <c r="L326" i="16"/>
  <c r="L327" i="16" s="1"/>
  <c r="J87" i="17" s="1"/>
  <c r="K326" i="16"/>
  <c r="J326" i="16"/>
  <c r="I326" i="16"/>
  <c r="I327" i="16" s="1"/>
  <c r="G87" i="17" s="1"/>
  <c r="H326" i="16"/>
  <c r="H327" i="16" s="1"/>
  <c r="F87" i="17" s="1"/>
  <c r="G326" i="16"/>
  <c r="E326" i="16"/>
  <c r="E327" i="16" s="1"/>
  <c r="D326" i="16"/>
  <c r="D327" i="16" s="1"/>
  <c r="B87" i="17" s="1"/>
  <c r="L324" i="16"/>
  <c r="J116" i="17" s="1"/>
  <c r="K324" i="16"/>
  <c r="I116" i="17" s="1"/>
  <c r="J324" i="16"/>
  <c r="H116" i="17" s="1"/>
  <c r="I324" i="16"/>
  <c r="G116" i="17" s="1"/>
  <c r="H324" i="16"/>
  <c r="G324" i="16"/>
  <c r="E116" i="17" s="1"/>
  <c r="E324" i="16"/>
  <c r="C116" i="17" s="1"/>
  <c r="D324" i="16"/>
  <c r="B116" i="17" s="1"/>
  <c r="N323" i="16"/>
  <c r="M323" i="16"/>
  <c r="F323" i="16"/>
  <c r="K321" i="16"/>
  <c r="I70" i="17" s="1"/>
  <c r="J321" i="16"/>
  <c r="H70" i="17" s="1"/>
  <c r="G321" i="16"/>
  <c r="E70" i="17" s="1"/>
  <c r="F321" i="16"/>
  <c r="D70" i="17" s="1"/>
  <c r="L320" i="16"/>
  <c r="L321" i="16" s="1"/>
  <c r="J70" i="17" s="1"/>
  <c r="K320" i="16"/>
  <c r="J320" i="16"/>
  <c r="I320" i="16"/>
  <c r="I321" i="16" s="1"/>
  <c r="G70" i="17" s="1"/>
  <c r="H320" i="16"/>
  <c r="H321" i="16" s="1"/>
  <c r="F70" i="17" s="1"/>
  <c r="G320" i="16"/>
  <c r="E320" i="16"/>
  <c r="E321" i="16" s="1"/>
  <c r="C70" i="17" s="1"/>
  <c r="D320" i="16"/>
  <c r="D321" i="16" s="1"/>
  <c r="B70" i="17" s="1"/>
  <c r="F317" i="16"/>
  <c r="M315" i="16"/>
  <c r="F315" i="16"/>
  <c r="M314" i="16"/>
  <c r="F314" i="16"/>
  <c r="N313" i="16"/>
  <c r="M313" i="16"/>
  <c r="F313" i="16"/>
  <c r="J311" i="16"/>
  <c r="H74" i="17" s="1"/>
  <c r="M309" i="16"/>
  <c r="L309" i="16"/>
  <c r="K309" i="16"/>
  <c r="J309" i="16"/>
  <c r="I309" i="16"/>
  <c r="H309" i="16"/>
  <c r="G309" i="16"/>
  <c r="E309" i="16"/>
  <c r="D309" i="16"/>
  <c r="L301" i="16"/>
  <c r="J92" i="17" s="1"/>
  <c r="K301" i="16"/>
  <c r="I92" i="17" s="1"/>
  <c r="J301" i="16"/>
  <c r="H92" i="17" s="1"/>
  <c r="H301" i="16"/>
  <c r="F92" i="17" s="1"/>
  <c r="G301" i="16"/>
  <c r="E92" i="17" s="1"/>
  <c r="F301" i="16"/>
  <c r="D92" i="17" s="1"/>
  <c r="D301" i="16"/>
  <c r="B92" i="17" s="1"/>
  <c r="L300" i="16"/>
  <c r="K300" i="16"/>
  <c r="J300" i="16"/>
  <c r="I300" i="16"/>
  <c r="I301" i="16" s="1"/>
  <c r="G92" i="17" s="1"/>
  <c r="H300" i="16"/>
  <c r="G300" i="16"/>
  <c r="E300" i="16"/>
  <c r="E301" i="16" s="1"/>
  <c r="C92" i="17" s="1"/>
  <c r="D300" i="16"/>
  <c r="L298" i="16"/>
  <c r="K298" i="16"/>
  <c r="I131" i="17" s="1"/>
  <c r="J298" i="16"/>
  <c r="H131" i="17" s="1"/>
  <c r="I298" i="16"/>
  <c r="G131" i="17" s="1"/>
  <c r="H298" i="16"/>
  <c r="F131" i="17" s="1"/>
  <c r="G298" i="16"/>
  <c r="E131" i="17" s="1"/>
  <c r="E298" i="16"/>
  <c r="D298" i="16"/>
  <c r="B131" i="17" s="1"/>
  <c r="M297" i="16"/>
  <c r="F297" i="16"/>
  <c r="L295" i="16"/>
  <c r="J126" i="17" s="1"/>
  <c r="K295" i="16"/>
  <c r="I126" i="17" s="1"/>
  <c r="J295" i="16"/>
  <c r="H126" i="17" s="1"/>
  <c r="I295" i="16"/>
  <c r="G126" i="17" s="1"/>
  <c r="H295" i="16"/>
  <c r="F126" i="17" s="1"/>
  <c r="G295" i="16"/>
  <c r="E126" i="17" s="1"/>
  <c r="F295" i="16"/>
  <c r="D126" i="17" s="1"/>
  <c r="E295" i="16"/>
  <c r="C126" i="17" s="1"/>
  <c r="D295" i="16"/>
  <c r="B126" i="17" s="1"/>
  <c r="M294" i="16"/>
  <c r="N294" i="16" s="1"/>
  <c r="F294" i="16"/>
  <c r="L290" i="16"/>
  <c r="K290" i="16"/>
  <c r="J290" i="16"/>
  <c r="I290" i="16"/>
  <c r="H290" i="16"/>
  <c r="G290" i="16"/>
  <c r="E290" i="16"/>
  <c r="D290" i="16"/>
  <c r="M289" i="16"/>
  <c r="N289" i="16" s="1"/>
  <c r="F289" i="16"/>
  <c r="M288" i="16"/>
  <c r="N288" i="16" s="1"/>
  <c r="F288" i="16"/>
  <c r="M287" i="16"/>
  <c r="N287" i="16" s="1"/>
  <c r="F287" i="16"/>
  <c r="N286" i="16"/>
  <c r="M286" i="16"/>
  <c r="F286" i="16"/>
  <c r="L284" i="16"/>
  <c r="K284" i="16"/>
  <c r="J284" i="16"/>
  <c r="I284" i="16"/>
  <c r="M284" i="16" s="1"/>
  <c r="N284" i="16" s="1"/>
  <c r="H284" i="16"/>
  <c r="G284" i="16"/>
  <c r="E284" i="16"/>
  <c r="F284" i="16" s="1"/>
  <c r="D284" i="16"/>
  <c r="M283" i="16"/>
  <c r="F283" i="16"/>
  <c r="D71" i="17" s="1"/>
  <c r="L281" i="16"/>
  <c r="J79" i="17" s="1"/>
  <c r="I281" i="16"/>
  <c r="G79" i="17" s="1"/>
  <c r="H281" i="16"/>
  <c r="G281" i="16"/>
  <c r="E79" i="17" s="1"/>
  <c r="E281" i="16"/>
  <c r="C79" i="17" s="1"/>
  <c r="D281" i="16"/>
  <c r="B79" i="17" s="1"/>
  <c r="L280" i="16"/>
  <c r="K280" i="16"/>
  <c r="K281" i="16" s="1"/>
  <c r="I79" i="17" s="1"/>
  <c r="J280" i="16"/>
  <c r="J281" i="16" s="1"/>
  <c r="H79" i="17" s="1"/>
  <c r="I280" i="16"/>
  <c r="H280" i="16"/>
  <c r="G280" i="16"/>
  <c r="E280" i="16"/>
  <c r="D280" i="16"/>
  <c r="J274" i="16"/>
  <c r="M272" i="16"/>
  <c r="F272" i="16"/>
  <c r="L270" i="16"/>
  <c r="J107" i="17" s="1"/>
  <c r="K270" i="16"/>
  <c r="I107" i="17" s="1"/>
  <c r="J270" i="16"/>
  <c r="H107" i="17" s="1"/>
  <c r="I270" i="16"/>
  <c r="G107" i="17" s="1"/>
  <c r="H270" i="16"/>
  <c r="G270" i="16"/>
  <c r="E107" i="17" s="1"/>
  <c r="E270" i="16"/>
  <c r="C107" i="17" s="1"/>
  <c r="D270" i="16"/>
  <c r="B107" i="17" s="1"/>
  <c r="N269" i="16"/>
  <c r="M269" i="16"/>
  <c r="F269" i="16"/>
  <c r="N264" i="16"/>
  <c r="M264" i="16"/>
  <c r="F264" i="16"/>
  <c r="L263" i="16"/>
  <c r="K263" i="16"/>
  <c r="J263" i="16"/>
  <c r="I263" i="16"/>
  <c r="H263" i="16"/>
  <c r="G263" i="16"/>
  <c r="E263" i="16"/>
  <c r="D263" i="16"/>
  <c r="M262" i="16"/>
  <c r="F262" i="16"/>
  <c r="L260" i="16"/>
  <c r="J98" i="17" s="1"/>
  <c r="K260" i="16"/>
  <c r="I98" i="17" s="1"/>
  <c r="H260" i="16"/>
  <c r="D260" i="16"/>
  <c r="B98" i="17" s="1"/>
  <c r="L259" i="16"/>
  <c r="K259" i="16"/>
  <c r="J259" i="16"/>
  <c r="I259" i="16"/>
  <c r="H259" i="16"/>
  <c r="G259" i="16"/>
  <c r="G260" i="16" s="1"/>
  <c r="E98" i="17" s="1"/>
  <c r="E259" i="16"/>
  <c r="D259" i="16"/>
  <c r="L258" i="16"/>
  <c r="K258" i="16"/>
  <c r="J258" i="16"/>
  <c r="J260" i="16" s="1"/>
  <c r="H98" i="17" s="1"/>
  <c r="I258" i="16"/>
  <c r="I260" i="16" s="1"/>
  <c r="G98" i="17" s="1"/>
  <c r="H258" i="16"/>
  <c r="G258" i="16"/>
  <c r="E258" i="16"/>
  <c r="E260" i="16" s="1"/>
  <c r="D258" i="16"/>
  <c r="L256" i="16"/>
  <c r="J62" i="17" s="1"/>
  <c r="K256" i="16"/>
  <c r="I62" i="17" s="1"/>
  <c r="J256" i="16"/>
  <c r="H62" i="17" s="1"/>
  <c r="I256" i="16"/>
  <c r="G62" i="17" s="1"/>
  <c r="H256" i="16"/>
  <c r="F62" i="17" s="1"/>
  <c r="G256" i="16"/>
  <c r="E62" i="17" s="1"/>
  <c r="F256" i="16"/>
  <c r="D62" i="17" s="1"/>
  <c r="E256" i="16"/>
  <c r="C62" i="17" s="1"/>
  <c r="D256" i="16"/>
  <c r="B62" i="17" s="1"/>
  <c r="M255" i="16"/>
  <c r="F255" i="16"/>
  <c r="M254" i="16"/>
  <c r="F254" i="16"/>
  <c r="N254" i="16" s="1"/>
  <c r="L252" i="16"/>
  <c r="J105" i="17" s="1"/>
  <c r="K252" i="16"/>
  <c r="I105" i="17" s="1"/>
  <c r="J252" i="16"/>
  <c r="H105" i="17" s="1"/>
  <c r="I252" i="16"/>
  <c r="G105" i="17" s="1"/>
  <c r="H252" i="16"/>
  <c r="F105" i="17" s="1"/>
  <c r="G252" i="16"/>
  <c r="E105" i="17" s="1"/>
  <c r="F252" i="16"/>
  <c r="D105" i="17" s="1"/>
  <c r="E252" i="16"/>
  <c r="C105" i="17" s="1"/>
  <c r="D252" i="16"/>
  <c r="B105" i="17" s="1"/>
  <c r="M251" i="16"/>
  <c r="N251" i="16" s="1"/>
  <c r="F251" i="16"/>
  <c r="L249" i="16"/>
  <c r="J68" i="17" s="1"/>
  <c r="K249" i="16"/>
  <c r="I68" i="17" s="1"/>
  <c r="J249" i="16"/>
  <c r="H68" i="17" s="1"/>
  <c r="I249" i="16"/>
  <c r="G68" i="17" s="1"/>
  <c r="H249" i="16"/>
  <c r="F68" i="17" s="1"/>
  <c r="G249" i="16"/>
  <c r="E68" i="17" s="1"/>
  <c r="E249" i="16"/>
  <c r="D249" i="16"/>
  <c r="B68" i="17" s="1"/>
  <c r="N248" i="16"/>
  <c r="M248" i="16"/>
  <c r="F248" i="16"/>
  <c r="N247" i="16"/>
  <c r="M247" i="16"/>
  <c r="F247" i="16"/>
  <c r="M246" i="16"/>
  <c r="N246" i="16" s="1"/>
  <c r="F246" i="16"/>
  <c r="L244" i="16"/>
  <c r="J103" i="17" s="1"/>
  <c r="K244" i="16"/>
  <c r="I103" i="17" s="1"/>
  <c r="J244" i="16"/>
  <c r="H103" i="17" s="1"/>
  <c r="I244" i="16"/>
  <c r="G103" i="17" s="1"/>
  <c r="H244" i="16"/>
  <c r="F103" i="17" s="1"/>
  <c r="G244" i="16"/>
  <c r="E103" i="17" s="1"/>
  <c r="E244" i="16"/>
  <c r="D244" i="16"/>
  <c r="B103" i="17" s="1"/>
  <c r="M243" i="16"/>
  <c r="F243" i="16"/>
  <c r="N243" i="16" s="1"/>
  <c r="H239" i="16"/>
  <c r="H241" i="16" s="1"/>
  <c r="I235" i="16"/>
  <c r="I237" i="16" s="1"/>
  <c r="G42" i="17" s="1"/>
  <c r="M230" i="16"/>
  <c r="N230" i="16" s="1"/>
  <c r="F230" i="16"/>
  <c r="M229" i="16"/>
  <c r="F229" i="16"/>
  <c r="N229" i="16" s="1"/>
  <c r="I225" i="16"/>
  <c r="I227" i="16" s="1"/>
  <c r="G37" i="17" s="1"/>
  <c r="L223" i="16"/>
  <c r="J125" i="17" s="1"/>
  <c r="J223" i="16"/>
  <c r="H125" i="17" s="1"/>
  <c r="H223" i="16"/>
  <c r="D223" i="16"/>
  <c r="B125" i="17" s="1"/>
  <c r="L222" i="16"/>
  <c r="K222" i="16"/>
  <c r="K223" i="16" s="1"/>
  <c r="I125" i="17" s="1"/>
  <c r="J222" i="16"/>
  <c r="I222" i="16"/>
  <c r="I223" i="16" s="1"/>
  <c r="G125" i="17" s="1"/>
  <c r="H222" i="16"/>
  <c r="G222" i="16"/>
  <c r="G223" i="16" s="1"/>
  <c r="E125" i="17" s="1"/>
  <c r="E222" i="16"/>
  <c r="E223" i="16" s="1"/>
  <c r="D222" i="16"/>
  <c r="L220" i="16"/>
  <c r="J35" i="17" s="1"/>
  <c r="J220" i="16"/>
  <c r="H35" i="17" s="1"/>
  <c r="H220" i="16"/>
  <c r="F35" i="17" s="1"/>
  <c r="D220" i="16"/>
  <c r="B35" i="17" s="1"/>
  <c r="L219" i="16"/>
  <c r="K219" i="16"/>
  <c r="K220" i="16" s="1"/>
  <c r="I35" i="17" s="1"/>
  <c r="J219" i="16"/>
  <c r="I219" i="16"/>
  <c r="I220" i="16" s="1"/>
  <c r="G35" i="17" s="1"/>
  <c r="H219" i="16"/>
  <c r="G219" i="16"/>
  <c r="G220" i="16" s="1"/>
  <c r="E35" i="17" s="1"/>
  <c r="E219" i="16"/>
  <c r="E220" i="16" s="1"/>
  <c r="D219" i="16"/>
  <c r="M218" i="16"/>
  <c r="F218" i="16"/>
  <c r="N218" i="16" s="1"/>
  <c r="L214" i="16"/>
  <c r="K214" i="16"/>
  <c r="J214" i="16"/>
  <c r="I214" i="16"/>
  <c r="H214" i="16"/>
  <c r="G214" i="16"/>
  <c r="E214" i="16"/>
  <c r="D214" i="16"/>
  <c r="M213" i="16"/>
  <c r="F213" i="16"/>
  <c r="N213" i="16" s="1"/>
  <c r="M212" i="16"/>
  <c r="N212" i="16" s="1"/>
  <c r="F212" i="16"/>
  <c r="N211" i="16"/>
  <c r="M211" i="16"/>
  <c r="F211" i="16"/>
  <c r="M210" i="16"/>
  <c r="N210" i="16" s="1"/>
  <c r="F210" i="16"/>
  <c r="M209" i="16"/>
  <c r="F209" i="16"/>
  <c r="N209" i="16" s="1"/>
  <c r="M208" i="16"/>
  <c r="N208" i="16" s="1"/>
  <c r="F208" i="16"/>
  <c r="N207" i="16"/>
  <c r="M207" i="16"/>
  <c r="F207" i="16"/>
  <c r="M206" i="16"/>
  <c r="N206" i="16" s="1"/>
  <c r="F206" i="16"/>
  <c r="M205" i="16"/>
  <c r="F205" i="16"/>
  <c r="N205" i="16" s="1"/>
  <c r="J202" i="16"/>
  <c r="M200" i="16"/>
  <c r="F200" i="16"/>
  <c r="N200" i="16" s="1"/>
  <c r="M199" i="16"/>
  <c r="N199" i="16" s="1"/>
  <c r="F199" i="16"/>
  <c r="N198" i="16"/>
  <c r="M198" i="16"/>
  <c r="F198" i="16"/>
  <c r="K196" i="16"/>
  <c r="I88" i="17" s="1"/>
  <c r="I196" i="16"/>
  <c r="G88" i="17" s="1"/>
  <c r="G196" i="16"/>
  <c r="E88" i="17" s="1"/>
  <c r="E196" i="16"/>
  <c r="L195" i="16"/>
  <c r="L196" i="16" s="1"/>
  <c r="J88" i="17" s="1"/>
  <c r="K195" i="16"/>
  <c r="J195" i="16"/>
  <c r="J196" i="16" s="1"/>
  <c r="H88" i="17" s="1"/>
  <c r="I195" i="16"/>
  <c r="H195" i="16"/>
  <c r="G195" i="16"/>
  <c r="E195" i="16"/>
  <c r="D195" i="16"/>
  <c r="D196" i="16" s="1"/>
  <c r="B88" i="17" s="1"/>
  <c r="J192" i="16"/>
  <c r="L189" i="16"/>
  <c r="J129" i="17" s="1"/>
  <c r="K189" i="16"/>
  <c r="I129" i="17" s="1"/>
  <c r="J189" i="16"/>
  <c r="H129" i="17" s="1"/>
  <c r="I189" i="16"/>
  <c r="G129" i="17" s="1"/>
  <c r="H189" i="16"/>
  <c r="G189" i="16"/>
  <c r="E129" i="17" s="1"/>
  <c r="E189" i="16"/>
  <c r="C129" i="17" s="1"/>
  <c r="D189" i="16"/>
  <c r="M188" i="16"/>
  <c r="N188" i="16" s="1"/>
  <c r="F188" i="16"/>
  <c r="I185" i="16"/>
  <c r="M183" i="16"/>
  <c r="N183" i="16" s="1"/>
  <c r="F183" i="16"/>
  <c r="N182" i="16"/>
  <c r="M182" i="16"/>
  <c r="F182" i="16"/>
  <c r="M181" i="16"/>
  <c r="N181" i="16" s="1"/>
  <c r="F181" i="16"/>
  <c r="M180" i="16"/>
  <c r="F180" i="16"/>
  <c r="N180" i="16" s="1"/>
  <c r="M179" i="16"/>
  <c r="N179" i="16" s="1"/>
  <c r="F179" i="16"/>
  <c r="I176" i="16"/>
  <c r="L171" i="16"/>
  <c r="J110" i="17" s="1"/>
  <c r="K171" i="16"/>
  <c r="I110" i="17" s="1"/>
  <c r="J171" i="16"/>
  <c r="H110" i="17" s="1"/>
  <c r="I171" i="16"/>
  <c r="G110" i="17" s="1"/>
  <c r="H171" i="16"/>
  <c r="F110" i="17" s="1"/>
  <c r="G171" i="16"/>
  <c r="E110" i="17" s="1"/>
  <c r="F171" i="16"/>
  <c r="D110" i="17" s="1"/>
  <c r="E171" i="16"/>
  <c r="C110" i="17" s="1"/>
  <c r="D171" i="16"/>
  <c r="B110" i="17" s="1"/>
  <c r="M170" i="16"/>
  <c r="N170" i="16" s="1"/>
  <c r="F170" i="16"/>
  <c r="M165" i="16"/>
  <c r="N165" i="16" s="1"/>
  <c r="F165" i="16"/>
  <c r="M164" i="16"/>
  <c r="F164" i="16"/>
  <c r="N164" i="16" s="1"/>
  <c r="N161" i="16"/>
  <c r="L161" i="16"/>
  <c r="K161" i="16"/>
  <c r="J161" i="16"/>
  <c r="I161" i="16"/>
  <c r="H161" i="16"/>
  <c r="G161" i="16"/>
  <c r="E161" i="16"/>
  <c r="D161" i="16"/>
  <c r="M159" i="16"/>
  <c r="F159" i="16"/>
  <c r="N159" i="16" s="1"/>
  <c r="L157" i="16"/>
  <c r="J73" i="17" s="1"/>
  <c r="K157" i="16"/>
  <c r="I73" i="17" s="1"/>
  <c r="J157" i="16"/>
  <c r="H73" i="17" s="1"/>
  <c r="I157" i="16"/>
  <c r="G73" i="17" s="1"/>
  <c r="H157" i="16"/>
  <c r="F73" i="17" s="1"/>
  <c r="G157" i="16"/>
  <c r="E73" i="17" s="1"/>
  <c r="E157" i="16"/>
  <c r="C73" i="17" s="1"/>
  <c r="D157" i="16"/>
  <c r="B73" i="17" s="1"/>
  <c r="N156" i="16"/>
  <c r="M156" i="16"/>
  <c r="F156" i="16"/>
  <c r="L154" i="16"/>
  <c r="J135" i="17" s="1"/>
  <c r="K154" i="16"/>
  <c r="I135" i="17" s="1"/>
  <c r="J154" i="16"/>
  <c r="H135" i="17" s="1"/>
  <c r="I154" i="16"/>
  <c r="G135" i="17" s="1"/>
  <c r="H154" i="16"/>
  <c r="F135" i="17" s="1"/>
  <c r="G154" i="16"/>
  <c r="E135" i="17" s="1"/>
  <c r="E154" i="16"/>
  <c r="D154" i="16"/>
  <c r="B135" i="17" s="1"/>
  <c r="M153" i="16"/>
  <c r="F153" i="16"/>
  <c r="N153" i="16" s="1"/>
  <c r="L151" i="16"/>
  <c r="J78" i="17" s="1"/>
  <c r="K151" i="16"/>
  <c r="I78" i="17" s="1"/>
  <c r="J151" i="16"/>
  <c r="H78" i="17" s="1"/>
  <c r="I151" i="16"/>
  <c r="G78" i="17" s="1"/>
  <c r="H151" i="16"/>
  <c r="F78" i="17" s="1"/>
  <c r="G151" i="16"/>
  <c r="E78" i="17" s="1"/>
  <c r="E151" i="16"/>
  <c r="C78" i="17" s="1"/>
  <c r="D151" i="16"/>
  <c r="B78" i="17" s="1"/>
  <c r="M150" i="16"/>
  <c r="F150" i="16"/>
  <c r="N150" i="16" s="1"/>
  <c r="M149" i="16"/>
  <c r="N149" i="16" s="1"/>
  <c r="F149" i="16"/>
  <c r="E146" i="16"/>
  <c r="E147" i="16" s="1"/>
  <c r="K143" i="16"/>
  <c r="E143" i="16"/>
  <c r="L140" i="16"/>
  <c r="J11" i="17" s="1"/>
  <c r="K140" i="16"/>
  <c r="I11" i="17" s="1"/>
  <c r="J140" i="16"/>
  <c r="H11" i="17" s="1"/>
  <c r="I140" i="16"/>
  <c r="G11" i="17" s="1"/>
  <c r="H140" i="16"/>
  <c r="F11" i="17" s="1"/>
  <c r="G140" i="16"/>
  <c r="E11" i="17" s="1"/>
  <c r="E140" i="16"/>
  <c r="D140" i="16"/>
  <c r="B11" i="17" s="1"/>
  <c r="N139" i="16"/>
  <c r="M139" i="16"/>
  <c r="F139" i="16"/>
  <c r="M138" i="16"/>
  <c r="N138" i="16" s="1"/>
  <c r="F138" i="16"/>
  <c r="N137" i="16"/>
  <c r="M137" i="16"/>
  <c r="F137" i="16"/>
  <c r="M136" i="16"/>
  <c r="N136" i="16" s="1"/>
  <c r="F136" i="16"/>
  <c r="M135" i="16"/>
  <c r="F135" i="16"/>
  <c r="N135" i="16" s="1"/>
  <c r="M134" i="16"/>
  <c r="N134" i="16" s="1"/>
  <c r="F134" i="16"/>
  <c r="L132" i="16"/>
  <c r="J60" i="17" s="1"/>
  <c r="K132" i="16"/>
  <c r="I60" i="17" s="1"/>
  <c r="J132" i="16"/>
  <c r="H60" i="17" s="1"/>
  <c r="I132" i="16"/>
  <c r="G60" i="17" s="1"/>
  <c r="H132" i="16"/>
  <c r="G132" i="16"/>
  <c r="E60" i="17" s="1"/>
  <c r="E132" i="16"/>
  <c r="C60" i="17" s="1"/>
  <c r="D132" i="16"/>
  <c r="M131" i="16"/>
  <c r="N131" i="16" s="1"/>
  <c r="F131" i="16"/>
  <c r="M130" i="16"/>
  <c r="F130" i="16"/>
  <c r="N130" i="16" s="1"/>
  <c r="L128" i="16"/>
  <c r="J97" i="17" s="1"/>
  <c r="K128" i="16"/>
  <c r="I97" i="17" s="1"/>
  <c r="J128" i="16"/>
  <c r="H97" i="17" s="1"/>
  <c r="I128" i="16"/>
  <c r="G97" i="17" s="1"/>
  <c r="H128" i="16"/>
  <c r="F97" i="17" s="1"/>
  <c r="G128" i="16"/>
  <c r="E97" i="17" s="1"/>
  <c r="E128" i="16"/>
  <c r="D128" i="16"/>
  <c r="B97" i="17" s="1"/>
  <c r="M127" i="16"/>
  <c r="F127" i="16"/>
  <c r="N127" i="16" s="1"/>
  <c r="J124" i="16"/>
  <c r="J121" i="16"/>
  <c r="K120" i="16"/>
  <c r="N119" i="16"/>
  <c r="M119" i="16"/>
  <c r="F119" i="16"/>
  <c r="M118" i="16"/>
  <c r="N118" i="16" s="1"/>
  <c r="F118" i="16"/>
  <c r="K115" i="16"/>
  <c r="L112" i="16"/>
  <c r="K112" i="16"/>
  <c r="J112" i="16"/>
  <c r="I112" i="16"/>
  <c r="M112" i="16" s="1"/>
  <c r="N112" i="16" s="1"/>
  <c r="H112" i="16"/>
  <c r="G112" i="16"/>
  <c r="E112" i="16"/>
  <c r="F112" i="16" s="1"/>
  <c r="D112" i="16"/>
  <c r="N111" i="16"/>
  <c r="M111" i="16"/>
  <c r="F111" i="16"/>
  <c r="M110" i="16"/>
  <c r="N110" i="16" s="1"/>
  <c r="F110" i="16"/>
  <c r="N109" i="16"/>
  <c r="M109" i="16"/>
  <c r="F109" i="16"/>
  <c r="F107" i="16"/>
  <c r="N105" i="16"/>
  <c r="M105" i="16"/>
  <c r="F105" i="16"/>
  <c r="M104" i="16"/>
  <c r="N104" i="16" s="1"/>
  <c r="F104" i="16"/>
  <c r="N103" i="16"/>
  <c r="M103" i="16"/>
  <c r="F103" i="16"/>
  <c r="M102" i="16"/>
  <c r="N102" i="16" s="1"/>
  <c r="F102" i="16"/>
  <c r="M101" i="16"/>
  <c r="F101" i="16"/>
  <c r="N101" i="16" s="1"/>
  <c r="M100" i="16"/>
  <c r="N100" i="16" s="1"/>
  <c r="F100" i="16"/>
  <c r="M99" i="16"/>
  <c r="F99" i="16"/>
  <c r="N99" i="16" s="1"/>
  <c r="M98" i="16"/>
  <c r="N98" i="16" s="1"/>
  <c r="F98" i="16"/>
  <c r="N97" i="16"/>
  <c r="M97" i="16"/>
  <c r="F97" i="16"/>
  <c r="M96" i="16"/>
  <c r="N96" i="16" s="1"/>
  <c r="F96" i="16"/>
  <c r="L94" i="16"/>
  <c r="K94" i="16"/>
  <c r="J94" i="16"/>
  <c r="I94" i="16"/>
  <c r="H94" i="16"/>
  <c r="G94" i="16"/>
  <c r="F94" i="16"/>
  <c r="E94" i="16"/>
  <c r="D94" i="16"/>
  <c r="M93" i="16"/>
  <c r="N93" i="16" s="1"/>
  <c r="F93" i="16"/>
  <c r="L90" i="16"/>
  <c r="L92" i="16" s="1"/>
  <c r="J6" i="17" s="1"/>
  <c r="K90" i="16"/>
  <c r="J90" i="16"/>
  <c r="I90" i="16"/>
  <c r="H90" i="16"/>
  <c r="H92" i="16" s="1"/>
  <c r="G90" i="16"/>
  <c r="E90" i="16"/>
  <c r="D90" i="16"/>
  <c r="M89" i="16"/>
  <c r="N89" i="16" s="1"/>
  <c r="F89" i="16"/>
  <c r="N88" i="16"/>
  <c r="M88" i="16"/>
  <c r="F88" i="16"/>
  <c r="L86" i="16"/>
  <c r="J102" i="17" s="1"/>
  <c r="K86" i="16"/>
  <c r="I102" i="17" s="1"/>
  <c r="J86" i="16"/>
  <c r="H102" i="17" s="1"/>
  <c r="I86" i="16"/>
  <c r="G102" i="17" s="1"/>
  <c r="H86" i="16"/>
  <c r="F102" i="17" s="1"/>
  <c r="G86" i="16"/>
  <c r="E102" i="17" s="1"/>
  <c r="E86" i="16"/>
  <c r="D86" i="16"/>
  <c r="B102" i="17" s="1"/>
  <c r="N85" i="16"/>
  <c r="M85" i="16"/>
  <c r="F85" i="16"/>
  <c r="L83" i="16"/>
  <c r="J72" i="17" s="1"/>
  <c r="K83" i="16"/>
  <c r="I72" i="17" s="1"/>
  <c r="J83" i="16"/>
  <c r="H72" i="17" s="1"/>
  <c r="I83" i="16"/>
  <c r="G72" i="17" s="1"/>
  <c r="H83" i="16"/>
  <c r="F72" i="17" s="1"/>
  <c r="G83" i="16"/>
  <c r="E72" i="17" s="1"/>
  <c r="E83" i="16"/>
  <c r="D83" i="16"/>
  <c r="B72" i="17" s="1"/>
  <c r="N82" i="16"/>
  <c r="M82" i="16"/>
  <c r="F82" i="16"/>
  <c r="L80" i="16"/>
  <c r="J75" i="17" s="1"/>
  <c r="K80" i="16"/>
  <c r="I75" i="17" s="1"/>
  <c r="J80" i="16"/>
  <c r="H75" i="17" s="1"/>
  <c r="I80" i="16"/>
  <c r="G75" i="17" s="1"/>
  <c r="H80" i="16"/>
  <c r="F75" i="17" s="1"/>
  <c r="G80" i="16"/>
  <c r="E75" i="17" s="1"/>
  <c r="E80" i="16"/>
  <c r="D80" i="16"/>
  <c r="B75" i="17" s="1"/>
  <c r="N79" i="16"/>
  <c r="M79" i="16"/>
  <c r="F79" i="16"/>
  <c r="L77" i="16"/>
  <c r="J82" i="17" s="1"/>
  <c r="K77" i="16"/>
  <c r="I82" i="17" s="1"/>
  <c r="J77" i="16"/>
  <c r="H82" i="17" s="1"/>
  <c r="I77" i="16"/>
  <c r="G82" i="17" s="1"/>
  <c r="H77" i="16"/>
  <c r="F82" i="17" s="1"/>
  <c r="G77" i="16"/>
  <c r="E82" i="17" s="1"/>
  <c r="E77" i="16"/>
  <c r="D77" i="16"/>
  <c r="B82" i="17" s="1"/>
  <c r="N76" i="16"/>
  <c r="M76" i="16"/>
  <c r="F76" i="16"/>
  <c r="K74" i="16"/>
  <c r="I76" i="17" s="1"/>
  <c r="I74" i="16"/>
  <c r="G76" i="17" s="1"/>
  <c r="G74" i="16"/>
  <c r="E76" i="17" s="1"/>
  <c r="E74" i="16"/>
  <c r="L73" i="16"/>
  <c r="K73" i="16"/>
  <c r="J73" i="16"/>
  <c r="I73" i="16"/>
  <c r="H73" i="16"/>
  <c r="G73" i="16"/>
  <c r="E73" i="16"/>
  <c r="D73" i="16"/>
  <c r="L71" i="16"/>
  <c r="J128" i="17" s="1"/>
  <c r="K71" i="16"/>
  <c r="I128" i="17" s="1"/>
  <c r="J71" i="16"/>
  <c r="H128" i="17" s="1"/>
  <c r="I71" i="16"/>
  <c r="G128" i="17" s="1"/>
  <c r="H71" i="16"/>
  <c r="F128" i="17" s="1"/>
  <c r="G71" i="16"/>
  <c r="E128" i="17" s="1"/>
  <c r="E71" i="16"/>
  <c r="D71" i="16"/>
  <c r="B128" i="17" s="1"/>
  <c r="M70" i="16"/>
  <c r="F70" i="16"/>
  <c r="N70" i="16" s="1"/>
  <c r="L68" i="16"/>
  <c r="J118" i="17" s="1"/>
  <c r="K68" i="16"/>
  <c r="I118" i="17" s="1"/>
  <c r="J68" i="16"/>
  <c r="H118" i="17" s="1"/>
  <c r="I68" i="16"/>
  <c r="G118" i="17" s="1"/>
  <c r="H68" i="16"/>
  <c r="F118" i="17" s="1"/>
  <c r="G68" i="16"/>
  <c r="E118" i="17" s="1"/>
  <c r="F68" i="16"/>
  <c r="D118" i="17" s="1"/>
  <c r="E68" i="16"/>
  <c r="C118" i="17" s="1"/>
  <c r="D68" i="16"/>
  <c r="B118" i="17" s="1"/>
  <c r="N67" i="16"/>
  <c r="M67" i="16"/>
  <c r="F67" i="16"/>
  <c r="L61" i="16"/>
  <c r="J137" i="17" s="1"/>
  <c r="K61" i="16"/>
  <c r="I137" i="17" s="1"/>
  <c r="J61" i="16"/>
  <c r="H137" i="17" s="1"/>
  <c r="I61" i="16"/>
  <c r="G137" i="17" s="1"/>
  <c r="H61" i="16"/>
  <c r="F137" i="17" s="1"/>
  <c r="G61" i="16"/>
  <c r="E137" i="17" s="1"/>
  <c r="F61" i="16"/>
  <c r="D137" i="17" s="1"/>
  <c r="E61" i="16"/>
  <c r="C137" i="17" s="1"/>
  <c r="D61" i="16"/>
  <c r="B137" i="17" s="1"/>
  <c r="M60" i="16"/>
  <c r="F60" i="16"/>
  <c r="L58" i="16"/>
  <c r="J57" i="17" s="1"/>
  <c r="K58" i="16"/>
  <c r="I57" i="17" s="1"/>
  <c r="J58" i="16"/>
  <c r="H57" i="17" s="1"/>
  <c r="I58" i="16"/>
  <c r="G57" i="17" s="1"/>
  <c r="H58" i="16"/>
  <c r="G58" i="16"/>
  <c r="E57" i="17" s="1"/>
  <c r="F58" i="16"/>
  <c r="D57" i="17" s="1"/>
  <c r="E58" i="16"/>
  <c r="C57" i="17" s="1"/>
  <c r="D58" i="16"/>
  <c r="B57" i="17" s="1"/>
  <c r="M57" i="16"/>
  <c r="N57" i="16" s="1"/>
  <c r="F57" i="16"/>
  <c r="M56" i="16"/>
  <c r="F56" i="16"/>
  <c r="M55" i="16"/>
  <c r="N55" i="16" s="1"/>
  <c r="F55" i="16"/>
  <c r="F51" i="16"/>
  <c r="M50" i="16"/>
  <c r="F50" i="16"/>
  <c r="M49" i="16"/>
  <c r="F49" i="16"/>
  <c r="N49" i="16" s="1"/>
  <c r="L47" i="16"/>
  <c r="J124" i="17" s="1"/>
  <c r="K47" i="16"/>
  <c r="I124" i="17" s="1"/>
  <c r="J47" i="16"/>
  <c r="H124" i="17" s="1"/>
  <c r="I47" i="16"/>
  <c r="G124" i="17" s="1"/>
  <c r="H47" i="16"/>
  <c r="F124" i="17" s="1"/>
  <c r="G47" i="16"/>
  <c r="E124" i="17" s="1"/>
  <c r="F47" i="16"/>
  <c r="D124" i="17" s="1"/>
  <c r="E47" i="16"/>
  <c r="C124" i="17" s="1"/>
  <c r="D47" i="16"/>
  <c r="B124" i="17" s="1"/>
  <c r="M46" i="16"/>
  <c r="N46" i="16" s="1"/>
  <c r="F46" i="16"/>
  <c r="G43" i="16"/>
  <c r="G44" i="16" s="1"/>
  <c r="E17" i="17" s="1"/>
  <c r="L42" i="16"/>
  <c r="K42" i="16"/>
  <c r="J42" i="16"/>
  <c r="I42" i="16"/>
  <c r="H42" i="16"/>
  <c r="G42" i="16"/>
  <c r="E42" i="16"/>
  <c r="E44" i="16" s="1"/>
  <c r="D42" i="16"/>
  <c r="M40" i="16"/>
  <c r="M39" i="16"/>
  <c r="L38" i="16"/>
  <c r="J43" i="17" s="1"/>
  <c r="K38" i="16"/>
  <c r="I43" i="17" s="1"/>
  <c r="J38" i="16"/>
  <c r="H43" i="17" s="1"/>
  <c r="I38" i="16"/>
  <c r="G43" i="17" s="1"/>
  <c r="H38" i="16"/>
  <c r="G38" i="16"/>
  <c r="E43" i="17" s="1"/>
  <c r="E38" i="16"/>
  <c r="C43" i="17" s="1"/>
  <c r="D38" i="16"/>
  <c r="N37" i="16"/>
  <c r="M37" i="16"/>
  <c r="F37" i="16"/>
  <c r="N36" i="16"/>
  <c r="M36" i="16"/>
  <c r="F36" i="16"/>
  <c r="M35" i="16"/>
  <c r="N35" i="16" s="1"/>
  <c r="F35" i="16"/>
  <c r="M34" i="16"/>
  <c r="F34" i="16"/>
  <c r="N34" i="16" s="1"/>
  <c r="N33" i="16"/>
  <c r="M33" i="16"/>
  <c r="F33" i="16"/>
  <c r="M30" i="16"/>
  <c r="N28" i="16"/>
  <c r="M28" i="16"/>
  <c r="F28" i="16"/>
  <c r="L22" i="16"/>
  <c r="J77" i="17" s="1"/>
  <c r="K22" i="16"/>
  <c r="I77" i="17" s="1"/>
  <c r="J22" i="16"/>
  <c r="H77" i="17" s="1"/>
  <c r="I22" i="16"/>
  <c r="G77" i="17" s="1"/>
  <c r="H22" i="16"/>
  <c r="F77" i="17" s="1"/>
  <c r="G22" i="16"/>
  <c r="E77" i="17" s="1"/>
  <c r="F22" i="16"/>
  <c r="D77" i="17" s="1"/>
  <c r="E22" i="16"/>
  <c r="C77" i="17" s="1"/>
  <c r="D22" i="16"/>
  <c r="B77" i="17" s="1"/>
  <c r="N21" i="16"/>
  <c r="M21" i="16"/>
  <c r="F21" i="16"/>
  <c r="L19" i="16"/>
  <c r="J123" i="17" s="1"/>
  <c r="K19" i="16"/>
  <c r="I123" i="17" s="1"/>
  <c r="J19" i="16"/>
  <c r="H123" i="17" s="1"/>
  <c r="I19" i="16"/>
  <c r="G123" i="17" s="1"/>
  <c r="H19" i="16"/>
  <c r="G19" i="16"/>
  <c r="E123" i="17" s="1"/>
  <c r="E19" i="16"/>
  <c r="D19" i="16"/>
  <c r="B123" i="17" s="1"/>
  <c r="N18" i="16"/>
  <c r="M18" i="16"/>
  <c r="F18" i="16"/>
  <c r="B15" i="16"/>
  <c r="M14" i="16"/>
  <c r="L14" i="16"/>
  <c r="K14" i="16"/>
  <c r="J14" i="16"/>
  <c r="I14" i="16"/>
  <c r="H14" i="16"/>
  <c r="G14" i="16"/>
  <c r="E14" i="16"/>
  <c r="D14" i="16"/>
  <c r="L12" i="16"/>
  <c r="J7" i="17" s="1"/>
  <c r="K12" i="16"/>
  <c r="I7" i="17" s="1"/>
  <c r="J12" i="16"/>
  <c r="H7" i="17" s="1"/>
  <c r="I12" i="16"/>
  <c r="G7" i="17" s="1"/>
  <c r="H12" i="16"/>
  <c r="F7" i="17" s="1"/>
  <c r="G12" i="16"/>
  <c r="E7" i="17" s="1"/>
  <c r="E12" i="16"/>
  <c r="D12" i="16"/>
  <c r="B7" i="17" s="1"/>
  <c r="N11" i="16"/>
  <c r="M11" i="16"/>
  <c r="F11" i="16"/>
  <c r="N10" i="16"/>
  <c r="M10" i="16"/>
  <c r="F10" i="16"/>
  <c r="M9" i="16"/>
  <c r="F9" i="16"/>
  <c r="M8" i="16"/>
  <c r="N8" i="16" s="1"/>
  <c r="F8" i="16"/>
  <c r="N7" i="16"/>
  <c r="M7" i="16"/>
  <c r="F7" i="16"/>
  <c r="L5" i="16"/>
  <c r="J69" i="17" s="1"/>
  <c r="K5" i="16"/>
  <c r="I69" i="17" s="1"/>
  <c r="J5" i="16"/>
  <c r="H69" i="17" s="1"/>
  <c r="I5" i="16"/>
  <c r="G69" i="17" s="1"/>
  <c r="H5" i="16"/>
  <c r="F69" i="17" s="1"/>
  <c r="G5" i="16"/>
  <c r="E69" i="17" s="1"/>
  <c r="E5" i="16"/>
  <c r="D5" i="16"/>
  <c r="B69" i="17" s="1"/>
  <c r="M4" i="16"/>
  <c r="F4" i="16"/>
  <c r="N4" i="16" s="1"/>
  <c r="K302" i="15"/>
  <c r="J302" i="15"/>
  <c r="I302" i="15"/>
  <c r="H302" i="15"/>
  <c r="G302" i="15"/>
  <c r="F302" i="15"/>
  <c r="D302" i="15"/>
  <c r="C302" i="15"/>
  <c r="B302" i="15"/>
  <c r="J301" i="15"/>
  <c r="L300" i="15"/>
  <c r="E300" i="15"/>
  <c r="M300" i="15" s="1"/>
  <c r="L299" i="15"/>
  <c r="M299" i="15" s="1"/>
  <c r="E299" i="15"/>
  <c r="M298" i="15"/>
  <c r="L298" i="15"/>
  <c r="E298" i="15"/>
  <c r="K296" i="15"/>
  <c r="L546" i="16" s="1"/>
  <c r="J296" i="15"/>
  <c r="K546" i="16" s="1"/>
  <c r="I296" i="15"/>
  <c r="J546" i="16" s="1"/>
  <c r="H296" i="15"/>
  <c r="I546" i="16" s="1"/>
  <c r="G296" i="15"/>
  <c r="H546" i="16" s="1"/>
  <c r="F296" i="15"/>
  <c r="G546" i="16" s="1"/>
  <c r="D296" i="15"/>
  <c r="E546" i="16" s="1"/>
  <c r="C296" i="15"/>
  <c r="D546" i="16" s="1"/>
  <c r="B296" i="15"/>
  <c r="I295" i="15"/>
  <c r="L294" i="15"/>
  <c r="M542" i="16" s="1"/>
  <c r="K294" i="15"/>
  <c r="L542" i="16" s="1"/>
  <c r="J294" i="15"/>
  <c r="K542" i="16" s="1"/>
  <c r="I294" i="15"/>
  <c r="J542" i="16" s="1"/>
  <c r="H294" i="15"/>
  <c r="I542" i="16" s="1"/>
  <c r="G294" i="15"/>
  <c r="H542" i="16" s="1"/>
  <c r="F294" i="15"/>
  <c r="G542" i="16" s="1"/>
  <c r="D294" i="15"/>
  <c r="E542" i="16" s="1"/>
  <c r="C294" i="15"/>
  <c r="D542" i="16" s="1"/>
  <c r="B294" i="15"/>
  <c r="L293" i="15"/>
  <c r="D293" i="15"/>
  <c r="L292" i="15"/>
  <c r="E292" i="15"/>
  <c r="L291" i="15"/>
  <c r="E291" i="15"/>
  <c r="M290" i="15"/>
  <c r="L290" i="15"/>
  <c r="E290" i="15"/>
  <c r="M289" i="15"/>
  <c r="L289" i="15"/>
  <c r="E289" i="15"/>
  <c r="L288" i="15"/>
  <c r="E288" i="15"/>
  <c r="L287" i="15"/>
  <c r="E287" i="15"/>
  <c r="M286" i="15"/>
  <c r="L286" i="15"/>
  <c r="E286" i="15"/>
  <c r="M285" i="15"/>
  <c r="L285" i="15"/>
  <c r="E285" i="15"/>
  <c r="L284" i="15"/>
  <c r="E284" i="15"/>
  <c r="L283" i="15"/>
  <c r="E283" i="15"/>
  <c r="M282" i="15"/>
  <c r="L282" i="15"/>
  <c r="E282" i="15"/>
  <c r="M281" i="15"/>
  <c r="L281" i="15"/>
  <c r="E281" i="15"/>
  <c r="L280" i="15"/>
  <c r="E280" i="15"/>
  <c r="K279" i="15"/>
  <c r="L519" i="16" s="1"/>
  <c r="J279" i="15"/>
  <c r="K519" i="16" s="1"/>
  <c r="I279" i="15"/>
  <c r="J519" i="16" s="1"/>
  <c r="J520" i="16" s="1"/>
  <c r="H63" i="17" s="1"/>
  <c r="H279" i="15"/>
  <c r="I519" i="16" s="1"/>
  <c r="I520" i="16" s="1"/>
  <c r="G63" i="17" s="1"/>
  <c r="G279" i="15"/>
  <c r="H519" i="16" s="1"/>
  <c r="F279" i="15"/>
  <c r="G519" i="16" s="1"/>
  <c r="D279" i="15"/>
  <c r="E519" i="16" s="1"/>
  <c r="E520" i="16" s="1"/>
  <c r="C279" i="15"/>
  <c r="D519" i="16" s="1"/>
  <c r="B279" i="15"/>
  <c r="G278" i="15"/>
  <c r="M277" i="15"/>
  <c r="L277" i="15"/>
  <c r="E277" i="15"/>
  <c r="K276" i="15"/>
  <c r="L514" i="16" s="1"/>
  <c r="J276" i="15"/>
  <c r="K514" i="16" s="1"/>
  <c r="I276" i="15"/>
  <c r="J514" i="16" s="1"/>
  <c r="H276" i="15"/>
  <c r="I514" i="16" s="1"/>
  <c r="G276" i="15"/>
  <c r="H514" i="16" s="1"/>
  <c r="F276" i="15"/>
  <c r="G514" i="16" s="1"/>
  <c r="D276" i="15"/>
  <c r="E514" i="16" s="1"/>
  <c r="C276" i="15"/>
  <c r="D514" i="16" s="1"/>
  <c r="B276" i="15"/>
  <c r="L274" i="15"/>
  <c r="M274" i="15" s="1"/>
  <c r="E274" i="15"/>
  <c r="L273" i="15"/>
  <c r="E273" i="15"/>
  <c r="M273" i="15" s="1"/>
  <c r="M272" i="15"/>
  <c r="L272" i="15"/>
  <c r="E272" i="15"/>
  <c r="L271" i="15"/>
  <c r="M271" i="15" s="1"/>
  <c r="E271" i="15"/>
  <c r="L270" i="15"/>
  <c r="M270" i="15" s="1"/>
  <c r="E270" i="15"/>
  <c r="K269" i="15"/>
  <c r="J269" i="15"/>
  <c r="I269" i="15"/>
  <c r="H269" i="15"/>
  <c r="G269" i="15"/>
  <c r="F269" i="15"/>
  <c r="D269" i="15"/>
  <c r="C269" i="15"/>
  <c r="B269" i="15"/>
  <c r="K268" i="15"/>
  <c r="J268" i="15"/>
  <c r="I268" i="15"/>
  <c r="H268" i="15"/>
  <c r="G268" i="15"/>
  <c r="F268" i="15"/>
  <c r="D268" i="15"/>
  <c r="C268" i="15"/>
  <c r="B268" i="15"/>
  <c r="K267" i="15"/>
  <c r="L499" i="16" s="1"/>
  <c r="J267" i="15"/>
  <c r="K499" i="16" s="1"/>
  <c r="I267" i="15"/>
  <c r="J499" i="16" s="1"/>
  <c r="H267" i="15"/>
  <c r="I499" i="16" s="1"/>
  <c r="G267" i="15"/>
  <c r="H499" i="16" s="1"/>
  <c r="F267" i="15"/>
  <c r="G499" i="16" s="1"/>
  <c r="D267" i="15"/>
  <c r="E499" i="16" s="1"/>
  <c r="C267" i="15"/>
  <c r="D499" i="16" s="1"/>
  <c r="B267" i="15"/>
  <c r="K266" i="15"/>
  <c r="J266" i="15"/>
  <c r="I266" i="15"/>
  <c r="H266" i="15"/>
  <c r="G266" i="15"/>
  <c r="F266" i="15"/>
  <c r="D266" i="15"/>
  <c r="C266" i="15"/>
  <c r="M265" i="15"/>
  <c r="L265" i="15"/>
  <c r="E265" i="15"/>
  <c r="M264" i="15"/>
  <c r="L264" i="15"/>
  <c r="E264" i="15"/>
  <c r="L263" i="15"/>
  <c r="E263" i="15"/>
  <c r="K262" i="15"/>
  <c r="L487" i="16" s="1"/>
  <c r="J262" i="15"/>
  <c r="K487" i="16" s="1"/>
  <c r="I262" i="15"/>
  <c r="J487" i="16" s="1"/>
  <c r="H262" i="15"/>
  <c r="I487" i="16" s="1"/>
  <c r="G262" i="15"/>
  <c r="H487" i="16" s="1"/>
  <c r="F262" i="15"/>
  <c r="G487" i="16" s="1"/>
  <c r="D262" i="15"/>
  <c r="E487" i="16" s="1"/>
  <c r="C262" i="15"/>
  <c r="D487" i="16" s="1"/>
  <c r="B262" i="15"/>
  <c r="M260" i="15"/>
  <c r="L260" i="15"/>
  <c r="E260" i="15"/>
  <c r="M259" i="15"/>
  <c r="L259" i="15"/>
  <c r="E259" i="15"/>
  <c r="L258" i="15"/>
  <c r="E258" i="15"/>
  <c r="L257" i="15"/>
  <c r="E257" i="15"/>
  <c r="M256" i="15"/>
  <c r="L256" i="15"/>
  <c r="E256" i="15"/>
  <c r="K255" i="15"/>
  <c r="J255" i="15"/>
  <c r="I255" i="15"/>
  <c r="H255" i="15"/>
  <c r="G255" i="15"/>
  <c r="F255" i="15"/>
  <c r="D255" i="15"/>
  <c r="C255" i="15"/>
  <c r="K254" i="15"/>
  <c r="J254" i="15"/>
  <c r="I254" i="15"/>
  <c r="H254" i="15"/>
  <c r="G254" i="15"/>
  <c r="F254" i="15"/>
  <c r="D254" i="15"/>
  <c r="C254" i="15"/>
  <c r="B254" i="15"/>
  <c r="A254" i="15"/>
  <c r="M253" i="15"/>
  <c r="L253" i="15"/>
  <c r="E253" i="15"/>
  <c r="K252" i="15"/>
  <c r="C252" i="15"/>
  <c r="L251" i="15"/>
  <c r="E251" i="15"/>
  <c r="M250" i="15"/>
  <c r="L250" i="15"/>
  <c r="E250" i="15"/>
  <c r="M249" i="15"/>
  <c r="L249" i="15"/>
  <c r="E249" i="15"/>
  <c r="L248" i="15"/>
  <c r="E248" i="15"/>
  <c r="K247" i="15"/>
  <c r="J247" i="15"/>
  <c r="I247" i="15"/>
  <c r="H247" i="15"/>
  <c r="G247" i="15"/>
  <c r="F247" i="15"/>
  <c r="D247" i="15"/>
  <c r="C247" i="15"/>
  <c r="B247" i="15"/>
  <c r="L246" i="15"/>
  <c r="M246" i="15" s="1"/>
  <c r="E246" i="15"/>
  <c r="M245" i="15"/>
  <c r="L245" i="15"/>
  <c r="E245" i="15"/>
  <c r="K244" i="15"/>
  <c r="L442" i="16" s="1"/>
  <c r="J244" i="15"/>
  <c r="K442" i="16" s="1"/>
  <c r="I244" i="15"/>
  <c r="J442" i="16" s="1"/>
  <c r="H244" i="15"/>
  <c r="I442" i="16" s="1"/>
  <c r="G244" i="15"/>
  <c r="H442" i="16" s="1"/>
  <c r="F244" i="15"/>
  <c r="G442" i="16" s="1"/>
  <c r="D244" i="15"/>
  <c r="E442" i="16" s="1"/>
  <c r="C244" i="15"/>
  <c r="D442" i="16" s="1"/>
  <c r="B244" i="15"/>
  <c r="H243" i="15"/>
  <c r="L242" i="15"/>
  <c r="E242" i="15"/>
  <c r="L241" i="15"/>
  <c r="E241" i="15"/>
  <c r="M240" i="15"/>
  <c r="L240" i="15"/>
  <c r="E240" i="15"/>
  <c r="M239" i="15"/>
  <c r="L239" i="15"/>
  <c r="E239" i="15"/>
  <c r="L238" i="15"/>
  <c r="E238" i="15"/>
  <c r="L237" i="15"/>
  <c r="E237" i="15"/>
  <c r="M236" i="15"/>
  <c r="L236" i="15"/>
  <c r="E236" i="15"/>
  <c r="M235" i="15"/>
  <c r="L235" i="15"/>
  <c r="E235" i="15"/>
  <c r="L234" i="15"/>
  <c r="E234" i="15"/>
  <c r="L233" i="15"/>
  <c r="E233" i="15"/>
  <c r="K232" i="15"/>
  <c r="L428" i="16" s="1"/>
  <c r="J232" i="15"/>
  <c r="K428" i="16" s="1"/>
  <c r="I232" i="15"/>
  <c r="J428" i="16" s="1"/>
  <c r="H232" i="15"/>
  <c r="G232" i="15"/>
  <c r="H428" i="16" s="1"/>
  <c r="F232" i="15"/>
  <c r="G428" i="16" s="1"/>
  <c r="D232" i="15"/>
  <c r="E428" i="16" s="1"/>
  <c r="C232" i="15"/>
  <c r="D428" i="16" s="1"/>
  <c r="B232" i="15"/>
  <c r="I231" i="15"/>
  <c r="L230" i="15"/>
  <c r="M230" i="15" s="1"/>
  <c r="E230" i="15"/>
  <c r="L229" i="15"/>
  <c r="M229" i="15" s="1"/>
  <c r="E229" i="15"/>
  <c r="L228" i="15"/>
  <c r="M228" i="15" s="1"/>
  <c r="E228" i="15"/>
  <c r="M227" i="15"/>
  <c r="L227" i="15"/>
  <c r="E227" i="15"/>
  <c r="L226" i="15"/>
  <c r="M226" i="15" s="1"/>
  <c r="E226" i="15"/>
  <c r="L225" i="15"/>
  <c r="K225" i="15"/>
  <c r="J225" i="15"/>
  <c r="I225" i="15"/>
  <c r="H225" i="15"/>
  <c r="G225" i="15"/>
  <c r="F225" i="15"/>
  <c r="D225" i="15"/>
  <c r="C225" i="15"/>
  <c r="B225" i="15"/>
  <c r="H224" i="15"/>
  <c r="L223" i="15"/>
  <c r="M223" i="15" s="1"/>
  <c r="E223" i="15"/>
  <c r="M222" i="15"/>
  <c r="L222" i="15"/>
  <c r="E222" i="15"/>
  <c r="K221" i="15"/>
  <c r="L413" i="16" s="1"/>
  <c r="L414" i="16" s="1"/>
  <c r="J44" i="17" s="1"/>
  <c r="J221" i="15"/>
  <c r="K413" i="16" s="1"/>
  <c r="I221" i="15"/>
  <c r="J413" i="16" s="1"/>
  <c r="H221" i="15"/>
  <c r="I413" i="16" s="1"/>
  <c r="I414" i="16" s="1"/>
  <c r="G44" i="17" s="1"/>
  <c r="G221" i="15"/>
  <c r="H413" i="16" s="1"/>
  <c r="H414" i="16" s="1"/>
  <c r="F44" i="17" s="1"/>
  <c r="F221" i="15"/>
  <c r="G413" i="16" s="1"/>
  <c r="D221" i="15"/>
  <c r="E413" i="16" s="1"/>
  <c r="E414" i="16" s="1"/>
  <c r="C221" i="15"/>
  <c r="D413" i="16" s="1"/>
  <c r="D414" i="16" s="1"/>
  <c r="B44" i="17" s="1"/>
  <c r="B221" i="15"/>
  <c r="K220" i="15"/>
  <c r="J220" i="15"/>
  <c r="I220" i="15"/>
  <c r="H220" i="15"/>
  <c r="G220" i="15"/>
  <c r="F220" i="15"/>
  <c r="D220" i="15"/>
  <c r="C220" i="15"/>
  <c r="L219" i="15"/>
  <c r="M409" i="16" s="1"/>
  <c r="K219" i="15"/>
  <c r="L409" i="16" s="1"/>
  <c r="J219" i="15"/>
  <c r="K409" i="16" s="1"/>
  <c r="I219" i="15"/>
  <c r="J409" i="16" s="1"/>
  <c r="H219" i="15"/>
  <c r="I409" i="16" s="1"/>
  <c r="G219" i="15"/>
  <c r="H409" i="16" s="1"/>
  <c r="F219" i="15"/>
  <c r="G409" i="16" s="1"/>
  <c r="D219" i="15"/>
  <c r="E409" i="16" s="1"/>
  <c r="C219" i="15"/>
  <c r="D409" i="16" s="1"/>
  <c r="B219" i="15"/>
  <c r="H218" i="15"/>
  <c r="K217" i="15"/>
  <c r="J217" i="15"/>
  <c r="I217" i="15"/>
  <c r="H217" i="15"/>
  <c r="G217" i="15"/>
  <c r="F217" i="15"/>
  <c r="D217" i="15"/>
  <c r="C217" i="15"/>
  <c r="M216" i="15"/>
  <c r="L216" i="15"/>
  <c r="E216" i="15"/>
  <c r="L215" i="15"/>
  <c r="M215" i="15" s="1"/>
  <c r="E215" i="15"/>
  <c r="L213" i="15"/>
  <c r="M213" i="15" s="1"/>
  <c r="E213" i="15"/>
  <c r="M212" i="15"/>
  <c r="L212" i="15"/>
  <c r="E212" i="15"/>
  <c r="L211" i="15"/>
  <c r="M211" i="15" s="1"/>
  <c r="E211" i="15"/>
  <c r="K210" i="15"/>
  <c r="J210" i="15"/>
  <c r="I210" i="15"/>
  <c r="H210" i="15"/>
  <c r="G210" i="15"/>
  <c r="F210" i="15"/>
  <c r="D210" i="15"/>
  <c r="C210" i="15"/>
  <c r="B210" i="15"/>
  <c r="H209" i="15"/>
  <c r="K208" i="15"/>
  <c r="L392" i="16" s="1"/>
  <c r="J208" i="15"/>
  <c r="K392" i="16" s="1"/>
  <c r="I208" i="15"/>
  <c r="J392" i="16" s="1"/>
  <c r="J393" i="16" s="1"/>
  <c r="H24" i="17" s="1"/>
  <c r="H208" i="15"/>
  <c r="I392" i="16" s="1"/>
  <c r="I393" i="16" s="1"/>
  <c r="G24" i="17" s="1"/>
  <c r="G208" i="15"/>
  <c r="H392" i="16" s="1"/>
  <c r="F208" i="15"/>
  <c r="G392" i="16" s="1"/>
  <c r="D208" i="15"/>
  <c r="E392" i="16" s="1"/>
  <c r="E393" i="16" s="1"/>
  <c r="C208" i="15"/>
  <c r="D392" i="16" s="1"/>
  <c r="B208" i="15"/>
  <c r="M206" i="15"/>
  <c r="L206" i="15"/>
  <c r="E206" i="15"/>
  <c r="L205" i="15"/>
  <c r="M205" i="15" s="1"/>
  <c r="E205" i="15"/>
  <c r="L204" i="15"/>
  <c r="M204" i="15" s="1"/>
  <c r="E204" i="15"/>
  <c r="L203" i="15"/>
  <c r="M203" i="15" s="1"/>
  <c r="E203" i="15"/>
  <c r="K202" i="15"/>
  <c r="J202" i="15"/>
  <c r="I202" i="15"/>
  <c r="H202" i="15"/>
  <c r="G202" i="15"/>
  <c r="F202" i="15"/>
  <c r="D202" i="15"/>
  <c r="C202" i="15"/>
  <c r="B202" i="15"/>
  <c r="K201" i="15"/>
  <c r="J201" i="15"/>
  <c r="I201" i="15"/>
  <c r="H201" i="15"/>
  <c r="G201" i="15"/>
  <c r="F201" i="15"/>
  <c r="D201" i="15"/>
  <c r="C201" i="15"/>
  <c r="B201" i="15"/>
  <c r="L199" i="15"/>
  <c r="M199" i="15" s="1"/>
  <c r="E199" i="15"/>
  <c r="L198" i="15"/>
  <c r="M198" i="15" s="1"/>
  <c r="E198" i="15"/>
  <c r="L197" i="15"/>
  <c r="M197" i="15" s="1"/>
  <c r="E197" i="15"/>
  <c r="M196" i="15"/>
  <c r="L196" i="15"/>
  <c r="E196" i="15"/>
  <c r="L195" i="15"/>
  <c r="M195" i="15" s="1"/>
  <c r="E195" i="15"/>
  <c r="L194" i="15"/>
  <c r="M194" i="15" s="1"/>
  <c r="E194" i="15"/>
  <c r="K193" i="15"/>
  <c r="L367" i="16" s="1"/>
  <c r="J193" i="15"/>
  <c r="K367" i="16" s="1"/>
  <c r="I193" i="15"/>
  <c r="J367" i="16" s="1"/>
  <c r="H193" i="15"/>
  <c r="I367" i="16" s="1"/>
  <c r="G193" i="15"/>
  <c r="H367" i="16" s="1"/>
  <c r="F193" i="15"/>
  <c r="G367" i="16" s="1"/>
  <c r="D193" i="15"/>
  <c r="E367" i="16" s="1"/>
  <c r="C193" i="15"/>
  <c r="D367" i="16" s="1"/>
  <c r="B193" i="15"/>
  <c r="J192" i="15"/>
  <c r="M191" i="15"/>
  <c r="L191" i="15"/>
  <c r="E191" i="15"/>
  <c r="L190" i="15"/>
  <c r="M190" i="15" s="1"/>
  <c r="E190" i="15"/>
  <c r="L189" i="15"/>
  <c r="M189" i="15" s="1"/>
  <c r="E189" i="15"/>
  <c r="L188" i="15"/>
  <c r="M360" i="16" s="1"/>
  <c r="K188" i="15"/>
  <c r="L360" i="16" s="1"/>
  <c r="L361" i="16" s="1"/>
  <c r="J45" i="17" s="1"/>
  <c r="J188" i="15"/>
  <c r="K360" i="16" s="1"/>
  <c r="K361" i="16" s="1"/>
  <c r="I45" i="17" s="1"/>
  <c r="I188" i="15"/>
  <c r="H188" i="15"/>
  <c r="I360" i="16" s="1"/>
  <c r="G188" i="15"/>
  <c r="H360" i="16" s="1"/>
  <c r="H361" i="16" s="1"/>
  <c r="F188" i="15"/>
  <c r="G360" i="16" s="1"/>
  <c r="G361" i="16" s="1"/>
  <c r="E45" i="17" s="1"/>
  <c r="D188" i="15"/>
  <c r="E360" i="16" s="1"/>
  <c r="C188" i="15"/>
  <c r="D360" i="16" s="1"/>
  <c r="D361" i="16" s="1"/>
  <c r="B45" i="17" s="1"/>
  <c r="B188" i="15"/>
  <c r="K186" i="15"/>
  <c r="J186" i="15"/>
  <c r="I186" i="15"/>
  <c r="H186" i="15"/>
  <c r="G186" i="15"/>
  <c r="F186" i="15"/>
  <c r="D186" i="15"/>
  <c r="C186" i="15"/>
  <c r="B186" i="15"/>
  <c r="I185" i="15"/>
  <c r="L184" i="15"/>
  <c r="K184" i="15"/>
  <c r="J184" i="15"/>
  <c r="I184" i="15"/>
  <c r="H184" i="15"/>
  <c r="G184" i="15"/>
  <c r="F184" i="15"/>
  <c r="D184" i="15"/>
  <c r="C184" i="15"/>
  <c r="B184" i="15"/>
  <c r="L183" i="15"/>
  <c r="D183" i="15"/>
  <c r="L182" i="15"/>
  <c r="E182" i="15"/>
  <c r="L181" i="15"/>
  <c r="E181" i="15"/>
  <c r="M180" i="15"/>
  <c r="L180" i="15"/>
  <c r="E180" i="15"/>
  <c r="M179" i="15"/>
  <c r="N345" i="16" s="1"/>
  <c r="K179" i="15"/>
  <c r="L345" i="16" s="1"/>
  <c r="J179" i="15"/>
  <c r="K345" i="16" s="1"/>
  <c r="I179" i="15"/>
  <c r="J345" i="16" s="1"/>
  <c r="H179" i="15"/>
  <c r="I345" i="16" s="1"/>
  <c r="G179" i="15"/>
  <c r="H345" i="16" s="1"/>
  <c r="F179" i="15"/>
  <c r="G345" i="16" s="1"/>
  <c r="E179" i="15"/>
  <c r="F345" i="16" s="1"/>
  <c r="D179" i="15"/>
  <c r="E345" i="16" s="1"/>
  <c r="C179" i="15"/>
  <c r="D345" i="16" s="1"/>
  <c r="B179" i="15"/>
  <c r="M178" i="15"/>
  <c r="E178" i="15"/>
  <c r="L177" i="15"/>
  <c r="M177" i="15" s="1"/>
  <c r="E177" i="15"/>
  <c r="L176" i="15"/>
  <c r="M176" i="15" s="1"/>
  <c r="E176" i="15"/>
  <c r="M175" i="15"/>
  <c r="L175" i="15"/>
  <c r="E175" i="15"/>
  <c r="M174" i="15"/>
  <c r="L174" i="15"/>
  <c r="E174" i="15"/>
  <c r="L173" i="15"/>
  <c r="M173" i="15" s="1"/>
  <c r="E173" i="15"/>
  <c r="L172" i="15"/>
  <c r="M172" i="15" s="1"/>
  <c r="E172" i="15"/>
  <c r="M171" i="15"/>
  <c r="L171" i="15"/>
  <c r="E171" i="15"/>
  <c r="L170" i="15"/>
  <c r="K170" i="15"/>
  <c r="J170" i="15"/>
  <c r="I170" i="15"/>
  <c r="H170" i="15"/>
  <c r="G170" i="15"/>
  <c r="F170" i="15"/>
  <c r="D170" i="15"/>
  <c r="C170" i="15"/>
  <c r="L169" i="15"/>
  <c r="M169" i="15" s="1"/>
  <c r="E169" i="15"/>
  <c r="K168" i="15"/>
  <c r="J168" i="15"/>
  <c r="I168" i="15"/>
  <c r="H168" i="15"/>
  <c r="G168" i="15"/>
  <c r="F168" i="15"/>
  <c r="D168" i="15"/>
  <c r="C168" i="15"/>
  <c r="M167" i="15"/>
  <c r="L167" i="15"/>
  <c r="E167" i="15"/>
  <c r="L166" i="15"/>
  <c r="D166" i="15"/>
  <c r="K165" i="15"/>
  <c r="L317" i="16" s="1"/>
  <c r="J165" i="15"/>
  <c r="K317" i="16" s="1"/>
  <c r="I165" i="15"/>
  <c r="J317" i="16" s="1"/>
  <c r="H165" i="15"/>
  <c r="I317" i="16" s="1"/>
  <c r="G165" i="15"/>
  <c r="H317" i="16" s="1"/>
  <c r="F165" i="15"/>
  <c r="G317" i="16" s="1"/>
  <c r="D165" i="15"/>
  <c r="E317" i="16" s="1"/>
  <c r="C165" i="15"/>
  <c r="D317" i="16" s="1"/>
  <c r="B165" i="15"/>
  <c r="K164" i="15"/>
  <c r="L330" i="16" s="1"/>
  <c r="L331" i="16" s="1"/>
  <c r="J52" i="17" s="1"/>
  <c r="C164" i="15"/>
  <c r="D330" i="16" s="1"/>
  <c r="D331" i="16" s="1"/>
  <c r="B52" i="17" s="1"/>
  <c r="L163" i="15"/>
  <c r="M163" i="15" s="1"/>
  <c r="E163" i="15"/>
  <c r="M162" i="15"/>
  <c r="L162" i="15"/>
  <c r="E162" i="15"/>
  <c r="M161" i="15"/>
  <c r="L161" i="15"/>
  <c r="E161" i="15"/>
  <c r="K160" i="15"/>
  <c r="L310" i="16" s="1"/>
  <c r="J160" i="15"/>
  <c r="K310" i="16" s="1"/>
  <c r="I160" i="15"/>
  <c r="J310" i="16" s="1"/>
  <c r="H160" i="15"/>
  <c r="I310" i="16" s="1"/>
  <c r="I311" i="16" s="1"/>
  <c r="G74" i="17" s="1"/>
  <c r="G160" i="15"/>
  <c r="H310" i="16" s="1"/>
  <c r="F160" i="15"/>
  <c r="G310" i="16" s="1"/>
  <c r="D160" i="15"/>
  <c r="E310" i="16" s="1"/>
  <c r="E311" i="16" s="1"/>
  <c r="C160" i="15"/>
  <c r="D310" i="16" s="1"/>
  <c r="B160" i="15"/>
  <c r="L159" i="15"/>
  <c r="K159" i="15"/>
  <c r="J159" i="15"/>
  <c r="I159" i="15"/>
  <c r="H159" i="15"/>
  <c r="G159" i="15"/>
  <c r="F159" i="15"/>
  <c r="D159" i="15"/>
  <c r="C159" i="15"/>
  <c r="K158" i="15"/>
  <c r="C158" i="15"/>
  <c r="M156" i="15"/>
  <c r="L156" i="15"/>
  <c r="E156" i="15"/>
  <c r="L155" i="15"/>
  <c r="M155" i="15" s="1"/>
  <c r="E155" i="15"/>
  <c r="K154" i="15"/>
  <c r="J154" i="15"/>
  <c r="I154" i="15"/>
  <c r="H154" i="15"/>
  <c r="G154" i="15"/>
  <c r="F154" i="15"/>
  <c r="D154" i="15"/>
  <c r="C154" i="15"/>
  <c r="B154" i="15"/>
  <c r="M152" i="15"/>
  <c r="L152" i="15"/>
  <c r="E152" i="15"/>
  <c r="M151" i="15"/>
  <c r="L151" i="15"/>
  <c r="E151" i="15"/>
  <c r="L150" i="15"/>
  <c r="E150" i="15"/>
  <c r="L149" i="15"/>
  <c r="M149" i="15" s="1"/>
  <c r="E149" i="15"/>
  <c r="M148" i="15"/>
  <c r="L148" i="15"/>
  <c r="E148" i="15"/>
  <c r="I147" i="15"/>
  <c r="L146" i="15"/>
  <c r="D146" i="15"/>
  <c r="K145" i="15"/>
  <c r="L274" i="16" s="1"/>
  <c r="J145" i="15"/>
  <c r="K274" i="16" s="1"/>
  <c r="I145" i="15"/>
  <c r="H145" i="15"/>
  <c r="I274" i="16" s="1"/>
  <c r="G145" i="15"/>
  <c r="H274" i="16" s="1"/>
  <c r="F145" i="15"/>
  <c r="G274" i="16" s="1"/>
  <c r="D145" i="15"/>
  <c r="E274" i="16" s="1"/>
  <c r="C145" i="15"/>
  <c r="D274" i="16" s="1"/>
  <c r="B145" i="15"/>
  <c r="J144" i="15"/>
  <c r="M143" i="15"/>
  <c r="L143" i="15"/>
  <c r="E143" i="15"/>
  <c r="L142" i="15"/>
  <c r="M142" i="15" s="1"/>
  <c r="E142" i="15"/>
  <c r="K141" i="15"/>
  <c r="L266" i="16" s="1"/>
  <c r="J141" i="15"/>
  <c r="K266" i="16" s="1"/>
  <c r="I141" i="15"/>
  <c r="J266" i="16" s="1"/>
  <c r="H141" i="15"/>
  <c r="I266" i="16" s="1"/>
  <c r="G141" i="15"/>
  <c r="H266" i="16" s="1"/>
  <c r="F141" i="15"/>
  <c r="G266" i="16" s="1"/>
  <c r="D141" i="15"/>
  <c r="E266" i="16" s="1"/>
  <c r="C141" i="15"/>
  <c r="D266" i="16" s="1"/>
  <c r="B141" i="15"/>
  <c r="L140" i="15"/>
  <c r="D140" i="15"/>
  <c r="L139" i="15"/>
  <c r="M139" i="15" s="1"/>
  <c r="E139" i="15"/>
  <c r="K138" i="15"/>
  <c r="J138" i="15"/>
  <c r="I138" i="15"/>
  <c r="H138" i="15"/>
  <c r="G138" i="15"/>
  <c r="L138" i="15" s="1"/>
  <c r="F138" i="15"/>
  <c r="D138" i="15"/>
  <c r="C138" i="15"/>
  <c r="M137" i="15"/>
  <c r="L137" i="15"/>
  <c r="E137" i="15"/>
  <c r="K136" i="15"/>
  <c r="J136" i="15"/>
  <c r="I136" i="15"/>
  <c r="H136" i="15"/>
  <c r="G136" i="15"/>
  <c r="F136" i="15"/>
  <c r="D136" i="15"/>
  <c r="C136" i="15"/>
  <c r="L135" i="15"/>
  <c r="M135" i="15" s="1"/>
  <c r="E135" i="15"/>
  <c r="F263" i="16" s="1"/>
  <c r="M134" i="15"/>
  <c r="L134" i="15"/>
  <c r="E134" i="15"/>
  <c r="L133" i="15"/>
  <c r="M133" i="15" s="1"/>
  <c r="E133" i="15"/>
  <c r="L132" i="15"/>
  <c r="M132" i="15" s="1"/>
  <c r="E132" i="15"/>
  <c r="L131" i="15"/>
  <c r="M131" i="15" s="1"/>
  <c r="E131" i="15"/>
  <c r="M130" i="15"/>
  <c r="L130" i="15"/>
  <c r="E130" i="15"/>
  <c r="K129" i="15"/>
  <c r="L240" i="16" s="1"/>
  <c r="J129" i="15"/>
  <c r="K240" i="16" s="1"/>
  <c r="I129" i="15"/>
  <c r="J240" i="16" s="1"/>
  <c r="H129" i="15"/>
  <c r="I240" i="16" s="1"/>
  <c r="G129" i="15"/>
  <c r="H240" i="16" s="1"/>
  <c r="F129" i="15"/>
  <c r="G240" i="16" s="1"/>
  <c r="D129" i="15"/>
  <c r="E240" i="16" s="1"/>
  <c r="C129" i="15"/>
  <c r="D240" i="16" s="1"/>
  <c r="B129" i="15"/>
  <c r="H128" i="15"/>
  <c r="L127" i="15"/>
  <c r="E127" i="15"/>
  <c r="K126" i="15"/>
  <c r="L236" i="16" s="1"/>
  <c r="J126" i="15"/>
  <c r="K236" i="16" s="1"/>
  <c r="I126" i="15"/>
  <c r="J236" i="16" s="1"/>
  <c r="H126" i="15"/>
  <c r="I236" i="16" s="1"/>
  <c r="G126" i="15"/>
  <c r="H236" i="16" s="1"/>
  <c r="F126" i="15"/>
  <c r="G236" i="16" s="1"/>
  <c r="D126" i="15"/>
  <c r="E236" i="16" s="1"/>
  <c r="C126" i="15"/>
  <c r="D236" i="16" s="1"/>
  <c r="B126" i="15"/>
  <c r="G125" i="15"/>
  <c r="K124" i="15"/>
  <c r="J124" i="15"/>
  <c r="I124" i="15"/>
  <c r="H124" i="15"/>
  <c r="G124" i="15"/>
  <c r="F124" i="15"/>
  <c r="D124" i="15"/>
  <c r="C124" i="15"/>
  <c r="B124" i="15"/>
  <c r="I123" i="15"/>
  <c r="L122" i="15"/>
  <c r="M122" i="15" s="1"/>
  <c r="E122" i="15"/>
  <c r="L121" i="15"/>
  <c r="M121" i="15" s="1"/>
  <c r="E121" i="15"/>
  <c r="K120" i="15"/>
  <c r="L226" i="16" s="1"/>
  <c r="J120" i="15"/>
  <c r="K226" i="16" s="1"/>
  <c r="I120" i="15"/>
  <c r="J226" i="16" s="1"/>
  <c r="H120" i="15"/>
  <c r="I226" i="16" s="1"/>
  <c r="G120" i="15"/>
  <c r="H226" i="16" s="1"/>
  <c r="F120" i="15"/>
  <c r="G226" i="16" s="1"/>
  <c r="D120" i="15"/>
  <c r="E226" i="16" s="1"/>
  <c r="C120" i="15"/>
  <c r="D226" i="16" s="1"/>
  <c r="B120" i="15"/>
  <c r="F119" i="15"/>
  <c r="M118" i="15"/>
  <c r="L118" i="15"/>
  <c r="E118" i="15"/>
  <c r="K117" i="15"/>
  <c r="J117" i="15"/>
  <c r="I117" i="15"/>
  <c r="H117" i="15"/>
  <c r="G117" i="15"/>
  <c r="F117" i="15"/>
  <c r="D117" i="15"/>
  <c r="C117" i="15"/>
  <c r="B117" i="15"/>
  <c r="H116" i="15"/>
  <c r="L115" i="15"/>
  <c r="E115" i="15"/>
  <c r="L114" i="15"/>
  <c r="M114" i="15" s="1"/>
  <c r="E114" i="15"/>
  <c r="M113" i="15"/>
  <c r="L113" i="15"/>
  <c r="E113" i="15"/>
  <c r="M112" i="15"/>
  <c r="L112" i="15"/>
  <c r="E112" i="15"/>
  <c r="L111" i="15"/>
  <c r="M111" i="15" s="1"/>
  <c r="E111" i="15"/>
  <c r="L110" i="15"/>
  <c r="E110" i="15"/>
  <c r="M109" i="15"/>
  <c r="L109" i="15"/>
  <c r="E109" i="15"/>
  <c r="M108" i="15"/>
  <c r="L108" i="15"/>
  <c r="E108" i="15"/>
  <c r="L107" i="15"/>
  <c r="E107" i="15"/>
  <c r="K106" i="15"/>
  <c r="L202" i="16" s="1"/>
  <c r="J106" i="15"/>
  <c r="K202" i="16" s="1"/>
  <c r="I106" i="15"/>
  <c r="H106" i="15"/>
  <c r="I202" i="16" s="1"/>
  <c r="G106" i="15"/>
  <c r="H202" i="16" s="1"/>
  <c r="F106" i="15"/>
  <c r="G202" i="16" s="1"/>
  <c r="D106" i="15"/>
  <c r="E202" i="16" s="1"/>
  <c r="C106" i="15"/>
  <c r="D202" i="16" s="1"/>
  <c r="B106" i="15"/>
  <c r="G105" i="15"/>
  <c r="M104" i="15"/>
  <c r="L104" i="15"/>
  <c r="E104" i="15"/>
  <c r="M103" i="15"/>
  <c r="L103" i="15"/>
  <c r="E103" i="15"/>
  <c r="L102" i="15"/>
  <c r="M102" i="15" s="1"/>
  <c r="E102" i="15"/>
  <c r="K101" i="15"/>
  <c r="J101" i="15"/>
  <c r="I101" i="15"/>
  <c r="H101" i="15"/>
  <c r="G101" i="15"/>
  <c r="F101" i="15"/>
  <c r="D101" i="15"/>
  <c r="C101" i="15"/>
  <c r="B101" i="15"/>
  <c r="K100" i="15"/>
  <c r="L192" i="16" s="1"/>
  <c r="J100" i="15"/>
  <c r="K192" i="16" s="1"/>
  <c r="I100" i="15"/>
  <c r="H100" i="15"/>
  <c r="I192" i="16" s="1"/>
  <c r="G100" i="15"/>
  <c r="H192" i="16" s="1"/>
  <c r="F100" i="15"/>
  <c r="G192" i="16" s="1"/>
  <c r="D100" i="15"/>
  <c r="E192" i="16" s="1"/>
  <c r="C100" i="15"/>
  <c r="D192" i="16" s="1"/>
  <c r="B100" i="15"/>
  <c r="F99" i="15"/>
  <c r="M98" i="15"/>
  <c r="L98" i="15"/>
  <c r="E98" i="15"/>
  <c r="K97" i="15"/>
  <c r="L185" i="16" s="1"/>
  <c r="J97" i="15"/>
  <c r="K185" i="16" s="1"/>
  <c r="I97" i="15"/>
  <c r="J185" i="16" s="1"/>
  <c r="H97" i="15"/>
  <c r="G97" i="15"/>
  <c r="H185" i="16" s="1"/>
  <c r="F97" i="15"/>
  <c r="G185" i="16" s="1"/>
  <c r="D97" i="15"/>
  <c r="E185" i="16" s="1"/>
  <c r="C97" i="15"/>
  <c r="D185" i="16" s="1"/>
  <c r="B97" i="15"/>
  <c r="H96" i="15"/>
  <c r="L95" i="15"/>
  <c r="E95" i="15"/>
  <c r="L94" i="15"/>
  <c r="M94" i="15" s="1"/>
  <c r="E94" i="15"/>
  <c r="M93" i="15"/>
  <c r="L93" i="15"/>
  <c r="E93" i="15"/>
  <c r="M92" i="15"/>
  <c r="L92" i="15"/>
  <c r="E92" i="15"/>
  <c r="L91" i="15"/>
  <c r="M91" i="15" s="1"/>
  <c r="E91" i="15"/>
  <c r="M88" i="15"/>
  <c r="L88" i="15"/>
  <c r="E88" i="15"/>
  <c r="K87" i="15"/>
  <c r="L167" i="16" s="1"/>
  <c r="J87" i="15"/>
  <c r="K167" i="16" s="1"/>
  <c r="I87" i="15"/>
  <c r="J167" i="16" s="1"/>
  <c r="H87" i="15"/>
  <c r="I167" i="16" s="1"/>
  <c r="G87" i="15"/>
  <c r="H167" i="16" s="1"/>
  <c r="F87" i="15"/>
  <c r="G167" i="16" s="1"/>
  <c r="D87" i="15"/>
  <c r="E167" i="16" s="1"/>
  <c r="C87" i="15"/>
  <c r="D167" i="16" s="1"/>
  <c r="B87" i="15"/>
  <c r="L85" i="15"/>
  <c r="M85" i="15" s="1"/>
  <c r="E85" i="15"/>
  <c r="M84" i="15"/>
  <c r="L84" i="15"/>
  <c r="E84" i="15"/>
  <c r="H83" i="15"/>
  <c r="L82" i="15"/>
  <c r="E82" i="15"/>
  <c r="L81" i="15"/>
  <c r="M81" i="15" s="1"/>
  <c r="E81" i="15"/>
  <c r="M80" i="15"/>
  <c r="L80" i="15"/>
  <c r="E80" i="15"/>
  <c r="M79" i="15"/>
  <c r="L79" i="15"/>
  <c r="E79" i="15"/>
  <c r="L78" i="15"/>
  <c r="M78" i="15" s="1"/>
  <c r="E78" i="15"/>
  <c r="K77" i="15"/>
  <c r="J77" i="15"/>
  <c r="I77" i="15"/>
  <c r="H77" i="15"/>
  <c r="G77" i="15"/>
  <c r="F77" i="15"/>
  <c r="D77" i="15"/>
  <c r="C77" i="15"/>
  <c r="K76" i="15"/>
  <c r="J76" i="15"/>
  <c r="I76" i="15"/>
  <c r="H76" i="15"/>
  <c r="G76" i="15"/>
  <c r="F76" i="15"/>
  <c r="D76" i="15"/>
  <c r="C76" i="15"/>
  <c r="B76" i="15"/>
  <c r="L74" i="15"/>
  <c r="M74" i="15" s="1"/>
  <c r="E74" i="15"/>
  <c r="L73" i="15"/>
  <c r="M73" i="15" s="1"/>
  <c r="E73" i="15"/>
  <c r="L72" i="15"/>
  <c r="M72" i="15" s="1"/>
  <c r="E72" i="15"/>
  <c r="M71" i="15"/>
  <c r="L71" i="15"/>
  <c r="E71" i="15"/>
  <c r="M70" i="15"/>
  <c r="L70" i="15"/>
  <c r="E70" i="15"/>
  <c r="L69" i="15"/>
  <c r="M69" i="15" s="1"/>
  <c r="E69" i="15"/>
  <c r="L68" i="15"/>
  <c r="M68" i="15" s="1"/>
  <c r="E68" i="15"/>
  <c r="M67" i="15"/>
  <c r="L67" i="15"/>
  <c r="E67" i="15"/>
  <c r="L66" i="15"/>
  <c r="M66" i="15" s="1"/>
  <c r="E66" i="15"/>
  <c r="K64" i="15"/>
  <c r="L121" i="16" s="1"/>
  <c r="J64" i="15"/>
  <c r="K121" i="16" s="1"/>
  <c r="I64" i="15"/>
  <c r="H64" i="15"/>
  <c r="I121" i="16" s="1"/>
  <c r="G64" i="15"/>
  <c r="H121" i="16" s="1"/>
  <c r="F64" i="15"/>
  <c r="G121" i="16" s="1"/>
  <c r="D64" i="15"/>
  <c r="E121" i="16" s="1"/>
  <c r="C64" i="15"/>
  <c r="D121" i="16" s="1"/>
  <c r="B64" i="15"/>
  <c r="F63" i="15"/>
  <c r="L62" i="15"/>
  <c r="E62" i="15"/>
  <c r="M62" i="15" s="1"/>
  <c r="M61" i="15"/>
  <c r="L61" i="15"/>
  <c r="E61" i="15"/>
  <c r="K60" i="15"/>
  <c r="J60" i="15"/>
  <c r="I60" i="15"/>
  <c r="H60" i="15"/>
  <c r="G60" i="15"/>
  <c r="F60" i="15"/>
  <c r="D60" i="15"/>
  <c r="C60" i="15"/>
  <c r="B60" i="15"/>
  <c r="I59" i="15"/>
  <c r="D59" i="15"/>
  <c r="K58" i="15"/>
  <c r="L107" i="16" s="1"/>
  <c r="J58" i="15"/>
  <c r="K107" i="16" s="1"/>
  <c r="I58" i="15"/>
  <c r="J107" i="16" s="1"/>
  <c r="H58" i="15"/>
  <c r="I107" i="16" s="1"/>
  <c r="G58" i="15"/>
  <c r="H107" i="16" s="1"/>
  <c r="F58" i="15"/>
  <c r="G107" i="16" s="1"/>
  <c r="D58" i="15"/>
  <c r="E107" i="16" s="1"/>
  <c r="C58" i="15"/>
  <c r="D107" i="16" s="1"/>
  <c r="B58" i="15"/>
  <c r="L57" i="15"/>
  <c r="G57" i="15"/>
  <c r="M56" i="15"/>
  <c r="L56" i="15"/>
  <c r="E56" i="15"/>
  <c r="L55" i="15"/>
  <c r="M55" i="15" s="1"/>
  <c r="E55" i="15"/>
  <c r="L54" i="15"/>
  <c r="E54" i="15"/>
  <c r="M54" i="15" s="1"/>
  <c r="L53" i="15"/>
  <c r="M53" i="15" s="1"/>
  <c r="E53" i="15"/>
  <c r="L52" i="15"/>
  <c r="M52" i="15" s="1"/>
  <c r="E52" i="15"/>
  <c r="L51" i="15"/>
  <c r="E51" i="15"/>
  <c r="M51" i="15" s="1"/>
  <c r="M50" i="15"/>
  <c r="L50" i="15"/>
  <c r="E50" i="15"/>
  <c r="M49" i="15"/>
  <c r="L49" i="15"/>
  <c r="E49" i="15"/>
  <c r="L48" i="15"/>
  <c r="M48" i="15" s="1"/>
  <c r="E48" i="15"/>
  <c r="L47" i="15"/>
  <c r="E47" i="15"/>
  <c r="M47" i="15" s="1"/>
  <c r="K46" i="15"/>
  <c r="L91" i="16" s="1"/>
  <c r="J46" i="15"/>
  <c r="K91" i="16" s="1"/>
  <c r="K92" i="16" s="1"/>
  <c r="I6" i="17" s="1"/>
  <c r="I46" i="15"/>
  <c r="J91" i="16" s="1"/>
  <c r="H46" i="15"/>
  <c r="I91" i="16" s="1"/>
  <c r="G46" i="15"/>
  <c r="H91" i="16" s="1"/>
  <c r="F46" i="15"/>
  <c r="G91" i="16" s="1"/>
  <c r="G92" i="16" s="1"/>
  <c r="E6" i="17" s="1"/>
  <c r="D46" i="15"/>
  <c r="E91" i="16" s="1"/>
  <c r="C46" i="15"/>
  <c r="D91" i="16" s="1"/>
  <c r="B46" i="15"/>
  <c r="J45" i="15"/>
  <c r="F45" i="15"/>
  <c r="M44" i="15"/>
  <c r="L44" i="15"/>
  <c r="E44" i="15"/>
  <c r="L43" i="15"/>
  <c r="M43" i="15" s="1"/>
  <c r="E43" i="15"/>
  <c r="L42" i="15"/>
  <c r="E42" i="15"/>
  <c r="M42" i="15" s="1"/>
  <c r="M41" i="15"/>
  <c r="L41" i="15"/>
  <c r="E41" i="15"/>
  <c r="M40" i="15"/>
  <c r="L40" i="15"/>
  <c r="E40" i="15"/>
  <c r="L39" i="15"/>
  <c r="M39" i="15" s="1"/>
  <c r="E39" i="15"/>
  <c r="K38" i="15"/>
  <c r="J38" i="15"/>
  <c r="I38" i="15"/>
  <c r="H38" i="15"/>
  <c r="G38" i="15"/>
  <c r="F38" i="15"/>
  <c r="D38" i="15"/>
  <c r="C38" i="15"/>
  <c r="B38" i="15"/>
  <c r="L37" i="15"/>
  <c r="E37" i="15"/>
  <c r="M37" i="15" s="1"/>
  <c r="L36" i="15"/>
  <c r="M36" i="15" s="1"/>
  <c r="E36" i="15"/>
  <c r="K35" i="15"/>
  <c r="L64" i="16" s="1"/>
  <c r="J35" i="15"/>
  <c r="K64" i="16" s="1"/>
  <c r="I35" i="15"/>
  <c r="J64" i="16" s="1"/>
  <c r="H35" i="15"/>
  <c r="I64" i="16" s="1"/>
  <c r="G35" i="15"/>
  <c r="H64" i="16" s="1"/>
  <c r="F35" i="15"/>
  <c r="G64" i="16" s="1"/>
  <c r="E35" i="15"/>
  <c r="F64" i="16" s="1"/>
  <c r="D35" i="15"/>
  <c r="E64" i="16" s="1"/>
  <c r="C35" i="15"/>
  <c r="D64" i="16" s="1"/>
  <c r="B35" i="15"/>
  <c r="I34" i="15"/>
  <c r="E34" i="15"/>
  <c r="L33" i="15"/>
  <c r="M33" i="15" s="1"/>
  <c r="E33" i="15"/>
  <c r="L32" i="15"/>
  <c r="E32" i="15"/>
  <c r="M32" i="15" s="1"/>
  <c r="L31" i="15"/>
  <c r="M31" i="15" s="1"/>
  <c r="E31" i="15"/>
  <c r="M30" i="15"/>
  <c r="L30" i="15"/>
  <c r="E30" i="15"/>
  <c r="K29" i="15"/>
  <c r="L52" i="16" s="1"/>
  <c r="J29" i="15"/>
  <c r="K52" i="16" s="1"/>
  <c r="I29" i="15"/>
  <c r="J52" i="16" s="1"/>
  <c r="H29" i="15"/>
  <c r="I52" i="16" s="1"/>
  <c r="G29" i="15"/>
  <c r="H52" i="16" s="1"/>
  <c r="F29" i="15"/>
  <c r="G52" i="16" s="1"/>
  <c r="D29" i="15"/>
  <c r="E52" i="16" s="1"/>
  <c r="C29" i="15"/>
  <c r="D52" i="16" s="1"/>
  <c r="B29" i="15"/>
  <c r="L28" i="15"/>
  <c r="H28" i="15"/>
  <c r="D28" i="15"/>
  <c r="L27" i="15"/>
  <c r="E27" i="15"/>
  <c r="M27" i="15" s="1"/>
  <c r="L26" i="15"/>
  <c r="M26" i="15" s="1"/>
  <c r="E26" i="15"/>
  <c r="M25" i="15"/>
  <c r="L25" i="15"/>
  <c r="E25" i="15"/>
  <c r="K24" i="15"/>
  <c r="L43" i="16" s="1"/>
  <c r="L44" i="16" s="1"/>
  <c r="J17" i="17" s="1"/>
  <c r="J24" i="15"/>
  <c r="K43" i="16" s="1"/>
  <c r="K44" i="16" s="1"/>
  <c r="I17" i="17" s="1"/>
  <c r="I24" i="15"/>
  <c r="J43" i="16" s="1"/>
  <c r="H24" i="15"/>
  <c r="I43" i="16" s="1"/>
  <c r="G24" i="15"/>
  <c r="H43" i="16" s="1"/>
  <c r="H44" i="16" s="1"/>
  <c r="F24" i="15"/>
  <c r="D24" i="15"/>
  <c r="E43" i="16" s="1"/>
  <c r="C24" i="15"/>
  <c r="D43" i="16" s="1"/>
  <c r="D44" i="16" s="1"/>
  <c r="B17" i="17" s="1"/>
  <c r="B24" i="15"/>
  <c r="H23" i="15"/>
  <c r="D23" i="15"/>
  <c r="L22" i="15"/>
  <c r="E22" i="15"/>
  <c r="M22" i="15" s="1"/>
  <c r="L21" i="15"/>
  <c r="M21" i="15" s="1"/>
  <c r="E21" i="15"/>
  <c r="M20" i="15"/>
  <c r="L20" i="15"/>
  <c r="E20" i="15"/>
  <c r="L19" i="15"/>
  <c r="M19" i="15" s="1"/>
  <c r="E19" i="15"/>
  <c r="L18" i="15"/>
  <c r="E18" i="15"/>
  <c r="M18" i="15" s="1"/>
  <c r="L17" i="15"/>
  <c r="K17" i="15"/>
  <c r="L30" i="16" s="1"/>
  <c r="J17" i="15"/>
  <c r="K30" i="16" s="1"/>
  <c r="I17" i="15"/>
  <c r="J30" i="16" s="1"/>
  <c r="H17" i="15"/>
  <c r="I30" i="16" s="1"/>
  <c r="G17" i="15"/>
  <c r="H30" i="16" s="1"/>
  <c r="F17" i="15"/>
  <c r="G30" i="16" s="1"/>
  <c r="D17" i="15"/>
  <c r="E30" i="16" s="1"/>
  <c r="C17" i="15"/>
  <c r="D30" i="16" s="1"/>
  <c r="M16" i="15"/>
  <c r="I16" i="15"/>
  <c r="E16" i="15"/>
  <c r="L15" i="15"/>
  <c r="M15" i="15" s="1"/>
  <c r="E15" i="15"/>
  <c r="K14" i="15"/>
  <c r="L25" i="16" s="1"/>
  <c r="J14" i="15"/>
  <c r="K25" i="16" s="1"/>
  <c r="I14" i="15"/>
  <c r="J25" i="16" s="1"/>
  <c r="H14" i="15"/>
  <c r="I25" i="16" s="1"/>
  <c r="G14" i="15"/>
  <c r="H25" i="16" s="1"/>
  <c r="F14" i="15"/>
  <c r="G25" i="16" s="1"/>
  <c r="D14" i="15"/>
  <c r="E25" i="16" s="1"/>
  <c r="C14" i="15"/>
  <c r="D25" i="16" s="1"/>
  <c r="J13" i="15"/>
  <c r="F13" i="15"/>
  <c r="M12" i="15"/>
  <c r="L12" i="15"/>
  <c r="E12" i="15"/>
  <c r="L11" i="15"/>
  <c r="M11" i="15" s="1"/>
  <c r="E11" i="15"/>
  <c r="K10" i="15"/>
  <c r="L15" i="16" s="1"/>
  <c r="J10" i="15"/>
  <c r="K15" i="16" s="1"/>
  <c r="K16" i="16" s="1"/>
  <c r="I40" i="17" s="1"/>
  <c r="I10" i="15"/>
  <c r="J15" i="16" s="1"/>
  <c r="H10" i="15"/>
  <c r="I15" i="16" s="1"/>
  <c r="G10" i="15"/>
  <c r="H15" i="16" s="1"/>
  <c r="F10" i="15"/>
  <c r="G15" i="16" s="1"/>
  <c r="G16" i="16" s="1"/>
  <c r="E40" i="17" s="1"/>
  <c r="D10" i="15"/>
  <c r="E15" i="16" s="1"/>
  <c r="C10" i="15"/>
  <c r="D15" i="16" s="1"/>
  <c r="J9" i="15"/>
  <c r="F9" i="15"/>
  <c r="M8" i="15"/>
  <c r="L8" i="15"/>
  <c r="E8" i="15"/>
  <c r="L7" i="15"/>
  <c r="M7" i="15" s="1"/>
  <c r="E7" i="15"/>
  <c r="L6" i="15"/>
  <c r="E6" i="15"/>
  <c r="M6" i="15" s="1"/>
  <c r="M5" i="15"/>
  <c r="L5" i="15"/>
  <c r="E5" i="15"/>
  <c r="M4" i="15"/>
  <c r="L4" i="15"/>
  <c r="E4" i="15"/>
  <c r="L3" i="15"/>
  <c r="M3" i="15" s="1"/>
  <c r="E3" i="15"/>
  <c r="L80" i="14"/>
  <c r="K96" i="17" s="1"/>
  <c r="E80" i="14"/>
  <c r="D96" i="17" s="1"/>
  <c r="L79" i="14"/>
  <c r="M494" i="16" s="1"/>
  <c r="C79" i="14"/>
  <c r="D494" i="16" s="1"/>
  <c r="D495" i="16" s="1"/>
  <c r="B84" i="17" s="1"/>
  <c r="M78" i="14"/>
  <c r="L78" i="14"/>
  <c r="M161" i="16" s="1"/>
  <c r="E78" i="14"/>
  <c r="F161" i="16" s="1"/>
  <c r="M77" i="14"/>
  <c r="N259" i="16" s="1"/>
  <c r="L77" i="14"/>
  <c r="M259" i="16" s="1"/>
  <c r="E77" i="14"/>
  <c r="F259" i="16" s="1"/>
  <c r="L76" i="14"/>
  <c r="K114" i="17" s="1"/>
  <c r="E76" i="14"/>
  <c r="D114" i="17" s="1"/>
  <c r="L75" i="14"/>
  <c r="K109" i="17" s="1"/>
  <c r="E75" i="14"/>
  <c r="D109" i="17" s="1"/>
  <c r="M74" i="14"/>
  <c r="L95" i="17" s="1"/>
  <c r="L74" i="14"/>
  <c r="K95" i="17" s="1"/>
  <c r="E74" i="14"/>
  <c r="D95" i="17" s="1"/>
  <c r="M73" i="14"/>
  <c r="L91" i="17" s="1"/>
  <c r="L73" i="14"/>
  <c r="K91" i="17" s="1"/>
  <c r="E73" i="14"/>
  <c r="D91" i="17" s="1"/>
  <c r="L72" i="14"/>
  <c r="K121" i="17" s="1"/>
  <c r="E72" i="14"/>
  <c r="D121" i="17" s="1"/>
  <c r="L71" i="14"/>
  <c r="K104" i="17" s="1"/>
  <c r="E71" i="14"/>
  <c r="D104" i="17" s="1"/>
  <c r="M70" i="14"/>
  <c r="N473" i="16" s="1"/>
  <c r="L70" i="14"/>
  <c r="M473" i="16" s="1"/>
  <c r="E70" i="14"/>
  <c r="F473" i="16" s="1"/>
  <c r="M69" i="14"/>
  <c r="L80" i="17" s="1"/>
  <c r="L69" i="14"/>
  <c r="K80" i="17" s="1"/>
  <c r="E69" i="14"/>
  <c r="D80" i="17" s="1"/>
  <c r="L68" i="14"/>
  <c r="K86" i="17" s="1"/>
  <c r="E68" i="14"/>
  <c r="D86" i="17" s="1"/>
  <c r="L67" i="14"/>
  <c r="K117" i="17" s="1"/>
  <c r="E67" i="14"/>
  <c r="D117" i="17" s="1"/>
  <c r="M66" i="14"/>
  <c r="N556" i="16" s="1"/>
  <c r="L66" i="14"/>
  <c r="M556" i="16" s="1"/>
  <c r="E66" i="14"/>
  <c r="F556" i="16" s="1"/>
  <c r="M65" i="14"/>
  <c r="L112" i="17" s="1"/>
  <c r="L65" i="14"/>
  <c r="K112" i="17" s="1"/>
  <c r="E65" i="14"/>
  <c r="D112" i="17" s="1"/>
  <c r="L64" i="14"/>
  <c r="K106" i="17" s="1"/>
  <c r="E64" i="14"/>
  <c r="D106" i="17" s="1"/>
  <c r="L63" i="14"/>
  <c r="K127" i="17" s="1"/>
  <c r="E63" i="14"/>
  <c r="D127" i="17" s="1"/>
  <c r="M61" i="14"/>
  <c r="L101" i="17" s="1"/>
  <c r="L61" i="14"/>
  <c r="K101" i="17" s="1"/>
  <c r="E61" i="14"/>
  <c r="D101" i="17" s="1"/>
  <c r="M60" i="14"/>
  <c r="M188" i="15" s="1"/>
  <c r="N360" i="16" s="1"/>
  <c r="E60" i="14"/>
  <c r="E188" i="15" s="1"/>
  <c r="F360" i="16" s="1"/>
  <c r="L59" i="14"/>
  <c r="L14" i="15" s="1"/>
  <c r="M25" i="16" s="1"/>
  <c r="E59" i="14"/>
  <c r="E14" i="15" s="1"/>
  <c r="F25" i="16" s="1"/>
  <c r="M58" i="14"/>
  <c r="M219" i="15" s="1"/>
  <c r="N409" i="16" s="1"/>
  <c r="L58" i="14"/>
  <c r="E58" i="14"/>
  <c r="E219" i="15" s="1"/>
  <c r="F409" i="16" s="1"/>
  <c r="M57" i="14"/>
  <c r="N384" i="16" s="1"/>
  <c r="L57" i="14"/>
  <c r="E57" i="14"/>
  <c r="F384" i="16" s="1"/>
  <c r="L56" i="14"/>
  <c r="L267" i="15" s="1"/>
  <c r="M499" i="16" s="1"/>
  <c r="E56" i="14"/>
  <c r="E267" i="15" s="1"/>
  <c r="F499" i="16" s="1"/>
  <c r="L55" i="14"/>
  <c r="E55" i="14"/>
  <c r="M55" i="14" s="1"/>
  <c r="M17" i="15" s="1"/>
  <c r="N30" i="16" s="1"/>
  <c r="M54" i="14"/>
  <c r="M145" i="15" s="1"/>
  <c r="N274" i="16" s="1"/>
  <c r="L54" i="14"/>
  <c r="L145" i="15" s="1"/>
  <c r="M274" i="16" s="1"/>
  <c r="E54" i="14"/>
  <c r="E145" i="15" s="1"/>
  <c r="F274" i="16" s="1"/>
  <c r="M53" i="14"/>
  <c r="M129" i="15" s="1"/>
  <c r="N240" i="16" s="1"/>
  <c r="L53" i="14"/>
  <c r="L129" i="15" s="1"/>
  <c r="M240" i="16" s="1"/>
  <c r="E53" i="14"/>
  <c r="E129" i="15" s="1"/>
  <c r="F240" i="16" s="1"/>
  <c r="L52" i="14"/>
  <c r="M52" i="14" s="1"/>
  <c r="M87" i="15" s="1"/>
  <c r="N167" i="16" s="1"/>
  <c r="E52" i="14"/>
  <c r="E87" i="15" s="1"/>
  <c r="F167" i="16" s="1"/>
  <c r="L51" i="14"/>
  <c r="L126" i="15" s="1"/>
  <c r="M236" i="16" s="1"/>
  <c r="E51" i="14"/>
  <c r="E126" i="15" s="1"/>
  <c r="F236" i="16" s="1"/>
  <c r="M50" i="14"/>
  <c r="M262" i="15" s="1"/>
  <c r="N487" i="16" s="1"/>
  <c r="L50" i="14"/>
  <c r="L262" i="15" s="1"/>
  <c r="M487" i="16" s="1"/>
  <c r="E50" i="14"/>
  <c r="E262" i="15" s="1"/>
  <c r="F487" i="16" s="1"/>
  <c r="M49" i="14"/>
  <c r="L49" i="14"/>
  <c r="E49" i="14"/>
  <c r="L48" i="14"/>
  <c r="M73" i="16" s="1"/>
  <c r="E48" i="14"/>
  <c r="F73" i="16" s="1"/>
  <c r="L46" i="14"/>
  <c r="L124" i="15" s="1"/>
  <c r="E46" i="14"/>
  <c r="E124" i="15" s="1"/>
  <c r="M45" i="14"/>
  <c r="M60" i="15" s="1"/>
  <c r="L45" i="14"/>
  <c r="L60" i="15" s="1"/>
  <c r="E45" i="14"/>
  <c r="E60" i="15" s="1"/>
  <c r="M44" i="14"/>
  <c r="M117" i="15" s="1"/>
  <c r="L44" i="14"/>
  <c r="L117" i="15" s="1"/>
  <c r="E44" i="14"/>
  <c r="E117" i="15" s="1"/>
  <c r="L43" i="14"/>
  <c r="L186" i="15" s="1"/>
  <c r="E43" i="14"/>
  <c r="E186" i="15" s="1"/>
  <c r="L42" i="14"/>
  <c r="L154" i="15" s="1"/>
  <c r="E42" i="14"/>
  <c r="E154" i="15" s="1"/>
  <c r="M41" i="14"/>
  <c r="M225" i="15" s="1"/>
  <c r="L41" i="14"/>
  <c r="E41" i="14"/>
  <c r="E225" i="15" s="1"/>
  <c r="M40" i="14"/>
  <c r="M201" i="15" s="1"/>
  <c r="L40" i="14"/>
  <c r="L201" i="15" s="1"/>
  <c r="E40" i="14"/>
  <c r="E201" i="15" s="1"/>
  <c r="L39" i="14"/>
  <c r="M39" i="14" s="1"/>
  <c r="M210" i="15" s="1"/>
  <c r="E39" i="14"/>
  <c r="E210" i="15" s="1"/>
  <c r="L38" i="14"/>
  <c r="L302" i="15" s="1"/>
  <c r="E38" i="14"/>
  <c r="E302" i="15" s="1"/>
  <c r="M37" i="14"/>
  <c r="M76" i="15" s="1"/>
  <c r="L37" i="14"/>
  <c r="L76" i="15" s="1"/>
  <c r="E37" i="14"/>
  <c r="E76" i="15" s="1"/>
  <c r="M36" i="14"/>
  <c r="M184" i="15" s="1"/>
  <c r="L36" i="14"/>
  <c r="E36" i="14"/>
  <c r="E184" i="15" s="1"/>
  <c r="L35" i="14"/>
  <c r="E35" i="14"/>
  <c r="L34" i="14"/>
  <c r="L101" i="15" s="1"/>
  <c r="E34" i="14"/>
  <c r="M32" i="14"/>
  <c r="L49" i="17" s="1"/>
  <c r="L32" i="14"/>
  <c r="K49" i="17" s="1"/>
  <c r="E32" i="14"/>
  <c r="D49" i="17" s="1"/>
  <c r="M31" i="14"/>
  <c r="N219" i="16" s="1"/>
  <c r="L31" i="14"/>
  <c r="M219" i="16" s="1"/>
  <c r="E31" i="14"/>
  <c r="F219" i="16" s="1"/>
  <c r="L30" i="14"/>
  <c r="L58" i="15" s="1"/>
  <c r="M107" i="16" s="1"/>
  <c r="E30" i="14"/>
  <c r="E58" i="15" s="1"/>
  <c r="L29" i="14"/>
  <c r="L276" i="15" s="1"/>
  <c r="M514" i="16" s="1"/>
  <c r="E29" i="14"/>
  <c r="E276" i="15" s="1"/>
  <c r="F514" i="16" s="1"/>
  <c r="M28" i="14"/>
  <c r="M141" i="15" s="1"/>
  <c r="N266" i="16" s="1"/>
  <c r="L28" i="14"/>
  <c r="L141" i="15" s="1"/>
  <c r="M266" i="16" s="1"/>
  <c r="E28" i="14"/>
  <c r="E141" i="15" s="1"/>
  <c r="F266" i="16" s="1"/>
  <c r="M27" i="14"/>
  <c r="M296" i="15" s="1"/>
  <c r="N546" i="16" s="1"/>
  <c r="L27" i="14"/>
  <c r="L296" i="15" s="1"/>
  <c r="M546" i="16" s="1"/>
  <c r="E27" i="14"/>
  <c r="E296" i="15" s="1"/>
  <c r="F546" i="16" s="1"/>
  <c r="L26" i="14"/>
  <c r="M26" i="14" s="1"/>
  <c r="M24" i="15" s="1"/>
  <c r="N43" i="16" s="1"/>
  <c r="E26" i="14"/>
  <c r="E24" i="15" s="1"/>
  <c r="F43" i="16" s="1"/>
  <c r="L25" i="14"/>
  <c r="L279" i="15" s="1"/>
  <c r="M519" i="16" s="1"/>
  <c r="E25" i="14"/>
  <c r="E279" i="15" s="1"/>
  <c r="F519" i="16" s="1"/>
  <c r="M24" i="14"/>
  <c r="M294" i="15" s="1"/>
  <c r="N542" i="16" s="1"/>
  <c r="L24" i="14"/>
  <c r="E24" i="14"/>
  <c r="E294" i="15" s="1"/>
  <c r="F542" i="16" s="1"/>
  <c r="M23" i="14"/>
  <c r="M165" i="15" s="1"/>
  <c r="N317" i="16" s="1"/>
  <c r="L23" i="14"/>
  <c r="L165" i="15" s="1"/>
  <c r="M317" i="16" s="1"/>
  <c r="E23" i="14"/>
  <c r="E165" i="15" s="1"/>
  <c r="L22" i="14"/>
  <c r="L193" i="15" s="1"/>
  <c r="M367" i="16" s="1"/>
  <c r="E22" i="14"/>
  <c r="E193" i="15" s="1"/>
  <c r="F367" i="16" s="1"/>
  <c r="L21" i="14"/>
  <c r="L97" i="15" s="1"/>
  <c r="M185" i="16" s="1"/>
  <c r="E21" i="14"/>
  <c r="M21" i="14" s="1"/>
  <c r="M97" i="15" s="1"/>
  <c r="N185" i="16" s="1"/>
  <c r="M20" i="14"/>
  <c r="M232" i="15" s="1"/>
  <c r="N428" i="16" s="1"/>
  <c r="L20" i="14"/>
  <c r="L232" i="15" s="1"/>
  <c r="M428" i="16" s="1"/>
  <c r="E20" i="14"/>
  <c r="E232" i="15" s="1"/>
  <c r="F428" i="16" s="1"/>
  <c r="M19" i="14"/>
  <c r="L19" i="14"/>
  <c r="E19" i="14"/>
  <c r="L18" i="14"/>
  <c r="M468" i="16" s="1"/>
  <c r="E18" i="14"/>
  <c r="L16" i="14"/>
  <c r="L46" i="15" s="1"/>
  <c r="M91" i="16" s="1"/>
  <c r="E16" i="14"/>
  <c r="M16" i="14" s="1"/>
  <c r="M46" i="15" s="1"/>
  <c r="N91" i="16" s="1"/>
  <c r="M15" i="14"/>
  <c r="M208" i="15" s="1"/>
  <c r="N392" i="16" s="1"/>
  <c r="L15" i="14"/>
  <c r="L208" i="15" s="1"/>
  <c r="M392" i="16" s="1"/>
  <c r="E15" i="14"/>
  <c r="E208" i="15" s="1"/>
  <c r="F392" i="16" s="1"/>
  <c r="M14" i="14"/>
  <c r="M64" i="15" s="1"/>
  <c r="N121" i="16" s="1"/>
  <c r="L14" i="14"/>
  <c r="L64" i="15" s="1"/>
  <c r="M121" i="16" s="1"/>
  <c r="E14" i="14"/>
  <c r="E64" i="15" s="1"/>
  <c r="F121" i="16" s="1"/>
  <c r="L13" i="14"/>
  <c r="M13" i="14" s="1"/>
  <c r="M29" i="15" s="1"/>
  <c r="N52" i="16" s="1"/>
  <c r="E13" i="14"/>
  <c r="E29" i="15" s="1"/>
  <c r="F52" i="16" s="1"/>
  <c r="L12" i="14"/>
  <c r="L106" i="15" s="1"/>
  <c r="M202" i="16" s="1"/>
  <c r="E12" i="14"/>
  <c r="E106" i="15" s="1"/>
  <c r="F202" i="16" s="1"/>
  <c r="M11" i="14"/>
  <c r="L11" i="14"/>
  <c r="L179" i="15" s="1"/>
  <c r="M345" i="16" s="1"/>
  <c r="E11" i="14"/>
  <c r="M10" i="14"/>
  <c r="M244" i="15" s="1"/>
  <c r="N442" i="16" s="1"/>
  <c r="L10" i="14"/>
  <c r="L244" i="15" s="1"/>
  <c r="M442" i="16" s="1"/>
  <c r="E10" i="14"/>
  <c r="E244" i="15" s="1"/>
  <c r="F442" i="16" s="1"/>
  <c r="L9" i="14"/>
  <c r="L10" i="15" s="1"/>
  <c r="M15" i="16" s="1"/>
  <c r="E9" i="14"/>
  <c r="E10" i="15" s="1"/>
  <c r="F15" i="16" s="1"/>
  <c r="L8" i="14"/>
  <c r="L221" i="15" s="1"/>
  <c r="M413" i="16" s="1"/>
  <c r="E8" i="14"/>
  <c r="M8" i="14" s="1"/>
  <c r="M221" i="15" s="1"/>
  <c r="N413" i="16" s="1"/>
  <c r="M7" i="14"/>
  <c r="M120" i="15" s="1"/>
  <c r="N226" i="16" s="1"/>
  <c r="L7" i="14"/>
  <c r="L120" i="15" s="1"/>
  <c r="M226" i="16" s="1"/>
  <c r="E7" i="14"/>
  <c r="E120" i="15" s="1"/>
  <c r="F226" i="16" s="1"/>
  <c r="M6" i="14"/>
  <c r="M100" i="15" s="1"/>
  <c r="N192" i="16" s="1"/>
  <c r="L6" i="14"/>
  <c r="L100" i="15" s="1"/>
  <c r="M192" i="16" s="1"/>
  <c r="E6" i="14"/>
  <c r="E100" i="15" s="1"/>
  <c r="F192" i="16" s="1"/>
  <c r="L5" i="14"/>
  <c r="M5" i="14" s="1"/>
  <c r="M35" i="15" s="1"/>
  <c r="N64" i="16" s="1"/>
  <c r="E5" i="14"/>
  <c r="L4" i="14"/>
  <c r="L160" i="15" s="1"/>
  <c r="M310" i="16" s="1"/>
  <c r="E4" i="14"/>
  <c r="E160" i="15" s="1"/>
  <c r="F310" i="16" s="1"/>
  <c r="M74" i="13"/>
  <c r="L74" i="13"/>
  <c r="E74" i="13"/>
  <c r="M73" i="13"/>
  <c r="N300" i="16" s="1"/>
  <c r="L73" i="13"/>
  <c r="M300" i="16" s="1"/>
  <c r="E73" i="13"/>
  <c r="F300" i="16" s="1"/>
  <c r="L72" i="13"/>
  <c r="M222" i="16" s="1"/>
  <c r="E72" i="13"/>
  <c r="F222" i="16" s="1"/>
  <c r="L71" i="13"/>
  <c r="M555" i="16" s="1"/>
  <c r="E71" i="13"/>
  <c r="F555" i="16" s="1"/>
  <c r="M70" i="13"/>
  <c r="M170" i="15" s="1"/>
  <c r="L70" i="13"/>
  <c r="E70" i="13"/>
  <c r="E170" i="15" s="1"/>
  <c r="M69" i="13"/>
  <c r="L69" i="13"/>
  <c r="M258" i="16" s="1"/>
  <c r="E69" i="13"/>
  <c r="L68" i="13"/>
  <c r="M472" i="16" s="1"/>
  <c r="E68" i="13"/>
  <c r="F472" i="16" s="1"/>
  <c r="L67" i="13"/>
  <c r="E67" i="13"/>
  <c r="M67" i="13" s="1"/>
  <c r="M62" i="12" s="1"/>
  <c r="N476" i="16" s="1"/>
  <c r="M66" i="13"/>
  <c r="M61" i="12" s="1"/>
  <c r="N559" i="16" s="1"/>
  <c r="L66" i="13"/>
  <c r="E66" i="13"/>
  <c r="M65" i="13"/>
  <c r="M60" i="12" s="1"/>
  <c r="L65" i="13"/>
  <c r="L60" i="12" s="1"/>
  <c r="E65" i="13"/>
  <c r="L64" i="13"/>
  <c r="L59" i="12" s="1"/>
  <c r="E64" i="13"/>
  <c r="L63" i="13"/>
  <c r="E63" i="13"/>
  <c r="M63" i="13" s="1"/>
  <c r="M50" i="12" s="1"/>
  <c r="M62" i="13"/>
  <c r="L62" i="13"/>
  <c r="E62" i="13"/>
  <c r="M61" i="13"/>
  <c r="M57" i="12" s="1"/>
  <c r="L61" i="13"/>
  <c r="E61" i="13"/>
  <c r="E57" i="12" s="1"/>
  <c r="L60" i="13"/>
  <c r="L77" i="15" s="1"/>
  <c r="E60" i="13"/>
  <c r="E77" i="15" s="1"/>
  <c r="L59" i="13"/>
  <c r="E59" i="13"/>
  <c r="M59" i="13" s="1"/>
  <c r="M56" i="12" s="1"/>
  <c r="M57" i="13"/>
  <c r="E57" i="13"/>
  <c r="L56" i="13"/>
  <c r="M56" i="13" s="1"/>
  <c r="M25" i="12" s="1"/>
  <c r="E56" i="13"/>
  <c r="L55" i="13"/>
  <c r="E55" i="13"/>
  <c r="M55" i="13" s="1"/>
  <c r="M54" i="13"/>
  <c r="L54" i="13"/>
  <c r="E54" i="13"/>
  <c r="M53" i="13"/>
  <c r="M55" i="12" s="1"/>
  <c r="E53" i="13"/>
  <c r="L52" i="13"/>
  <c r="E52" i="13"/>
  <c r="M52" i="13" s="1"/>
  <c r="M41" i="12" s="1"/>
  <c r="M51" i="13"/>
  <c r="L51" i="13"/>
  <c r="E51" i="13"/>
  <c r="M50" i="13"/>
  <c r="L50" i="13"/>
  <c r="E50" i="13"/>
  <c r="L49" i="13"/>
  <c r="M49" i="13" s="1"/>
  <c r="M12" i="12" s="1"/>
  <c r="E49" i="13"/>
  <c r="L48" i="13"/>
  <c r="E48" i="13"/>
  <c r="M48" i="13" s="1"/>
  <c r="M23" i="12" s="1"/>
  <c r="M47" i="13"/>
  <c r="L47" i="13"/>
  <c r="E47" i="13"/>
  <c r="M46" i="13"/>
  <c r="M15" i="12" s="1"/>
  <c r="N191" i="16" s="1"/>
  <c r="E46" i="13"/>
  <c r="L45" i="13"/>
  <c r="E45" i="13"/>
  <c r="M45" i="13" s="1"/>
  <c r="M14" i="12" s="1"/>
  <c r="M43" i="13"/>
  <c r="E43" i="13"/>
  <c r="E42" i="13"/>
  <c r="M42" i="13" s="1"/>
  <c r="M41" i="13"/>
  <c r="L41" i="13"/>
  <c r="E41" i="13"/>
  <c r="E220" i="15" s="1"/>
  <c r="M40" i="13"/>
  <c r="L40" i="13"/>
  <c r="E40" i="13"/>
  <c r="L39" i="13"/>
  <c r="M39" i="13" s="1"/>
  <c r="M42" i="12" s="1"/>
  <c r="M200" i="15" s="1"/>
  <c r="E39" i="13"/>
  <c r="L38" i="13"/>
  <c r="E38" i="13"/>
  <c r="M37" i="13"/>
  <c r="L37" i="13"/>
  <c r="E37" i="13"/>
  <c r="M36" i="13"/>
  <c r="L36" i="13"/>
  <c r="E36" i="13"/>
  <c r="L35" i="13"/>
  <c r="E35" i="13"/>
  <c r="L34" i="13"/>
  <c r="E34" i="13"/>
  <c r="M33" i="13"/>
  <c r="E33" i="13"/>
  <c r="L32" i="13"/>
  <c r="E32" i="13"/>
  <c r="L31" i="13"/>
  <c r="E31" i="13"/>
  <c r="M29" i="13"/>
  <c r="L29" i="13"/>
  <c r="E29" i="13"/>
  <c r="M28" i="13"/>
  <c r="M36" i="12" s="1"/>
  <c r="N235" i="16" s="1"/>
  <c r="L28" i="13"/>
  <c r="E28" i="13"/>
  <c r="L27" i="13"/>
  <c r="M27" i="13" s="1"/>
  <c r="M33" i="12" s="1"/>
  <c r="E27" i="13"/>
  <c r="L26" i="13"/>
  <c r="E26" i="13"/>
  <c r="M26" i="13" s="1"/>
  <c r="M31" i="12" s="1"/>
  <c r="M25" i="13"/>
  <c r="M266" i="15" s="1"/>
  <c r="L25" i="13"/>
  <c r="L266" i="15" s="1"/>
  <c r="E25" i="13"/>
  <c r="E266" i="15" s="1"/>
  <c r="M24" i="13"/>
  <c r="M20" i="12" s="1"/>
  <c r="L24" i="13"/>
  <c r="E24" i="13"/>
  <c r="L23" i="13"/>
  <c r="M42" i="16" s="1"/>
  <c r="E23" i="13"/>
  <c r="F42" i="16" s="1"/>
  <c r="L22" i="13"/>
  <c r="E22" i="13"/>
  <c r="M22" i="13" s="1"/>
  <c r="M32" i="12" s="1"/>
  <c r="M21" i="13"/>
  <c r="L21" i="13"/>
  <c r="E21" i="13"/>
  <c r="M20" i="13"/>
  <c r="M7" i="12" s="1"/>
  <c r="L20" i="13"/>
  <c r="E20" i="13"/>
  <c r="L19" i="13"/>
  <c r="M19" i="13" s="1"/>
  <c r="M29" i="12" s="1"/>
  <c r="E19" i="13"/>
  <c r="L18" i="13"/>
  <c r="E18" i="13"/>
  <c r="M18" i="13" s="1"/>
  <c r="M49" i="12" s="1"/>
  <c r="M17" i="13"/>
  <c r="L17" i="13"/>
  <c r="E17" i="13"/>
  <c r="M15" i="13"/>
  <c r="M17" i="12" s="1"/>
  <c r="L15" i="13"/>
  <c r="E15" i="13"/>
  <c r="L14" i="13"/>
  <c r="L39" i="12" s="1"/>
  <c r="E14" i="13"/>
  <c r="L13" i="13"/>
  <c r="E13" i="13"/>
  <c r="M13" i="13" s="1"/>
  <c r="M40" i="12" s="1"/>
  <c r="M12" i="13"/>
  <c r="L12" i="13"/>
  <c r="E12" i="13"/>
  <c r="M11" i="13"/>
  <c r="M21" i="12" s="1"/>
  <c r="L11" i="13"/>
  <c r="E11" i="13"/>
  <c r="L10" i="13"/>
  <c r="M10" i="13" s="1"/>
  <c r="M22" i="12" s="1"/>
  <c r="E10" i="13"/>
  <c r="L9" i="13"/>
  <c r="E9" i="13"/>
  <c r="M9" i="13" s="1"/>
  <c r="M18" i="12" s="1"/>
  <c r="M8" i="13"/>
  <c r="L8" i="13"/>
  <c r="E8" i="13"/>
  <c r="M7" i="13"/>
  <c r="M8" i="12" s="1"/>
  <c r="L7" i="13"/>
  <c r="E7" i="13"/>
  <c r="L6" i="13"/>
  <c r="L19" i="12" s="1"/>
  <c r="E6" i="13"/>
  <c r="L5" i="13"/>
  <c r="E5" i="13"/>
  <c r="M5" i="13" s="1"/>
  <c r="M16" i="12" s="1"/>
  <c r="M4" i="13"/>
  <c r="L4" i="13"/>
  <c r="E4" i="13"/>
  <c r="L62" i="12"/>
  <c r="M476" i="16" s="1"/>
  <c r="K62" i="12"/>
  <c r="L476" i="16" s="1"/>
  <c r="L477" i="16" s="1"/>
  <c r="J130" i="17" s="1"/>
  <c r="J62" i="12"/>
  <c r="K476" i="16" s="1"/>
  <c r="K477" i="16" s="1"/>
  <c r="I130" i="17" s="1"/>
  <c r="I62" i="12"/>
  <c r="J476" i="16" s="1"/>
  <c r="J477" i="16" s="1"/>
  <c r="H130" i="17" s="1"/>
  <c r="H62" i="12"/>
  <c r="I476" i="16" s="1"/>
  <c r="I477" i="16" s="1"/>
  <c r="G130" i="17" s="1"/>
  <c r="G62" i="12"/>
  <c r="H476" i="16" s="1"/>
  <c r="H477" i="16" s="1"/>
  <c r="F62" i="12"/>
  <c r="G476" i="16" s="1"/>
  <c r="G477" i="16" s="1"/>
  <c r="E130" i="17" s="1"/>
  <c r="E62" i="12"/>
  <c r="F476" i="16" s="1"/>
  <c r="D62" i="12"/>
  <c r="E476" i="16" s="1"/>
  <c r="E477" i="16" s="1"/>
  <c r="C130" i="17" s="1"/>
  <c r="C62" i="12"/>
  <c r="D476" i="16" s="1"/>
  <c r="D477" i="16" s="1"/>
  <c r="B130" i="17" s="1"/>
  <c r="L61" i="12"/>
  <c r="M559" i="16" s="1"/>
  <c r="K61" i="12"/>
  <c r="L559" i="16" s="1"/>
  <c r="L560" i="16" s="1"/>
  <c r="J119" i="17" s="1"/>
  <c r="J61" i="12"/>
  <c r="K559" i="16" s="1"/>
  <c r="K560" i="16" s="1"/>
  <c r="I119" i="17" s="1"/>
  <c r="I61" i="12"/>
  <c r="J559" i="16" s="1"/>
  <c r="J560" i="16" s="1"/>
  <c r="H119" i="17" s="1"/>
  <c r="H61" i="12"/>
  <c r="I559" i="16" s="1"/>
  <c r="I560" i="16" s="1"/>
  <c r="G119" i="17" s="1"/>
  <c r="G61" i="12"/>
  <c r="H559" i="16" s="1"/>
  <c r="H560" i="16" s="1"/>
  <c r="F61" i="12"/>
  <c r="G559" i="16" s="1"/>
  <c r="G560" i="16" s="1"/>
  <c r="E119" i="17" s="1"/>
  <c r="E61" i="12"/>
  <c r="F559" i="16" s="1"/>
  <c r="D61" i="12"/>
  <c r="E559" i="16" s="1"/>
  <c r="E560" i="16" s="1"/>
  <c r="C61" i="12"/>
  <c r="D559" i="16" s="1"/>
  <c r="D560" i="16" s="1"/>
  <c r="B119" i="17" s="1"/>
  <c r="K60" i="12"/>
  <c r="L549" i="16" s="1"/>
  <c r="L550" i="16" s="1"/>
  <c r="J120" i="17" s="1"/>
  <c r="J60" i="12"/>
  <c r="I60" i="12"/>
  <c r="H60" i="12"/>
  <c r="G60" i="12"/>
  <c r="H549" i="16" s="1"/>
  <c r="H550" i="16" s="1"/>
  <c r="F60" i="12"/>
  <c r="G549" i="16" s="1"/>
  <c r="G550" i="16" s="1"/>
  <c r="E120" i="17" s="1"/>
  <c r="E60" i="12"/>
  <c r="D60" i="12"/>
  <c r="C60" i="12"/>
  <c r="D549" i="16" s="1"/>
  <c r="D550" i="16" s="1"/>
  <c r="B120" i="17" s="1"/>
  <c r="K59" i="12"/>
  <c r="K157" i="15" s="1"/>
  <c r="J59" i="12"/>
  <c r="K303" i="16" s="1"/>
  <c r="K304" i="16" s="1"/>
  <c r="I122" i="17" s="1"/>
  <c r="I59" i="12"/>
  <c r="J303" i="16" s="1"/>
  <c r="J304" i="16" s="1"/>
  <c r="H122" i="17" s="1"/>
  <c r="H59" i="12"/>
  <c r="G59" i="12"/>
  <c r="F59" i="12"/>
  <c r="G303" i="16" s="1"/>
  <c r="G304" i="16" s="1"/>
  <c r="E122" i="17" s="1"/>
  <c r="E59" i="12"/>
  <c r="F303" i="16" s="1"/>
  <c r="D59" i="12"/>
  <c r="C59" i="12"/>
  <c r="K58" i="12"/>
  <c r="L146" i="16" s="1"/>
  <c r="L147" i="16" s="1"/>
  <c r="J108" i="17" s="1"/>
  <c r="J58" i="12"/>
  <c r="K146" i="16" s="1"/>
  <c r="K147" i="16" s="1"/>
  <c r="I108" i="17" s="1"/>
  <c r="I58" i="12"/>
  <c r="H58" i="12"/>
  <c r="G58" i="12"/>
  <c r="F58" i="12"/>
  <c r="G146" i="16" s="1"/>
  <c r="G147" i="16" s="1"/>
  <c r="E108" i="17" s="1"/>
  <c r="E58" i="12"/>
  <c r="D58" i="12"/>
  <c r="D301" i="15" s="1"/>
  <c r="C58" i="12"/>
  <c r="L57" i="12"/>
  <c r="K57" i="12"/>
  <c r="J57" i="12"/>
  <c r="K541" i="16" s="1"/>
  <c r="K543" i="16" s="1"/>
  <c r="I133" i="17" s="1"/>
  <c r="I57" i="12"/>
  <c r="J541" i="16" s="1"/>
  <c r="J543" i="16" s="1"/>
  <c r="H133" i="17" s="1"/>
  <c r="H57" i="12"/>
  <c r="G57" i="12"/>
  <c r="F57" i="12"/>
  <c r="G541" i="16" s="1"/>
  <c r="G543" i="16" s="1"/>
  <c r="E133" i="17" s="1"/>
  <c r="D57" i="12"/>
  <c r="C57" i="12"/>
  <c r="L56" i="12"/>
  <c r="M173" i="16" s="1"/>
  <c r="K56" i="12"/>
  <c r="J56" i="12"/>
  <c r="J293" i="15" s="1"/>
  <c r="I56" i="12"/>
  <c r="J173" i="16" s="1"/>
  <c r="J174" i="16" s="1"/>
  <c r="H132" i="17" s="1"/>
  <c r="H56" i="12"/>
  <c r="I173" i="16" s="1"/>
  <c r="I174" i="16" s="1"/>
  <c r="G132" i="17" s="1"/>
  <c r="G56" i="12"/>
  <c r="F56" i="12"/>
  <c r="D56" i="12"/>
  <c r="E173" i="16" s="1"/>
  <c r="E174" i="16" s="1"/>
  <c r="C56" i="12"/>
  <c r="L55" i="12"/>
  <c r="L278" i="15" s="1"/>
  <c r="K55" i="12"/>
  <c r="L63" i="16" s="1"/>
  <c r="J55" i="12"/>
  <c r="K63" i="16" s="1"/>
  <c r="I55" i="12"/>
  <c r="H55" i="12"/>
  <c r="H278" i="15" s="1"/>
  <c r="G55" i="12"/>
  <c r="H63" i="16" s="1"/>
  <c r="F55" i="12"/>
  <c r="G63" i="16" s="1"/>
  <c r="E55" i="12"/>
  <c r="D55" i="12"/>
  <c r="C55" i="12"/>
  <c r="D63" i="16" s="1"/>
  <c r="M54" i="12"/>
  <c r="N462" i="16" s="1"/>
  <c r="L54" i="12"/>
  <c r="M462" i="16" s="1"/>
  <c r="K54" i="12"/>
  <c r="J54" i="12"/>
  <c r="I54" i="12"/>
  <c r="J462" i="16" s="1"/>
  <c r="J463" i="16" s="1"/>
  <c r="H93" i="17" s="1"/>
  <c r="H54" i="12"/>
  <c r="I462" i="16" s="1"/>
  <c r="I463" i="16" s="1"/>
  <c r="G93" i="17" s="1"/>
  <c r="G54" i="12"/>
  <c r="F54" i="12"/>
  <c r="E54" i="12"/>
  <c r="F462" i="16" s="1"/>
  <c r="D54" i="12"/>
  <c r="E462" i="16" s="1"/>
  <c r="E463" i="16" s="1"/>
  <c r="C54" i="12"/>
  <c r="M53" i="12"/>
  <c r="L53" i="12"/>
  <c r="K53" i="12"/>
  <c r="J53" i="12"/>
  <c r="I53" i="12"/>
  <c r="H53" i="12"/>
  <c r="G53" i="12"/>
  <c r="F53" i="12"/>
  <c r="E53" i="12"/>
  <c r="D53" i="12"/>
  <c r="C53" i="12"/>
  <c r="K52" i="12"/>
  <c r="K261" i="15" s="1"/>
  <c r="J52" i="12"/>
  <c r="J261" i="15" s="1"/>
  <c r="I52" i="12"/>
  <c r="I261" i="15" s="1"/>
  <c r="H52" i="12"/>
  <c r="H261" i="15" s="1"/>
  <c r="G52" i="12"/>
  <c r="G261" i="15" s="1"/>
  <c r="F52" i="12"/>
  <c r="F261" i="15" s="1"/>
  <c r="E52" i="12"/>
  <c r="E261" i="15" s="1"/>
  <c r="D52" i="12"/>
  <c r="D261" i="15" s="1"/>
  <c r="C52" i="12"/>
  <c r="C261" i="15" s="1"/>
  <c r="M51" i="12"/>
  <c r="M252" i="15" s="1"/>
  <c r="L51" i="12"/>
  <c r="L252" i="15" s="1"/>
  <c r="K51" i="12"/>
  <c r="J51" i="12"/>
  <c r="J252" i="15" s="1"/>
  <c r="I51" i="12"/>
  <c r="I252" i="15" s="1"/>
  <c r="H51" i="12"/>
  <c r="H252" i="15" s="1"/>
  <c r="G51" i="12"/>
  <c r="G252" i="15" s="1"/>
  <c r="F51" i="12"/>
  <c r="F252" i="15" s="1"/>
  <c r="E51" i="12"/>
  <c r="E252" i="15" s="1"/>
  <c r="D51" i="12"/>
  <c r="D252" i="15" s="1"/>
  <c r="C51" i="12"/>
  <c r="L50" i="12"/>
  <c r="M160" i="16" s="1"/>
  <c r="K50" i="12"/>
  <c r="J50" i="12"/>
  <c r="I50" i="12"/>
  <c r="J160" i="16" s="1"/>
  <c r="J162" i="16" s="1"/>
  <c r="H66" i="17" s="1"/>
  <c r="H50" i="12"/>
  <c r="I160" i="16" s="1"/>
  <c r="I162" i="16" s="1"/>
  <c r="G66" i="17" s="1"/>
  <c r="G50" i="12"/>
  <c r="F50" i="12"/>
  <c r="E50" i="12"/>
  <c r="F160" i="16" s="1"/>
  <c r="D50" i="12"/>
  <c r="D243" i="15" s="1"/>
  <c r="C50" i="12"/>
  <c r="L49" i="12"/>
  <c r="K49" i="12"/>
  <c r="J49" i="12"/>
  <c r="K355" i="16" s="1"/>
  <c r="I49" i="12"/>
  <c r="J355" i="16" s="1"/>
  <c r="H49" i="12"/>
  <c r="G49" i="12"/>
  <c r="F49" i="12"/>
  <c r="G355" i="16" s="1"/>
  <c r="D49" i="12"/>
  <c r="C49" i="12"/>
  <c r="M48" i="12"/>
  <c r="L48" i="12"/>
  <c r="M486" i="16" s="1"/>
  <c r="K48" i="12"/>
  <c r="L486" i="16" s="1"/>
  <c r="L488" i="16" s="1"/>
  <c r="J56" i="17" s="1"/>
  <c r="J48" i="12"/>
  <c r="I48" i="12"/>
  <c r="H48" i="12"/>
  <c r="I486" i="16" s="1"/>
  <c r="I488" i="16" s="1"/>
  <c r="G56" i="17" s="1"/>
  <c r="G48" i="12"/>
  <c r="H486" i="16" s="1"/>
  <c r="H488" i="16" s="1"/>
  <c r="F48" i="12"/>
  <c r="E48" i="12"/>
  <c r="D48" i="12"/>
  <c r="E486" i="16" s="1"/>
  <c r="E488" i="16" s="1"/>
  <c r="C48" i="12"/>
  <c r="D486" i="16" s="1"/>
  <c r="D488" i="16" s="1"/>
  <c r="B56" i="17" s="1"/>
  <c r="M47" i="12"/>
  <c r="N402" i="16" s="1"/>
  <c r="L47" i="12"/>
  <c r="M402" i="16" s="1"/>
  <c r="K47" i="12"/>
  <c r="L402" i="16" s="1"/>
  <c r="L403" i="16" s="1"/>
  <c r="J39" i="17" s="1"/>
  <c r="J47" i="12"/>
  <c r="K402" i="16" s="1"/>
  <c r="K403" i="16" s="1"/>
  <c r="I39" i="17" s="1"/>
  <c r="I47" i="12"/>
  <c r="J402" i="16" s="1"/>
  <c r="J403" i="16" s="1"/>
  <c r="H39" i="17" s="1"/>
  <c r="H47" i="12"/>
  <c r="I402" i="16" s="1"/>
  <c r="I403" i="16" s="1"/>
  <c r="G39" i="17" s="1"/>
  <c r="G47" i="12"/>
  <c r="H402" i="16" s="1"/>
  <c r="H403" i="16" s="1"/>
  <c r="F47" i="12"/>
  <c r="G402" i="16" s="1"/>
  <c r="G403" i="16" s="1"/>
  <c r="E39" i="17" s="1"/>
  <c r="E47" i="12"/>
  <c r="F402" i="16" s="1"/>
  <c r="D47" i="12"/>
  <c r="E402" i="16" s="1"/>
  <c r="E403" i="16" s="1"/>
  <c r="C47" i="12"/>
  <c r="D402" i="16" s="1"/>
  <c r="D403" i="16" s="1"/>
  <c r="B39" i="17" s="1"/>
  <c r="L46" i="12"/>
  <c r="L218" i="15" s="1"/>
  <c r="K46" i="12"/>
  <c r="K218" i="15" s="1"/>
  <c r="J46" i="12"/>
  <c r="J218" i="15" s="1"/>
  <c r="I46" i="12"/>
  <c r="I218" i="15" s="1"/>
  <c r="H46" i="12"/>
  <c r="G46" i="12"/>
  <c r="G218" i="15" s="1"/>
  <c r="F46" i="12"/>
  <c r="F218" i="15" s="1"/>
  <c r="E46" i="12"/>
  <c r="E218" i="15" s="1"/>
  <c r="D46" i="12"/>
  <c r="D218" i="15" s="1"/>
  <c r="C46" i="12"/>
  <c r="C218" i="15" s="1"/>
  <c r="K45" i="12"/>
  <c r="L366" i="16" s="1"/>
  <c r="L368" i="16" s="1"/>
  <c r="J32" i="17" s="1"/>
  <c r="J45" i="12"/>
  <c r="J214" i="15" s="1"/>
  <c r="I45" i="12"/>
  <c r="I9" i="15" s="1"/>
  <c r="H45" i="12"/>
  <c r="I366" i="16" s="1"/>
  <c r="I368" i="16" s="1"/>
  <c r="G32" i="17" s="1"/>
  <c r="G45" i="12"/>
  <c r="H366" i="16" s="1"/>
  <c r="H368" i="16" s="1"/>
  <c r="F45" i="12"/>
  <c r="D45" i="12"/>
  <c r="E366" i="16" s="1"/>
  <c r="E368" i="16" s="1"/>
  <c r="C45" i="12"/>
  <c r="D366" i="16" s="1"/>
  <c r="D368" i="16" s="1"/>
  <c r="B32" i="17" s="1"/>
  <c r="L44" i="12"/>
  <c r="L209" i="15" s="1"/>
  <c r="K44" i="12"/>
  <c r="K209" i="15" s="1"/>
  <c r="J44" i="12"/>
  <c r="J209" i="15" s="1"/>
  <c r="I44" i="12"/>
  <c r="I209" i="15" s="1"/>
  <c r="H44" i="12"/>
  <c r="G44" i="12"/>
  <c r="G209" i="15" s="1"/>
  <c r="F44" i="12"/>
  <c r="F209" i="15" s="1"/>
  <c r="D44" i="12"/>
  <c r="D209" i="15" s="1"/>
  <c r="C44" i="12"/>
  <c r="C209" i="15" s="1"/>
  <c r="L43" i="12"/>
  <c r="K43" i="12"/>
  <c r="L498" i="16" s="1"/>
  <c r="L500" i="16" s="1"/>
  <c r="J29" i="17" s="1"/>
  <c r="J43" i="12"/>
  <c r="J207" i="15" s="1"/>
  <c r="I43" i="12"/>
  <c r="H43" i="12"/>
  <c r="G43" i="12"/>
  <c r="H498" i="16" s="1"/>
  <c r="H500" i="16" s="1"/>
  <c r="F43" i="12"/>
  <c r="G498" i="16" s="1"/>
  <c r="G500" i="16" s="1"/>
  <c r="E29" i="17" s="1"/>
  <c r="E43" i="12"/>
  <c r="D43" i="12"/>
  <c r="C43" i="12"/>
  <c r="D498" i="16" s="1"/>
  <c r="D500" i="16" s="1"/>
  <c r="B29" i="17" s="1"/>
  <c r="K42" i="12"/>
  <c r="K200" i="15" s="1"/>
  <c r="J42" i="12"/>
  <c r="J200" i="15" s="1"/>
  <c r="I42" i="12"/>
  <c r="I200" i="15" s="1"/>
  <c r="H42" i="12"/>
  <c r="H200" i="15" s="1"/>
  <c r="G42" i="12"/>
  <c r="G200" i="15" s="1"/>
  <c r="F42" i="12"/>
  <c r="F200" i="15" s="1"/>
  <c r="E42" i="12"/>
  <c r="E200" i="15" s="1"/>
  <c r="D42" i="12"/>
  <c r="D200" i="15" s="1"/>
  <c r="C42" i="12"/>
  <c r="C200" i="15" s="1"/>
  <c r="L41" i="12"/>
  <c r="L192" i="15" s="1"/>
  <c r="K41" i="12"/>
  <c r="L120" i="16" s="1"/>
  <c r="J41" i="12"/>
  <c r="I41" i="12"/>
  <c r="H41" i="12"/>
  <c r="G41" i="12"/>
  <c r="H120" i="16" s="1"/>
  <c r="F41" i="12"/>
  <c r="G120" i="16" s="1"/>
  <c r="D41" i="12"/>
  <c r="D192" i="15" s="1"/>
  <c r="C41" i="12"/>
  <c r="D120" i="16" s="1"/>
  <c r="L40" i="12"/>
  <c r="K40" i="12"/>
  <c r="L344" i="16" s="1"/>
  <c r="L346" i="16" s="1"/>
  <c r="J30" i="17" s="1"/>
  <c r="J40" i="12"/>
  <c r="K344" i="16" s="1"/>
  <c r="K346" i="16" s="1"/>
  <c r="I30" i="17" s="1"/>
  <c r="I40" i="12"/>
  <c r="I187" i="15" s="1"/>
  <c r="H40" i="12"/>
  <c r="G40" i="12"/>
  <c r="H344" i="16" s="1"/>
  <c r="H346" i="16" s="1"/>
  <c r="F40" i="12"/>
  <c r="G344" i="16" s="1"/>
  <c r="G346" i="16" s="1"/>
  <c r="E30" i="17" s="1"/>
  <c r="D40" i="12"/>
  <c r="C40" i="12"/>
  <c r="D344" i="16" s="1"/>
  <c r="D346" i="16" s="1"/>
  <c r="B30" i="17" s="1"/>
  <c r="K39" i="12"/>
  <c r="J39" i="12"/>
  <c r="K201" i="16" s="1"/>
  <c r="K203" i="16" s="1"/>
  <c r="I20" i="17" s="1"/>
  <c r="I39" i="12"/>
  <c r="J201" i="16" s="1"/>
  <c r="J203" i="16" s="1"/>
  <c r="H20" i="17" s="1"/>
  <c r="H39" i="12"/>
  <c r="H185" i="15" s="1"/>
  <c r="G39" i="12"/>
  <c r="F39" i="12"/>
  <c r="G201" i="16" s="1"/>
  <c r="G203" i="16" s="1"/>
  <c r="E20" i="17" s="1"/>
  <c r="E39" i="12"/>
  <c r="F201" i="16" s="1"/>
  <c r="D39" i="12"/>
  <c r="D185" i="15" s="1"/>
  <c r="C39" i="12"/>
  <c r="M38" i="12"/>
  <c r="N176" i="16" s="1"/>
  <c r="L38" i="12"/>
  <c r="M176" i="16" s="1"/>
  <c r="K38" i="12"/>
  <c r="J38" i="12"/>
  <c r="I38" i="12"/>
  <c r="J176" i="16" s="1"/>
  <c r="H38" i="12"/>
  <c r="H183" i="15" s="1"/>
  <c r="G38" i="12"/>
  <c r="F38" i="12"/>
  <c r="E38" i="12"/>
  <c r="F176" i="16" s="1"/>
  <c r="D38" i="12"/>
  <c r="E176" i="16" s="1"/>
  <c r="C38" i="12"/>
  <c r="M37" i="12"/>
  <c r="N427" i="16" s="1"/>
  <c r="L37" i="12"/>
  <c r="M427" i="16" s="1"/>
  <c r="K37" i="12"/>
  <c r="J37" i="12"/>
  <c r="I37" i="12"/>
  <c r="J427" i="16" s="1"/>
  <c r="J429" i="16" s="1"/>
  <c r="H38" i="17" s="1"/>
  <c r="H37" i="12"/>
  <c r="I427" i="16" s="1"/>
  <c r="I429" i="16" s="1"/>
  <c r="G38" i="17" s="1"/>
  <c r="G37" i="12"/>
  <c r="F37" i="12"/>
  <c r="E37" i="12"/>
  <c r="F427" i="16" s="1"/>
  <c r="D37" i="12"/>
  <c r="E427" i="16" s="1"/>
  <c r="E429" i="16" s="1"/>
  <c r="C37" i="12"/>
  <c r="L36" i="12"/>
  <c r="M235" i="16" s="1"/>
  <c r="K36" i="12"/>
  <c r="L235" i="16" s="1"/>
  <c r="L237" i="16" s="1"/>
  <c r="J42" i="17" s="1"/>
  <c r="J36" i="12"/>
  <c r="K235" i="16" s="1"/>
  <c r="K237" i="16" s="1"/>
  <c r="I42" i="17" s="1"/>
  <c r="I36" i="12"/>
  <c r="J235" i="16" s="1"/>
  <c r="J237" i="16" s="1"/>
  <c r="H42" i="17" s="1"/>
  <c r="H36" i="12"/>
  <c r="G36" i="12"/>
  <c r="H235" i="16" s="1"/>
  <c r="H237" i="16" s="1"/>
  <c r="F36" i="12"/>
  <c r="G235" i="16" s="1"/>
  <c r="G237" i="16" s="1"/>
  <c r="E42" i="17" s="1"/>
  <c r="E36" i="12"/>
  <c r="F235" i="16" s="1"/>
  <c r="D36" i="12"/>
  <c r="E235" i="16" s="1"/>
  <c r="E237" i="16" s="1"/>
  <c r="C36" i="12"/>
  <c r="D235" i="16" s="1"/>
  <c r="D237" i="16" s="1"/>
  <c r="B42" i="17" s="1"/>
  <c r="M35" i="12"/>
  <c r="M166" i="15" s="1"/>
  <c r="L35" i="12"/>
  <c r="K35" i="12"/>
  <c r="K166" i="15" s="1"/>
  <c r="J35" i="12"/>
  <c r="J166" i="15" s="1"/>
  <c r="I35" i="12"/>
  <c r="I166" i="15" s="1"/>
  <c r="H35" i="12"/>
  <c r="H166" i="15" s="1"/>
  <c r="G35" i="12"/>
  <c r="G166" i="15" s="1"/>
  <c r="F35" i="12"/>
  <c r="F166" i="15" s="1"/>
  <c r="E35" i="12"/>
  <c r="E166" i="15" s="1"/>
  <c r="D35" i="12"/>
  <c r="C35" i="12"/>
  <c r="C166" i="15" s="1"/>
  <c r="L34" i="12"/>
  <c r="L164" i="15" s="1"/>
  <c r="M330" i="16" s="1"/>
  <c r="K34" i="12"/>
  <c r="J34" i="12"/>
  <c r="J164" i="15" s="1"/>
  <c r="K330" i="16" s="1"/>
  <c r="K331" i="16" s="1"/>
  <c r="I52" i="17" s="1"/>
  <c r="I34" i="12"/>
  <c r="I164" i="15" s="1"/>
  <c r="J330" i="16" s="1"/>
  <c r="J331" i="16" s="1"/>
  <c r="H52" i="17" s="1"/>
  <c r="H34" i="12"/>
  <c r="H164" i="15" s="1"/>
  <c r="I330" i="16" s="1"/>
  <c r="I331" i="16" s="1"/>
  <c r="G52" i="17" s="1"/>
  <c r="G34" i="12"/>
  <c r="G164" i="15" s="1"/>
  <c r="H330" i="16" s="1"/>
  <c r="H331" i="16" s="1"/>
  <c r="F34" i="12"/>
  <c r="F164" i="15" s="1"/>
  <c r="G330" i="16" s="1"/>
  <c r="G331" i="16" s="1"/>
  <c r="E52" i="17" s="1"/>
  <c r="E34" i="12"/>
  <c r="E164" i="15" s="1"/>
  <c r="F330" i="16" s="1"/>
  <c r="D34" i="12"/>
  <c r="D164" i="15" s="1"/>
  <c r="E330" i="16" s="1"/>
  <c r="E331" i="16" s="1"/>
  <c r="C34" i="12"/>
  <c r="L33" i="12"/>
  <c r="K33" i="12"/>
  <c r="L395" i="16" s="1"/>
  <c r="J33" i="12"/>
  <c r="K395" i="16" s="1"/>
  <c r="I33" i="12"/>
  <c r="H33" i="12"/>
  <c r="G33" i="12"/>
  <c r="H395" i="16" s="1"/>
  <c r="F33" i="12"/>
  <c r="G395" i="16" s="1"/>
  <c r="G397" i="16" s="1"/>
  <c r="E41" i="17" s="1"/>
  <c r="E33" i="12"/>
  <c r="D33" i="12"/>
  <c r="C33" i="12"/>
  <c r="D395" i="16" s="1"/>
  <c r="L32" i="12"/>
  <c r="K32" i="12"/>
  <c r="L142" i="16" s="1"/>
  <c r="J32" i="12"/>
  <c r="K142" i="16" s="1"/>
  <c r="I32" i="12"/>
  <c r="H32" i="12"/>
  <c r="G32" i="12"/>
  <c r="G153" i="15" s="1"/>
  <c r="F32" i="12"/>
  <c r="G142" i="16" s="1"/>
  <c r="D32" i="12"/>
  <c r="C32" i="12"/>
  <c r="D142" i="16" s="1"/>
  <c r="L31" i="12"/>
  <c r="M265" i="16" s="1"/>
  <c r="K31" i="12"/>
  <c r="J31" i="12"/>
  <c r="I31" i="12"/>
  <c r="J265" i="16" s="1"/>
  <c r="J267" i="16" s="1"/>
  <c r="H31" i="17" s="1"/>
  <c r="H31" i="12"/>
  <c r="I265" i="16" s="1"/>
  <c r="G31" i="12"/>
  <c r="G147" i="15" s="1"/>
  <c r="F31" i="12"/>
  <c r="D31" i="12"/>
  <c r="E265" i="16" s="1"/>
  <c r="C31" i="12"/>
  <c r="M30" i="12"/>
  <c r="L30" i="12"/>
  <c r="M275" i="16" s="1"/>
  <c r="K36" i="17" s="1"/>
  <c r="K30" i="12"/>
  <c r="K146" i="15" s="1"/>
  <c r="J30" i="12"/>
  <c r="J146" i="15" s="1"/>
  <c r="I30" i="12"/>
  <c r="I146" i="15" s="1"/>
  <c r="H30" i="12"/>
  <c r="H146" i="15" s="1"/>
  <c r="G30" i="12"/>
  <c r="G146" i="15" s="1"/>
  <c r="F30" i="12"/>
  <c r="F146" i="15" s="1"/>
  <c r="E30" i="12"/>
  <c r="E146" i="15" s="1"/>
  <c r="D30" i="12"/>
  <c r="C30" i="12"/>
  <c r="C146" i="15" s="1"/>
  <c r="L29" i="12"/>
  <c r="K29" i="12"/>
  <c r="L316" i="16" s="1"/>
  <c r="L318" i="16" s="1"/>
  <c r="J28" i="17" s="1"/>
  <c r="J29" i="12"/>
  <c r="K316" i="16" s="1"/>
  <c r="K318" i="16" s="1"/>
  <c r="I28" i="17" s="1"/>
  <c r="I29" i="12"/>
  <c r="H29" i="12"/>
  <c r="H144" i="15" s="1"/>
  <c r="G29" i="12"/>
  <c r="H316" i="16" s="1"/>
  <c r="H318" i="16" s="1"/>
  <c r="F29" i="12"/>
  <c r="G316" i="16" s="1"/>
  <c r="G318" i="16" s="1"/>
  <c r="E28" i="17" s="1"/>
  <c r="E29" i="12"/>
  <c r="D29" i="12"/>
  <c r="C29" i="12"/>
  <c r="D316" i="16" s="1"/>
  <c r="D318" i="16" s="1"/>
  <c r="B28" i="17" s="1"/>
  <c r="M28" i="12"/>
  <c r="L28" i="12"/>
  <c r="M51" i="16" s="1"/>
  <c r="K28" i="12"/>
  <c r="L51" i="16" s="1"/>
  <c r="J28" i="12"/>
  <c r="I28" i="12"/>
  <c r="H28" i="12"/>
  <c r="I51" i="16" s="1"/>
  <c r="G28" i="12"/>
  <c r="H51" i="16" s="1"/>
  <c r="F28" i="12"/>
  <c r="E28" i="12"/>
  <c r="E140" i="15" s="1"/>
  <c r="D28" i="12"/>
  <c r="E51" i="16" s="1"/>
  <c r="C28" i="12"/>
  <c r="D51" i="16" s="1"/>
  <c r="M27" i="12"/>
  <c r="M128" i="15" s="1"/>
  <c r="L27" i="12"/>
  <c r="L128" i="15" s="1"/>
  <c r="K27" i="12"/>
  <c r="K128" i="15" s="1"/>
  <c r="J27" i="12"/>
  <c r="J128" i="15" s="1"/>
  <c r="I27" i="12"/>
  <c r="I128" i="15" s="1"/>
  <c r="H27" i="12"/>
  <c r="G27" i="12"/>
  <c r="G128" i="15" s="1"/>
  <c r="F27" i="12"/>
  <c r="F128" i="15" s="1"/>
  <c r="E27" i="12"/>
  <c r="E128" i="15" s="1"/>
  <c r="D27" i="12"/>
  <c r="D128" i="15" s="1"/>
  <c r="C27" i="12"/>
  <c r="C128" i="15" s="1"/>
  <c r="M26" i="12"/>
  <c r="L26" i="12"/>
  <c r="K26" i="12"/>
  <c r="L545" i="16" s="1"/>
  <c r="L547" i="16" s="1"/>
  <c r="J25" i="17" s="1"/>
  <c r="J26" i="12"/>
  <c r="K545" i="16" s="1"/>
  <c r="K547" i="16" s="1"/>
  <c r="I25" i="17" s="1"/>
  <c r="I26" i="12"/>
  <c r="H26" i="12"/>
  <c r="G26" i="12"/>
  <c r="H545" i="16" s="1"/>
  <c r="H547" i="16" s="1"/>
  <c r="F26" i="12"/>
  <c r="G545" i="16" s="1"/>
  <c r="G547" i="16" s="1"/>
  <c r="E25" i="17" s="1"/>
  <c r="E26" i="12"/>
  <c r="D26" i="12"/>
  <c r="C26" i="12"/>
  <c r="D545" i="16" s="1"/>
  <c r="D547" i="16" s="1"/>
  <c r="B25" i="17" s="1"/>
  <c r="L25" i="12"/>
  <c r="K25" i="12"/>
  <c r="K123" i="15" s="1"/>
  <c r="J25" i="12"/>
  <c r="K124" i="16" s="1"/>
  <c r="I25" i="12"/>
  <c r="H25" i="12"/>
  <c r="G25" i="12"/>
  <c r="F25" i="12"/>
  <c r="G124" i="16" s="1"/>
  <c r="E25" i="12"/>
  <c r="F124" i="16" s="1"/>
  <c r="D25" i="12"/>
  <c r="C25" i="12"/>
  <c r="C123" i="15" s="1"/>
  <c r="M24" i="12"/>
  <c r="L24" i="12"/>
  <c r="K24" i="12"/>
  <c r="L184" i="16" s="1"/>
  <c r="L186" i="16" s="1"/>
  <c r="J10" i="17" s="1"/>
  <c r="J24" i="12"/>
  <c r="K184" i="16" s="1"/>
  <c r="K186" i="16" s="1"/>
  <c r="I10" i="17" s="1"/>
  <c r="I24" i="12"/>
  <c r="H24" i="12"/>
  <c r="G24" i="12"/>
  <c r="H184" i="16" s="1"/>
  <c r="H186" i="16" s="1"/>
  <c r="F24" i="12"/>
  <c r="G184" i="16" s="1"/>
  <c r="G186" i="16" s="1"/>
  <c r="E10" i="17" s="1"/>
  <c r="E24" i="12"/>
  <c r="D24" i="12"/>
  <c r="C24" i="12"/>
  <c r="D184" i="16" s="1"/>
  <c r="D186" i="16" s="1"/>
  <c r="B10" i="17" s="1"/>
  <c r="L23" i="12"/>
  <c r="L116" i="15" s="1"/>
  <c r="K23" i="12"/>
  <c r="J23" i="12"/>
  <c r="I23" i="12"/>
  <c r="J225" i="16" s="1"/>
  <c r="J227" i="16" s="1"/>
  <c r="H37" i="17" s="1"/>
  <c r="H23" i="12"/>
  <c r="G23" i="12"/>
  <c r="F23" i="12"/>
  <c r="D23" i="12"/>
  <c r="E225" i="16" s="1"/>
  <c r="E227" i="16" s="1"/>
  <c r="C23" i="12"/>
  <c r="K22" i="12"/>
  <c r="L277" i="16" s="1"/>
  <c r="L278" i="16" s="1"/>
  <c r="J58" i="17" s="1"/>
  <c r="J22" i="12"/>
  <c r="K277" i="16" s="1"/>
  <c r="K278" i="16" s="1"/>
  <c r="I58" i="17" s="1"/>
  <c r="I22" i="12"/>
  <c r="H22" i="12"/>
  <c r="G22" i="12"/>
  <c r="H277" i="16" s="1"/>
  <c r="H278" i="16" s="1"/>
  <c r="F22" i="12"/>
  <c r="G277" i="16" s="1"/>
  <c r="G278" i="16" s="1"/>
  <c r="E58" i="17" s="1"/>
  <c r="E22" i="12"/>
  <c r="D22" i="12"/>
  <c r="C22" i="12"/>
  <c r="D277" i="16" s="1"/>
  <c r="D278" i="16" s="1"/>
  <c r="L21" i="12"/>
  <c r="K21" i="12"/>
  <c r="L273" i="16" s="1"/>
  <c r="L275" i="16" s="1"/>
  <c r="J36" i="17" s="1"/>
  <c r="J21" i="12"/>
  <c r="K273" i="16" s="1"/>
  <c r="K275" i="16" s="1"/>
  <c r="I36" i="17" s="1"/>
  <c r="I21" i="12"/>
  <c r="H21" i="12"/>
  <c r="G21" i="12"/>
  <c r="H273" i="16" s="1"/>
  <c r="H275" i="16" s="1"/>
  <c r="F36" i="17" s="1"/>
  <c r="F21" i="12"/>
  <c r="G273" i="16" s="1"/>
  <c r="G275" i="16" s="1"/>
  <c r="E36" i="17" s="1"/>
  <c r="E21" i="12"/>
  <c r="D21" i="12"/>
  <c r="C21" i="12"/>
  <c r="D273" i="16" s="1"/>
  <c r="D275" i="16" s="1"/>
  <c r="B36" i="17" s="1"/>
  <c r="L20" i="12"/>
  <c r="M351" i="16" s="1"/>
  <c r="K20" i="12"/>
  <c r="J20" i="12"/>
  <c r="I20" i="12"/>
  <c r="J351" i="16" s="1"/>
  <c r="H20" i="12"/>
  <c r="I351" i="16" s="1"/>
  <c r="G20" i="12"/>
  <c r="F20" i="12"/>
  <c r="E20" i="12"/>
  <c r="F351" i="16" s="1"/>
  <c r="D20" i="12"/>
  <c r="E351" i="16" s="1"/>
  <c r="C20" i="12"/>
  <c r="K19" i="12"/>
  <c r="L564" i="16" s="1"/>
  <c r="J19" i="12"/>
  <c r="K564" i="16" s="1"/>
  <c r="I19" i="12"/>
  <c r="H19" i="12"/>
  <c r="G19" i="12"/>
  <c r="H564" i="16" s="1"/>
  <c r="F19" i="12"/>
  <c r="G564" i="16" s="1"/>
  <c r="E19" i="12"/>
  <c r="D19" i="12"/>
  <c r="C19" i="12"/>
  <c r="D564" i="16" s="1"/>
  <c r="L18" i="12"/>
  <c r="K18" i="12"/>
  <c r="K89" i="15" s="1"/>
  <c r="J18" i="12"/>
  <c r="K239" i="16" s="1"/>
  <c r="K241" i="16" s="1"/>
  <c r="I33" i="17" s="1"/>
  <c r="I18" i="12"/>
  <c r="J239" i="16" s="1"/>
  <c r="J241" i="16" s="1"/>
  <c r="H33" i="17" s="1"/>
  <c r="H18" i="12"/>
  <c r="G18" i="12"/>
  <c r="G89" i="15" s="1"/>
  <c r="F18" i="12"/>
  <c r="G239" i="16" s="1"/>
  <c r="G241" i="16" s="1"/>
  <c r="E33" i="17" s="1"/>
  <c r="E18" i="12"/>
  <c r="F239" i="16" s="1"/>
  <c r="D18" i="12"/>
  <c r="C18" i="12"/>
  <c r="L17" i="12"/>
  <c r="M24" i="16" s="1"/>
  <c r="K17" i="12"/>
  <c r="L24" i="16" s="1"/>
  <c r="J17" i="12"/>
  <c r="I17" i="12"/>
  <c r="I86" i="15" s="1"/>
  <c r="H17" i="12"/>
  <c r="I24" i="16" s="1"/>
  <c r="I26" i="16" s="1"/>
  <c r="G15" i="17" s="1"/>
  <c r="G17" i="12"/>
  <c r="H24" i="16" s="1"/>
  <c r="H26" i="16" s="1"/>
  <c r="F17" i="12"/>
  <c r="E17" i="12"/>
  <c r="D17" i="12"/>
  <c r="E24" i="16" s="1"/>
  <c r="E26" i="16" s="1"/>
  <c r="C17" i="12"/>
  <c r="D24" i="16" s="1"/>
  <c r="L16" i="12"/>
  <c r="M166" i="16" s="1"/>
  <c r="K16" i="12"/>
  <c r="J16" i="12"/>
  <c r="I16" i="12"/>
  <c r="J166" i="16" s="1"/>
  <c r="J168" i="16" s="1"/>
  <c r="H47" i="17" s="1"/>
  <c r="H16" i="12"/>
  <c r="I166" i="16" s="1"/>
  <c r="G16" i="12"/>
  <c r="F16" i="12"/>
  <c r="D16" i="12"/>
  <c r="E166" i="16" s="1"/>
  <c r="E168" i="16" s="1"/>
  <c r="C16" i="12"/>
  <c r="L15" i="12"/>
  <c r="M191" i="16" s="1"/>
  <c r="K15" i="12"/>
  <c r="L191" i="16" s="1"/>
  <c r="J15" i="12"/>
  <c r="K191" i="16" s="1"/>
  <c r="K193" i="16" s="1"/>
  <c r="I59" i="17" s="1"/>
  <c r="I15" i="12"/>
  <c r="J191" i="16" s="1"/>
  <c r="J193" i="16" s="1"/>
  <c r="H59" i="17" s="1"/>
  <c r="H15" i="12"/>
  <c r="I191" i="16" s="1"/>
  <c r="I193" i="16" s="1"/>
  <c r="G59" i="17" s="1"/>
  <c r="G15" i="12"/>
  <c r="H191" i="16" s="1"/>
  <c r="F15" i="12"/>
  <c r="G191" i="16" s="1"/>
  <c r="G193" i="16" s="1"/>
  <c r="E59" i="17" s="1"/>
  <c r="E15" i="12"/>
  <c r="F191" i="16" s="1"/>
  <c r="D15" i="12"/>
  <c r="E191" i="16" s="1"/>
  <c r="E193" i="16" s="1"/>
  <c r="C15" i="12"/>
  <c r="D191" i="16" s="1"/>
  <c r="D193" i="16" s="1"/>
  <c r="B59" i="17" s="1"/>
  <c r="L14" i="12"/>
  <c r="K14" i="12"/>
  <c r="J14" i="12"/>
  <c r="K513" i="16" s="1"/>
  <c r="K515" i="16" s="1"/>
  <c r="I12" i="17" s="1"/>
  <c r="I14" i="12"/>
  <c r="J513" i="16" s="1"/>
  <c r="J515" i="16" s="1"/>
  <c r="H12" i="17" s="1"/>
  <c r="H14" i="12"/>
  <c r="G14" i="12"/>
  <c r="F14" i="12"/>
  <c r="G513" i="16" s="1"/>
  <c r="G515" i="16" s="1"/>
  <c r="E12" i="17" s="1"/>
  <c r="E14" i="12"/>
  <c r="F513" i="16" s="1"/>
  <c r="D14" i="12"/>
  <c r="C14" i="12"/>
  <c r="M13" i="12"/>
  <c r="L13" i="12"/>
  <c r="M306" i="16" s="1"/>
  <c r="K13" i="12"/>
  <c r="L306" i="16" s="1"/>
  <c r="L307" i="16" s="1"/>
  <c r="J34" i="17" s="1"/>
  <c r="J13" i="12"/>
  <c r="I13" i="12"/>
  <c r="H13" i="12"/>
  <c r="I306" i="16" s="1"/>
  <c r="I307" i="16" s="1"/>
  <c r="G34" i="17" s="1"/>
  <c r="G13" i="12"/>
  <c r="H306" i="16" s="1"/>
  <c r="H307" i="16" s="1"/>
  <c r="F13" i="12"/>
  <c r="E13" i="12"/>
  <c r="D13" i="12"/>
  <c r="E306" i="16" s="1"/>
  <c r="E307" i="16" s="1"/>
  <c r="C13" i="12"/>
  <c r="D306" i="16" s="1"/>
  <c r="D307" i="16" s="1"/>
  <c r="B34" i="17" s="1"/>
  <c r="K12" i="12"/>
  <c r="L114" i="16" s="1"/>
  <c r="J12" i="12"/>
  <c r="K114" i="16" s="1"/>
  <c r="I12" i="12"/>
  <c r="H12" i="12"/>
  <c r="G12" i="12"/>
  <c r="G63" i="15" s="1"/>
  <c r="F12" i="12"/>
  <c r="G114" i="16" s="1"/>
  <c r="E12" i="12"/>
  <c r="E63" i="15" s="1"/>
  <c r="D12" i="12"/>
  <c r="E114" i="16" s="1"/>
  <c r="C12" i="12"/>
  <c r="D114" i="16" s="1"/>
  <c r="L11" i="12"/>
  <c r="L59" i="15" s="1"/>
  <c r="K11" i="12"/>
  <c r="K59" i="15" s="1"/>
  <c r="J11" i="12"/>
  <c r="J59" i="15" s="1"/>
  <c r="I11" i="12"/>
  <c r="H11" i="12"/>
  <c r="H59" i="15" s="1"/>
  <c r="G11" i="12"/>
  <c r="G59" i="15" s="1"/>
  <c r="F11" i="12"/>
  <c r="F59" i="15" s="1"/>
  <c r="E11" i="12"/>
  <c r="E59" i="15" s="1"/>
  <c r="D11" i="12"/>
  <c r="C11" i="12"/>
  <c r="C59" i="15" s="1"/>
  <c r="M10" i="12"/>
  <c r="M57" i="15" s="1"/>
  <c r="L10" i="12"/>
  <c r="M29" i="16" s="1"/>
  <c r="K10" i="12"/>
  <c r="L29" i="16" s="1"/>
  <c r="L31" i="16" s="1"/>
  <c r="J9" i="17" s="1"/>
  <c r="J10" i="12"/>
  <c r="K29" i="16" s="1"/>
  <c r="I10" i="12"/>
  <c r="I57" i="15" s="1"/>
  <c r="H10" i="12"/>
  <c r="I29" i="16" s="1"/>
  <c r="I31" i="16" s="1"/>
  <c r="G9" i="17" s="1"/>
  <c r="G10" i="12"/>
  <c r="H29" i="16" s="1"/>
  <c r="H31" i="16" s="1"/>
  <c r="F10" i="12"/>
  <c r="G29" i="16" s="1"/>
  <c r="E10" i="12"/>
  <c r="D10" i="12"/>
  <c r="E29" i="16" s="1"/>
  <c r="E31" i="16" s="1"/>
  <c r="C10" i="12"/>
  <c r="D29" i="16" s="1"/>
  <c r="D31" i="16" s="1"/>
  <c r="B9" i="17" s="1"/>
  <c r="L9" i="12"/>
  <c r="K9" i="12"/>
  <c r="K45" i="15" s="1"/>
  <c r="J9" i="12"/>
  <c r="I9" i="12"/>
  <c r="I45" i="15" s="1"/>
  <c r="H9" i="12"/>
  <c r="H45" i="15" s="1"/>
  <c r="G9" i="12"/>
  <c r="G45" i="15" s="1"/>
  <c r="F9" i="12"/>
  <c r="D9" i="12"/>
  <c r="D45" i="15" s="1"/>
  <c r="C9" i="12"/>
  <c r="C45" i="15" s="1"/>
  <c r="L8" i="12"/>
  <c r="M408" i="16" s="1"/>
  <c r="K8" i="12"/>
  <c r="L408" i="16" s="1"/>
  <c r="L410" i="16" s="1"/>
  <c r="J13" i="17" s="1"/>
  <c r="J8" i="12"/>
  <c r="K408" i="16" s="1"/>
  <c r="K410" i="16" s="1"/>
  <c r="I13" i="17" s="1"/>
  <c r="I8" i="12"/>
  <c r="J408" i="16" s="1"/>
  <c r="J410" i="16" s="1"/>
  <c r="H13" i="17" s="1"/>
  <c r="H8" i="12"/>
  <c r="I408" i="16" s="1"/>
  <c r="G8" i="12"/>
  <c r="H408" i="16" s="1"/>
  <c r="H410" i="16" s="1"/>
  <c r="F8" i="12"/>
  <c r="G408" i="16" s="1"/>
  <c r="G410" i="16" s="1"/>
  <c r="E13" i="17" s="1"/>
  <c r="E8" i="12"/>
  <c r="F408" i="16" s="1"/>
  <c r="D8" i="12"/>
  <c r="E408" i="16" s="1"/>
  <c r="E410" i="16" s="1"/>
  <c r="C8" i="12"/>
  <c r="D408" i="16" s="1"/>
  <c r="D410" i="16" s="1"/>
  <c r="B13" i="17" s="1"/>
  <c r="L7" i="12"/>
  <c r="M231" i="16" s="1"/>
  <c r="K7" i="12"/>
  <c r="L231" i="16" s="1"/>
  <c r="J7" i="12"/>
  <c r="K231" i="16" s="1"/>
  <c r="I7" i="12"/>
  <c r="I28" i="15" s="1"/>
  <c r="H7" i="12"/>
  <c r="I231" i="16" s="1"/>
  <c r="G7" i="12"/>
  <c r="H231" i="16" s="1"/>
  <c r="F7" i="12"/>
  <c r="G231" i="16" s="1"/>
  <c r="E7" i="12"/>
  <c r="F231" i="16" s="1"/>
  <c r="D7" i="12"/>
  <c r="E231" i="16" s="1"/>
  <c r="C7" i="12"/>
  <c r="D231" i="16" s="1"/>
  <c r="K6" i="12"/>
  <c r="K23" i="15" s="1"/>
  <c r="J6" i="12"/>
  <c r="J23" i="15" s="1"/>
  <c r="I6" i="12"/>
  <c r="I23" i="15" s="1"/>
  <c r="H6" i="12"/>
  <c r="G6" i="12"/>
  <c r="G23" i="15" s="1"/>
  <c r="F6" i="12"/>
  <c r="F23" i="15" s="1"/>
  <c r="E6" i="12"/>
  <c r="E23" i="15" s="1"/>
  <c r="D6" i="12"/>
  <c r="C6" i="12"/>
  <c r="C23" i="15" s="1"/>
  <c r="M5" i="12"/>
  <c r="N441" i="16" s="1"/>
  <c r="L5" i="12"/>
  <c r="M441" i="16" s="1"/>
  <c r="K5" i="12"/>
  <c r="L441" i="16" s="1"/>
  <c r="L443" i="16" s="1"/>
  <c r="J3" i="17" s="1"/>
  <c r="J5" i="12"/>
  <c r="K441" i="16" s="1"/>
  <c r="K443" i="16" s="1"/>
  <c r="I3" i="17" s="1"/>
  <c r="I5" i="12"/>
  <c r="J441" i="16" s="1"/>
  <c r="J443" i="16" s="1"/>
  <c r="H3" i="17" s="1"/>
  <c r="H5" i="12"/>
  <c r="I441" i="16" s="1"/>
  <c r="I443" i="16" s="1"/>
  <c r="G3" i="17" s="1"/>
  <c r="G5" i="12"/>
  <c r="H441" i="16" s="1"/>
  <c r="H443" i="16" s="1"/>
  <c r="F5" i="12"/>
  <c r="G441" i="16" s="1"/>
  <c r="G443" i="16" s="1"/>
  <c r="E3" i="17" s="1"/>
  <c r="E5" i="12"/>
  <c r="F441" i="16" s="1"/>
  <c r="D5" i="12"/>
  <c r="E441" i="16" s="1"/>
  <c r="C5" i="12"/>
  <c r="D441" i="16" s="1"/>
  <c r="D443" i="16" s="1"/>
  <c r="B3" i="17" s="1"/>
  <c r="K4" i="12"/>
  <c r="K13" i="15" s="1"/>
  <c r="J4" i="12"/>
  <c r="I4" i="12"/>
  <c r="I13" i="15" s="1"/>
  <c r="H4" i="12"/>
  <c r="H13" i="15" s="1"/>
  <c r="G4" i="12"/>
  <c r="G13" i="15" s="1"/>
  <c r="F4" i="12"/>
  <c r="E4" i="12"/>
  <c r="E13" i="15" s="1"/>
  <c r="D4" i="12"/>
  <c r="D13" i="15" s="1"/>
  <c r="C4" i="12"/>
  <c r="C13" i="15" s="1"/>
  <c r="M3" i="12"/>
  <c r="N106" i="16" s="1"/>
  <c r="L3" i="12"/>
  <c r="M106" i="16" s="1"/>
  <c r="K3" i="12"/>
  <c r="L106" i="16" s="1"/>
  <c r="L108" i="16" s="1"/>
  <c r="J2" i="17" s="1"/>
  <c r="J3" i="12"/>
  <c r="K106" i="16" s="1"/>
  <c r="K108" i="16" s="1"/>
  <c r="I2" i="17" s="1"/>
  <c r="I3" i="12"/>
  <c r="J106" i="16" s="1"/>
  <c r="J108" i="16" s="1"/>
  <c r="H2" i="17" s="1"/>
  <c r="H3" i="12"/>
  <c r="I106" i="16" s="1"/>
  <c r="I108" i="16" s="1"/>
  <c r="G2" i="17" s="1"/>
  <c r="G3" i="12"/>
  <c r="H106" i="16" s="1"/>
  <c r="F3" i="12"/>
  <c r="G106" i="16" s="1"/>
  <c r="G108" i="16" s="1"/>
  <c r="E2" i="17" s="1"/>
  <c r="E3" i="12"/>
  <c r="F106" i="16" s="1"/>
  <c r="D3" i="12"/>
  <c r="E106" i="16" s="1"/>
  <c r="E108" i="16" s="1"/>
  <c r="C3" i="12"/>
  <c r="D106" i="16" s="1"/>
  <c r="D108" i="16" s="1"/>
  <c r="B2" i="17" s="1"/>
  <c r="L40" i="11"/>
  <c r="K40" i="11"/>
  <c r="D40" i="11"/>
  <c r="K39" i="11"/>
  <c r="L39" i="11" s="1"/>
  <c r="D39" i="11"/>
  <c r="K38" i="11"/>
  <c r="D38" i="11"/>
  <c r="L38" i="11" s="1"/>
  <c r="L37" i="11"/>
  <c r="K37" i="11"/>
  <c r="D37" i="11"/>
  <c r="L36" i="11"/>
  <c r="K36" i="11"/>
  <c r="D36" i="11"/>
  <c r="K35" i="11"/>
  <c r="L35" i="11" s="1"/>
  <c r="D35" i="11"/>
  <c r="K34" i="11"/>
  <c r="D34" i="11"/>
  <c r="L34" i="11" s="1"/>
  <c r="L33" i="11"/>
  <c r="K33" i="11"/>
  <c r="D33" i="11"/>
  <c r="L32" i="11"/>
  <c r="K32" i="11"/>
  <c r="D32" i="11"/>
  <c r="K31" i="11"/>
  <c r="L31" i="11" s="1"/>
  <c r="D31" i="11"/>
  <c r="K30" i="11"/>
  <c r="D30" i="11"/>
  <c r="L30" i="11" s="1"/>
  <c r="L29" i="11"/>
  <c r="K29" i="11"/>
  <c r="D29" i="11"/>
  <c r="L28" i="11"/>
  <c r="K28" i="11"/>
  <c r="D28" i="11"/>
  <c r="K27" i="11"/>
  <c r="L217" i="15" s="1"/>
  <c r="D27" i="11"/>
  <c r="E217" i="15" s="1"/>
  <c r="K26" i="11"/>
  <c r="D26" i="11"/>
  <c r="L26" i="11" s="1"/>
  <c r="L25" i="11"/>
  <c r="K25" i="11"/>
  <c r="D25" i="11"/>
  <c r="L24" i="11"/>
  <c r="K24" i="11"/>
  <c r="D24" i="11"/>
  <c r="K23" i="11"/>
  <c r="L23" i="11" s="1"/>
  <c r="D23" i="11"/>
  <c r="K22" i="11"/>
  <c r="D22" i="11"/>
  <c r="L22" i="11" s="1"/>
  <c r="L21" i="11"/>
  <c r="K21" i="11"/>
  <c r="D21" i="11"/>
  <c r="L20" i="11"/>
  <c r="K20" i="11"/>
  <c r="D20" i="11"/>
  <c r="K19" i="11"/>
  <c r="L19" i="11" s="1"/>
  <c r="D19" i="11"/>
  <c r="K18" i="11"/>
  <c r="D18" i="11"/>
  <c r="L18" i="11" s="1"/>
  <c r="L17" i="11"/>
  <c r="K17" i="11"/>
  <c r="D17" i="11"/>
  <c r="L16" i="11"/>
  <c r="K16" i="11"/>
  <c r="D16" i="11"/>
  <c r="K15" i="11"/>
  <c r="L15" i="11" s="1"/>
  <c r="D15" i="11"/>
  <c r="K14" i="11"/>
  <c r="D14" i="11"/>
  <c r="L14" i="11" s="1"/>
  <c r="L13" i="11"/>
  <c r="K13" i="11"/>
  <c r="D13" i="11"/>
  <c r="L12" i="11"/>
  <c r="K12" i="11"/>
  <c r="D12" i="11"/>
  <c r="K11" i="11"/>
  <c r="L11" i="11" s="1"/>
  <c r="D11" i="11"/>
  <c r="K10" i="11"/>
  <c r="D10" i="11"/>
  <c r="L10" i="11" s="1"/>
  <c r="L9" i="11"/>
  <c r="K9" i="11"/>
  <c r="D9" i="11"/>
  <c r="L8" i="11"/>
  <c r="K8" i="11"/>
  <c r="D8" i="11"/>
  <c r="K7" i="11"/>
  <c r="L7" i="11" s="1"/>
  <c r="D7" i="11"/>
  <c r="K6" i="11"/>
  <c r="D6" i="11"/>
  <c r="L6" i="11" s="1"/>
  <c r="L5" i="11"/>
  <c r="K5" i="11"/>
  <c r="D5" i="11"/>
  <c r="L4" i="11"/>
  <c r="K4" i="11"/>
  <c r="D4" i="11"/>
  <c r="K3" i="11"/>
  <c r="L3" i="11" s="1"/>
  <c r="D3" i="11"/>
  <c r="K25" i="10"/>
  <c r="D25" i="10"/>
  <c r="L25" i="10" s="1"/>
  <c r="L24" i="10"/>
  <c r="K24" i="10"/>
  <c r="D24" i="10"/>
  <c r="L23" i="10"/>
  <c r="K23" i="10"/>
  <c r="D23" i="10"/>
  <c r="K22" i="10"/>
  <c r="L22" i="10" s="1"/>
  <c r="D22" i="10"/>
  <c r="K21" i="10"/>
  <c r="D21" i="10"/>
  <c r="L21" i="10" s="1"/>
  <c r="L20" i="10"/>
  <c r="K20" i="10"/>
  <c r="D20" i="10"/>
  <c r="L19" i="10"/>
  <c r="K19" i="10"/>
  <c r="D19" i="10"/>
  <c r="K18" i="10"/>
  <c r="L18" i="10" s="1"/>
  <c r="D18" i="10"/>
  <c r="K17" i="10"/>
  <c r="D17" i="10"/>
  <c r="L17" i="10" s="1"/>
  <c r="L16" i="10"/>
  <c r="K16" i="10"/>
  <c r="D16" i="10"/>
  <c r="L15" i="10"/>
  <c r="K15" i="10"/>
  <c r="D15" i="10"/>
  <c r="K14" i="10"/>
  <c r="L14" i="10" s="1"/>
  <c r="D14" i="10"/>
  <c r="K13" i="10"/>
  <c r="D13" i="10"/>
  <c r="L13" i="10" s="1"/>
  <c r="L12" i="10"/>
  <c r="K12" i="10"/>
  <c r="D12" i="10"/>
  <c r="L11" i="10"/>
  <c r="K11" i="10"/>
  <c r="D11" i="10"/>
  <c r="E138" i="15" s="1"/>
  <c r="M138" i="15" s="1"/>
  <c r="K10" i="10"/>
  <c r="L10" i="10" s="1"/>
  <c r="D10" i="10"/>
  <c r="K9" i="10"/>
  <c r="D9" i="10"/>
  <c r="L9" i="10" s="1"/>
  <c r="L8" i="10"/>
  <c r="K8" i="10"/>
  <c r="D8" i="10"/>
  <c r="L7" i="10"/>
  <c r="K7" i="10"/>
  <c r="D7" i="10"/>
  <c r="K6" i="10"/>
  <c r="L6" i="10" s="1"/>
  <c r="D6" i="10"/>
  <c r="K5" i="10"/>
  <c r="D5" i="10"/>
  <c r="L5" i="10" s="1"/>
  <c r="L4" i="10"/>
  <c r="K4" i="10"/>
  <c r="D4" i="10"/>
  <c r="L3" i="10"/>
  <c r="K3" i="10"/>
  <c r="D3" i="10"/>
  <c r="K23" i="9"/>
  <c r="L23" i="9" s="1"/>
  <c r="D23" i="9"/>
  <c r="K22" i="9"/>
  <c r="D22" i="9"/>
  <c r="L22" i="9" s="1"/>
  <c r="L21" i="9"/>
  <c r="K21" i="9"/>
  <c r="D21" i="9"/>
  <c r="L20" i="9"/>
  <c r="K20" i="9"/>
  <c r="D20" i="9"/>
  <c r="K19" i="9"/>
  <c r="L19" i="9" s="1"/>
  <c r="D19" i="9"/>
  <c r="K18" i="9"/>
  <c r="D18" i="9"/>
  <c r="L18" i="9" s="1"/>
  <c r="L17" i="9"/>
  <c r="K17" i="9"/>
  <c r="D17" i="9"/>
  <c r="L16" i="9"/>
  <c r="K16" i="9"/>
  <c r="D16" i="9"/>
  <c r="K15" i="9"/>
  <c r="L15" i="9" s="1"/>
  <c r="D15" i="9"/>
  <c r="K14" i="9"/>
  <c r="D14" i="9"/>
  <c r="L14" i="9" s="1"/>
  <c r="L13" i="9"/>
  <c r="K13" i="9"/>
  <c r="D13" i="9"/>
  <c r="L12" i="9"/>
  <c r="K12" i="9"/>
  <c r="D12" i="9"/>
  <c r="K11" i="9"/>
  <c r="L11" i="9" s="1"/>
  <c r="D11" i="9"/>
  <c r="K10" i="9"/>
  <c r="D10" i="9"/>
  <c r="L10" i="9" s="1"/>
  <c r="L9" i="9"/>
  <c r="K9" i="9"/>
  <c r="D9" i="9"/>
  <c r="L8" i="9"/>
  <c r="K8" i="9"/>
  <c r="D8" i="9"/>
  <c r="K7" i="9"/>
  <c r="L7" i="9" s="1"/>
  <c r="D7" i="9"/>
  <c r="K6" i="9"/>
  <c r="D6" i="9"/>
  <c r="L6" i="9" s="1"/>
  <c r="L5" i="9"/>
  <c r="K5" i="9"/>
  <c r="D5" i="9"/>
  <c r="L4" i="9"/>
  <c r="K4" i="9"/>
  <c r="D4" i="9"/>
  <c r="K3" i="9"/>
  <c r="L3" i="9" s="1"/>
  <c r="D3" i="9"/>
  <c r="K15" i="8"/>
  <c r="D15" i="8"/>
  <c r="L15" i="8" s="1"/>
  <c r="L14" i="8"/>
  <c r="K14" i="8"/>
  <c r="D14" i="8"/>
  <c r="L13" i="8"/>
  <c r="K13" i="8"/>
  <c r="D13" i="8"/>
  <c r="K12" i="8"/>
  <c r="L12" i="8" s="1"/>
  <c r="D12" i="8"/>
  <c r="K11" i="8"/>
  <c r="D11" i="8"/>
  <c r="L11" i="8" s="1"/>
  <c r="L10" i="8"/>
  <c r="K10" i="8"/>
  <c r="D10" i="8"/>
  <c r="L9" i="8"/>
  <c r="K9" i="8"/>
  <c r="D9" i="8"/>
  <c r="K8" i="8"/>
  <c r="L8" i="8" s="1"/>
  <c r="D8" i="8"/>
  <c r="K7" i="8"/>
  <c r="D7" i="8"/>
  <c r="L7" i="8" s="1"/>
  <c r="L6" i="8"/>
  <c r="K6" i="8"/>
  <c r="D6" i="8"/>
  <c r="L5" i="8"/>
  <c r="K5" i="8"/>
  <c r="D5" i="8"/>
  <c r="K4" i="8"/>
  <c r="L4" i="8" s="1"/>
  <c r="D4" i="8"/>
  <c r="K3" i="8"/>
  <c r="D3" i="8"/>
  <c r="L3" i="8" s="1"/>
  <c r="L17" i="7"/>
  <c r="K17" i="7"/>
  <c r="D17" i="7"/>
  <c r="L16" i="7"/>
  <c r="K16" i="7"/>
  <c r="D16" i="7"/>
  <c r="K15" i="7"/>
  <c r="L15" i="7" s="1"/>
  <c r="D15" i="7"/>
  <c r="K14" i="7"/>
  <c r="D14" i="7"/>
  <c r="L14" i="7" s="1"/>
  <c r="L13" i="7"/>
  <c r="K13" i="7"/>
  <c r="D13" i="7"/>
  <c r="L12" i="7"/>
  <c r="K12" i="7"/>
  <c r="D12" i="7"/>
  <c r="K11" i="7"/>
  <c r="L11" i="7" s="1"/>
  <c r="D11" i="7"/>
  <c r="K10" i="7"/>
  <c r="D10" i="7"/>
  <c r="L10" i="7" s="1"/>
  <c r="L9" i="7"/>
  <c r="K9" i="7"/>
  <c r="D9" i="7"/>
  <c r="L8" i="7"/>
  <c r="K8" i="7"/>
  <c r="D8" i="7"/>
  <c r="K7" i="7"/>
  <c r="L7" i="7" s="1"/>
  <c r="D7" i="7"/>
  <c r="K6" i="7"/>
  <c r="D6" i="7"/>
  <c r="L6" i="7" s="1"/>
  <c r="L5" i="7"/>
  <c r="K5" i="7"/>
  <c r="D5" i="7"/>
  <c r="L4" i="7"/>
  <c r="K4" i="7"/>
  <c r="D4" i="7"/>
  <c r="K3" i="7"/>
  <c r="L3" i="7" s="1"/>
  <c r="D3" i="7"/>
  <c r="K16" i="6"/>
  <c r="D16" i="6"/>
  <c r="L16" i="6" s="1"/>
  <c r="L15" i="6"/>
  <c r="K15" i="6"/>
  <c r="D15" i="6"/>
  <c r="L14" i="6"/>
  <c r="K14" i="6"/>
  <c r="D14" i="6"/>
  <c r="K13" i="6"/>
  <c r="L13" i="6" s="1"/>
  <c r="D13" i="6"/>
  <c r="K12" i="6"/>
  <c r="D12" i="6"/>
  <c r="L12" i="6" s="1"/>
  <c r="L11" i="6"/>
  <c r="K11" i="6"/>
  <c r="D11" i="6"/>
  <c r="L10" i="6"/>
  <c r="K10" i="6"/>
  <c r="D10" i="6"/>
  <c r="K9" i="6"/>
  <c r="L9" i="6" s="1"/>
  <c r="D9" i="6"/>
  <c r="K8" i="6"/>
  <c r="D8" i="6"/>
  <c r="L8" i="6" s="1"/>
  <c r="L7" i="6"/>
  <c r="K7" i="6"/>
  <c r="D7" i="6"/>
  <c r="L6" i="6"/>
  <c r="K6" i="6"/>
  <c r="D6" i="6"/>
  <c r="K5" i="6"/>
  <c r="L5" i="6" s="1"/>
  <c r="D5" i="6"/>
  <c r="K4" i="6"/>
  <c r="D4" i="6"/>
  <c r="L4" i="6" s="1"/>
  <c r="L3" i="6"/>
  <c r="K3" i="6"/>
  <c r="D3" i="6"/>
  <c r="L15" i="5"/>
  <c r="K15" i="5"/>
  <c r="D15" i="5"/>
  <c r="K14" i="5"/>
  <c r="L14" i="5" s="1"/>
  <c r="D14" i="5"/>
  <c r="K13" i="5"/>
  <c r="D13" i="5"/>
  <c r="L13" i="5" s="1"/>
  <c r="L12" i="5"/>
  <c r="K12" i="5"/>
  <c r="D12" i="5"/>
  <c r="L11" i="5"/>
  <c r="K11" i="5"/>
  <c r="D11" i="5"/>
  <c r="K10" i="5"/>
  <c r="L10" i="5" s="1"/>
  <c r="D10" i="5"/>
  <c r="K9" i="5"/>
  <c r="D9" i="5"/>
  <c r="L9" i="5" s="1"/>
  <c r="L8" i="5"/>
  <c r="K8" i="5"/>
  <c r="D8" i="5"/>
  <c r="L7" i="5"/>
  <c r="K7" i="5"/>
  <c r="D7" i="5"/>
  <c r="K6" i="5"/>
  <c r="L6" i="5" s="1"/>
  <c r="D6" i="5"/>
  <c r="K5" i="5"/>
  <c r="D5" i="5"/>
  <c r="L5" i="5" s="1"/>
  <c r="L4" i="5"/>
  <c r="K4" i="5"/>
  <c r="D4" i="5"/>
  <c r="L3" i="5"/>
  <c r="K3" i="5"/>
  <c r="D3" i="5"/>
  <c r="K15" i="4"/>
  <c r="L15" i="4" s="1"/>
  <c r="D15" i="4"/>
  <c r="K14" i="4"/>
  <c r="D14" i="4"/>
  <c r="L14" i="4" s="1"/>
  <c r="L13" i="4"/>
  <c r="K13" i="4"/>
  <c r="D13" i="4"/>
  <c r="L12" i="4"/>
  <c r="K12" i="4"/>
  <c r="D12" i="4"/>
  <c r="K11" i="4"/>
  <c r="L11" i="4" s="1"/>
  <c r="D11" i="4"/>
  <c r="K10" i="4"/>
  <c r="D10" i="4"/>
  <c r="L10" i="4" s="1"/>
  <c r="L9" i="4"/>
  <c r="K9" i="4"/>
  <c r="D9" i="4"/>
  <c r="L8" i="4"/>
  <c r="K8" i="4"/>
  <c r="D8" i="4"/>
  <c r="K7" i="4"/>
  <c r="L7" i="4" s="1"/>
  <c r="D7" i="4"/>
  <c r="K6" i="4"/>
  <c r="D6" i="4"/>
  <c r="L6" i="4" s="1"/>
  <c r="L5" i="4"/>
  <c r="K5" i="4"/>
  <c r="D5" i="4"/>
  <c r="L4" i="4"/>
  <c r="K4" i="4"/>
  <c r="D4" i="4"/>
  <c r="K3" i="4"/>
  <c r="L3" i="4" s="1"/>
  <c r="D3" i="4"/>
  <c r="K16" i="3"/>
  <c r="D16" i="3"/>
  <c r="L16" i="3" s="1"/>
  <c r="L15" i="3"/>
  <c r="K15" i="3"/>
  <c r="D15" i="3"/>
  <c r="L14" i="3"/>
  <c r="K14" i="3"/>
  <c r="D14" i="3"/>
  <c r="K13" i="3"/>
  <c r="L13" i="3" s="1"/>
  <c r="D13" i="3"/>
  <c r="K12" i="3"/>
  <c r="D12" i="3"/>
  <c r="L12" i="3" s="1"/>
  <c r="L11" i="3"/>
  <c r="K11" i="3"/>
  <c r="D11" i="3"/>
  <c r="L10" i="3"/>
  <c r="K10" i="3"/>
  <c r="D10" i="3"/>
  <c r="K9" i="3"/>
  <c r="L9" i="3" s="1"/>
  <c r="D9" i="3"/>
  <c r="K8" i="3"/>
  <c r="D8" i="3"/>
  <c r="L8" i="3" s="1"/>
  <c r="L7" i="3"/>
  <c r="K7" i="3"/>
  <c r="D7" i="3"/>
  <c r="L6" i="3"/>
  <c r="K6" i="3"/>
  <c r="D6" i="3"/>
  <c r="K5" i="3"/>
  <c r="L5" i="3" s="1"/>
  <c r="D5" i="3"/>
  <c r="K4" i="3"/>
  <c r="L4" i="3" s="1"/>
  <c r="D4" i="3"/>
  <c r="L3" i="3"/>
  <c r="K3" i="3"/>
  <c r="D3" i="3"/>
  <c r="L27" i="2"/>
  <c r="K27" i="2"/>
  <c r="D27" i="2"/>
  <c r="K26" i="2"/>
  <c r="L26" i="2" s="1"/>
  <c r="D26" i="2"/>
  <c r="K25" i="2"/>
  <c r="L25" i="2" s="1"/>
  <c r="D25" i="2"/>
  <c r="L24" i="2"/>
  <c r="K24" i="2"/>
  <c r="D24" i="2"/>
  <c r="L23" i="2"/>
  <c r="K23" i="2"/>
  <c r="D23" i="2"/>
  <c r="K22" i="2"/>
  <c r="L22" i="2" s="1"/>
  <c r="D22" i="2"/>
  <c r="K21" i="2"/>
  <c r="L21" i="2" s="1"/>
  <c r="D21" i="2"/>
  <c r="L20" i="2"/>
  <c r="K20" i="2"/>
  <c r="D20" i="2"/>
  <c r="L19" i="2"/>
  <c r="K19" i="2"/>
  <c r="D19" i="2"/>
  <c r="K18" i="2"/>
  <c r="L18" i="2" s="1"/>
  <c r="D18" i="2"/>
  <c r="K17" i="2"/>
  <c r="L17" i="2" s="1"/>
  <c r="D17" i="2"/>
  <c r="L16" i="2"/>
  <c r="K16" i="2"/>
  <c r="D16" i="2"/>
  <c r="L15" i="2"/>
  <c r="K15" i="2"/>
  <c r="D15" i="2"/>
  <c r="K14" i="2"/>
  <c r="L14" i="2" s="1"/>
  <c r="D14" i="2"/>
  <c r="K13" i="2"/>
  <c r="L13" i="2" s="1"/>
  <c r="D13" i="2"/>
  <c r="L12" i="2"/>
  <c r="K12" i="2"/>
  <c r="D12" i="2"/>
  <c r="L11" i="2"/>
  <c r="K11" i="2"/>
  <c r="D11" i="2"/>
  <c r="K10" i="2"/>
  <c r="L10" i="2" s="1"/>
  <c r="D10" i="2"/>
  <c r="K9" i="2"/>
  <c r="L9" i="2" s="1"/>
  <c r="D9" i="2"/>
  <c r="L8" i="2"/>
  <c r="K8" i="2"/>
  <c r="D8" i="2"/>
  <c r="L7" i="2"/>
  <c r="K7" i="2"/>
  <c r="D7" i="2"/>
  <c r="K6" i="2"/>
  <c r="L6" i="2" s="1"/>
  <c r="D6" i="2"/>
  <c r="K5" i="2"/>
  <c r="L5" i="2" s="1"/>
  <c r="D5" i="2"/>
  <c r="L4" i="2"/>
  <c r="K4" i="2"/>
  <c r="D4" i="2"/>
  <c r="L3" i="2"/>
  <c r="K3" i="2"/>
  <c r="D3" i="2"/>
  <c r="E177" i="16" l="1"/>
  <c r="N166" i="16"/>
  <c r="M83" i="15"/>
  <c r="N273" i="16"/>
  <c r="M99" i="15"/>
  <c r="N344" i="16"/>
  <c r="M187" i="15"/>
  <c r="N231" i="16"/>
  <c r="M28" i="15"/>
  <c r="M153" i="15"/>
  <c r="N142" i="16"/>
  <c r="N225" i="16"/>
  <c r="M116" i="15"/>
  <c r="N124" i="16"/>
  <c r="M123" i="15"/>
  <c r="M303" i="16"/>
  <c r="L157" i="15"/>
  <c r="F143" i="16"/>
  <c r="M565" i="16"/>
  <c r="F115" i="16"/>
  <c r="C17" i="17"/>
  <c r="F44" i="16"/>
  <c r="D17" i="17" s="1"/>
  <c r="F6" i="17"/>
  <c r="F9" i="17"/>
  <c r="H53" i="16"/>
  <c r="L53" i="16"/>
  <c r="J27" i="17" s="1"/>
  <c r="F52" i="17"/>
  <c r="M331" i="16"/>
  <c r="G65" i="16"/>
  <c r="E64" i="17" s="1"/>
  <c r="N277" i="16"/>
  <c r="M105" i="15"/>
  <c r="N316" i="16"/>
  <c r="M144" i="15"/>
  <c r="N395" i="16"/>
  <c r="M158" i="15"/>
  <c r="N513" i="16"/>
  <c r="M75" i="15"/>
  <c r="M278" i="15"/>
  <c r="N63" i="16"/>
  <c r="N541" i="16"/>
  <c r="M295" i="15"/>
  <c r="N160" i="16"/>
  <c r="M243" i="15"/>
  <c r="F352" i="16"/>
  <c r="N381" i="16"/>
  <c r="F215" i="16"/>
  <c r="M115" i="16"/>
  <c r="C2" i="17"/>
  <c r="F108" i="16"/>
  <c r="D2" i="17" s="1"/>
  <c r="C59" i="17"/>
  <c r="F193" i="16"/>
  <c r="D59" i="17" s="1"/>
  <c r="C32" i="17"/>
  <c r="F368" i="16"/>
  <c r="D32" i="17" s="1"/>
  <c r="N408" i="16"/>
  <c r="M34" i="15"/>
  <c r="N239" i="16"/>
  <c r="M89" i="15"/>
  <c r="M86" i="15"/>
  <c r="N24" i="16"/>
  <c r="N355" i="16"/>
  <c r="M231" i="15"/>
  <c r="N351" i="16"/>
  <c r="M96" i="15"/>
  <c r="N265" i="16"/>
  <c r="M147" i="15"/>
  <c r="N518" i="16"/>
  <c r="M9" i="12"/>
  <c r="N120" i="16"/>
  <c r="M192" i="15"/>
  <c r="M549" i="16"/>
  <c r="L297" i="15"/>
  <c r="N143" i="16"/>
  <c r="N396" i="16"/>
  <c r="M215" i="16"/>
  <c r="N115" i="16"/>
  <c r="C52" i="17"/>
  <c r="F331" i="16"/>
  <c r="D52" i="17" s="1"/>
  <c r="D26" i="16"/>
  <c r="B15" i="17" s="1"/>
  <c r="F15" i="17"/>
  <c r="M564" i="16"/>
  <c r="L90" i="15"/>
  <c r="L185" i="15"/>
  <c r="M201" i="16"/>
  <c r="M63" i="15"/>
  <c r="N114" i="16"/>
  <c r="N173" i="16"/>
  <c r="M293" i="15"/>
  <c r="F541" i="16"/>
  <c r="E295" i="15"/>
  <c r="N549" i="16"/>
  <c r="M297" i="15"/>
  <c r="N352" i="16"/>
  <c r="F381" i="16"/>
  <c r="F356" i="16"/>
  <c r="N215" i="16"/>
  <c r="F232" i="16"/>
  <c r="C34" i="17"/>
  <c r="F307" i="16"/>
  <c r="D34" i="17" s="1"/>
  <c r="C15" i="17"/>
  <c r="F26" i="16"/>
  <c r="D15" i="17" s="1"/>
  <c r="E273" i="16"/>
  <c r="E275" i="16" s="1"/>
  <c r="D99" i="15"/>
  <c r="I124" i="16"/>
  <c r="H123" i="15"/>
  <c r="G265" i="16"/>
  <c r="F147" i="15"/>
  <c r="C38" i="17"/>
  <c r="D173" i="16"/>
  <c r="D174" i="16" s="1"/>
  <c r="B132" i="17" s="1"/>
  <c r="C293" i="15"/>
  <c r="E541" i="16"/>
  <c r="E543" i="16" s="1"/>
  <c r="D295" i="15"/>
  <c r="F120" i="17"/>
  <c r="M359" i="16"/>
  <c r="N320" i="16"/>
  <c r="N451" i="16"/>
  <c r="M247" i="15"/>
  <c r="M505" i="16"/>
  <c r="L269" i="15"/>
  <c r="M356" i="16"/>
  <c r="L24" i="15"/>
  <c r="M43" i="16" s="1"/>
  <c r="M443" i="16"/>
  <c r="F3" i="17"/>
  <c r="L6" i="12"/>
  <c r="L23" i="15" s="1"/>
  <c r="C9" i="17"/>
  <c r="F31" i="16"/>
  <c r="D9" i="17" s="1"/>
  <c r="M11" i="12"/>
  <c r="M59" i="15" s="1"/>
  <c r="K116" i="16"/>
  <c r="I8" i="17" s="1"/>
  <c r="F34" i="17"/>
  <c r="E513" i="16"/>
  <c r="E515" i="16" s="1"/>
  <c r="D75" i="15"/>
  <c r="I513" i="16"/>
  <c r="I515" i="16" s="1"/>
  <c r="G12" i="17" s="1"/>
  <c r="H75" i="15"/>
  <c r="M513" i="16"/>
  <c r="L75" i="15"/>
  <c r="G166" i="16"/>
  <c r="G168" i="16" s="1"/>
  <c r="E47" i="17" s="1"/>
  <c r="F83" i="15"/>
  <c r="K166" i="16"/>
  <c r="K168" i="16" s="1"/>
  <c r="I47" i="17" s="1"/>
  <c r="J83" i="15"/>
  <c r="L26" i="16"/>
  <c r="J15" i="17" s="1"/>
  <c r="E239" i="16"/>
  <c r="E241" i="16" s="1"/>
  <c r="D89" i="15"/>
  <c r="I239" i="16"/>
  <c r="I241" i="16" s="1"/>
  <c r="G33" i="17" s="1"/>
  <c r="H89" i="15"/>
  <c r="M239" i="16"/>
  <c r="L89" i="15"/>
  <c r="F564" i="16"/>
  <c r="E90" i="15"/>
  <c r="J564" i="16"/>
  <c r="I90" i="15"/>
  <c r="G351" i="16"/>
  <c r="F96" i="15"/>
  <c r="K351" i="16"/>
  <c r="J96" i="15"/>
  <c r="E277" i="16"/>
  <c r="E278" i="16" s="1"/>
  <c r="D105" i="15"/>
  <c r="I277" i="16"/>
  <c r="I278" i="16" s="1"/>
  <c r="G58" i="17" s="1"/>
  <c r="H105" i="15"/>
  <c r="L22" i="12"/>
  <c r="E23" i="12"/>
  <c r="H124" i="16"/>
  <c r="G123" i="15"/>
  <c r="E545" i="16"/>
  <c r="E547" i="16" s="1"/>
  <c r="D125" i="15"/>
  <c r="I545" i="16"/>
  <c r="I547" i="16" s="1"/>
  <c r="G25" i="17" s="1"/>
  <c r="H125" i="15"/>
  <c r="M545" i="16"/>
  <c r="L125" i="15"/>
  <c r="G51" i="16"/>
  <c r="F140" i="15"/>
  <c r="K51" i="16"/>
  <c r="J140" i="15"/>
  <c r="F28" i="17"/>
  <c r="E31" i="12"/>
  <c r="K144" i="16"/>
  <c r="I21" i="17" s="1"/>
  <c r="D397" i="16"/>
  <c r="B41" i="17" s="1"/>
  <c r="D427" i="16"/>
  <c r="D429" i="16" s="1"/>
  <c r="B38" i="17" s="1"/>
  <c r="C178" i="15"/>
  <c r="H427" i="16"/>
  <c r="H429" i="16" s="1"/>
  <c r="G178" i="15"/>
  <c r="L427" i="16"/>
  <c r="L429" i="16" s="1"/>
  <c r="J38" i="17" s="1"/>
  <c r="K178" i="15"/>
  <c r="D122" i="16"/>
  <c r="B18" i="17" s="1"/>
  <c r="H122" i="16"/>
  <c r="L122" i="16"/>
  <c r="J18" i="17" s="1"/>
  <c r="L42" i="12"/>
  <c r="L200" i="15" s="1"/>
  <c r="F498" i="16"/>
  <c r="E207" i="15"/>
  <c r="J498" i="16"/>
  <c r="J500" i="16" s="1"/>
  <c r="H29" i="17" s="1"/>
  <c r="I207" i="15"/>
  <c r="M43" i="12"/>
  <c r="F32" i="17"/>
  <c r="G486" i="16"/>
  <c r="G488" i="16" s="1"/>
  <c r="E56" i="17" s="1"/>
  <c r="F224" i="15"/>
  <c r="K486" i="16"/>
  <c r="K488" i="16" s="1"/>
  <c r="I56" i="17" s="1"/>
  <c r="J224" i="15"/>
  <c r="D355" i="16"/>
  <c r="C231" i="15"/>
  <c r="H355" i="16"/>
  <c r="G231" i="15"/>
  <c r="L355" i="16"/>
  <c r="K231" i="15"/>
  <c r="C93" i="17"/>
  <c r="F63" i="16"/>
  <c r="E278" i="15"/>
  <c r="I278" i="15"/>
  <c r="J63" i="16"/>
  <c r="G173" i="16"/>
  <c r="G174" i="16" s="1"/>
  <c r="E132" i="17" s="1"/>
  <c r="F293" i="15"/>
  <c r="D541" i="16"/>
  <c r="D543" i="16" s="1"/>
  <c r="B133" i="17" s="1"/>
  <c r="C295" i="15"/>
  <c r="H541" i="16"/>
  <c r="H543" i="16" s="1"/>
  <c r="G295" i="15"/>
  <c r="L541" i="16"/>
  <c r="L543" i="16" s="1"/>
  <c r="J133" i="17" s="1"/>
  <c r="K295" i="15"/>
  <c r="H301" i="15"/>
  <c r="I146" i="16"/>
  <c r="I147" i="16" s="1"/>
  <c r="G108" i="17" s="1"/>
  <c r="L58" i="12"/>
  <c r="K549" i="16"/>
  <c r="K550" i="16" s="1"/>
  <c r="I120" i="17" s="1"/>
  <c r="J297" i="15"/>
  <c r="F119" i="17"/>
  <c r="M560" i="16"/>
  <c r="F391" i="16"/>
  <c r="F359" i="16"/>
  <c r="M290" i="16"/>
  <c r="F214" i="16"/>
  <c r="M320" i="16"/>
  <c r="N280" i="16"/>
  <c r="N309" i="16"/>
  <c r="M159" i="15"/>
  <c r="N326" i="16"/>
  <c r="M168" i="15"/>
  <c r="F468" i="16"/>
  <c r="E254" i="15"/>
  <c r="M451" i="16"/>
  <c r="L247" i="15"/>
  <c r="F505" i="16"/>
  <c r="E269" i="15"/>
  <c r="F396" i="16"/>
  <c r="M381" i="16"/>
  <c r="N419" i="16"/>
  <c r="M502" i="16"/>
  <c r="L268" i="15"/>
  <c r="M384" i="16"/>
  <c r="L202" i="15"/>
  <c r="D16" i="15"/>
  <c r="H16" i="15"/>
  <c r="L16" i="15"/>
  <c r="E17" i="15"/>
  <c r="F30" i="16" s="1"/>
  <c r="F17" i="17"/>
  <c r="C28" i="15"/>
  <c r="G28" i="15"/>
  <c r="K28" i="15"/>
  <c r="D34" i="15"/>
  <c r="H34" i="15"/>
  <c r="L34" i="15"/>
  <c r="L35" i="15"/>
  <c r="M64" i="16" s="1"/>
  <c r="E46" i="15"/>
  <c r="F91" i="16" s="1"/>
  <c r="F57" i="15"/>
  <c r="K57" i="15"/>
  <c r="J115" i="16"/>
  <c r="D63" i="15"/>
  <c r="K63" i="15"/>
  <c r="G65" i="15"/>
  <c r="F75" i="15"/>
  <c r="G143" i="16"/>
  <c r="G144" i="16" s="1"/>
  <c r="E21" i="17" s="1"/>
  <c r="G86" i="15"/>
  <c r="J89" i="15"/>
  <c r="G90" i="15"/>
  <c r="E96" i="15"/>
  <c r="E97" i="15"/>
  <c r="F185" i="16" s="1"/>
  <c r="C99" i="15"/>
  <c r="K99" i="15"/>
  <c r="F105" i="15"/>
  <c r="J215" i="16"/>
  <c r="C119" i="15"/>
  <c r="K119" i="15"/>
  <c r="F123" i="15"/>
  <c r="G232" i="16"/>
  <c r="K232" i="16"/>
  <c r="K233" i="16" s="1"/>
  <c r="I5" i="17" s="1"/>
  <c r="F125" i="15"/>
  <c r="L136" i="15"/>
  <c r="C140" i="15"/>
  <c r="K140" i="15"/>
  <c r="G144" i="15"/>
  <c r="H147" i="15"/>
  <c r="J153" i="15"/>
  <c r="E157" i="15"/>
  <c r="J158" i="15"/>
  <c r="D178" i="15"/>
  <c r="L178" i="15"/>
  <c r="M182" i="15"/>
  <c r="I183" i="15"/>
  <c r="F185" i="15"/>
  <c r="G356" i="16"/>
  <c r="K356" i="16"/>
  <c r="F187" i="15"/>
  <c r="F45" i="17"/>
  <c r="G192" i="15"/>
  <c r="K381" i="16"/>
  <c r="C207" i="15"/>
  <c r="K207" i="15"/>
  <c r="H396" i="16"/>
  <c r="H397" i="16" s="1"/>
  <c r="L396" i="16"/>
  <c r="L397" i="16" s="1"/>
  <c r="J41" i="17" s="1"/>
  <c r="G214" i="15"/>
  <c r="M220" i="15"/>
  <c r="E221" i="15"/>
  <c r="F413" i="16" s="1"/>
  <c r="G224" i="15"/>
  <c r="H419" i="16"/>
  <c r="L419" i="16"/>
  <c r="F231" i="15"/>
  <c r="M233" i="15"/>
  <c r="M238" i="15"/>
  <c r="M241" i="15"/>
  <c r="E243" i="15"/>
  <c r="M248" i="15"/>
  <c r="M251" i="15"/>
  <c r="L254" i="15"/>
  <c r="M257" i="15"/>
  <c r="M263" i="15"/>
  <c r="H275" i="15"/>
  <c r="F278" i="15"/>
  <c r="M284" i="15"/>
  <c r="M287" i="15"/>
  <c r="M292" i="15"/>
  <c r="I293" i="15"/>
  <c r="F295" i="15"/>
  <c r="F297" i="15"/>
  <c r="F301" i="15"/>
  <c r="D565" i="16"/>
  <c r="I565" i="16"/>
  <c r="C69" i="17"/>
  <c r="F5" i="16"/>
  <c r="D69" i="17" s="1"/>
  <c r="F14" i="16"/>
  <c r="J16" i="16"/>
  <c r="H40" i="17" s="1"/>
  <c r="N14" i="16"/>
  <c r="F123" i="17"/>
  <c r="M19" i="16"/>
  <c r="J24" i="16"/>
  <c r="J26" i="16" s="1"/>
  <c r="H15" i="17" s="1"/>
  <c r="J29" i="16"/>
  <c r="J31" i="16" s="1"/>
  <c r="H9" i="17" s="1"/>
  <c r="B43" i="17"/>
  <c r="F38" i="16"/>
  <c r="D43" i="17" s="1"/>
  <c r="N50" i="16"/>
  <c r="N56" i="16"/>
  <c r="M61" i="16"/>
  <c r="M63" i="16"/>
  <c r="L65" i="16"/>
  <c r="J64" i="17" s="1"/>
  <c r="D74" i="16"/>
  <c r="B76" i="17" s="1"/>
  <c r="H114" i="16"/>
  <c r="E120" i="16"/>
  <c r="D124" i="16"/>
  <c r="C97" i="17"/>
  <c r="F128" i="16"/>
  <c r="D97" i="17" s="1"/>
  <c r="L303" i="16"/>
  <c r="L304" i="16" s="1"/>
  <c r="J122" i="17" s="1"/>
  <c r="I316" i="16"/>
  <c r="I318" i="16" s="1"/>
  <c r="G28" i="17" s="1"/>
  <c r="J344" i="16"/>
  <c r="J346" i="16" s="1"/>
  <c r="H30" i="17" s="1"/>
  <c r="F477" i="16"/>
  <c r="D130" i="17" s="1"/>
  <c r="E443" i="16"/>
  <c r="L166" i="16"/>
  <c r="L168" i="16" s="1"/>
  <c r="J47" i="17" s="1"/>
  <c r="K83" i="15"/>
  <c r="D351" i="16"/>
  <c r="D353" i="16" s="1"/>
  <c r="B23" i="17" s="1"/>
  <c r="C96" i="15"/>
  <c r="L351" i="16"/>
  <c r="K96" i="15"/>
  <c r="F277" i="16"/>
  <c r="E105" i="15"/>
  <c r="K225" i="16"/>
  <c r="K227" i="16" s="1"/>
  <c r="I37" i="17" s="1"/>
  <c r="J116" i="15"/>
  <c r="E124" i="16"/>
  <c r="D123" i="15"/>
  <c r="J545" i="16"/>
  <c r="J547" i="16" s="1"/>
  <c r="H25" i="17" s="1"/>
  <c r="I125" i="15"/>
  <c r="N545" i="16"/>
  <c r="M125" i="15"/>
  <c r="I395" i="16"/>
  <c r="H158" i="15"/>
  <c r="F30" i="17"/>
  <c r="I120" i="16"/>
  <c r="H192" i="15"/>
  <c r="L45" i="12"/>
  <c r="I355" i="16"/>
  <c r="H231" i="15"/>
  <c r="K65" i="16"/>
  <c r="I64" i="17" s="1"/>
  <c r="M541" i="16"/>
  <c r="L295" i="15"/>
  <c r="C119" i="17"/>
  <c r="F560" i="16"/>
  <c r="D119" i="17" s="1"/>
  <c r="F412" i="16"/>
  <c r="F418" i="16"/>
  <c r="F565" i="16"/>
  <c r="H86" i="15"/>
  <c r="L87" i="15"/>
  <c r="M167" i="16" s="1"/>
  <c r="J90" i="15"/>
  <c r="K153" i="15"/>
  <c r="F157" i="15"/>
  <c r="M202" i="15"/>
  <c r="F207" i="15"/>
  <c r="D396" i="16"/>
  <c r="I396" i="16"/>
  <c r="L210" i="15"/>
  <c r="H214" i="15"/>
  <c r="D419" i="16"/>
  <c r="I419" i="16"/>
  <c r="I420" i="16" s="1"/>
  <c r="G26" i="17" s="1"/>
  <c r="M419" i="16"/>
  <c r="I275" i="15"/>
  <c r="G297" i="15"/>
  <c r="E565" i="16"/>
  <c r="M12" i="16"/>
  <c r="N29" i="16"/>
  <c r="C128" i="17"/>
  <c r="F71" i="16"/>
  <c r="D128" i="17" s="1"/>
  <c r="K122" i="16"/>
  <c r="I18" i="17" s="1"/>
  <c r="J125" i="16"/>
  <c r="H83" i="17" s="1"/>
  <c r="C108" i="17"/>
  <c r="I177" i="16"/>
  <c r="G48" i="17" s="1"/>
  <c r="C35" i="17"/>
  <c r="F220" i="16"/>
  <c r="D35" i="17" s="1"/>
  <c r="J231" i="16"/>
  <c r="F33" i="17"/>
  <c r="M241" i="16"/>
  <c r="C136" i="17"/>
  <c r="F553" i="16"/>
  <c r="D136" i="17" s="1"/>
  <c r="G233" i="16"/>
  <c r="E5" i="17" s="1"/>
  <c r="F13" i="17"/>
  <c r="E57" i="15"/>
  <c r="F29" i="16"/>
  <c r="D166" i="16"/>
  <c r="D168" i="16" s="1"/>
  <c r="B47" i="17" s="1"/>
  <c r="C83" i="15"/>
  <c r="I273" i="16"/>
  <c r="I275" i="16" s="1"/>
  <c r="G36" i="17" s="1"/>
  <c r="H99" i="15"/>
  <c r="J277" i="16"/>
  <c r="J278" i="16" s="1"/>
  <c r="H58" i="17" s="1"/>
  <c r="I105" i="15"/>
  <c r="G225" i="16"/>
  <c r="G227" i="16" s="1"/>
  <c r="E37" i="17" s="1"/>
  <c r="F116" i="15"/>
  <c r="F545" i="16"/>
  <c r="E125" i="15"/>
  <c r="E316" i="16"/>
  <c r="E318" i="16" s="1"/>
  <c r="D144" i="15"/>
  <c r="M316" i="16"/>
  <c r="L144" i="15"/>
  <c r="E395" i="16"/>
  <c r="E397" i="16" s="1"/>
  <c r="D158" i="15"/>
  <c r="M395" i="16"/>
  <c r="L158" i="15"/>
  <c r="F42" i="17"/>
  <c r="M237" i="16"/>
  <c r="F56" i="17"/>
  <c r="E355" i="16"/>
  <c r="D231" i="15"/>
  <c r="M355" i="16"/>
  <c r="L231" i="15"/>
  <c r="H173" i="16"/>
  <c r="H174" i="16" s="1"/>
  <c r="G293" i="15"/>
  <c r="I541" i="16"/>
  <c r="I543" i="16" s="1"/>
  <c r="G133" i="17" s="1"/>
  <c r="H295" i="15"/>
  <c r="J146" i="16"/>
  <c r="J147" i="16" s="1"/>
  <c r="H108" i="17" s="1"/>
  <c r="I301" i="15"/>
  <c r="M391" i="16"/>
  <c r="F195" i="16"/>
  <c r="E101" i="15"/>
  <c r="L29" i="15"/>
  <c r="M52" i="16" s="1"/>
  <c r="H65" i="15"/>
  <c r="I75" i="15"/>
  <c r="E89" i="15"/>
  <c r="C153" i="15"/>
  <c r="K291" i="16"/>
  <c r="C74" i="17"/>
  <c r="I352" i="16"/>
  <c r="I353" i="16" s="1"/>
  <c r="G23" i="17" s="1"/>
  <c r="L27" i="11"/>
  <c r="M217" i="15" s="1"/>
  <c r="H108" i="16"/>
  <c r="L4" i="12"/>
  <c r="L13" i="15" s="1"/>
  <c r="F410" i="16"/>
  <c r="D13" i="17" s="1"/>
  <c r="C13" i="17"/>
  <c r="I410" i="16"/>
  <c r="G13" i="17" s="1"/>
  <c r="E9" i="12"/>
  <c r="E45" i="15" s="1"/>
  <c r="G31" i="16"/>
  <c r="E9" i="17" s="1"/>
  <c r="K31" i="16"/>
  <c r="I9" i="17" s="1"/>
  <c r="I114" i="16"/>
  <c r="H63" i="15"/>
  <c r="L12" i="12"/>
  <c r="F306" i="16"/>
  <c r="E65" i="15"/>
  <c r="J306" i="16"/>
  <c r="J307" i="16" s="1"/>
  <c r="H34" i="17" s="1"/>
  <c r="I65" i="15"/>
  <c r="N306" i="16"/>
  <c r="M65" i="15"/>
  <c r="H193" i="16"/>
  <c r="L193" i="16"/>
  <c r="J59" i="17" s="1"/>
  <c r="C47" i="17"/>
  <c r="I168" i="16"/>
  <c r="G47" i="17" s="1"/>
  <c r="F24" i="16"/>
  <c r="E86" i="15"/>
  <c r="D566" i="16"/>
  <c r="B19" i="17" s="1"/>
  <c r="F273" i="16"/>
  <c r="E99" i="15"/>
  <c r="J273" i="16"/>
  <c r="J275" i="16" s="1"/>
  <c r="H36" i="17" s="1"/>
  <c r="I99" i="15"/>
  <c r="D225" i="16"/>
  <c r="D227" i="16" s="1"/>
  <c r="B37" i="17" s="1"/>
  <c r="C116" i="15"/>
  <c r="H225" i="16"/>
  <c r="H227" i="16" s="1"/>
  <c r="G116" i="15"/>
  <c r="L225" i="16"/>
  <c r="L227" i="16" s="1"/>
  <c r="J37" i="17" s="1"/>
  <c r="K116" i="15"/>
  <c r="E184" i="16"/>
  <c r="E186" i="16" s="1"/>
  <c r="D119" i="15"/>
  <c r="I184" i="16"/>
  <c r="I186" i="16" s="1"/>
  <c r="G10" i="17" s="1"/>
  <c r="H119" i="15"/>
  <c r="M184" i="16"/>
  <c r="L119" i="15"/>
  <c r="E53" i="16"/>
  <c r="I53" i="16"/>
  <c r="G27" i="17" s="1"/>
  <c r="F316" i="16"/>
  <c r="E144" i="15"/>
  <c r="J316" i="16"/>
  <c r="J318" i="16" s="1"/>
  <c r="H28" i="17" s="1"/>
  <c r="I144" i="15"/>
  <c r="D265" i="16"/>
  <c r="C147" i="15"/>
  <c r="L265" i="16"/>
  <c r="L267" i="16" s="1"/>
  <c r="J31" i="17" s="1"/>
  <c r="K147" i="15"/>
  <c r="E142" i="16"/>
  <c r="E144" i="16" s="1"/>
  <c r="D153" i="15"/>
  <c r="I142" i="16"/>
  <c r="H153" i="15"/>
  <c r="M142" i="16"/>
  <c r="L153" i="15"/>
  <c r="F395" i="16"/>
  <c r="E158" i="15"/>
  <c r="J395" i="16"/>
  <c r="I158" i="15"/>
  <c r="C42" i="17"/>
  <c r="F237" i="16"/>
  <c r="D42" i="17" s="1"/>
  <c r="G176" i="16"/>
  <c r="F183" i="15"/>
  <c r="K176" i="16"/>
  <c r="J183" i="15"/>
  <c r="D201" i="16"/>
  <c r="D203" i="16" s="1"/>
  <c r="B20" i="17" s="1"/>
  <c r="C185" i="15"/>
  <c r="H201" i="16"/>
  <c r="H203" i="16" s="1"/>
  <c r="G185" i="15"/>
  <c r="L201" i="16"/>
  <c r="L203" i="16" s="1"/>
  <c r="J20" i="17" s="1"/>
  <c r="K185" i="15"/>
  <c r="E344" i="16"/>
  <c r="E346" i="16" s="1"/>
  <c r="D187" i="15"/>
  <c r="I344" i="16"/>
  <c r="I346" i="16" s="1"/>
  <c r="G30" i="17" s="1"/>
  <c r="H187" i="15"/>
  <c r="M344" i="16"/>
  <c r="L187" i="15"/>
  <c r="E41" i="12"/>
  <c r="J120" i="16"/>
  <c r="I192" i="15"/>
  <c r="F29" i="17"/>
  <c r="E45" i="12"/>
  <c r="J366" i="16"/>
  <c r="J368" i="16" s="1"/>
  <c r="H32" i="17" s="1"/>
  <c r="I214" i="15"/>
  <c r="F39" i="17"/>
  <c r="M403" i="16"/>
  <c r="F488" i="16"/>
  <c r="D56" i="17" s="1"/>
  <c r="C56" i="17"/>
  <c r="E49" i="12"/>
  <c r="G160" i="16"/>
  <c r="G162" i="16" s="1"/>
  <c r="E66" i="17" s="1"/>
  <c r="F243" i="15"/>
  <c r="K160" i="16"/>
  <c r="K162" i="16" s="1"/>
  <c r="I66" i="17" s="1"/>
  <c r="J243" i="15"/>
  <c r="L52" i="12"/>
  <c r="L261" i="15" s="1"/>
  <c r="G462" i="16"/>
  <c r="G463" i="16" s="1"/>
  <c r="E93" i="17" s="1"/>
  <c r="F275" i="15"/>
  <c r="K462" i="16"/>
  <c r="K463" i="16" s="1"/>
  <c r="I93" i="17" s="1"/>
  <c r="J275" i="15"/>
  <c r="D65" i="16"/>
  <c r="B64" i="17" s="1"/>
  <c r="C132" i="17"/>
  <c r="F174" i="16"/>
  <c r="D132" i="17" s="1"/>
  <c r="D303" i="16"/>
  <c r="D304" i="16" s="1"/>
  <c r="B122" i="17" s="1"/>
  <c r="C157" i="15"/>
  <c r="H303" i="16"/>
  <c r="H304" i="16" s="1"/>
  <c r="G157" i="15"/>
  <c r="E549" i="16"/>
  <c r="E550" i="16" s="1"/>
  <c r="D297" i="15"/>
  <c r="I549" i="16"/>
  <c r="I550" i="16" s="1"/>
  <c r="G120" i="17" s="1"/>
  <c r="H297" i="15"/>
  <c r="M6" i="13"/>
  <c r="M19" i="12" s="1"/>
  <c r="M14" i="13"/>
  <c r="M39" i="12" s="1"/>
  <c r="M23" i="13"/>
  <c r="M380" i="16"/>
  <c r="M32" i="13"/>
  <c r="M412" i="16"/>
  <c r="M35" i="13"/>
  <c r="F90" i="16"/>
  <c r="M418" i="16"/>
  <c r="F280" i="16"/>
  <c r="M60" i="13"/>
  <c r="M64" i="13"/>
  <c r="M59" i="12" s="1"/>
  <c r="M68" i="13"/>
  <c r="M72" i="13"/>
  <c r="N222" i="16" s="1"/>
  <c r="F326" i="16"/>
  <c r="E168" i="15"/>
  <c r="M9" i="14"/>
  <c r="M10" i="15" s="1"/>
  <c r="N15" i="16" s="1"/>
  <c r="M18" i="14"/>
  <c r="M22" i="14"/>
  <c r="M193" i="15" s="1"/>
  <c r="N367" i="16" s="1"/>
  <c r="M30" i="14"/>
  <c r="M58" i="15" s="1"/>
  <c r="N107" i="16" s="1"/>
  <c r="M35" i="14"/>
  <c r="F419" i="16"/>
  <c r="M291" i="16"/>
  <c r="M43" i="14"/>
  <c r="M186" i="15" s="1"/>
  <c r="M232" i="16"/>
  <c r="M48" i="14"/>
  <c r="M56" i="14"/>
  <c r="M267" i="15" s="1"/>
  <c r="N499" i="16" s="1"/>
  <c r="M64" i="14"/>
  <c r="L106" i="17" s="1"/>
  <c r="M68" i="14"/>
  <c r="L86" i="17" s="1"/>
  <c r="M72" i="14"/>
  <c r="L121" i="17" s="1"/>
  <c r="M76" i="14"/>
  <c r="L114" i="17" s="1"/>
  <c r="E79" i="14"/>
  <c r="C9" i="15"/>
  <c r="G9" i="15"/>
  <c r="K9" i="15"/>
  <c r="F16" i="15"/>
  <c r="J16" i="15"/>
  <c r="E28" i="15"/>
  <c r="F34" i="15"/>
  <c r="J34" i="15"/>
  <c r="L38" i="15"/>
  <c r="C57" i="15"/>
  <c r="H57" i="15"/>
  <c r="D115" i="16"/>
  <c r="D116" i="16" s="1"/>
  <c r="B8" i="17" s="1"/>
  <c r="H115" i="16"/>
  <c r="L115" i="16"/>
  <c r="L116" i="16" s="1"/>
  <c r="J8" i="17" s="1"/>
  <c r="C65" i="15"/>
  <c r="K65" i="15"/>
  <c r="J75" i="15"/>
  <c r="M82" i="15"/>
  <c r="I83" i="15"/>
  <c r="C86" i="15"/>
  <c r="K86" i="15"/>
  <c r="F89" i="15"/>
  <c r="C90" i="15"/>
  <c r="K90" i="15"/>
  <c r="M95" i="15"/>
  <c r="I96" i="15"/>
  <c r="G99" i="15"/>
  <c r="J105" i="15"/>
  <c r="M107" i="15"/>
  <c r="M110" i="15"/>
  <c r="M115" i="15"/>
  <c r="I116" i="15"/>
  <c r="G119" i="15"/>
  <c r="J123" i="15"/>
  <c r="J125" i="15"/>
  <c r="M127" i="15"/>
  <c r="G140" i="15"/>
  <c r="C144" i="15"/>
  <c r="K144" i="15"/>
  <c r="D147" i="15"/>
  <c r="L147" i="15"/>
  <c r="M150" i="15"/>
  <c r="F153" i="15"/>
  <c r="H291" i="16"/>
  <c r="H292" i="16" s="1"/>
  <c r="L291" i="16"/>
  <c r="L292" i="16" s="1"/>
  <c r="J14" i="17" s="1"/>
  <c r="I157" i="15"/>
  <c r="F158" i="15"/>
  <c r="H178" i="15"/>
  <c r="M181" i="15"/>
  <c r="E183" i="15"/>
  <c r="M183" i="15"/>
  <c r="J352" i="16"/>
  <c r="J185" i="15"/>
  <c r="J187" i="15"/>
  <c r="C192" i="15"/>
  <c r="K192" i="15"/>
  <c r="E202" i="15"/>
  <c r="G207" i="15"/>
  <c r="E396" i="16"/>
  <c r="C214" i="15"/>
  <c r="K214" i="15"/>
  <c r="C224" i="15"/>
  <c r="K224" i="15"/>
  <c r="E419" i="16"/>
  <c r="E420" i="16" s="1"/>
  <c r="J231" i="15"/>
  <c r="M234" i="15"/>
  <c r="M237" i="15"/>
  <c r="M242" i="15"/>
  <c r="I243" i="15"/>
  <c r="L255" i="15"/>
  <c r="M258" i="15"/>
  <c r="D275" i="15"/>
  <c r="L275" i="15"/>
  <c r="J278" i="15"/>
  <c r="M280" i="15"/>
  <c r="M283" i="15"/>
  <c r="M288" i="15"/>
  <c r="M291" i="15"/>
  <c r="J295" i="15"/>
  <c r="K297" i="15"/>
  <c r="K301" i="15"/>
  <c r="N9" i="16"/>
  <c r="D92" i="16"/>
  <c r="B6" i="17" s="1"/>
  <c r="I92" i="16"/>
  <c r="G6" i="17" s="1"/>
  <c r="N90" i="16"/>
  <c r="E115" i="16"/>
  <c r="E116" i="16" s="1"/>
  <c r="M120" i="16"/>
  <c r="G122" i="16"/>
  <c r="E18" i="17" s="1"/>
  <c r="L124" i="16"/>
  <c r="F60" i="17"/>
  <c r="M132" i="16"/>
  <c r="H142" i="16"/>
  <c r="M143" i="16"/>
  <c r="E160" i="16"/>
  <c r="E162" i="16" s="1"/>
  <c r="K173" i="16"/>
  <c r="K174" i="16" s="1"/>
  <c r="I132" i="17" s="1"/>
  <c r="J177" i="16"/>
  <c r="H48" i="17" s="1"/>
  <c r="B129" i="17"/>
  <c r="F189" i="16"/>
  <c r="D129" i="17" s="1"/>
  <c r="C88" i="17"/>
  <c r="F196" i="16"/>
  <c r="D88" i="17" s="1"/>
  <c r="E201" i="16"/>
  <c r="E203" i="16" s="1"/>
  <c r="M214" i="16"/>
  <c r="C125" i="17"/>
  <c r="F223" i="16"/>
  <c r="D125" i="17" s="1"/>
  <c r="F125" i="17"/>
  <c r="M223" i="16"/>
  <c r="M225" i="16"/>
  <c r="L239" i="16"/>
  <c r="L241" i="16" s="1"/>
  <c r="J33" i="17" s="1"/>
  <c r="H265" i="16"/>
  <c r="H267" i="16" s="1"/>
  <c r="C87" i="17"/>
  <c r="F327" i="16"/>
  <c r="D87" i="17" s="1"/>
  <c r="M495" i="16"/>
  <c r="K498" i="16"/>
  <c r="K500" i="16" s="1"/>
  <c r="I29" i="17" s="1"/>
  <c r="H166" i="16"/>
  <c r="H168" i="16" s="1"/>
  <c r="G83" i="15"/>
  <c r="H351" i="16"/>
  <c r="G96" i="15"/>
  <c r="M273" i="16"/>
  <c r="L99" i="15"/>
  <c r="F10" i="17"/>
  <c r="M124" i="16"/>
  <c r="L123" i="15"/>
  <c r="D53" i="16"/>
  <c r="B27" i="17" s="1"/>
  <c r="N275" i="16"/>
  <c r="L36" i="17" s="1"/>
  <c r="M146" i="15"/>
  <c r="K265" i="16"/>
  <c r="J147" i="15"/>
  <c r="L173" i="16"/>
  <c r="L174" i="16" s="1"/>
  <c r="J132" i="17" s="1"/>
  <c r="K293" i="15"/>
  <c r="F146" i="16"/>
  <c r="E301" i="15"/>
  <c r="F380" i="16"/>
  <c r="N290" i="16"/>
  <c r="F518" i="16"/>
  <c r="N258" i="16"/>
  <c r="M136" i="15"/>
  <c r="F291" i="16"/>
  <c r="N502" i="16"/>
  <c r="M268" i="15"/>
  <c r="G291" i="16"/>
  <c r="E352" i="16"/>
  <c r="E353" i="16" s="1"/>
  <c r="M352" i="16"/>
  <c r="G187" i="15"/>
  <c r="I233" i="16"/>
  <c r="G5" i="17" s="1"/>
  <c r="I63" i="15"/>
  <c r="J114" i="16"/>
  <c r="G306" i="16"/>
  <c r="G307" i="16" s="1"/>
  <c r="E34" i="17" s="1"/>
  <c r="F65" i="15"/>
  <c r="K306" i="16"/>
  <c r="K307" i="16" s="1"/>
  <c r="I34" i="17" s="1"/>
  <c r="J65" i="15"/>
  <c r="D513" i="16"/>
  <c r="D515" i="16" s="1"/>
  <c r="B12" i="17" s="1"/>
  <c r="C75" i="15"/>
  <c r="H513" i="16"/>
  <c r="H515" i="16" s="1"/>
  <c r="G75" i="15"/>
  <c r="L513" i="16"/>
  <c r="L515" i="16" s="1"/>
  <c r="J12" i="17" s="1"/>
  <c r="K75" i="15"/>
  <c r="E16" i="12"/>
  <c r="G24" i="16"/>
  <c r="G26" i="16" s="1"/>
  <c r="E15" i="17" s="1"/>
  <c r="F86" i="15"/>
  <c r="J86" i="15"/>
  <c r="K24" i="16"/>
  <c r="K26" i="16" s="1"/>
  <c r="I15" i="17" s="1"/>
  <c r="D239" i="16"/>
  <c r="D241" i="16" s="1"/>
  <c r="B33" i="17" s="1"/>
  <c r="C89" i="15"/>
  <c r="E564" i="16"/>
  <c r="E566" i="16" s="1"/>
  <c r="D90" i="15"/>
  <c r="I564" i="16"/>
  <c r="I566" i="16" s="1"/>
  <c r="G19" i="17" s="1"/>
  <c r="H90" i="15"/>
  <c r="J353" i="16"/>
  <c r="H23" i="17" s="1"/>
  <c r="F58" i="17"/>
  <c r="M278" i="16"/>
  <c r="C37" i="17"/>
  <c r="F227" i="16"/>
  <c r="D37" i="17" s="1"/>
  <c r="F184" i="16"/>
  <c r="E119" i="15"/>
  <c r="J184" i="16"/>
  <c r="J186" i="16" s="1"/>
  <c r="H10" i="17" s="1"/>
  <c r="I119" i="15"/>
  <c r="N184" i="16"/>
  <c r="M119" i="15"/>
  <c r="K125" i="16"/>
  <c r="I83" i="17" s="1"/>
  <c r="F25" i="17"/>
  <c r="M547" i="16"/>
  <c r="J51" i="16"/>
  <c r="I140" i="15"/>
  <c r="N51" i="16"/>
  <c r="M140" i="15"/>
  <c r="E32" i="12"/>
  <c r="I153" i="15"/>
  <c r="J142" i="16"/>
  <c r="G427" i="16"/>
  <c r="G429" i="16" s="1"/>
  <c r="E38" i="17" s="1"/>
  <c r="F178" i="15"/>
  <c r="K427" i="16"/>
  <c r="K429" i="16" s="1"/>
  <c r="I38" i="17" s="1"/>
  <c r="J178" i="15"/>
  <c r="D176" i="16"/>
  <c r="C183" i="15"/>
  <c r="H176" i="16"/>
  <c r="G183" i="15"/>
  <c r="L176" i="16"/>
  <c r="K183" i="15"/>
  <c r="E40" i="12"/>
  <c r="E498" i="16"/>
  <c r="E500" i="16" s="1"/>
  <c r="D207" i="15"/>
  <c r="I498" i="16"/>
  <c r="I500" i="16" s="1"/>
  <c r="G29" i="17" s="1"/>
  <c r="H207" i="15"/>
  <c r="M498" i="16"/>
  <c r="L207" i="15"/>
  <c r="E44" i="12"/>
  <c r="E209" i="15" s="1"/>
  <c r="G366" i="16"/>
  <c r="G368" i="16" s="1"/>
  <c r="E32" i="17" s="1"/>
  <c r="F214" i="15"/>
  <c r="C39" i="17"/>
  <c r="F403" i="16"/>
  <c r="D39" i="17" s="1"/>
  <c r="F486" i="16"/>
  <c r="E224" i="15"/>
  <c r="J486" i="16"/>
  <c r="J488" i="16" s="1"/>
  <c r="H56" i="17" s="1"/>
  <c r="I224" i="15"/>
  <c r="N486" i="16"/>
  <c r="M224" i="15"/>
  <c r="G357" i="16"/>
  <c r="E51" i="17" s="1"/>
  <c r="K357" i="16"/>
  <c r="I51" i="17" s="1"/>
  <c r="D160" i="16"/>
  <c r="D162" i="16" s="1"/>
  <c r="B66" i="17" s="1"/>
  <c r="C243" i="15"/>
  <c r="H160" i="16"/>
  <c r="H162" i="16" s="1"/>
  <c r="G243" i="15"/>
  <c r="L160" i="16"/>
  <c r="L162" i="16" s="1"/>
  <c r="J66" i="17" s="1"/>
  <c r="K243" i="15"/>
  <c r="D462" i="16"/>
  <c r="D463" i="16" s="1"/>
  <c r="B93" i="17" s="1"/>
  <c r="C275" i="15"/>
  <c r="H462" i="16"/>
  <c r="H463" i="16" s="1"/>
  <c r="G275" i="15"/>
  <c r="L462" i="16"/>
  <c r="L463" i="16" s="1"/>
  <c r="J93" i="17" s="1"/>
  <c r="K275" i="15"/>
  <c r="E63" i="16"/>
  <c r="D278" i="15"/>
  <c r="E56" i="12"/>
  <c r="D146" i="16"/>
  <c r="D147" i="16" s="1"/>
  <c r="B108" i="17" s="1"/>
  <c r="C301" i="15"/>
  <c r="H146" i="16"/>
  <c r="H147" i="16" s="1"/>
  <c r="G301" i="15"/>
  <c r="E303" i="16"/>
  <c r="E304" i="16" s="1"/>
  <c r="D157" i="15"/>
  <c r="I303" i="16"/>
  <c r="I304" i="16" s="1"/>
  <c r="G122" i="17" s="1"/>
  <c r="H157" i="15"/>
  <c r="F549" i="16"/>
  <c r="E297" i="15"/>
  <c r="J549" i="16"/>
  <c r="J550" i="16" s="1"/>
  <c r="H120" i="17" s="1"/>
  <c r="I297" i="15"/>
  <c r="F130" i="17"/>
  <c r="M477" i="16"/>
  <c r="M31" i="13"/>
  <c r="M34" i="13"/>
  <c r="F290" i="16"/>
  <c r="M90" i="16"/>
  <c r="M38" i="13"/>
  <c r="F320" i="16"/>
  <c r="M280" i="16"/>
  <c r="F309" i="16"/>
  <c r="E159" i="15"/>
  <c r="F258" i="16"/>
  <c r="E136" i="15"/>
  <c r="M71" i="13"/>
  <c r="N555" i="16" s="1"/>
  <c r="M326" i="16"/>
  <c r="L168" i="15"/>
  <c r="M4" i="14"/>
  <c r="M160" i="15" s="1"/>
  <c r="N310" i="16" s="1"/>
  <c r="M12" i="14"/>
  <c r="M106" i="15" s="1"/>
  <c r="N202" i="16" s="1"/>
  <c r="F451" i="16"/>
  <c r="E247" i="15"/>
  <c r="M25" i="14"/>
  <c r="M279" i="15" s="1"/>
  <c r="N519" i="16" s="1"/>
  <c r="M29" i="14"/>
  <c r="M276" i="15" s="1"/>
  <c r="N514" i="16" s="1"/>
  <c r="M34" i="14"/>
  <c r="M101" i="15" s="1"/>
  <c r="M38" i="14"/>
  <c r="M302" i="15" s="1"/>
  <c r="M42" i="14"/>
  <c r="M154" i="15" s="1"/>
  <c r="M46" i="14"/>
  <c r="M124" i="15" s="1"/>
  <c r="F502" i="16"/>
  <c r="E268" i="15"/>
  <c r="M51" i="14"/>
  <c r="M126" i="15" s="1"/>
  <c r="N236" i="16" s="1"/>
  <c r="M59" i="14"/>
  <c r="M14" i="15" s="1"/>
  <c r="N25" i="16" s="1"/>
  <c r="M63" i="14"/>
  <c r="L127" i="17" s="1"/>
  <c r="M67" i="14"/>
  <c r="L117" i="17" s="1"/>
  <c r="M71" i="14"/>
  <c r="L104" i="17" s="1"/>
  <c r="M75" i="14"/>
  <c r="L109" i="17" s="1"/>
  <c r="M80" i="14"/>
  <c r="L96" i="17" s="1"/>
  <c r="D9" i="15"/>
  <c r="H9" i="15"/>
  <c r="C16" i="15"/>
  <c r="G16" i="15"/>
  <c r="K16" i="15"/>
  <c r="F28" i="15"/>
  <c r="J28" i="15"/>
  <c r="C34" i="15"/>
  <c r="G34" i="15"/>
  <c r="K34" i="15"/>
  <c r="E38" i="15"/>
  <c r="L45" i="15"/>
  <c r="D57" i="15"/>
  <c r="J57" i="15"/>
  <c r="I115" i="16"/>
  <c r="C63" i="15"/>
  <c r="J63" i="15"/>
  <c r="D65" i="15"/>
  <c r="L65" i="15"/>
  <c r="E75" i="15"/>
  <c r="J143" i="16"/>
  <c r="D83" i="15"/>
  <c r="L83" i="15"/>
  <c r="D86" i="15"/>
  <c r="L86" i="15"/>
  <c r="I89" i="15"/>
  <c r="F90" i="15"/>
  <c r="D96" i="15"/>
  <c r="L96" i="15"/>
  <c r="J99" i="15"/>
  <c r="C105" i="15"/>
  <c r="K105" i="15"/>
  <c r="D116" i="15"/>
  <c r="E215" i="16"/>
  <c r="I215" i="16"/>
  <c r="I216" i="16" s="1"/>
  <c r="G4" i="17" s="1"/>
  <c r="J119" i="15"/>
  <c r="E123" i="15"/>
  <c r="J232" i="16"/>
  <c r="C125" i="15"/>
  <c r="K125" i="15"/>
  <c r="H140" i="15"/>
  <c r="F144" i="15"/>
  <c r="D291" i="16"/>
  <c r="D292" i="16" s="1"/>
  <c r="B14" i="17" s="1"/>
  <c r="J157" i="15"/>
  <c r="G158" i="15"/>
  <c r="I178" i="15"/>
  <c r="E185" i="15"/>
  <c r="J356" i="16"/>
  <c r="J357" i="16" s="1"/>
  <c r="H51" i="17" s="1"/>
  <c r="C187" i="15"/>
  <c r="K187" i="15"/>
  <c r="F192" i="15"/>
  <c r="J381" i="16"/>
  <c r="D214" i="15"/>
  <c r="L220" i="15"/>
  <c r="C44" i="17"/>
  <c r="F414" i="16"/>
  <c r="D44" i="17" s="1"/>
  <c r="D224" i="15"/>
  <c r="L224" i="15"/>
  <c r="L243" i="15"/>
  <c r="E255" i="15"/>
  <c r="E275" i="15"/>
  <c r="M275" i="15"/>
  <c r="C278" i="15"/>
  <c r="K278" i="15"/>
  <c r="H293" i="15"/>
  <c r="C297" i="15"/>
  <c r="M5" i="16"/>
  <c r="E16" i="16"/>
  <c r="I16" i="16"/>
  <c r="G40" i="17" s="1"/>
  <c r="F43" i="17"/>
  <c r="M38" i="16"/>
  <c r="I44" i="16"/>
  <c r="G17" i="17" s="1"/>
  <c r="I63" i="16"/>
  <c r="H65" i="16"/>
  <c r="H74" i="16"/>
  <c r="L74" i="16"/>
  <c r="J76" i="17" s="1"/>
  <c r="E92" i="16"/>
  <c r="J92" i="16"/>
  <c r="H6" i="17" s="1"/>
  <c r="F114" i="16"/>
  <c r="G125" i="16"/>
  <c r="E83" i="17" s="1"/>
  <c r="B60" i="17"/>
  <c r="F132" i="16"/>
  <c r="D60" i="17" s="1"/>
  <c r="I201" i="16"/>
  <c r="I203" i="16" s="1"/>
  <c r="G20" i="17" s="1"/>
  <c r="E216" i="16"/>
  <c r="J216" i="16"/>
  <c r="H4" i="17" s="1"/>
  <c r="M244" i="16"/>
  <c r="K366" i="16"/>
  <c r="K368" i="16" s="1"/>
  <c r="I32" i="17" s="1"/>
  <c r="G381" i="16"/>
  <c r="F138" i="17"/>
  <c r="M466" i="16"/>
  <c r="M469" i="16"/>
  <c r="C61" i="17"/>
  <c r="F484" i="16"/>
  <c r="D61" i="17" s="1"/>
  <c r="D143" i="16"/>
  <c r="D144" i="16" s="1"/>
  <c r="B21" i="17" s="1"/>
  <c r="H143" i="16"/>
  <c r="L143" i="16"/>
  <c r="L144" i="16" s="1"/>
  <c r="J21" i="17" s="1"/>
  <c r="G215" i="16"/>
  <c r="G216" i="16" s="1"/>
  <c r="E4" i="17" s="1"/>
  <c r="K215" i="16"/>
  <c r="K216" i="16" s="1"/>
  <c r="I4" i="17" s="1"/>
  <c r="D232" i="16"/>
  <c r="D233" i="16" s="1"/>
  <c r="B5" i="17" s="1"/>
  <c r="H232" i="16"/>
  <c r="H233" i="16" s="1"/>
  <c r="L232" i="16"/>
  <c r="L233" i="16" s="1"/>
  <c r="J5" i="17" s="1"/>
  <c r="E291" i="16"/>
  <c r="E292" i="16" s="1"/>
  <c r="I291" i="16"/>
  <c r="I292" i="16" s="1"/>
  <c r="G14" i="17" s="1"/>
  <c r="G352" i="16"/>
  <c r="K352" i="16"/>
  <c r="D356" i="16"/>
  <c r="H356" i="16"/>
  <c r="L356" i="16"/>
  <c r="D381" i="16"/>
  <c r="D382" i="16" s="1"/>
  <c r="B16" i="17" s="1"/>
  <c r="H381" i="16"/>
  <c r="H382" i="16" s="1"/>
  <c r="L381" i="16"/>
  <c r="L382" i="16" s="1"/>
  <c r="J16" i="17" s="1"/>
  <c r="C24" i="17"/>
  <c r="J396" i="16"/>
  <c r="J419" i="16"/>
  <c r="J420" i="16" s="1"/>
  <c r="H26" i="17" s="1"/>
  <c r="C63" i="17"/>
  <c r="F520" i="16"/>
  <c r="D63" i="17" s="1"/>
  <c r="G565" i="16"/>
  <c r="G566" i="16" s="1"/>
  <c r="E19" i="17" s="1"/>
  <c r="K565" i="16"/>
  <c r="K566" i="16" s="1"/>
  <c r="I19" i="17" s="1"/>
  <c r="C7" i="17"/>
  <c r="F12" i="16"/>
  <c r="D7" i="17" s="1"/>
  <c r="D16" i="16"/>
  <c r="B40" i="17" s="1"/>
  <c r="H16" i="16"/>
  <c r="L16" i="16"/>
  <c r="J40" i="17" s="1"/>
  <c r="J44" i="16"/>
  <c r="H17" i="17" s="1"/>
  <c r="N60" i="16"/>
  <c r="M68" i="16"/>
  <c r="J74" i="16"/>
  <c r="H76" i="17" s="1"/>
  <c r="C76" i="17"/>
  <c r="F74" i="16"/>
  <c r="D76" i="17" s="1"/>
  <c r="M77" i="16"/>
  <c r="M80" i="16"/>
  <c r="M83" i="16"/>
  <c r="M86" i="16"/>
  <c r="G115" i="16"/>
  <c r="G116" i="16" s="1"/>
  <c r="E8" i="17" s="1"/>
  <c r="M140" i="16"/>
  <c r="M154" i="16"/>
  <c r="D267" i="16"/>
  <c r="B31" i="17" s="1"/>
  <c r="I267" i="16"/>
  <c r="G31" i="17" s="1"/>
  <c r="J382" i="16"/>
  <c r="H16" i="17" s="1"/>
  <c r="D215" i="16"/>
  <c r="D216" i="16" s="1"/>
  <c r="B4" i="17" s="1"/>
  <c r="H215" i="16"/>
  <c r="H216" i="16" s="1"/>
  <c r="L215" i="16"/>
  <c r="L216" i="16" s="1"/>
  <c r="J4" i="17" s="1"/>
  <c r="E232" i="16"/>
  <c r="E233" i="16" s="1"/>
  <c r="I232" i="16"/>
  <c r="J291" i="16"/>
  <c r="H352" i="16"/>
  <c r="L352" i="16"/>
  <c r="E356" i="16"/>
  <c r="I356" i="16"/>
  <c r="E381" i="16"/>
  <c r="E382" i="16" s="1"/>
  <c r="I381" i="16"/>
  <c r="I382" i="16" s="1"/>
  <c r="G16" i="17" s="1"/>
  <c r="K396" i="16"/>
  <c r="K397" i="16" s="1"/>
  <c r="I41" i="17" s="1"/>
  <c r="G419" i="16"/>
  <c r="K419" i="16"/>
  <c r="H565" i="16"/>
  <c r="H566" i="16" s="1"/>
  <c r="L565" i="16"/>
  <c r="L566" i="16" s="1"/>
  <c r="J19" i="17" s="1"/>
  <c r="C123" i="17"/>
  <c r="F19" i="16"/>
  <c r="D123" i="17" s="1"/>
  <c r="M22" i="16"/>
  <c r="M47" i="16"/>
  <c r="F57" i="17"/>
  <c r="M58" i="16"/>
  <c r="M71" i="16"/>
  <c r="C82" i="17"/>
  <c r="F77" i="16"/>
  <c r="D82" i="17" s="1"/>
  <c r="C75" i="17"/>
  <c r="F80" i="16"/>
  <c r="D75" i="17" s="1"/>
  <c r="C72" i="17"/>
  <c r="F83" i="16"/>
  <c r="D72" i="17" s="1"/>
  <c r="C102" i="17"/>
  <c r="F86" i="16"/>
  <c r="D102" i="17" s="1"/>
  <c r="M94" i="16"/>
  <c r="N94" i="16" s="1"/>
  <c r="M128" i="16"/>
  <c r="C11" i="17"/>
  <c r="F140" i="16"/>
  <c r="D11" i="17" s="1"/>
  <c r="I143" i="16"/>
  <c r="C135" i="17"/>
  <c r="F154" i="16"/>
  <c r="D135" i="17" s="1"/>
  <c r="F129" i="17"/>
  <c r="M189" i="16"/>
  <c r="H196" i="16"/>
  <c r="M195" i="16"/>
  <c r="N195" i="16" s="1"/>
  <c r="E267" i="16"/>
  <c r="M298" i="16"/>
  <c r="G311" i="16"/>
  <c r="E74" i="17" s="1"/>
  <c r="K311" i="16"/>
  <c r="I74" i="17" s="1"/>
  <c r="F113" i="17"/>
  <c r="M446" i="16"/>
  <c r="C103" i="17"/>
  <c r="F244" i="16"/>
  <c r="D103" i="17" s="1"/>
  <c r="N255" i="16"/>
  <c r="C98" i="17"/>
  <c r="F260" i="16"/>
  <c r="D98" i="17" s="1"/>
  <c r="M263" i="16"/>
  <c r="N263" i="16" s="1"/>
  <c r="F107" i="17"/>
  <c r="M270" i="16"/>
  <c r="F79" i="17"/>
  <c r="M281" i="16"/>
  <c r="C131" i="17"/>
  <c r="F298" i="16"/>
  <c r="D131" i="17" s="1"/>
  <c r="H311" i="16"/>
  <c r="L311" i="16"/>
  <c r="J74" i="17" s="1"/>
  <c r="N315" i="16"/>
  <c r="M321" i="16"/>
  <c r="F116" i="17"/>
  <c r="M324" i="16"/>
  <c r="M327" i="16"/>
  <c r="N337" i="16"/>
  <c r="N363" i="16"/>
  <c r="N372" i="16"/>
  <c r="G382" i="16"/>
  <c r="E16" i="17" s="1"/>
  <c r="K382" i="16"/>
  <c r="I16" i="17" s="1"/>
  <c r="N388" i="16"/>
  <c r="G393" i="16"/>
  <c r="E24" i="17" s="1"/>
  <c r="K393" i="16"/>
  <c r="I24" i="17" s="1"/>
  <c r="C89" i="17"/>
  <c r="F452" i="16"/>
  <c r="D89" i="17" s="1"/>
  <c r="M151" i="16"/>
  <c r="M157" i="16"/>
  <c r="M249" i="16"/>
  <c r="K71" i="17"/>
  <c r="N283" i="16"/>
  <c r="L71" i="17" s="1"/>
  <c r="J292" i="16"/>
  <c r="H14" i="17" s="1"/>
  <c r="D311" i="16"/>
  <c r="B74" i="17" s="1"/>
  <c r="N333" i="16"/>
  <c r="M338" i="16"/>
  <c r="N342" i="16"/>
  <c r="N348" i="16"/>
  <c r="I361" i="16"/>
  <c r="G45" i="17" s="1"/>
  <c r="H393" i="16"/>
  <c r="L393" i="16"/>
  <c r="J24" i="17" s="1"/>
  <c r="C81" i="17"/>
  <c r="F469" i="16"/>
  <c r="D81" i="17" s="1"/>
  <c r="C84" i="17"/>
  <c r="F495" i="16"/>
  <c r="D84" i="17" s="1"/>
  <c r="C100" i="17"/>
  <c r="F533" i="16"/>
  <c r="D100" i="17" s="1"/>
  <c r="J565" i="16"/>
  <c r="F151" i="16"/>
  <c r="D78" i="17" s="1"/>
  <c r="F157" i="16"/>
  <c r="D73" i="17" s="1"/>
  <c r="M171" i="16"/>
  <c r="M220" i="16"/>
  <c r="C68" i="17"/>
  <c r="F249" i="16"/>
  <c r="D68" i="17" s="1"/>
  <c r="M252" i="16"/>
  <c r="M256" i="16"/>
  <c r="F98" i="17"/>
  <c r="M260" i="16"/>
  <c r="N262" i="16"/>
  <c r="G267" i="16"/>
  <c r="E31" i="17" s="1"/>
  <c r="K267" i="16"/>
  <c r="I31" i="17" s="1"/>
  <c r="N272" i="16"/>
  <c r="G292" i="16"/>
  <c r="E14" i="17" s="1"/>
  <c r="K292" i="16"/>
  <c r="I14" i="17" s="1"/>
  <c r="N297" i="16"/>
  <c r="N314" i="16"/>
  <c r="C134" i="17"/>
  <c r="F338" i="16"/>
  <c r="D134" i="17" s="1"/>
  <c r="E361" i="16"/>
  <c r="J361" i="16"/>
  <c r="H45" i="17" s="1"/>
  <c r="F46" i="17"/>
  <c r="M377" i="16"/>
  <c r="F385" i="16"/>
  <c r="D65" i="17" s="1"/>
  <c r="D393" i="16"/>
  <c r="B24" i="17" s="1"/>
  <c r="H94" i="17"/>
  <c r="M474" i="16"/>
  <c r="M484" i="16"/>
  <c r="H520" i="16"/>
  <c r="L520" i="16"/>
  <c r="J63" i="17" s="1"/>
  <c r="C54" i="17"/>
  <c r="G420" i="16"/>
  <c r="E26" i="17" s="1"/>
  <c r="K420" i="16"/>
  <c r="I26" i="17" s="1"/>
  <c r="N424" i="16"/>
  <c r="N432" i="16"/>
  <c r="N437" i="16"/>
  <c r="N440" i="16"/>
  <c r="M452" i="16"/>
  <c r="N456" i="16"/>
  <c r="C94" i="17"/>
  <c r="F474" i="16"/>
  <c r="D94" i="17" s="1"/>
  <c r="D520" i="16"/>
  <c r="B63" i="17" s="1"/>
  <c r="F557" i="16"/>
  <c r="D99" i="17" s="1"/>
  <c r="C99" i="17"/>
  <c r="F377" i="16"/>
  <c r="D46" i="17" s="1"/>
  <c r="J414" i="16"/>
  <c r="H44" i="17" s="1"/>
  <c r="H420" i="16"/>
  <c r="L420" i="16"/>
  <c r="J26" i="17" s="1"/>
  <c r="C113" i="17"/>
  <c r="F446" i="16"/>
  <c r="D113" i="17" s="1"/>
  <c r="N449" i="16"/>
  <c r="L90" i="17" s="1"/>
  <c r="M457" i="16"/>
  <c r="N478" i="16"/>
  <c r="N483" i="16"/>
  <c r="M506" i="16"/>
  <c r="N510" i="16"/>
  <c r="N527" i="16"/>
  <c r="N532" i="16"/>
  <c r="N552" i="16"/>
  <c r="F270" i="16"/>
  <c r="D107" i="17" s="1"/>
  <c r="F281" i="16"/>
  <c r="D79" i="17" s="1"/>
  <c r="M295" i="16"/>
  <c r="M301" i="16"/>
  <c r="F324" i="16"/>
  <c r="D116" i="17" s="1"/>
  <c r="M335" i="16"/>
  <c r="M374" i="16"/>
  <c r="M385" i="16"/>
  <c r="G414" i="16"/>
  <c r="E44" i="17" s="1"/>
  <c r="K414" i="16"/>
  <c r="I44" i="17" s="1"/>
  <c r="D420" i="16"/>
  <c r="B26" i="17" s="1"/>
  <c r="N423" i="16"/>
  <c r="N433" i="16"/>
  <c r="N436" i="16"/>
  <c r="C67" i="17"/>
  <c r="F457" i="16"/>
  <c r="D67" i="17" s="1"/>
  <c r="F111" i="17"/>
  <c r="M503" i="16"/>
  <c r="G520" i="16"/>
  <c r="E63" i="17" s="1"/>
  <c r="K520" i="16"/>
  <c r="I63" i="17" s="1"/>
  <c r="M533" i="16"/>
  <c r="N537" i="16"/>
  <c r="M553" i="16"/>
  <c r="F99" i="17"/>
  <c r="M557" i="16"/>
  <c r="N562" i="16"/>
  <c r="M539" i="16"/>
  <c r="F90" i="17"/>
  <c r="M460" i="16"/>
  <c r="F466" i="16"/>
  <c r="D138" i="17" s="1"/>
  <c r="M491" i="16"/>
  <c r="F503" i="16"/>
  <c r="D111" i="17" s="1"/>
  <c r="M530" i="16"/>
  <c r="C8" i="17" l="1"/>
  <c r="F116" i="16"/>
  <c r="D8" i="17" s="1"/>
  <c r="F41" i="17"/>
  <c r="F19" i="17"/>
  <c r="C5" i="17"/>
  <c r="F233" i="16"/>
  <c r="D5" i="17" s="1"/>
  <c r="F5" i="17"/>
  <c r="M233" i="16"/>
  <c r="F31" i="17"/>
  <c r="M267" i="16"/>
  <c r="C23" i="17"/>
  <c r="F353" i="16"/>
  <c r="D23" i="17" s="1"/>
  <c r="K92" i="17"/>
  <c r="N301" i="16"/>
  <c r="L92" i="17" s="1"/>
  <c r="K73" i="17"/>
  <c r="N157" i="16"/>
  <c r="L73" i="17" s="1"/>
  <c r="C31" i="17"/>
  <c r="F267" i="16"/>
  <c r="D31" i="17" s="1"/>
  <c r="K118" i="17"/>
  <c r="N68" i="16"/>
  <c r="L118" i="17" s="1"/>
  <c r="K43" i="17"/>
  <c r="N38" i="16"/>
  <c r="L43" i="17" s="1"/>
  <c r="N418" i="16"/>
  <c r="M44" i="12"/>
  <c r="M209" i="15" s="1"/>
  <c r="C122" i="17"/>
  <c r="F304" i="16"/>
  <c r="D122" i="17" s="1"/>
  <c r="C19" i="17"/>
  <c r="F566" i="16"/>
  <c r="D19" i="17" s="1"/>
  <c r="F47" i="17"/>
  <c r="M168" i="16"/>
  <c r="C20" i="17"/>
  <c r="F203" i="16"/>
  <c r="D20" i="17" s="1"/>
  <c r="L125" i="16"/>
  <c r="J83" i="17" s="1"/>
  <c r="N356" i="16"/>
  <c r="N468" i="16"/>
  <c r="M254" i="15"/>
  <c r="N42" i="16"/>
  <c r="M4" i="12"/>
  <c r="M13" i="15" s="1"/>
  <c r="F122" i="17"/>
  <c r="M304" i="16"/>
  <c r="C30" i="17"/>
  <c r="F346" i="16"/>
  <c r="D30" i="17" s="1"/>
  <c r="F20" i="17"/>
  <c r="M203" i="16"/>
  <c r="K177" i="16"/>
  <c r="I48" i="17" s="1"/>
  <c r="I144" i="16"/>
  <c r="G21" i="17" s="1"/>
  <c r="C10" i="17"/>
  <c r="F186" i="16"/>
  <c r="D10" i="17" s="1"/>
  <c r="F37" i="17"/>
  <c r="M227" i="16"/>
  <c r="M114" i="16"/>
  <c r="L63" i="15"/>
  <c r="F132" i="17"/>
  <c r="M174" i="16"/>
  <c r="E357" i="16"/>
  <c r="C41" i="17"/>
  <c r="F397" i="16"/>
  <c r="D41" i="17" s="1"/>
  <c r="J233" i="16"/>
  <c r="H5" i="17" s="1"/>
  <c r="I357" i="16"/>
  <c r="G51" i="17" s="1"/>
  <c r="M346" i="16"/>
  <c r="L353" i="16"/>
  <c r="J23" i="17" s="1"/>
  <c r="M414" i="16"/>
  <c r="H116" i="16"/>
  <c r="K123" i="17"/>
  <c r="N19" i="16"/>
  <c r="L123" i="17" s="1"/>
  <c r="M44" i="16"/>
  <c r="K119" i="17"/>
  <c r="N560" i="16"/>
  <c r="L119" i="17" s="1"/>
  <c r="L301" i="15"/>
  <c r="M146" i="16"/>
  <c r="H357" i="16"/>
  <c r="F38" i="17"/>
  <c r="M429" i="16"/>
  <c r="M318" i="16"/>
  <c r="F515" i="16"/>
  <c r="D12" i="17" s="1"/>
  <c r="C12" i="17"/>
  <c r="K3" i="17"/>
  <c r="C133" i="17"/>
  <c r="F543" i="16"/>
  <c r="D133" i="17" s="1"/>
  <c r="I125" i="16"/>
  <c r="G83" i="17" s="1"/>
  <c r="K52" i="17"/>
  <c r="N331" i="16"/>
  <c r="L52" i="17" s="1"/>
  <c r="F27" i="17"/>
  <c r="C48" i="17"/>
  <c r="K85" i="17"/>
  <c r="N491" i="16"/>
  <c r="L85" i="17" s="1"/>
  <c r="K35" i="17"/>
  <c r="N220" i="16"/>
  <c r="L35" i="17" s="1"/>
  <c r="K128" i="17"/>
  <c r="N71" i="16"/>
  <c r="L128" i="17" s="1"/>
  <c r="C6" i="17"/>
  <c r="F92" i="16"/>
  <c r="D6" i="17" s="1"/>
  <c r="K69" i="17"/>
  <c r="N5" i="16"/>
  <c r="L69" i="17" s="1"/>
  <c r="N565" i="16"/>
  <c r="K53" i="17"/>
  <c r="N539" i="16"/>
  <c r="L53" i="17" s="1"/>
  <c r="K136" i="17"/>
  <c r="N553" i="16"/>
  <c r="L136" i="17" s="1"/>
  <c r="K50" i="17"/>
  <c r="N374" i="16"/>
  <c r="L50" i="17" s="1"/>
  <c r="K126" i="17"/>
  <c r="N295" i="16"/>
  <c r="L126" i="17" s="1"/>
  <c r="K89" i="17"/>
  <c r="N452" i="16"/>
  <c r="L89" i="17" s="1"/>
  <c r="K105" i="17"/>
  <c r="N252" i="16"/>
  <c r="L105" i="17" s="1"/>
  <c r="K110" i="17"/>
  <c r="N171" i="16"/>
  <c r="L110" i="17" s="1"/>
  <c r="F24" i="17"/>
  <c r="M393" i="16"/>
  <c r="K134" i="17"/>
  <c r="N338" i="16"/>
  <c r="L134" i="17" s="1"/>
  <c r="K78" i="17"/>
  <c r="N151" i="16"/>
  <c r="L78" i="17" s="1"/>
  <c r="K116" i="17"/>
  <c r="N324" i="16"/>
  <c r="L116" i="17" s="1"/>
  <c r="K79" i="17"/>
  <c r="N281" i="16"/>
  <c r="L79" i="17" s="1"/>
  <c r="K57" i="17"/>
  <c r="N58" i="16"/>
  <c r="L57" i="17" s="1"/>
  <c r="F4" i="17"/>
  <c r="M216" i="16"/>
  <c r="K135" i="17"/>
  <c r="N154" i="16"/>
  <c r="L135" i="17" s="1"/>
  <c r="K72" i="17"/>
  <c r="N83" i="16"/>
  <c r="L72" i="17" s="1"/>
  <c r="C4" i="17"/>
  <c r="F216" i="16"/>
  <c r="D4" i="17" s="1"/>
  <c r="F64" i="17"/>
  <c r="N412" i="16"/>
  <c r="M34" i="12"/>
  <c r="M164" i="15" s="1"/>
  <c r="N330" i="16" s="1"/>
  <c r="F173" i="16"/>
  <c r="E293" i="15"/>
  <c r="F66" i="17"/>
  <c r="M162" i="16"/>
  <c r="L177" i="16"/>
  <c r="J48" i="17" s="1"/>
  <c r="D177" i="16"/>
  <c r="B48" i="17" s="1"/>
  <c r="E153" i="15"/>
  <c r="F142" i="16"/>
  <c r="J53" i="16"/>
  <c r="H27" i="17" s="1"/>
  <c r="M186" i="16"/>
  <c r="H144" i="16"/>
  <c r="C26" i="17"/>
  <c r="F420" i="16"/>
  <c r="D26" i="17" s="1"/>
  <c r="F14" i="17"/>
  <c r="M292" i="16"/>
  <c r="M38" i="15"/>
  <c r="N73" i="16"/>
  <c r="N505" i="16"/>
  <c r="M269" i="15"/>
  <c r="N472" i="16"/>
  <c r="M255" i="15"/>
  <c r="N391" i="16"/>
  <c r="M52" i="12"/>
  <c r="M261" i="15" s="1"/>
  <c r="N201" i="16"/>
  <c r="M185" i="15"/>
  <c r="K39" i="17"/>
  <c r="N403" i="16"/>
  <c r="L39" i="17" s="1"/>
  <c r="F366" i="16"/>
  <c r="E214" i="15"/>
  <c r="E9" i="15"/>
  <c r="J122" i="16"/>
  <c r="H18" i="17" s="1"/>
  <c r="C27" i="17"/>
  <c r="F53" i="16"/>
  <c r="D27" i="17" s="1"/>
  <c r="F59" i="17"/>
  <c r="M193" i="16"/>
  <c r="F2" i="17"/>
  <c r="M108" i="16"/>
  <c r="F311" i="16"/>
  <c r="D74" i="17" s="1"/>
  <c r="M488" i="16"/>
  <c r="C28" i="17"/>
  <c r="F318" i="16"/>
  <c r="D28" i="17" s="1"/>
  <c r="M410" i="16"/>
  <c r="F147" i="16"/>
  <c r="M366" i="16"/>
  <c r="L214" i="15"/>
  <c r="L9" i="15"/>
  <c r="M45" i="12"/>
  <c r="K137" i="17"/>
  <c r="N61" i="16"/>
  <c r="L137" i="17" s="1"/>
  <c r="N498" i="16"/>
  <c r="M207" i="15"/>
  <c r="F18" i="17"/>
  <c r="G53" i="16"/>
  <c r="E27" i="17" s="1"/>
  <c r="H125" i="16"/>
  <c r="K353" i="16"/>
  <c r="I23" i="17" s="1"/>
  <c r="J566" i="16"/>
  <c r="H19" i="17" s="1"/>
  <c r="C33" i="17"/>
  <c r="F241" i="16"/>
  <c r="D33" i="17" s="1"/>
  <c r="M307" i="16"/>
  <c r="M550" i="16"/>
  <c r="M92" i="16"/>
  <c r="K65" i="17"/>
  <c r="N385" i="16"/>
  <c r="L65" i="17" s="1"/>
  <c r="K54" i="17"/>
  <c r="N506" i="16"/>
  <c r="L54" i="17" s="1"/>
  <c r="K46" i="17"/>
  <c r="N377" i="16"/>
  <c r="L46" i="17" s="1"/>
  <c r="K87" i="17"/>
  <c r="N327" i="16"/>
  <c r="L87" i="17" s="1"/>
  <c r="K77" i="17"/>
  <c r="N22" i="16"/>
  <c r="L77" i="17" s="1"/>
  <c r="K102" i="17"/>
  <c r="N86" i="16"/>
  <c r="L102" i="17" s="1"/>
  <c r="K115" i="17"/>
  <c r="N460" i="16"/>
  <c r="L115" i="17" s="1"/>
  <c r="F63" i="17"/>
  <c r="M520" i="16"/>
  <c r="K98" i="17"/>
  <c r="N260" i="16"/>
  <c r="L98" i="17" s="1"/>
  <c r="F74" i="17"/>
  <c r="M311" i="16"/>
  <c r="F88" i="17"/>
  <c r="M196" i="16"/>
  <c r="K97" i="17"/>
  <c r="N128" i="16"/>
  <c r="L97" i="17" s="1"/>
  <c r="K11" i="17"/>
  <c r="N140" i="16"/>
  <c r="L11" i="17" s="1"/>
  <c r="K75" i="17"/>
  <c r="N80" i="16"/>
  <c r="L75" i="17" s="1"/>
  <c r="F393" i="16"/>
  <c r="D24" i="17" s="1"/>
  <c r="F16" i="17"/>
  <c r="M382" i="16"/>
  <c r="C14" i="17"/>
  <c r="F292" i="16"/>
  <c r="D14" i="17" s="1"/>
  <c r="K81" i="17"/>
  <c r="N469" i="16"/>
  <c r="L81" i="17" s="1"/>
  <c r="I65" i="16"/>
  <c r="G64" i="17" s="1"/>
  <c r="N232" i="16"/>
  <c r="N380" i="16"/>
  <c r="M46" i="12"/>
  <c r="M218" i="15" s="1"/>
  <c r="F108" i="17"/>
  <c r="M147" i="16"/>
  <c r="C29" i="17"/>
  <c r="F500" i="16"/>
  <c r="D29" i="17" s="1"/>
  <c r="K25" i="17"/>
  <c r="K58" i="17"/>
  <c r="J116" i="16"/>
  <c r="H8" i="17" s="1"/>
  <c r="H353" i="16"/>
  <c r="K84" i="17"/>
  <c r="N495" i="16"/>
  <c r="L84" i="17" s="1"/>
  <c r="K125" i="17"/>
  <c r="N223" i="16"/>
  <c r="L125" i="17" s="1"/>
  <c r="K60" i="17"/>
  <c r="N132" i="16"/>
  <c r="L60" i="17" s="1"/>
  <c r="N303" i="16"/>
  <c r="M157" i="15"/>
  <c r="N359" i="16"/>
  <c r="M6" i="12"/>
  <c r="M23" i="15" s="1"/>
  <c r="N564" i="16"/>
  <c r="M90" i="15"/>
  <c r="C120" i="17"/>
  <c r="F550" i="16"/>
  <c r="D120" i="17" s="1"/>
  <c r="F355" i="16"/>
  <c r="E231" i="15"/>
  <c r="M500" i="16"/>
  <c r="F120" i="16"/>
  <c r="E192" i="15"/>
  <c r="G177" i="16"/>
  <c r="E48" i="17" s="1"/>
  <c r="J397" i="16"/>
  <c r="H41" i="17" s="1"/>
  <c r="C21" i="17"/>
  <c r="F144" i="16"/>
  <c r="D21" i="17" s="1"/>
  <c r="F168" i="16"/>
  <c r="D47" i="17" s="1"/>
  <c r="I116" i="16"/>
  <c r="G8" i="17" s="1"/>
  <c r="K33" i="17"/>
  <c r="N241" i="16"/>
  <c r="L33" i="17" s="1"/>
  <c r="E125" i="16"/>
  <c r="C3" i="17"/>
  <c r="F443" i="16"/>
  <c r="D3" i="17" s="1"/>
  <c r="D125" i="16"/>
  <c r="B83" i="17" s="1"/>
  <c r="F133" i="17"/>
  <c r="M543" i="16"/>
  <c r="L357" i="16"/>
  <c r="J51" i="17" s="1"/>
  <c r="D357" i="16"/>
  <c r="B51" i="17" s="1"/>
  <c r="F225" i="16"/>
  <c r="E116" i="15"/>
  <c r="C36" i="17"/>
  <c r="F275" i="16"/>
  <c r="D36" i="17" s="1"/>
  <c r="M26" i="16"/>
  <c r="F26" i="17"/>
  <c r="M420" i="16"/>
  <c r="K94" i="17"/>
  <c r="N474" i="16"/>
  <c r="L94" i="17" s="1"/>
  <c r="K62" i="17"/>
  <c r="N256" i="16"/>
  <c r="L62" i="17" s="1"/>
  <c r="F40" i="17"/>
  <c r="M16" i="16"/>
  <c r="N530" i="16"/>
  <c r="L22" i="17" s="1"/>
  <c r="K22" i="17"/>
  <c r="N503" i="16"/>
  <c r="L111" i="17" s="1"/>
  <c r="K111" i="17"/>
  <c r="K55" i="17"/>
  <c r="N335" i="16"/>
  <c r="L55" i="17" s="1"/>
  <c r="N557" i="16"/>
  <c r="L99" i="17" s="1"/>
  <c r="K99" i="17"/>
  <c r="K100" i="17"/>
  <c r="N533" i="16"/>
  <c r="L100" i="17" s="1"/>
  <c r="K67" i="17"/>
  <c r="N457" i="16"/>
  <c r="L67" i="17" s="1"/>
  <c r="K61" i="17"/>
  <c r="N484" i="16"/>
  <c r="L61" i="17" s="1"/>
  <c r="C45" i="17"/>
  <c r="F361" i="16"/>
  <c r="D45" i="17" s="1"/>
  <c r="N249" i="16"/>
  <c r="L68" i="17" s="1"/>
  <c r="K68" i="17"/>
  <c r="K70" i="17"/>
  <c r="N321" i="16"/>
  <c r="L70" i="17" s="1"/>
  <c r="K107" i="17"/>
  <c r="N270" i="16"/>
  <c r="L107" i="17" s="1"/>
  <c r="K113" i="17"/>
  <c r="N446" i="16"/>
  <c r="L113" i="17" s="1"/>
  <c r="K131" i="17"/>
  <c r="N298" i="16"/>
  <c r="L131" i="17" s="1"/>
  <c r="K129" i="17"/>
  <c r="N189" i="16"/>
  <c r="L129" i="17" s="1"/>
  <c r="K124" i="17"/>
  <c r="N47" i="16"/>
  <c r="L124" i="17" s="1"/>
  <c r="C16" i="17"/>
  <c r="F382" i="16"/>
  <c r="D16" i="17" s="1"/>
  <c r="K82" i="17"/>
  <c r="N77" i="16"/>
  <c r="L82" i="17" s="1"/>
  <c r="K138" i="17"/>
  <c r="N466" i="16"/>
  <c r="L138" i="17" s="1"/>
  <c r="K103" i="17"/>
  <c r="N244" i="16"/>
  <c r="L103" i="17" s="1"/>
  <c r="F76" i="17"/>
  <c r="M74" i="16"/>
  <c r="C40" i="17"/>
  <c r="F16" i="16"/>
  <c r="D40" i="17" s="1"/>
  <c r="N291" i="16"/>
  <c r="K130" i="17"/>
  <c r="N477" i="16"/>
  <c r="L130" i="17" s="1"/>
  <c r="E65" i="16"/>
  <c r="F93" i="17"/>
  <c r="M463" i="16"/>
  <c r="F344" i="16"/>
  <c r="E187" i="15"/>
  <c r="H177" i="16"/>
  <c r="J144" i="16"/>
  <c r="H21" i="17" s="1"/>
  <c r="F166" i="16"/>
  <c r="E83" i="15"/>
  <c r="F12" i="17"/>
  <c r="M515" i="16"/>
  <c r="C66" i="17"/>
  <c r="F162" i="16"/>
  <c r="D66" i="17" s="1"/>
  <c r="F494" i="16"/>
  <c r="M79" i="14"/>
  <c r="N494" i="16" s="1"/>
  <c r="M77" i="15"/>
  <c r="M58" i="12"/>
  <c r="K42" i="17"/>
  <c r="N237" i="16"/>
  <c r="L42" i="17" s="1"/>
  <c r="K7" i="17"/>
  <c r="N12" i="16"/>
  <c r="L7" i="17" s="1"/>
  <c r="M396" i="16"/>
  <c r="I122" i="16"/>
  <c r="G18" i="17" s="1"/>
  <c r="I397" i="16"/>
  <c r="G41" i="17" s="1"/>
  <c r="E122" i="16"/>
  <c r="M361" i="16"/>
  <c r="J65" i="16"/>
  <c r="H64" i="17" s="1"/>
  <c r="F463" i="16"/>
  <c r="D93" i="17" s="1"/>
  <c r="M368" i="16"/>
  <c r="F265" i="16"/>
  <c r="E147" i="15"/>
  <c r="K53" i="16"/>
  <c r="I27" i="17" s="1"/>
  <c r="F547" i="16"/>
  <c r="D25" i="17" s="1"/>
  <c r="C25" i="17"/>
  <c r="M277" i="16"/>
  <c r="L105" i="15"/>
  <c r="C58" i="17"/>
  <c r="F278" i="16"/>
  <c r="D58" i="17" s="1"/>
  <c r="G353" i="16"/>
  <c r="E23" i="17" s="1"/>
  <c r="F429" i="16"/>
  <c r="D38" i="17" s="1"/>
  <c r="N214" i="16"/>
  <c r="M45" i="15"/>
  <c r="M31" i="16"/>
  <c r="K12" i="17" l="1"/>
  <c r="N515" i="16"/>
  <c r="L12" i="17" s="1"/>
  <c r="K133" i="17"/>
  <c r="N543" i="16"/>
  <c r="L133" i="17" s="1"/>
  <c r="F23" i="17"/>
  <c r="M353" i="16"/>
  <c r="K88" i="17"/>
  <c r="N196" i="16"/>
  <c r="L88" i="17" s="1"/>
  <c r="K34" i="17"/>
  <c r="N307" i="16"/>
  <c r="L34" i="17" s="1"/>
  <c r="K14" i="17"/>
  <c r="N292" i="16"/>
  <c r="L14" i="17" s="1"/>
  <c r="F21" i="17"/>
  <c r="M144" i="16"/>
  <c r="F51" i="17"/>
  <c r="M357" i="16"/>
  <c r="K31" i="17"/>
  <c r="N267" i="16"/>
  <c r="L31" i="17" s="1"/>
  <c r="M397" i="16"/>
  <c r="K29" i="17"/>
  <c r="N500" i="16"/>
  <c r="L29" i="17" s="1"/>
  <c r="K108" i="17"/>
  <c r="N147" i="16"/>
  <c r="L108" i="17" s="1"/>
  <c r="K6" i="17"/>
  <c r="N92" i="16"/>
  <c r="L6" i="17" s="1"/>
  <c r="F83" i="17"/>
  <c r="M125" i="16"/>
  <c r="M122" i="16"/>
  <c r="N366" i="16"/>
  <c r="M214" i="15"/>
  <c r="M9" i="15"/>
  <c r="K56" i="17"/>
  <c r="N488" i="16"/>
  <c r="L56" i="17" s="1"/>
  <c r="K59" i="17"/>
  <c r="N193" i="16"/>
  <c r="L59" i="17" s="1"/>
  <c r="K10" i="17"/>
  <c r="N186" i="16"/>
  <c r="L10" i="17" s="1"/>
  <c r="M65" i="16"/>
  <c r="M53" i="16"/>
  <c r="N443" i="16"/>
  <c r="L3" i="17" s="1"/>
  <c r="K28" i="17"/>
  <c r="N318" i="16"/>
  <c r="L28" i="17" s="1"/>
  <c r="K17" i="17"/>
  <c r="N44" i="16"/>
  <c r="L17" i="17" s="1"/>
  <c r="F8" i="17"/>
  <c r="M116" i="16"/>
  <c r="K30" i="17"/>
  <c r="N346" i="16"/>
  <c r="L30" i="17" s="1"/>
  <c r="K93" i="17"/>
  <c r="N463" i="16"/>
  <c r="L93" i="17" s="1"/>
  <c r="K9" i="17"/>
  <c r="N31" i="16"/>
  <c r="L9" i="17" s="1"/>
  <c r="K45" i="17"/>
  <c r="N361" i="16"/>
  <c r="L45" i="17" s="1"/>
  <c r="C83" i="17"/>
  <c r="F125" i="16"/>
  <c r="D83" i="17" s="1"/>
  <c r="N547" i="16"/>
  <c r="L25" i="17" s="1"/>
  <c r="K74" i="17"/>
  <c r="N311" i="16"/>
  <c r="L74" i="17" s="1"/>
  <c r="K63" i="17"/>
  <c r="N520" i="16"/>
  <c r="L63" i="17" s="1"/>
  <c r="K13" i="17"/>
  <c r="N410" i="16"/>
  <c r="L13" i="17" s="1"/>
  <c r="K66" i="17"/>
  <c r="N162" i="16"/>
  <c r="L66" i="17" s="1"/>
  <c r="K38" i="17"/>
  <c r="N429" i="16"/>
  <c r="L38" i="17" s="1"/>
  <c r="C51" i="17"/>
  <c r="F357" i="16"/>
  <c r="D51" i="17" s="1"/>
  <c r="N203" i="16"/>
  <c r="L20" i="17" s="1"/>
  <c r="K20" i="17"/>
  <c r="K122" i="17"/>
  <c r="N304" i="16"/>
  <c r="L122" i="17" s="1"/>
  <c r="K5" i="17"/>
  <c r="N233" i="16"/>
  <c r="L5" i="17" s="1"/>
  <c r="F48" i="17"/>
  <c r="M177" i="16"/>
  <c r="K40" i="17"/>
  <c r="N16" i="16"/>
  <c r="L40" i="17" s="1"/>
  <c r="K32" i="17"/>
  <c r="N368" i="16"/>
  <c r="L32" i="17" s="1"/>
  <c r="N146" i="16"/>
  <c r="M301" i="15"/>
  <c r="K16" i="17"/>
  <c r="N382" i="16"/>
  <c r="L16" i="17" s="1"/>
  <c r="C18" i="17"/>
  <c r="F122" i="16"/>
  <c r="D18" i="17" s="1"/>
  <c r="C64" i="17"/>
  <c r="F65" i="16"/>
  <c r="D64" i="17" s="1"/>
  <c r="K76" i="17"/>
  <c r="N74" i="16"/>
  <c r="L76" i="17" s="1"/>
  <c r="K26" i="17"/>
  <c r="N420" i="16"/>
  <c r="L26" i="17" s="1"/>
  <c r="K15" i="17"/>
  <c r="N26" i="16"/>
  <c r="L15" i="17" s="1"/>
  <c r="N278" i="16"/>
  <c r="L58" i="17" s="1"/>
  <c r="K120" i="17"/>
  <c r="N550" i="16"/>
  <c r="L120" i="17" s="1"/>
  <c r="K2" i="17"/>
  <c r="N108" i="16"/>
  <c r="L2" i="17" s="1"/>
  <c r="K4" i="17"/>
  <c r="N216" i="16"/>
  <c r="L4" i="17" s="1"/>
  <c r="K24" i="17"/>
  <c r="N393" i="16"/>
  <c r="L24" i="17" s="1"/>
  <c r="F177" i="16"/>
  <c r="D48" i="17" s="1"/>
  <c r="K44" i="17"/>
  <c r="N414" i="16"/>
  <c r="L44" i="17" s="1"/>
  <c r="K132" i="17"/>
  <c r="N174" i="16"/>
  <c r="L132" i="17" s="1"/>
  <c r="K37" i="17"/>
  <c r="N227" i="16"/>
  <c r="L37" i="17" s="1"/>
  <c r="K47" i="17"/>
  <c r="N168" i="16"/>
  <c r="L47" i="17" s="1"/>
  <c r="M566" i="16"/>
  <c r="K27" i="17" l="1"/>
  <c r="N53" i="16"/>
  <c r="L27" i="17" s="1"/>
  <c r="K83" i="17"/>
  <c r="N125" i="16"/>
  <c r="L83" i="17" s="1"/>
  <c r="N397" i="16"/>
  <c r="L41" i="17" s="1"/>
  <c r="K41" i="17"/>
  <c r="K23" i="17"/>
  <c r="N353" i="16"/>
  <c r="L23" i="17" s="1"/>
  <c r="K51" i="17"/>
  <c r="N357" i="16"/>
  <c r="L51" i="17" s="1"/>
  <c r="K48" i="17"/>
  <c r="N177" i="16"/>
  <c r="L48" i="17" s="1"/>
  <c r="K8" i="17"/>
  <c r="N116" i="16"/>
  <c r="L8" i="17" s="1"/>
  <c r="K64" i="17"/>
  <c r="N65" i="16"/>
  <c r="L64" i="17" s="1"/>
  <c r="K21" i="17"/>
  <c r="N144" i="16"/>
  <c r="L21" i="17" s="1"/>
  <c r="K19" i="17"/>
  <c r="N566" i="16"/>
  <c r="L19" i="17" s="1"/>
  <c r="K18" i="17"/>
  <c r="N122" i="16"/>
  <c r="L18" i="17" s="1"/>
</calcChain>
</file>

<file path=xl/sharedStrings.xml><?xml version="1.0" encoding="utf-8"?>
<sst xmlns="http://schemas.openxmlformats.org/spreadsheetml/2006/main" count="2064" uniqueCount="238">
  <si>
    <t>2007</t>
  </si>
  <si>
    <t>PLAYER</t>
  </si>
  <si>
    <t>AB</t>
  </si>
  <si>
    <t>H</t>
  </si>
  <si>
    <t>.AVG</t>
  </si>
  <si>
    <t>1B</t>
  </si>
  <si>
    <t>2B</t>
  </si>
  <si>
    <t>3B</t>
  </si>
  <si>
    <t>HR</t>
  </si>
  <si>
    <t>RBI</t>
  </si>
  <si>
    <t>RUNS</t>
  </si>
  <si>
    <t>SLG</t>
  </si>
  <si>
    <t>OPS</t>
  </si>
  <si>
    <t>Adrian Rodill</t>
  </si>
  <si>
    <t>Francisco Villegas</t>
  </si>
  <si>
    <t>Chris Newson</t>
  </si>
  <si>
    <t>Tim Hughes</t>
  </si>
  <si>
    <t>Craig Fortier</t>
  </si>
  <si>
    <t>Christine Haffey</t>
  </si>
  <si>
    <t>Mohan Mishra</t>
  </si>
  <si>
    <t>Katie Anderson</t>
  </si>
  <si>
    <t>Ryan Hayes</t>
  </si>
  <si>
    <t>Paul Duffy</t>
  </si>
  <si>
    <t>Kim Lehmann</t>
  </si>
  <si>
    <t>Sarah Macauley</t>
  </si>
  <si>
    <t>Erin Rosart</t>
  </si>
  <si>
    <t>Farrah Miranda</t>
  </si>
  <si>
    <t>Ian Munroe</t>
  </si>
  <si>
    <t>Ken Adams</t>
  </si>
  <si>
    <t>Paloma Villegas</t>
  </si>
  <si>
    <t>Abi Salole</t>
  </si>
  <si>
    <t>Andy Sun</t>
  </si>
  <si>
    <t>Miguel Pacheco</t>
  </si>
  <si>
    <t>Jenny Richmond</t>
  </si>
  <si>
    <t>Saeed Basiri</t>
  </si>
  <si>
    <t>Marc Anthony Clauser</t>
  </si>
  <si>
    <t>Sarah Pais</t>
  </si>
  <si>
    <t>2008</t>
  </si>
  <si>
    <t>Johann Juarez</t>
  </si>
  <si>
    <t>Katie Jeffery</t>
  </si>
  <si>
    <t>Rocio Velasquez Guzman</t>
  </si>
  <si>
    <t>Latifah Mnusiwalla</t>
  </si>
  <si>
    <t>Maita Sayo</t>
  </si>
  <si>
    <t>2009</t>
  </si>
  <si>
    <t>Tom Molinaro</t>
  </si>
  <si>
    <t>Andrew Kai-Yin Mackenzie</t>
  </si>
  <si>
    <t>Sheila Hewlett</t>
  </si>
  <si>
    <t>Natalia Saavedra</t>
  </si>
  <si>
    <t>2010</t>
  </si>
  <si>
    <t>Vino Shanmuganathan</t>
  </si>
  <si>
    <t>2011</t>
  </si>
  <si>
    <t>Liz Chavela</t>
  </si>
  <si>
    <t>Andrew Thompson</t>
  </si>
  <si>
    <t>Yogi Acharya</t>
  </si>
  <si>
    <t>Heidi Propp</t>
  </si>
  <si>
    <t>Terrance Liscombe</t>
  </si>
  <si>
    <t>Muna Ali</t>
  </si>
  <si>
    <t>2012</t>
  </si>
  <si>
    <t>Joseph Bautista</t>
  </si>
  <si>
    <t>Joyce</t>
  </si>
  <si>
    <t>Jenny Chan</t>
  </si>
  <si>
    <t>Jan Braun</t>
  </si>
  <si>
    <t>2013</t>
  </si>
  <si>
    <t>Carmelo Fronterre</t>
  </si>
  <si>
    <t>Richard Peters</t>
  </si>
  <si>
    <t>Nav Sidhu</t>
  </si>
  <si>
    <t>Leah Jane Robinson</t>
  </si>
  <si>
    <t>Noah Adams</t>
  </si>
  <si>
    <t>Rachel Small</t>
  </si>
  <si>
    <t>Sarah Alexander</t>
  </si>
  <si>
    <t>2014</t>
  </si>
  <si>
    <t>Jason To</t>
  </si>
  <si>
    <t>Ashling Ligate</t>
  </si>
  <si>
    <t>Terrance Luscombe</t>
  </si>
  <si>
    <t>Lainie Basman</t>
  </si>
  <si>
    <t>LJ Robinson</t>
  </si>
  <si>
    <t>Ciaran Breen</t>
  </si>
  <si>
    <t xml:space="preserve">Tings Chak </t>
  </si>
  <si>
    <t>Merle Thomas</t>
  </si>
  <si>
    <t>Jo Jefferson</t>
  </si>
  <si>
    <t>Reena Reddy</t>
  </si>
  <si>
    <t>2015</t>
  </si>
  <si>
    <t>Colin Hastings</t>
  </si>
  <si>
    <t>Devin Clancy</t>
  </si>
  <si>
    <t>Annelies Cooper</t>
  </si>
  <si>
    <t>Karl Gardner</t>
  </si>
  <si>
    <t>Merle Davis</t>
  </si>
  <si>
    <t>Robyn Letson</t>
  </si>
  <si>
    <t>Janine Caster</t>
  </si>
  <si>
    <t>2016</t>
  </si>
  <si>
    <t>Andrew Stokes</t>
  </si>
  <si>
    <t>Simon Tattrie</t>
  </si>
  <si>
    <t>Peter Demakos</t>
  </si>
  <si>
    <t>Simon Harvey</t>
  </si>
  <si>
    <t>Mira Dineen</t>
  </si>
  <si>
    <t>Giibwanisi</t>
  </si>
  <si>
    <t>Laura Pin</t>
  </si>
  <si>
    <t>Ryan Tinney</t>
  </si>
  <si>
    <t>Caleb Mitchell</t>
  </si>
  <si>
    <t>Stuart Schlusser</t>
  </si>
  <si>
    <t>Thania Vega</t>
  </si>
  <si>
    <t>Anabel Khoo</t>
  </si>
  <si>
    <t>Hisayo Horie</t>
  </si>
  <si>
    <t>Caitlin Janzen</t>
  </si>
  <si>
    <t>Bilal Haroon</t>
  </si>
  <si>
    <t>2017 - Field of Dreamers</t>
  </si>
  <si>
    <t>Season</t>
  </si>
  <si>
    <t>Andy Smith</t>
  </si>
  <si>
    <t>Darren Puscas</t>
  </si>
  <si>
    <t>Matthew Poggi</t>
  </si>
  <si>
    <t>Jessica Duarte</t>
  </si>
  <si>
    <t>Andrew Norton</t>
  </si>
  <si>
    <t>Katie German</t>
  </si>
  <si>
    <t>Leigh Kittson</t>
  </si>
  <si>
    <t>Karen Campbell</t>
  </si>
  <si>
    <t>Erika Pulfer</t>
  </si>
  <si>
    <t>Umar Saeed</t>
  </si>
  <si>
    <t>Michelle Roseman</t>
  </si>
  <si>
    <t>Gita Madan</t>
  </si>
  <si>
    <t>Rachele Clemente</t>
  </si>
  <si>
    <t>Robin Smillie</t>
  </si>
  <si>
    <t>Kate Uffelman</t>
  </si>
  <si>
    <t>Rocio Velasquez</t>
  </si>
  <si>
    <t>Jennifer Mussell</t>
  </si>
  <si>
    <t>Alex Brant</t>
  </si>
  <si>
    <t>Niloofar Golkar</t>
  </si>
  <si>
    <t>Shelagh Pizey-Allen</t>
  </si>
  <si>
    <t>Ness Dixon</t>
  </si>
  <si>
    <t>Linda Swanston</t>
  </si>
  <si>
    <t>TH Vega</t>
  </si>
  <si>
    <t>Sarah Naumes</t>
  </si>
  <si>
    <t>Brianna Greaves</t>
  </si>
  <si>
    <t>Jean McDonald</t>
  </si>
  <si>
    <t>Tracey Mann</t>
  </si>
  <si>
    <t>Graeme Bacque</t>
  </si>
  <si>
    <t>Matt Leitold</t>
  </si>
  <si>
    <t>Vernoica Majewski</t>
  </si>
  <si>
    <t>Will Sheilds</t>
  </si>
  <si>
    <t>Sebastian Lesch</t>
  </si>
  <si>
    <t>HUMBER RIVER HUSTLE</t>
  </si>
  <si>
    <r>
      <rPr>
        <b/>
        <sz val="10"/>
        <color indexed="8"/>
        <rFont val="Verdana"/>
      </rPr>
      <t>ROUGE RIVER BALLSHEVIKS</t>
    </r>
  </si>
  <si>
    <r>
      <rPr>
        <b/>
        <sz val="10"/>
        <color indexed="8"/>
        <rFont val="Verdana"/>
      </rPr>
      <t>CREDIT RIVER RAINBOW TROUT</t>
    </r>
  </si>
  <si>
    <t>Meghan Wright</t>
  </si>
  <si>
    <r>
      <rPr>
        <b/>
        <sz val="10"/>
        <color indexed="12"/>
        <rFont val="Verdana"/>
      </rPr>
      <t>DON RIVER MASTODONS</t>
    </r>
  </si>
  <si>
    <r>
      <rPr>
        <b/>
        <sz val="10"/>
        <color indexed="12"/>
        <rFont val="Verdana"/>
      </rPr>
      <t>Field of Dreamers Subs</t>
    </r>
  </si>
  <si>
    <t>Saren Smillie</t>
  </si>
  <si>
    <t>Krysta Williams</t>
  </si>
  <si>
    <t>Viva Rae Davis Matthews</t>
  </si>
  <si>
    <t>Julia Danilewski</t>
  </si>
  <si>
    <t>Mark Calzavara</t>
  </si>
  <si>
    <t>Mike Yam</t>
  </si>
  <si>
    <t>28 Uncertainty Players</t>
  </si>
  <si>
    <t>24 New Players</t>
  </si>
  <si>
    <t xml:space="preserve">Legend: </t>
  </si>
  <si>
    <t>POS - position</t>
  </si>
  <si>
    <t>AB - # of at-bats you have had this year</t>
  </si>
  <si>
    <t>H - # of times that the at-bat has resulted in a hit</t>
  </si>
  <si>
    <t>AVG - H/AB is your batting average</t>
  </si>
  <si>
    <t>1B - the number of singles that you have hit</t>
  </si>
  <si>
    <t>2B - the number of doubles that you have hit</t>
  </si>
  <si>
    <t>3B - the number of triples you have hit</t>
  </si>
  <si>
    <t>HR - the number of home runs that you have hit</t>
  </si>
  <si>
    <t>RBI - the number of players who have scored as a result of one of your hits</t>
  </si>
  <si>
    <t>RUNS - the number of times you have scored</t>
  </si>
  <si>
    <t xml:space="preserve">SLG - stands for slugging - this is a stat that allows you to estimate the force with which you hit the ball - it is imperfect but interesting as a measurement.  It is calculated by multiplying singles*1 + doubles*2 + triples*3 +home runs*4 and dividing by the number of hits you receive.  </t>
  </si>
  <si>
    <t xml:space="preserve">OPS - On base + Slugging -- is calculated by adding your batting average + slugging - this gives an indication of where to place people in a batting lineup - players with high batting averages but low slugging are usually great to put ahead of players with mid-batting averages but high slugging because they will likely score many times. </t>
  </si>
  <si>
    <t>2018 - Field of Dreamers</t>
  </si>
  <si>
    <t>HUMBER RIVER HUMDINGERS</t>
  </si>
  <si>
    <t>Robin Smilie</t>
  </si>
  <si>
    <r>
      <rPr>
        <b/>
        <sz val="10"/>
        <color indexed="8"/>
        <rFont val="Verdana"/>
      </rPr>
      <t>ROUGE RIVER BLUSH</t>
    </r>
  </si>
  <si>
    <t>Sarah Weinberger</t>
  </si>
  <si>
    <t>Samira Banihashemi</t>
  </si>
  <si>
    <t>Lisa Wong</t>
  </si>
  <si>
    <r>
      <rPr>
        <b/>
        <sz val="10"/>
        <color indexed="8"/>
        <rFont val="Verdana"/>
      </rPr>
      <t>CREDIT RIVER</t>
    </r>
  </si>
  <si>
    <t>Jill Aoki-Barrett</t>
  </si>
  <si>
    <t>Tanis Franco</t>
  </si>
  <si>
    <t>Navjeet Sidhu</t>
  </si>
  <si>
    <t>Rachele Gottardi</t>
  </si>
  <si>
    <r>
      <rPr>
        <b/>
        <sz val="10"/>
        <color indexed="12"/>
        <rFont val="Verdana"/>
      </rPr>
      <t>DON RIVER VALLEY CATS</t>
    </r>
  </si>
  <si>
    <t>Caren Weisbart</t>
  </si>
  <si>
    <t>Suzanne Narain</t>
  </si>
  <si>
    <t>Stuart Schussler</t>
  </si>
  <si>
    <t>Phill Morgan</t>
  </si>
  <si>
    <t>Amanda Saunders</t>
  </si>
  <si>
    <t>Javier Davila</t>
  </si>
  <si>
    <t>Luke Fox</t>
  </si>
  <si>
    <t>Amina Mohamed</t>
  </si>
  <si>
    <t xml:space="preserve">Viva Rae Davis </t>
  </si>
  <si>
    <t>Jonah Maltese</t>
  </si>
  <si>
    <t>Kelsey Patton</t>
  </si>
  <si>
    <t>Susannah Mulvale</t>
  </si>
  <si>
    <t>David Ravensbergen</t>
  </si>
  <si>
    <t>Jayne Miles</t>
  </si>
  <si>
    <t>Lauren Kozicki</t>
  </si>
  <si>
    <t>Marisa Berry Méndez</t>
  </si>
  <si>
    <t>Andrew Hastings</t>
  </si>
  <si>
    <t>Kaleigh McGregor-Bales</t>
  </si>
  <si>
    <t>Aylwin Lo</t>
  </si>
  <si>
    <t>All Seasons</t>
  </si>
  <si>
    <t>Veronica Majewski</t>
  </si>
  <si>
    <t>Team</t>
  </si>
  <si>
    <t>Insurgency</t>
  </si>
  <si>
    <t>Career Totals</t>
  </si>
  <si>
    <t>Movement</t>
  </si>
  <si>
    <t>Insurrection</t>
  </si>
  <si>
    <t>Credit River</t>
  </si>
  <si>
    <t>Humber River</t>
  </si>
  <si>
    <t>Uncertainty</t>
  </si>
  <si>
    <t>Don River</t>
  </si>
  <si>
    <t>Rouge River</t>
  </si>
  <si>
    <t>Winter of Discontent</t>
  </si>
  <si>
    <t>Career (Indoor)</t>
  </si>
  <si>
    <t>2017 - TV Dives</t>
  </si>
  <si>
    <t>TV Dives</t>
  </si>
  <si>
    <t>Indies</t>
  </si>
  <si>
    <t>Field of Dreamers</t>
  </si>
  <si>
    <t>Julia Danielewski</t>
  </si>
  <si>
    <t>Jenny See-Yan Chan</t>
  </si>
  <si>
    <t>Thomas Molinaro</t>
  </si>
  <si>
    <t>Tings Chak</t>
  </si>
  <si>
    <t xml:space="preserve"> SINGLE SEASON AT BATS</t>
  </si>
  <si>
    <t>SINGLE SEASON HITS</t>
  </si>
  <si>
    <t>SINGLE SEASON SINGLES</t>
  </si>
  <si>
    <t>SINGLE SEASON DOUBLES</t>
  </si>
  <si>
    <t xml:space="preserve">Richard Peters </t>
  </si>
  <si>
    <t xml:space="preserve">Gita Madan </t>
  </si>
  <si>
    <t xml:space="preserve">Andy Smith </t>
  </si>
  <si>
    <t xml:space="preserve">Rachel Small </t>
  </si>
  <si>
    <t xml:space="preserve">Jenny Chan </t>
  </si>
  <si>
    <t>Colin Hastings+</t>
  </si>
  <si>
    <t>SINGLE SEASON TRIPLES</t>
  </si>
  <si>
    <t>SINGLE SEASON HOME RUNS</t>
  </si>
  <si>
    <t>SINGLE SEASON RUNS BATTED IN</t>
  </si>
  <si>
    <t>SINGLE SEASON RUNS SCORED</t>
  </si>
  <si>
    <t>Johann Juarez+</t>
  </si>
  <si>
    <t>BATTING AVG (QUALIFIED)</t>
  </si>
  <si>
    <t>SINGLE SEASON SLG (QUALIFIED)</t>
  </si>
  <si>
    <t>SINGLE SEASON OPS (QUALIFIED)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</si>
</sst>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color indexed="8"/>
      <name val="Verdana"/>
    </font>
    <font>
      <sz val="13"/>
      <color indexed="8"/>
      <name val="Verdana"/>
    </font>
    <font>
      <b/>
      <sz val="10"/>
      <color indexed="12"/>
      <name val="Verdana"/>
    </font>
    <font>
      <b/>
      <sz val="10"/>
      <color indexed="8"/>
      <name val="Verdana"/>
    </font>
    <font>
      <sz val="10"/>
      <color indexed="18"/>
      <name val="Verdana"/>
    </font>
    <font>
      <sz val="10"/>
      <color indexed="12"/>
      <name val="Verdana"/>
    </font>
    <font>
      <b/>
      <sz val="10"/>
      <color indexed="26"/>
      <name val="Verdana"/>
    </font>
  </fonts>
  <fills count="16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gradientFill degree="270">
        <stop position="0">
          <color rgb="FFDFA7A6"/>
        </stop>
        <stop position="1">
          <color rgb="FFE5EEFF"/>
        </stop>
      </gradientFill>
    </fill>
    <fill>
      <gradientFill degree="270">
        <stop position="0">
          <color rgb="FFA5E5FF"/>
        </stop>
        <stop position="0.35">
          <color rgb="FFBFECFF"/>
        </stop>
        <stop position="1">
          <color rgb="FFE6F7FF"/>
        </stop>
      </gradientFill>
    </fill>
    <fill>
      <gradientFill degree="270">
        <stop position="0">
          <color rgb="FF9A4C58"/>
        </stop>
        <stop position="1">
          <color rgb="FFFFFFFF"/>
        </stop>
      </gradientFill>
    </fill>
    <fill>
      <patternFill patternType="solid">
        <fgColor indexed="28"/>
        <bgColor auto="1"/>
      </patternFill>
    </fill>
  </fills>
  <borders count="56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8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13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8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n">
        <color indexed="20"/>
      </right>
      <top style="thin">
        <color indexed="8"/>
      </top>
      <bottom style="thin">
        <color indexed="19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5"/>
      </bottom>
      <diagonal/>
    </border>
    <border>
      <left style="thin">
        <color indexed="2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5"/>
      </top>
      <bottom style="thin">
        <color indexed="8"/>
      </bottom>
      <diagonal/>
    </border>
    <border>
      <left style="thin">
        <color indexed="25"/>
      </left>
      <right style="thin">
        <color indexed="25"/>
      </right>
      <top style="thin">
        <color indexed="8"/>
      </top>
      <bottom style="thin">
        <color indexed="25"/>
      </bottom>
      <diagonal/>
    </border>
    <border>
      <left style="thin">
        <color indexed="8"/>
      </left>
      <right style="thin">
        <color indexed="27"/>
      </right>
      <top style="thin">
        <color indexed="8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8"/>
      </top>
      <bottom style="thin">
        <color indexed="27"/>
      </bottom>
      <diagonal/>
    </border>
    <border>
      <left style="thin">
        <color indexed="27"/>
      </left>
      <right style="thin">
        <color indexed="8"/>
      </right>
      <top style="thin">
        <color indexed="8"/>
      </top>
      <bottom style="thin">
        <color indexed="27"/>
      </bottom>
      <diagonal/>
    </border>
    <border>
      <left style="thin">
        <color indexed="8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8"/>
      </right>
      <top style="thin">
        <color indexed="27"/>
      </top>
      <bottom style="thin">
        <color indexed="27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7"/>
      </right>
      <top style="thin">
        <color indexed="8"/>
      </top>
      <bottom style="thin">
        <color indexed="8"/>
      </bottom>
      <diagonal/>
    </border>
    <border>
      <left style="thin">
        <color indexed="27"/>
      </left>
      <right style="thin">
        <color indexed="27"/>
      </right>
      <top style="thin">
        <color indexed="8"/>
      </top>
      <bottom style="thin">
        <color indexed="8"/>
      </bottom>
      <diagonal/>
    </border>
    <border>
      <left style="thin">
        <color indexed="27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7"/>
      </right>
      <top style="thin">
        <color indexed="27"/>
      </top>
      <bottom style="thin">
        <color indexed="8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8"/>
      </bottom>
      <diagonal/>
    </border>
    <border>
      <left style="thin">
        <color indexed="27"/>
      </left>
      <right style="thin">
        <color indexed="8"/>
      </right>
      <top style="thin">
        <color indexed="27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49" fontId="0" fillId="3" borderId="4" xfId="0" applyNumberFormat="1" applyFont="1" applyFill="1" applyBorder="1" applyAlignment="1"/>
    <xf numFmtId="0" fontId="0" fillId="3" borderId="4" xfId="0" applyNumberFormat="1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0" xfId="0" applyNumberFormat="1" applyFont="1" applyAlignment="1"/>
    <xf numFmtId="49" fontId="0" fillId="4" borderId="4" xfId="0" applyNumberFormat="1" applyFont="1" applyFill="1" applyBorder="1" applyAlignment="1"/>
    <xf numFmtId="49" fontId="0" fillId="5" borderId="4" xfId="0" applyNumberFormat="1" applyFont="1" applyFill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NumberFormat="1" applyFont="1" applyAlignment="1"/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14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6" xfId="0" applyNumberFormat="1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16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NumberFormat="1" applyFont="1" applyAlignment="1"/>
    <xf numFmtId="49" fontId="3" fillId="6" borderId="19" xfId="0" applyNumberFormat="1" applyFont="1" applyFill="1" applyBorder="1" applyAlignment="1"/>
    <xf numFmtId="0" fontId="4" fillId="6" borderId="20" xfId="0" applyFont="1" applyFill="1" applyBorder="1" applyAlignment="1"/>
    <xf numFmtId="0" fontId="4" fillId="6" borderId="18" xfId="0" applyFont="1" applyFill="1" applyBorder="1" applyAlignment="1"/>
    <xf numFmtId="49" fontId="3" fillId="3" borderId="4" xfId="0" applyNumberFormat="1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49" fontId="0" fillId="4" borderId="21" xfId="0" applyNumberFormat="1" applyFont="1" applyFill="1" applyBorder="1" applyAlignment="1"/>
    <xf numFmtId="0" fontId="0" fillId="0" borderId="2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49" fontId="3" fillId="7" borderId="22" xfId="0" applyNumberFormat="1" applyFont="1" applyFill="1" applyBorder="1" applyAlignment="1">
      <alignment horizontal="left"/>
    </xf>
    <xf numFmtId="0" fontId="0" fillId="7" borderId="23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49" fontId="0" fillId="4" borderId="26" xfId="0" applyNumberFormat="1" applyFont="1" applyFill="1" applyBorder="1" applyAlignment="1"/>
    <xf numFmtId="0" fontId="0" fillId="0" borderId="26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49" fontId="2" fillId="8" borderId="4" xfId="0" applyNumberFormat="1" applyFont="1" applyFill="1" applyBorder="1" applyAlignment="1">
      <alignment horizontal="left"/>
    </xf>
    <xf numFmtId="0" fontId="0" fillId="8" borderId="16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4" borderId="27" xfId="0" applyFont="1" applyFill="1" applyBorder="1" applyAlignment="1"/>
    <xf numFmtId="0" fontId="0" fillId="0" borderId="2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0" fillId="4" borderId="29" xfId="0" applyNumberFormat="1" applyFont="1" applyFill="1" applyBorder="1" applyAlignment="1"/>
    <xf numFmtId="0" fontId="0" fillId="0" borderId="3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4" borderId="29" xfId="0" applyFont="1" applyFill="1" applyBorder="1" applyAlignment="1"/>
    <xf numFmtId="49" fontId="3" fillId="4" borderId="29" xfId="0" applyNumberFormat="1" applyFont="1" applyFill="1" applyBorder="1" applyAlignment="1"/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0" fillId="3" borderId="29" xfId="0" applyNumberFormat="1" applyFont="1" applyFill="1" applyBorder="1" applyAlignment="1">
      <alignment horizontal="left" wrapText="1"/>
    </xf>
    <xf numFmtId="0" fontId="0" fillId="3" borderId="12" xfId="0" applyFont="1" applyFill="1" applyBorder="1" applyAlignment="1">
      <alignment horizontal="center" wrapText="1"/>
    </xf>
    <xf numFmtId="0" fontId="0" fillId="0" borderId="0" xfId="0" applyNumberFormat="1" applyFont="1" applyAlignment="1"/>
    <xf numFmtId="49" fontId="3" fillId="10" borderId="4" xfId="0" applyNumberFormat="1" applyFont="1" applyFill="1" applyBorder="1" applyAlignment="1">
      <alignment horizontal="left"/>
    </xf>
    <xf numFmtId="0" fontId="0" fillId="10" borderId="4" xfId="0" applyFont="1" applyFill="1" applyBorder="1" applyAlignment="1">
      <alignment horizontal="left"/>
    </xf>
    <xf numFmtId="49" fontId="3" fillId="7" borderId="31" xfId="0" applyNumberFormat="1" applyFont="1" applyFill="1" applyBorder="1" applyAlignment="1">
      <alignment horizontal="left"/>
    </xf>
    <xf numFmtId="0" fontId="0" fillId="7" borderId="32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left"/>
    </xf>
    <xf numFmtId="0" fontId="0" fillId="11" borderId="16" xfId="0" applyFont="1" applyFill="1" applyBorder="1" applyAlignment="1">
      <alignment horizontal="center"/>
    </xf>
    <xf numFmtId="0" fontId="0" fillId="11" borderId="18" xfId="0" applyFont="1" applyFill="1" applyBorder="1" applyAlignment="1">
      <alignment horizontal="center"/>
    </xf>
    <xf numFmtId="0" fontId="0" fillId="0" borderId="0" xfId="0" applyNumberFormat="1" applyFont="1" applyAlignment="1"/>
    <xf numFmtId="49" fontId="2" fillId="2" borderId="35" xfId="0" applyNumberFormat="1" applyFont="1" applyFill="1" applyBorder="1" applyAlignment="1">
      <alignment horizontal="center"/>
    </xf>
    <xf numFmtId="49" fontId="2" fillId="2" borderId="36" xfId="0" applyNumberFormat="1" applyFont="1" applyFill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3" borderId="10" xfId="0" applyNumberFormat="1" applyFont="1" applyFill="1" applyBorder="1" applyAlignment="1">
      <alignment horizontal="center"/>
    </xf>
    <xf numFmtId="49" fontId="0" fillId="4" borderId="19" xfId="0" applyNumberFormat="1" applyFont="1" applyFill="1" applyBorder="1" applyAlignment="1"/>
    <xf numFmtId="0" fontId="0" fillId="0" borderId="2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3" borderId="17" xfId="0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NumberFormat="1" applyFont="1" applyAlignment="1"/>
    <xf numFmtId="49" fontId="2" fillId="2" borderId="37" xfId="0" applyNumberFormat="1" applyFont="1" applyFill="1" applyBorder="1" applyAlignment="1"/>
    <xf numFmtId="49" fontId="2" fillId="2" borderId="37" xfId="0" applyNumberFormat="1" applyFont="1" applyFill="1" applyBorder="1" applyAlignment="1">
      <alignment horizontal="center"/>
    </xf>
    <xf numFmtId="49" fontId="2" fillId="2" borderId="37" xfId="0" applyNumberFormat="1" applyFont="1" applyFill="1" applyBorder="1" applyAlignment="1">
      <alignment horizontal="left"/>
    </xf>
    <xf numFmtId="0" fontId="0" fillId="4" borderId="37" xfId="0" applyFont="1" applyFill="1" applyBorder="1" applyAlignment="1"/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left"/>
    </xf>
    <xf numFmtId="49" fontId="0" fillId="5" borderId="37" xfId="0" applyNumberFormat="1" applyFont="1" applyFill="1" applyBorder="1" applyAlignment="1"/>
    <xf numFmtId="0" fontId="0" fillId="0" borderId="37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left"/>
    </xf>
    <xf numFmtId="164" fontId="0" fillId="0" borderId="37" xfId="0" applyNumberFormat="1" applyFont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left"/>
    </xf>
    <xf numFmtId="0" fontId="2" fillId="2" borderId="37" xfId="0" applyNumberFormat="1" applyFont="1" applyFill="1" applyBorder="1" applyAlignment="1">
      <alignment horizontal="center"/>
    </xf>
    <xf numFmtId="164" fontId="2" fillId="2" borderId="37" xfId="0" applyNumberFormat="1" applyFont="1" applyFill="1" applyBorder="1" applyAlignment="1">
      <alignment horizontal="center"/>
    </xf>
    <xf numFmtId="49" fontId="0" fillId="4" borderId="37" xfId="0" applyNumberFormat="1" applyFont="1" applyFill="1" applyBorder="1" applyAlignment="1"/>
    <xf numFmtId="1" fontId="0" fillId="0" borderId="37" xfId="0" applyNumberFormat="1" applyFont="1" applyBorder="1" applyAlignment="1">
      <alignment horizontal="center"/>
    </xf>
    <xf numFmtId="0" fontId="0" fillId="0" borderId="37" xfId="0" applyFont="1" applyBorder="1" applyAlignment="1"/>
    <xf numFmtId="49" fontId="0" fillId="0" borderId="37" xfId="0" applyNumberFormat="1" applyFont="1" applyBorder="1" applyAlignment="1"/>
    <xf numFmtId="0" fontId="0" fillId="2" borderId="37" xfId="0" applyFont="1" applyFill="1" applyBorder="1" applyAlignment="1">
      <alignment horizontal="center"/>
    </xf>
    <xf numFmtId="0" fontId="0" fillId="2" borderId="37" xfId="0" applyFont="1" applyFill="1" applyBorder="1" applyAlignment="1"/>
    <xf numFmtId="1" fontId="2" fillId="2" borderId="37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7" xfId="0" applyFont="1" applyFill="1" applyBorder="1" applyAlignment="1"/>
    <xf numFmtId="49" fontId="0" fillId="3" borderId="37" xfId="0" applyNumberFormat="1" applyFont="1" applyFill="1" applyBorder="1" applyAlignment="1">
      <alignment horizontal="left"/>
    </xf>
    <xf numFmtId="0" fontId="0" fillId="3" borderId="37" xfId="0" applyNumberFormat="1" applyFont="1" applyFill="1" applyBorder="1" applyAlignment="1">
      <alignment horizontal="center"/>
    </xf>
    <xf numFmtId="0" fontId="0" fillId="5" borderId="37" xfId="0" applyFont="1" applyFill="1" applyBorder="1" applyAlignment="1"/>
    <xf numFmtId="0" fontId="0" fillId="3" borderId="37" xfId="0" applyFont="1" applyFill="1" applyBorder="1" applyAlignment="1">
      <alignment horizontal="left"/>
    </xf>
    <xf numFmtId="0" fontId="0" fillId="3" borderId="37" xfId="0" applyFont="1" applyFill="1" applyBorder="1" applyAlignment="1">
      <alignment horizontal="center"/>
    </xf>
    <xf numFmtId="0" fontId="0" fillId="0" borderId="0" xfId="0" applyNumberFormat="1" applyFont="1" applyAlignment="1"/>
    <xf numFmtId="49" fontId="2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/>
    <xf numFmtId="49" fontId="3" fillId="4" borderId="4" xfId="0" applyNumberFormat="1" applyFont="1" applyFill="1" applyBorder="1" applyAlignment="1"/>
    <xf numFmtId="49" fontId="0" fillId="5" borderId="38" xfId="0" applyNumberFormat="1" applyFont="1" applyFill="1" applyBorder="1" applyAlignment="1"/>
    <xf numFmtId="0" fontId="0" fillId="0" borderId="39" xfId="0" applyNumberFormat="1" applyFont="1" applyBorder="1" applyAlignment="1">
      <alignment horizontal="center"/>
    </xf>
    <xf numFmtId="49" fontId="0" fillId="5" borderId="40" xfId="0" applyNumberFormat="1" applyFont="1" applyFill="1" applyBorder="1" applyAlignment="1"/>
    <xf numFmtId="49" fontId="3" fillId="5" borderId="38" xfId="0" applyNumberFormat="1" applyFont="1" applyFill="1" applyBorder="1" applyAlignment="1"/>
    <xf numFmtId="49" fontId="3" fillId="5" borderId="40" xfId="0" applyNumberFormat="1" applyFont="1" applyFill="1" applyBorder="1" applyAlignment="1"/>
    <xf numFmtId="49" fontId="0" fillId="5" borderId="41" xfId="0" applyNumberFormat="1" applyFont="1" applyFill="1" applyBorder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0" borderId="42" xfId="0" applyFont="1" applyBorder="1" applyAlignment="1"/>
    <xf numFmtId="0" fontId="0" fillId="0" borderId="43" xfId="0" applyFont="1" applyBorder="1" applyAlignment="1"/>
    <xf numFmtId="0" fontId="0" fillId="0" borderId="44" xfId="0" applyFont="1" applyBorder="1" applyAlignment="1"/>
    <xf numFmtId="0" fontId="0" fillId="3" borderId="4" xfId="0" applyNumberFormat="1" applyFont="1" applyFill="1" applyBorder="1" applyAlignment="1"/>
    <xf numFmtId="0" fontId="0" fillId="0" borderId="4" xfId="0" applyNumberFormat="1" applyFont="1" applyBorder="1" applyAlignment="1"/>
    <xf numFmtId="0" fontId="0" fillId="0" borderId="45" xfId="0" applyFont="1" applyBorder="1" applyAlignment="1"/>
    <xf numFmtId="0" fontId="0" fillId="0" borderId="46" xfId="0" applyFont="1" applyBorder="1" applyAlignment="1"/>
    <xf numFmtId="0" fontId="0" fillId="0" borderId="47" xfId="0" applyFont="1" applyBorder="1" applyAlignment="1"/>
    <xf numFmtId="49" fontId="0" fillId="12" borderId="4" xfId="0" applyNumberFormat="1" applyFont="1" applyFill="1" applyBorder="1" applyAlignment="1"/>
    <xf numFmtId="0" fontId="0" fillId="12" borderId="4" xfId="0" applyNumberFormat="1" applyFont="1" applyFill="1" applyBorder="1" applyAlignment="1"/>
    <xf numFmtId="0" fontId="0" fillId="3" borderId="48" xfId="0" applyNumberFormat="1" applyFont="1" applyFill="1" applyBorder="1" applyAlignment="1"/>
    <xf numFmtId="49" fontId="0" fillId="0" borderId="49" xfId="0" applyNumberFormat="1" applyFont="1" applyBorder="1" applyAlignment="1"/>
    <xf numFmtId="0" fontId="0" fillId="0" borderId="48" xfId="0" applyNumberFormat="1" applyFont="1" applyBorder="1" applyAlignment="1"/>
    <xf numFmtId="0" fontId="0" fillId="3" borderId="49" xfId="0" applyFont="1" applyFill="1" applyBorder="1" applyAlignment="1"/>
    <xf numFmtId="49" fontId="0" fillId="13" borderId="4" xfId="0" applyNumberFormat="1" applyFont="1" applyFill="1" applyBorder="1" applyAlignment="1"/>
    <xf numFmtId="0" fontId="0" fillId="13" borderId="4" xfId="0" applyNumberFormat="1" applyFont="1" applyFill="1" applyBorder="1" applyAlignment="1"/>
    <xf numFmtId="0" fontId="0" fillId="3" borderId="50" xfId="0" applyFont="1" applyFill="1" applyBorder="1" applyAlignment="1"/>
    <xf numFmtId="0" fontId="0" fillId="3" borderId="51" xfId="0" applyFont="1" applyFill="1" applyBorder="1" applyAlignment="1"/>
    <xf numFmtId="0" fontId="0" fillId="3" borderId="52" xfId="0" applyFont="1" applyFill="1" applyBorder="1" applyAlignment="1"/>
    <xf numFmtId="49" fontId="0" fillId="14" borderId="4" xfId="0" applyNumberFormat="1" applyFont="1" applyFill="1" applyBorder="1" applyAlignment="1"/>
    <xf numFmtId="0" fontId="0" fillId="14" borderId="4" xfId="0" applyNumberFormat="1" applyFont="1" applyFill="1" applyBorder="1" applyAlignment="1"/>
    <xf numFmtId="0" fontId="0" fillId="3" borderId="42" xfId="0" applyFont="1" applyFill="1" applyBorder="1" applyAlignment="1"/>
    <xf numFmtId="0" fontId="0" fillId="3" borderId="43" xfId="0" applyFont="1" applyFill="1" applyBorder="1" applyAlignment="1"/>
    <xf numFmtId="0" fontId="0" fillId="3" borderId="45" xfId="0" applyFont="1" applyFill="1" applyBorder="1" applyAlignment="1"/>
    <xf numFmtId="0" fontId="0" fillId="3" borderId="46" xfId="0" applyFont="1" applyFill="1" applyBorder="1" applyAlignment="1"/>
    <xf numFmtId="164" fontId="0" fillId="13" borderId="4" xfId="0" applyNumberFormat="1" applyFont="1" applyFill="1" applyBorder="1" applyAlignment="1"/>
    <xf numFmtId="0" fontId="0" fillId="3" borderId="53" xfId="0" applyFont="1" applyFill="1" applyBorder="1" applyAlignment="1"/>
    <xf numFmtId="0" fontId="0" fillId="3" borderId="54" xfId="0" applyFont="1" applyFill="1" applyBorder="1" applyAlignment="1"/>
    <xf numFmtId="164" fontId="0" fillId="0" borderId="4" xfId="0" applyNumberFormat="1" applyFont="1" applyBorder="1" applyAlignment="1"/>
    <xf numFmtId="164" fontId="0" fillId="3" borderId="4" xfId="0" applyNumberFormat="1" applyFont="1" applyFill="1" applyBorder="1" applyAlignment="1"/>
    <xf numFmtId="1" fontId="0" fillId="13" borderId="4" xfId="0" applyNumberFormat="1" applyFont="1" applyFill="1" applyBorder="1" applyAlignment="1"/>
    <xf numFmtId="0" fontId="0" fillId="3" borderId="47" xfId="0" applyFont="1" applyFill="1" applyBorder="1" applyAlignment="1"/>
    <xf numFmtId="49" fontId="0" fillId="15" borderId="4" xfId="0" applyNumberFormat="1" applyFont="1" applyFill="1" applyBorder="1" applyAlignment="1"/>
    <xf numFmtId="0" fontId="0" fillId="15" borderId="4" xfId="0" applyNumberFormat="1" applyFont="1" applyFill="1" applyBorder="1" applyAlignment="1">
      <alignment horizontal="center"/>
    </xf>
    <xf numFmtId="164" fontId="0" fillId="15" borderId="4" xfId="0" applyNumberFormat="1" applyFont="1" applyFill="1" applyBorder="1" applyAlignment="1"/>
    <xf numFmtId="0" fontId="0" fillId="3" borderId="55" xfId="0" applyFont="1" applyFill="1" applyBorder="1" applyAlignment="1"/>
    <xf numFmtId="0" fontId="1" fillId="0" borderId="0" xfId="0" applyFont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5A5A5"/>
      <rgbColor rgb="FFDBDBDB"/>
      <rgbColor rgb="FFDDDDDD"/>
      <rgbColor rgb="FFFFF22C"/>
      <rgbColor rgb="FF3F3F3F"/>
      <rgbColor rgb="FFFDF61C"/>
      <rgbColor rgb="FFA4D5E2"/>
      <rgbColor rgb="FFDFF0F4"/>
      <rgbColor rgb="FFC0504D"/>
      <rgbColor rgb="FFF79646"/>
      <rgbColor rgb="FFFFC0E9"/>
      <rgbColor rgb="FF8064A2"/>
      <rgbColor rgb="FF7F7F7F"/>
      <rgbColor rgb="FF003366"/>
      <rgbColor rgb="FFAAAAAA"/>
      <rgbColor rgb="FFB6EDFF"/>
      <rgbColor rgb="FFFBCAA2"/>
      <rgbColor rgb="FFCDDDAC"/>
      <rgbColor rgb="FFBFB1D0"/>
      <rgbColor rgb="FFDFA7A6"/>
      <rgbColor rgb="FF3F6797"/>
      <rgbColor rgb="FF665081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V13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baseColWidth="10" defaultColWidth="16.33203125" defaultRowHeight="14.25" customHeight="1" x14ac:dyDescent="0.15"/>
  <cols>
    <col min="1" max="1" width="24.5" style="144" customWidth="1"/>
    <col min="2" max="2" width="8.33203125" style="144" customWidth="1"/>
    <col min="3" max="3" width="8.6640625" style="144" customWidth="1"/>
    <col min="4" max="4" width="9.83203125" style="144" customWidth="1"/>
    <col min="5" max="5" width="6.5" style="144" customWidth="1"/>
    <col min="6" max="6" width="7.33203125" style="144" customWidth="1"/>
    <col min="7" max="7" width="8.6640625" style="144" customWidth="1"/>
    <col min="8" max="8" width="7.33203125" style="144" customWidth="1"/>
    <col min="9" max="9" width="10" style="144" customWidth="1"/>
    <col min="10" max="10" width="9.6640625" style="144" customWidth="1"/>
    <col min="11" max="11" width="11.83203125" style="144" customWidth="1"/>
    <col min="12" max="12" width="9.83203125" style="144" customWidth="1"/>
    <col min="13" max="256" width="16.33203125" style="144" customWidth="1"/>
  </cols>
  <sheetData>
    <row r="1" spans="1:12" ht="15" customHeight="1" x14ac:dyDescent="0.15">
      <c r="A1" s="145" t="s">
        <v>1</v>
      </c>
      <c r="B1" s="146" t="s">
        <v>2</v>
      </c>
      <c r="C1" s="146" t="s">
        <v>3</v>
      </c>
      <c r="D1" s="146" t="s">
        <v>4</v>
      </c>
      <c r="E1" s="146" t="s">
        <v>5</v>
      </c>
      <c r="F1" s="146" t="s">
        <v>6</v>
      </c>
      <c r="G1" s="146" t="s">
        <v>7</v>
      </c>
      <c r="H1" s="146" t="s">
        <v>8</v>
      </c>
      <c r="I1" s="146" t="s">
        <v>9</v>
      </c>
      <c r="J1" s="146" t="s">
        <v>10</v>
      </c>
      <c r="K1" s="146" t="s">
        <v>11</v>
      </c>
      <c r="L1" s="146" t="s">
        <v>12</v>
      </c>
    </row>
    <row r="2" spans="1:12" ht="15" customHeight="1" x14ac:dyDescent="0.15">
      <c r="A2" s="147" t="s">
        <v>17</v>
      </c>
      <c r="B2" s="6">
        <f>'Baseball Card Page - All Season'!D108</f>
        <v>481</v>
      </c>
      <c r="C2" s="6">
        <f>'Baseball Card Page - All Season'!E108</f>
        <v>330</v>
      </c>
      <c r="D2" s="6">
        <f>'Baseball Card Page - All Season'!F108</f>
        <v>0.68607068607068611</v>
      </c>
      <c r="E2" s="6">
        <f>'Baseball Card Page - All Season'!G108</f>
        <v>138</v>
      </c>
      <c r="F2" s="6">
        <f>'Baseball Card Page - All Season'!H108</f>
        <v>103</v>
      </c>
      <c r="G2" s="6">
        <f>'Baseball Card Page - All Season'!I108</f>
        <v>35</v>
      </c>
      <c r="H2" s="6">
        <f>'Baseball Card Page - All Season'!J108</f>
        <v>54</v>
      </c>
      <c r="I2" s="6">
        <f>'Baseball Card Page - All Season'!K108</f>
        <v>288</v>
      </c>
      <c r="J2" s="6">
        <f>'Baseball Card Page - All Season'!L108</f>
        <v>214</v>
      </c>
      <c r="K2" s="6">
        <f>'Baseball Card Page - All Season'!M108</f>
        <v>0.91951515151515151</v>
      </c>
      <c r="L2" s="6">
        <f>'Baseball Card Page - All Season'!N108</f>
        <v>1.6055858375858376</v>
      </c>
    </row>
    <row r="3" spans="1:12" ht="15" customHeight="1" x14ac:dyDescent="0.15">
      <c r="A3" s="147" t="s">
        <v>21</v>
      </c>
      <c r="B3" s="6">
        <f>'Baseball Card Page - All Season'!D443</f>
        <v>375</v>
      </c>
      <c r="C3" s="6">
        <f>'Baseball Card Page - All Season'!E443</f>
        <v>261</v>
      </c>
      <c r="D3" s="6">
        <f>'Baseball Card Page - All Season'!F443</f>
        <v>0.69599999999999995</v>
      </c>
      <c r="E3" s="6">
        <f>'Baseball Card Page - All Season'!G443</f>
        <v>159</v>
      </c>
      <c r="F3" s="6">
        <f>'Baseball Card Page - All Season'!H443</f>
        <v>68</v>
      </c>
      <c r="G3" s="6">
        <f>'Baseball Card Page - All Season'!I443</f>
        <v>17</v>
      </c>
      <c r="H3" s="6">
        <f>'Baseball Card Page - All Season'!J443</f>
        <v>18</v>
      </c>
      <c r="I3" s="6">
        <f>'Baseball Card Page - All Season'!K443</f>
        <v>192</v>
      </c>
      <c r="J3" s="6">
        <f>'Baseball Card Page - All Season'!L443</f>
        <v>158</v>
      </c>
      <c r="K3" s="6">
        <f>'Baseball Card Page - All Season'!M443</f>
        <v>0.5932183908045976</v>
      </c>
      <c r="L3" s="6">
        <f>'Baseball Card Page - All Season'!N443</f>
        <v>1.2892183908045975</v>
      </c>
    </row>
    <row r="4" spans="1:12" ht="15" customHeight="1" x14ac:dyDescent="0.15">
      <c r="A4" s="147" t="s">
        <v>38</v>
      </c>
      <c r="B4" s="6">
        <f>'Baseball Card Page - All Season'!D216</f>
        <v>306</v>
      </c>
      <c r="C4" s="6">
        <f>'Baseball Card Page - All Season'!E216</f>
        <v>214</v>
      </c>
      <c r="D4" s="6">
        <f>'Baseball Card Page - All Season'!F216</f>
        <v>0.69934640522875813</v>
      </c>
      <c r="E4" s="6">
        <f>'Baseball Card Page - All Season'!G216</f>
        <v>105</v>
      </c>
      <c r="F4" s="6">
        <f>'Baseball Card Page - All Season'!H216</f>
        <v>48</v>
      </c>
      <c r="G4" s="6">
        <f>'Baseball Card Page - All Season'!I216</f>
        <v>16</v>
      </c>
      <c r="H4" s="6">
        <f>'Baseball Card Page - All Season'!J216</f>
        <v>45</v>
      </c>
      <c r="I4" s="6">
        <f>'Baseball Card Page - All Season'!K216</f>
        <v>183</v>
      </c>
      <c r="J4" s="6">
        <f>'Baseball Card Page - All Season'!L216</f>
        <v>148</v>
      </c>
      <c r="K4" s="6">
        <f>'Baseball Card Page - All Season'!M216</f>
        <v>0.84373831775700936</v>
      </c>
      <c r="L4" s="6">
        <f>'Baseball Card Page - All Season'!N216</f>
        <v>1.5430847229857676</v>
      </c>
    </row>
    <row r="5" spans="1:12" ht="15" customHeight="1" x14ac:dyDescent="0.15">
      <c r="A5" s="147" t="s">
        <v>85</v>
      </c>
      <c r="B5" s="6">
        <f>'Baseball Card Page - All Season'!D233</f>
        <v>199</v>
      </c>
      <c r="C5" s="6">
        <f>'Baseball Card Page - All Season'!E233</f>
        <v>141</v>
      </c>
      <c r="D5" s="6">
        <f>'Baseball Card Page - All Season'!F233</f>
        <v>0.70854271356783916</v>
      </c>
      <c r="E5" s="6">
        <f>'Baseball Card Page - All Season'!G233</f>
        <v>57</v>
      </c>
      <c r="F5" s="6">
        <f>'Baseball Card Page - All Season'!H233</f>
        <v>40</v>
      </c>
      <c r="G5" s="6">
        <f>'Baseball Card Page - All Season'!I233</f>
        <v>15</v>
      </c>
      <c r="H5" s="6">
        <f>'Baseball Card Page - All Season'!J233</f>
        <v>29</v>
      </c>
      <c r="I5" s="6">
        <f>'Baseball Card Page - All Season'!K233</f>
        <v>133</v>
      </c>
      <c r="J5" s="6">
        <f>'Baseball Card Page - All Season'!L233</f>
        <v>99</v>
      </c>
      <c r="K5" s="6">
        <f>'Baseball Card Page - All Season'!M233</f>
        <v>0.96631205673758869</v>
      </c>
      <c r="L5" s="6">
        <f>'Baseball Card Page - All Season'!N233</f>
        <v>1.6748547703054277</v>
      </c>
    </row>
    <row r="6" spans="1:12" ht="15" customHeight="1" x14ac:dyDescent="0.15">
      <c r="A6" s="147" t="s">
        <v>82</v>
      </c>
      <c r="B6" s="6">
        <f>'Baseball Card Page - All Season'!D92</f>
        <v>206</v>
      </c>
      <c r="C6" s="6">
        <f>'Baseball Card Page - All Season'!E92</f>
        <v>155</v>
      </c>
      <c r="D6" s="6">
        <f>'Baseball Card Page - All Season'!F92</f>
        <v>0.75242718446601942</v>
      </c>
      <c r="E6" s="6">
        <f>'Baseball Card Page - All Season'!G92</f>
        <v>72</v>
      </c>
      <c r="F6" s="6">
        <f>'Baseball Card Page - All Season'!H92</f>
        <v>45</v>
      </c>
      <c r="G6" s="6">
        <f>'Baseball Card Page - All Season'!I92</f>
        <v>17</v>
      </c>
      <c r="H6" s="6">
        <f>'Baseball Card Page - All Season'!J92</f>
        <v>20</v>
      </c>
      <c r="I6" s="6">
        <f>'Baseball Card Page - All Season'!K92</f>
        <v>128</v>
      </c>
      <c r="J6" s="6">
        <f>'Baseball Card Page - All Season'!L92</f>
        <v>112</v>
      </c>
      <c r="K6" s="6">
        <f>'Baseball Card Page - All Season'!M92</f>
        <v>0.82735483870967752</v>
      </c>
      <c r="L6" s="6">
        <f>'Baseball Card Page - All Season'!N92</f>
        <v>1.5797820231756969</v>
      </c>
    </row>
    <row r="7" spans="1:12" ht="15" customHeight="1" x14ac:dyDescent="0.15">
      <c r="A7" s="25" t="s">
        <v>13</v>
      </c>
      <c r="B7" s="6">
        <f>'Baseball Card Page - All Season'!D12</f>
        <v>148</v>
      </c>
      <c r="C7" s="6">
        <f>'Baseball Card Page - All Season'!E12</f>
        <v>110</v>
      </c>
      <c r="D7" s="6">
        <f>'Baseball Card Page - All Season'!F12</f>
        <v>0.7432432432432432</v>
      </c>
      <c r="E7" s="6">
        <f>'Baseball Card Page - All Season'!G12</f>
        <v>34</v>
      </c>
      <c r="F7" s="6">
        <f>'Baseball Card Page - All Season'!H12</f>
        <v>26</v>
      </c>
      <c r="G7" s="6">
        <f>'Baseball Card Page - All Season'!I12</f>
        <v>14</v>
      </c>
      <c r="H7" s="6">
        <f>'Baseball Card Page - All Season'!J12</f>
        <v>34</v>
      </c>
      <c r="I7" s="6">
        <f>'Baseball Card Page - All Season'!K12</f>
        <v>115</v>
      </c>
      <c r="J7" s="6">
        <f>'Baseball Card Page - All Season'!L12</f>
        <v>81</v>
      </c>
      <c r="K7" s="6">
        <f>'Baseball Card Page - All Season'!M12</f>
        <v>1.1450909090909089</v>
      </c>
      <c r="L7" s="6">
        <f>'Baseball Card Page - All Season'!N12</f>
        <v>1.8883341523341521</v>
      </c>
    </row>
    <row r="8" spans="1:12" ht="15" customHeight="1" x14ac:dyDescent="0.15">
      <c r="A8" s="147" t="s">
        <v>108</v>
      </c>
      <c r="B8" s="6">
        <f>'Baseball Card Page - All Season'!D116</f>
        <v>141</v>
      </c>
      <c r="C8" s="6">
        <f>'Baseball Card Page - All Season'!E116</f>
        <v>111</v>
      </c>
      <c r="D8" s="6">
        <f>'Baseball Card Page - All Season'!F116</f>
        <v>0.78723404255319152</v>
      </c>
      <c r="E8" s="6">
        <f>'Baseball Card Page - All Season'!G116</f>
        <v>56</v>
      </c>
      <c r="F8" s="6">
        <f>'Baseball Card Page - All Season'!H116</f>
        <v>32</v>
      </c>
      <c r="G8" s="6">
        <f>'Baseball Card Page - All Season'!I116</f>
        <v>15</v>
      </c>
      <c r="H8" s="6">
        <f>'Baseball Card Page - All Season'!J116</f>
        <v>7</v>
      </c>
      <c r="I8" s="6">
        <f>'Baseball Card Page - All Season'!K116</f>
        <v>93</v>
      </c>
      <c r="J8" s="6">
        <f>'Baseball Card Page - All Season'!L116</f>
        <v>63</v>
      </c>
      <c r="K8" s="6">
        <f>'Baseball Card Page - All Season'!M116</f>
        <v>0.73522522522522527</v>
      </c>
      <c r="L8" s="6">
        <f>'Baseball Card Page - All Season'!N116</f>
        <v>1.5224592677784168</v>
      </c>
    </row>
    <row r="9" spans="1:12" ht="15" customHeight="1" x14ac:dyDescent="0.15">
      <c r="A9" s="147" t="s">
        <v>90</v>
      </c>
      <c r="B9" s="6">
        <f>'Baseball Card Page - All Season'!D31</f>
        <v>129</v>
      </c>
      <c r="C9" s="6">
        <f>'Baseball Card Page - All Season'!E31</f>
        <v>92</v>
      </c>
      <c r="D9" s="6">
        <f>'Baseball Card Page - All Season'!F31</f>
        <v>0.71317829457364346</v>
      </c>
      <c r="E9" s="6">
        <f>'Baseball Card Page - All Season'!G31</f>
        <v>56</v>
      </c>
      <c r="F9" s="6">
        <f>'Baseball Card Page - All Season'!H31</f>
        <v>22</v>
      </c>
      <c r="G9" s="6">
        <f>'Baseball Card Page - All Season'!I31</f>
        <v>10</v>
      </c>
      <c r="H9" s="6">
        <f>'Baseball Card Page - All Season'!J31</f>
        <v>5</v>
      </c>
      <c r="I9" s="6">
        <f>'Baseball Card Page - All Season'!K31</f>
        <v>75</v>
      </c>
      <c r="J9" s="6">
        <f>'Baseball Card Page - All Season'!L31</f>
        <v>63</v>
      </c>
      <c r="K9" s="6">
        <f>'Baseball Card Page - All Season'!M31</f>
        <v>0.60826086956521741</v>
      </c>
      <c r="L9" s="6">
        <f>'Baseball Card Page - All Season'!N31</f>
        <v>1.321439164138861</v>
      </c>
    </row>
    <row r="10" spans="1:12" ht="15" customHeight="1" x14ac:dyDescent="0.15">
      <c r="A10" s="147" t="s">
        <v>217</v>
      </c>
      <c r="B10" s="6">
        <f>'Baseball Card Page - All Season'!D186</f>
        <v>249</v>
      </c>
      <c r="C10" s="6">
        <f>'Baseball Card Page - All Season'!E186</f>
        <v>147</v>
      </c>
      <c r="D10" s="6">
        <f>'Baseball Card Page - All Season'!F186</f>
        <v>0.59036144578313254</v>
      </c>
      <c r="E10" s="6">
        <f>'Baseball Card Page - All Season'!G186</f>
        <v>142</v>
      </c>
      <c r="F10" s="6">
        <f>'Baseball Card Page - All Season'!H186</f>
        <v>5</v>
      </c>
      <c r="G10" s="6">
        <f>'Baseball Card Page - All Season'!I186</f>
        <v>0</v>
      </c>
      <c r="H10" s="6">
        <f>'Baseball Card Page - All Season'!J186</f>
        <v>0</v>
      </c>
      <c r="I10" s="6">
        <f>'Baseball Card Page - All Season'!K186</f>
        <v>72</v>
      </c>
      <c r="J10" s="6">
        <f>'Baseball Card Page - All Season'!L186</f>
        <v>67</v>
      </c>
      <c r="K10" s="6">
        <f>'Baseball Card Page - All Season'!M186</f>
        <v>4.5238095238095244E-2</v>
      </c>
      <c r="L10" s="6">
        <f>'Baseball Card Page - All Season'!N186</f>
        <v>0.63559954102122784</v>
      </c>
    </row>
    <row r="11" spans="1:12" ht="15" customHeight="1" x14ac:dyDescent="0.15">
      <c r="A11" s="25" t="s">
        <v>14</v>
      </c>
      <c r="B11" s="6">
        <f>'Baseball Card Page - All Season'!D140</f>
        <v>132</v>
      </c>
      <c r="C11" s="6">
        <f>'Baseball Card Page - All Season'!E140</f>
        <v>93</v>
      </c>
      <c r="D11" s="6">
        <f>'Baseball Card Page - All Season'!F140</f>
        <v>0.70454545454545459</v>
      </c>
      <c r="E11" s="6">
        <f>'Baseball Card Page - All Season'!G140</f>
        <v>48</v>
      </c>
      <c r="F11" s="6">
        <f>'Baseball Card Page - All Season'!H140</f>
        <v>28</v>
      </c>
      <c r="G11" s="6">
        <f>'Baseball Card Page - All Season'!I140</f>
        <v>11</v>
      </c>
      <c r="H11" s="6">
        <f>'Baseball Card Page - All Season'!J140</f>
        <v>6</v>
      </c>
      <c r="I11" s="6">
        <f>'Baseball Card Page - All Season'!K140</f>
        <v>69</v>
      </c>
      <c r="J11" s="6">
        <f>'Baseball Card Page - All Season'!L140</f>
        <v>60</v>
      </c>
      <c r="K11" s="6">
        <f>'Baseball Card Page - All Season'!M140</f>
        <v>0.7269892473118279</v>
      </c>
      <c r="L11" s="6">
        <f>'Baseball Card Page - All Season'!N140</f>
        <v>1.4315347018572826</v>
      </c>
    </row>
    <row r="12" spans="1:12" ht="15" customHeight="1" x14ac:dyDescent="0.15">
      <c r="A12" s="147" t="s">
        <v>73</v>
      </c>
      <c r="B12" s="6">
        <f>'Baseball Card Page - All Season'!D515</f>
        <v>180</v>
      </c>
      <c r="C12" s="6">
        <f>'Baseball Card Page - All Season'!E515</f>
        <v>120</v>
      </c>
      <c r="D12" s="6">
        <f>'Baseball Card Page - All Season'!F515</f>
        <v>0.66666666666666663</v>
      </c>
      <c r="E12" s="6">
        <f>'Baseball Card Page - All Season'!G515</f>
        <v>73</v>
      </c>
      <c r="F12" s="6">
        <f>'Baseball Card Page - All Season'!H515</f>
        <v>30</v>
      </c>
      <c r="G12" s="6">
        <f>'Baseball Card Page - All Season'!I515</f>
        <v>10</v>
      </c>
      <c r="H12" s="6">
        <f>'Baseball Card Page - All Season'!J515</f>
        <v>7</v>
      </c>
      <c r="I12" s="6">
        <f>'Baseball Card Page - All Season'!K515</f>
        <v>68</v>
      </c>
      <c r="J12" s="6">
        <f>'Baseball Card Page - All Season'!L515</f>
        <v>81</v>
      </c>
      <c r="K12" s="6">
        <f>'Baseball Card Page - All Season'!M515</f>
        <v>0.58833333333333337</v>
      </c>
      <c r="L12" s="6">
        <f>'Baseball Card Page - All Season'!N515</f>
        <v>1.2549999999999999</v>
      </c>
    </row>
    <row r="13" spans="1:12" ht="15" customHeight="1" x14ac:dyDescent="0.15">
      <c r="A13" s="147" t="s">
        <v>64</v>
      </c>
      <c r="B13" s="6">
        <f>'Baseball Card Page - All Season'!D410</f>
        <v>127</v>
      </c>
      <c r="C13" s="6">
        <f>'Baseball Card Page - All Season'!E410</f>
        <v>94</v>
      </c>
      <c r="D13" s="6">
        <f>'Baseball Card Page - All Season'!F410</f>
        <v>0.74015748031496065</v>
      </c>
      <c r="E13" s="6">
        <f>'Baseball Card Page - All Season'!G410</f>
        <v>44</v>
      </c>
      <c r="F13" s="6">
        <f>'Baseball Card Page - All Season'!H410</f>
        <v>30</v>
      </c>
      <c r="G13" s="6">
        <f>'Baseball Card Page - All Season'!I410</f>
        <v>10</v>
      </c>
      <c r="H13" s="6">
        <f>'Baseball Card Page - All Season'!J410</f>
        <v>10</v>
      </c>
      <c r="I13" s="6">
        <f>'Baseball Card Page - All Season'!K410</f>
        <v>67</v>
      </c>
      <c r="J13" s="6">
        <f>'Baseball Card Page - All Season'!L410</f>
        <v>52</v>
      </c>
      <c r="K13" s="6">
        <f>'Baseball Card Page - All Season'!M410</f>
        <v>0.81489361702127672</v>
      </c>
      <c r="L13" s="6">
        <f>'Baseball Card Page - All Season'!N410</f>
        <v>1.5550510973362375</v>
      </c>
    </row>
    <row r="14" spans="1:12" ht="15" customHeight="1" x14ac:dyDescent="0.15">
      <c r="A14" s="147" t="s">
        <v>75</v>
      </c>
      <c r="B14" s="6">
        <f>'Baseball Card Page - All Season'!D292</f>
        <v>257</v>
      </c>
      <c r="C14" s="6">
        <f>'Baseball Card Page - All Season'!E292</f>
        <v>150</v>
      </c>
      <c r="D14" s="6">
        <f>'Baseball Card Page - All Season'!F292</f>
        <v>0.58365758754863817</v>
      </c>
      <c r="E14" s="6">
        <f>'Baseball Card Page - All Season'!G292</f>
        <v>122</v>
      </c>
      <c r="F14" s="6">
        <f>'Baseball Card Page - All Season'!H292</f>
        <v>19</v>
      </c>
      <c r="G14" s="6">
        <f>'Baseball Card Page - All Season'!I292</f>
        <v>6</v>
      </c>
      <c r="H14" s="6">
        <f>'Baseball Card Page - All Season'!J292</f>
        <v>3</v>
      </c>
      <c r="I14" s="6">
        <f>'Baseball Card Page - All Season'!K292</f>
        <v>64</v>
      </c>
      <c r="J14" s="6">
        <f>'Baseball Card Page - All Season'!L292</f>
        <v>88</v>
      </c>
      <c r="K14" s="6">
        <f>'Baseball Card Page - All Season'!M292</f>
        <v>0.27526666666666672</v>
      </c>
      <c r="L14" s="6">
        <f>'Baseball Card Page - All Season'!N292</f>
        <v>0.85892425421530483</v>
      </c>
    </row>
    <row r="15" spans="1:12" ht="15" customHeight="1" x14ac:dyDescent="0.15">
      <c r="A15" s="147" t="s">
        <v>111</v>
      </c>
      <c r="B15" s="6">
        <f>'Baseball Card Page - All Season'!D26</f>
        <v>91</v>
      </c>
      <c r="C15" s="6">
        <f>'Baseball Card Page - All Season'!E26</f>
        <v>75</v>
      </c>
      <c r="D15" s="6">
        <f>'Baseball Card Page - All Season'!F26</f>
        <v>0.82417582417582413</v>
      </c>
      <c r="E15" s="6">
        <f>'Baseball Card Page - All Season'!G26</f>
        <v>24</v>
      </c>
      <c r="F15" s="6">
        <f>'Baseball Card Page - All Season'!H26</f>
        <v>35</v>
      </c>
      <c r="G15" s="6">
        <f>'Baseball Card Page - All Season'!I26</f>
        <v>5</v>
      </c>
      <c r="H15" s="6">
        <f>'Baseball Card Page - All Season'!J26</f>
        <v>11</v>
      </c>
      <c r="I15" s="6">
        <f>'Baseball Card Page - All Season'!K26</f>
        <v>62</v>
      </c>
      <c r="J15" s="6">
        <f>'Baseball Card Page - All Season'!L26</f>
        <v>46</v>
      </c>
      <c r="K15" s="6">
        <f>'Baseball Card Page - All Season'!M26</f>
        <v>1.0253333333333334</v>
      </c>
      <c r="L15" s="6">
        <f>'Baseball Card Page - All Season'!N26</f>
        <v>1.8495091575091576</v>
      </c>
    </row>
    <row r="16" spans="1:12" ht="15" customHeight="1" x14ac:dyDescent="0.15">
      <c r="A16" s="147" t="s">
        <v>92</v>
      </c>
      <c r="B16" s="6">
        <f>'Baseball Card Page - All Season'!D382</f>
        <v>122</v>
      </c>
      <c r="C16" s="6">
        <f>'Baseball Card Page - All Season'!E382</f>
        <v>86</v>
      </c>
      <c r="D16" s="6">
        <f>'Baseball Card Page - All Season'!F382</f>
        <v>0.70491803278688525</v>
      </c>
      <c r="E16" s="6">
        <f>'Baseball Card Page - All Season'!G382</f>
        <v>66</v>
      </c>
      <c r="F16" s="6">
        <f>'Baseball Card Page - All Season'!H382</f>
        <v>12</v>
      </c>
      <c r="G16" s="6">
        <f>'Baseball Card Page - All Season'!I382</f>
        <v>3</v>
      </c>
      <c r="H16" s="6">
        <f>'Baseball Card Page - All Season'!J382</f>
        <v>5</v>
      </c>
      <c r="I16" s="6">
        <f>'Baseball Card Page - All Season'!K382</f>
        <v>61</v>
      </c>
      <c r="J16" s="6">
        <f>'Baseball Card Page - All Season'!L382</f>
        <v>50</v>
      </c>
      <c r="K16" s="6">
        <f>'Baseball Card Page - All Season'!M382</f>
        <v>0.36011627906976745</v>
      </c>
      <c r="L16" s="6">
        <f>'Baseball Card Page - All Season'!N382</f>
        <v>1.0650343118566528</v>
      </c>
    </row>
    <row r="17" spans="1:12" ht="15" customHeight="1" x14ac:dyDescent="0.15">
      <c r="A17" s="147" t="s">
        <v>107</v>
      </c>
      <c r="B17" s="6">
        <f>'Baseball Card Page - All Season'!D44</f>
        <v>112</v>
      </c>
      <c r="C17" s="6">
        <f>'Baseball Card Page - All Season'!E44</f>
        <v>90</v>
      </c>
      <c r="D17" s="6">
        <f>'Baseball Card Page - All Season'!F44</f>
        <v>0.8035714285714286</v>
      </c>
      <c r="E17" s="6">
        <f>'Baseball Card Page - All Season'!G44</f>
        <v>50</v>
      </c>
      <c r="F17" s="6">
        <f>'Baseball Card Page - All Season'!H44</f>
        <v>23</v>
      </c>
      <c r="G17" s="6">
        <f>'Baseball Card Page - All Season'!I44</f>
        <v>9</v>
      </c>
      <c r="H17" s="6">
        <f>'Baseball Card Page - All Season'!J44</f>
        <v>7</v>
      </c>
      <c r="I17" s="6">
        <f>'Baseball Card Page - All Season'!K44</f>
        <v>59</v>
      </c>
      <c r="J17" s="6">
        <f>'Baseball Card Page - All Season'!L44</f>
        <v>55</v>
      </c>
      <c r="K17" s="6">
        <f>'Baseball Card Page - All Season'!M44</f>
        <v>0.6624444444444445</v>
      </c>
      <c r="L17" s="6">
        <f>'Baseball Card Page - All Season'!N44</f>
        <v>1.466015873015873</v>
      </c>
    </row>
    <row r="18" spans="1:12" ht="15" customHeight="1" x14ac:dyDescent="0.15">
      <c r="A18" s="147" t="s">
        <v>83</v>
      </c>
      <c r="B18" s="6">
        <f>'Baseball Card Page - All Season'!D122</f>
        <v>197</v>
      </c>
      <c r="C18" s="6">
        <f>'Baseball Card Page - All Season'!E122</f>
        <v>139</v>
      </c>
      <c r="D18" s="6">
        <f>'Baseball Card Page - All Season'!F122</f>
        <v>0.70558375634517767</v>
      </c>
      <c r="E18" s="6">
        <f>'Baseball Card Page - All Season'!G122</f>
        <v>114</v>
      </c>
      <c r="F18" s="6">
        <f>'Baseball Card Page - All Season'!H122</f>
        <v>20</v>
      </c>
      <c r="G18" s="6">
        <f>'Baseball Card Page - All Season'!I122</f>
        <v>3</v>
      </c>
      <c r="H18" s="6">
        <f>'Baseball Card Page - All Season'!J122</f>
        <v>2</v>
      </c>
      <c r="I18" s="6">
        <f>'Baseball Card Page - All Season'!K122</f>
        <v>56</v>
      </c>
      <c r="J18" s="6">
        <f>'Baseball Card Page - All Season'!L122</f>
        <v>77</v>
      </c>
      <c r="K18" s="6">
        <f>'Baseball Card Page - All Season'!M122</f>
        <v>0.25618705035971223</v>
      </c>
      <c r="L18" s="6">
        <f>'Baseball Card Page - All Season'!N122</f>
        <v>0.9617708067048899</v>
      </c>
    </row>
    <row r="19" spans="1:12" ht="15" customHeight="1" x14ac:dyDescent="0.15">
      <c r="A19" s="147" t="s">
        <v>53</v>
      </c>
      <c r="B19" s="6">
        <f>'Baseball Card Page - All Season'!D566</f>
        <v>170</v>
      </c>
      <c r="C19" s="6">
        <f>'Baseball Card Page - All Season'!E566</f>
        <v>114</v>
      </c>
      <c r="D19" s="6">
        <f>'Baseball Card Page - All Season'!F566</f>
        <v>0.6705882352941176</v>
      </c>
      <c r="E19" s="6">
        <f>'Baseball Card Page - All Season'!G566</f>
        <v>88</v>
      </c>
      <c r="F19" s="6">
        <f>'Baseball Card Page - All Season'!H566</f>
        <v>19</v>
      </c>
      <c r="G19" s="6">
        <f>'Baseball Card Page - All Season'!I566</f>
        <v>4</v>
      </c>
      <c r="H19" s="6">
        <f>'Baseball Card Page - All Season'!J566</f>
        <v>3</v>
      </c>
      <c r="I19" s="6">
        <f>'Baseball Card Page - All Season'!K566</f>
        <v>56</v>
      </c>
      <c r="J19" s="6">
        <f>'Baseball Card Page - All Season'!L566</f>
        <v>73</v>
      </c>
      <c r="K19" s="6">
        <f>'Baseball Card Page - All Season'!M566</f>
        <v>0.3328947368421053</v>
      </c>
      <c r="L19" s="6">
        <f>'Baseball Card Page - All Season'!N566</f>
        <v>1.0034829721362228</v>
      </c>
    </row>
    <row r="20" spans="1:12" ht="15" customHeight="1" x14ac:dyDescent="0.15">
      <c r="A20" s="147" t="s">
        <v>79</v>
      </c>
      <c r="B20" s="6">
        <f>'Baseball Card Page - All Season'!D203</f>
        <v>196</v>
      </c>
      <c r="C20" s="6">
        <f>'Baseball Card Page - All Season'!E203</f>
        <v>104</v>
      </c>
      <c r="D20" s="6">
        <f>'Baseball Card Page - All Season'!F203</f>
        <v>0.53061224489795922</v>
      </c>
      <c r="E20" s="6">
        <f>'Baseball Card Page - All Season'!G203</f>
        <v>98</v>
      </c>
      <c r="F20" s="6">
        <f>'Baseball Card Page - All Season'!H203</f>
        <v>5</v>
      </c>
      <c r="G20" s="6">
        <f>'Baseball Card Page - All Season'!I203</f>
        <v>1</v>
      </c>
      <c r="H20" s="6">
        <f>'Baseball Card Page - All Season'!J203</f>
        <v>0</v>
      </c>
      <c r="I20" s="6">
        <f>'Baseball Card Page - All Season'!K203</f>
        <v>54</v>
      </c>
      <c r="J20" s="6">
        <f>'Baseball Card Page - All Season'!L203</f>
        <v>37</v>
      </c>
      <c r="K20" s="6">
        <f>'Baseball Card Page - All Season'!M203</f>
        <v>0.08</v>
      </c>
      <c r="L20" s="6">
        <f>'Baseball Card Page - All Season'!N203</f>
        <v>0.61061224489795918</v>
      </c>
    </row>
    <row r="21" spans="1:12" ht="15" customHeight="1" x14ac:dyDescent="0.15">
      <c r="A21" s="147" t="s">
        <v>118</v>
      </c>
      <c r="B21" s="6">
        <f>'Baseball Card Page - All Season'!D144</f>
        <v>136</v>
      </c>
      <c r="C21" s="6">
        <f>'Baseball Card Page - All Season'!E144</f>
        <v>81</v>
      </c>
      <c r="D21" s="6">
        <f>'Baseball Card Page - All Season'!F144</f>
        <v>0.59558823529411764</v>
      </c>
      <c r="E21" s="6">
        <f>'Baseball Card Page - All Season'!G144</f>
        <v>72</v>
      </c>
      <c r="F21" s="6">
        <f>'Baseball Card Page - All Season'!H144</f>
        <v>7</v>
      </c>
      <c r="G21" s="6">
        <f>'Baseball Card Page - All Season'!I144</f>
        <v>1</v>
      </c>
      <c r="H21" s="6">
        <f>'Baseball Card Page - All Season'!J144</f>
        <v>1</v>
      </c>
      <c r="I21" s="6">
        <f>'Baseball Card Page - All Season'!K144</f>
        <v>53</v>
      </c>
      <c r="J21" s="6">
        <f>'Baseball Card Page - All Season'!L144</f>
        <v>34</v>
      </c>
      <c r="K21" s="6">
        <f>'Baseball Card Page - All Season'!M144</f>
        <v>0.16024691358024692</v>
      </c>
      <c r="L21" s="6">
        <f>'Baseball Card Page - All Season'!N144</f>
        <v>0.75583514887436454</v>
      </c>
    </row>
    <row r="22" spans="1:12" ht="15" customHeight="1" x14ac:dyDescent="0.15">
      <c r="A22" s="25" t="s">
        <v>16</v>
      </c>
      <c r="B22" s="6">
        <f>'Baseball Card Page - All Season'!D530</f>
        <v>93</v>
      </c>
      <c r="C22" s="6">
        <f>'Baseball Card Page - All Season'!E530</f>
        <v>65</v>
      </c>
      <c r="D22" s="6">
        <f>'Baseball Card Page - All Season'!F530</f>
        <v>0.69892473118279574</v>
      </c>
      <c r="E22" s="6">
        <f>'Baseball Card Page - All Season'!G530</f>
        <v>41</v>
      </c>
      <c r="F22" s="6">
        <f>'Baseball Card Page - All Season'!H530</f>
        <v>11</v>
      </c>
      <c r="G22" s="6">
        <f>'Baseball Card Page - All Season'!I530</f>
        <v>8</v>
      </c>
      <c r="H22" s="6">
        <f>'Baseball Card Page - All Season'!J530</f>
        <v>5</v>
      </c>
      <c r="I22" s="6">
        <f>'Baseball Card Page - All Season'!K530</f>
        <v>49</v>
      </c>
      <c r="J22" s="6">
        <f>'Baseball Card Page - All Season'!L530</f>
        <v>47</v>
      </c>
      <c r="K22" s="6">
        <f>'Baseball Card Page - All Season'!M530</f>
        <v>0.58446153846153848</v>
      </c>
      <c r="L22" s="6">
        <f>'Baseball Card Page - All Season'!N530</f>
        <v>1.2833862696443341</v>
      </c>
    </row>
    <row r="23" spans="1:12" ht="15" customHeight="1" x14ac:dyDescent="0.15">
      <c r="A23" s="147" t="s">
        <v>65</v>
      </c>
      <c r="B23" s="6">
        <f>'Baseball Card Page - All Season'!D353</f>
        <v>160</v>
      </c>
      <c r="C23" s="6">
        <f>'Baseball Card Page - All Season'!E353</f>
        <v>97</v>
      </c>
      <c r="D23" s="6">
        <f>'Baseball Card Page - All Season'!F353</f>
        <v>0.60624999999999996</v>
      </c>
      <c r="E23" s="6">
        <f>'Baseball Card Page - All Season'!G353</f>
        <v>88</v>
      </c>
      <c r="F23" s="6">
        <f>'Baseball Card Page - All Season'!H353</f>
        <v>9</v>
      </c>
      <c r="G23" s="6">
        <f>'Baseball Card Page - All Season'!I353</f>
        <v>0</v>
      </c>
      <c r="H23" s="6">
        <f>'Baseball Card Page - All Season'!J353</f>
        <v>0</v>
      </c>
      <c r="I23" s="6">
        <f>'Baseball Card Page - All Season'!K353</f>
        <v>47</v>
      </c>
      <c r="J23" s="6">
        <f>'Baseball Card Page - All Season'!L353</f>
        <v>47</v>
      </c>
      <c r="K23" s="6">
        <f>'Baseball Card Page - All Season'!M353</f>
        <v>0.12340206185567011</v>
      </c>
      <c r="L23" s="6">
        <f>'Baseball Card Page - All Season'!N353</f>
        <v>0.72965206185567011</v>
      </c>
    </row>
    <row r="24" spans="1:12" ht="15" customHeight="1" x14ac:dyDescent="0.15">
      <c r="A24" s="147" t="s">
        <v>68</v>
      </c>
      <c r="B24" s="6">
        <f>'Baseball Card Page - All Season'!D393</f>
        <v>231</v>
      </c>
      <c r="C24" s="6">
        <f>'Baseball Card Page - All Season'!E393</f>
        <v>148</v>
      </c>
      <c r="D24" s="6">
        <f>'Baseball Card Page - All Season'!F393</f>
        <v>0.64069264069264065</v>
      </c>
      <c r="E24" s="6">
        <f>'Baseball Card Page - All Season'!G393</f>
        <v>130</v>
      </c>
      <c r="F24" s="6">
        <f>'Baseball Card Page - All Season'!H393</f>
        <v>16</v>
      </c>
      <c r="G24" s="6">
        <f>'Baseball Card Page - All Season'!I393</f>
        <v>0</v>
      </c>
      <c r="H24" s="6">
        <f>'Baseball Card Page - All Season'!J393</f>
        <v>2</v>
      </c>
      <c r="I24" s="6">
        <f>'Baseball Card Page - All Season'!K393</f>
        <v>46</v>
      </c>
      <c r="J24" s="6">
        <f>'Baseball Card Page - All Season'!L393</f>
        <v>79</v>
      </c>
      <c r="K24" s="6">
        <f>'Baseball Card Page - All Season'!M393</f>
        <v>0.17081081081081081</v>
      </c>
      <c r="L24" s="6">
        <f>'Baseball Card Page - All Season'!N393</f>
        <v>0.81150345150345149</v>
      </c>
    </row>
    <row r="25" spans="1:12" ht="15" customHeight="1" x14ac:dyDescent="0.15">
      <c r="A25" s="147" t="s">
        <v>116</v>
      </c>
      <c r="B25" s="6">
        <f>'Baseball Card Page - All Season'!D547</f>
        <v>73</v>
      </c>
      <c r="C25" s="6">
        <f>'Baseball Card Page - All Season'!E547</f>
        <v>56</v>
      </c>
      <c r="D25" s="6">
        <f>'Baseball Card Page - All Season'!F547</f>
        <v>0.76712328767123283</v>
      </c>
      <c r="E25" s="6">
        <f>'Baseball Card Page - All Season'!G547</f>
        <v>31</v>
      </c>
      <c r="F25" s="6">
        <f>'Baseball Card Page - All Season'!H547</f>
        <v>13</v>
      </c>
      <c r="G25" s="6">
        <f>'Baseball Card Page - All Season'!I547</f>
        <v>5</v>
      </c>
      <c r="H25" s="6">
        <f>'Baseball Card Page - All Season'!J547</f>
        <v>6</v>
      </c>
      <c r="I25" s="6">
        <f>'Baseball Card Page - All Season'!K547</f>
        <v>46</v>
      </c>
      <c r="J25" s="6">
        <f>'Baseball Card Page - All Season'!L547</f>
        <v>32</v>
      </c>
      <c r="K25" s="6">
        <f>'Baseball Card Page - All Season'!M547</f>
        <v>0.67214285714285715</v>
      </c>
      <c r="L25" s="6">
        <f>'Baseball Card Page - All Season'!N547</f>
        <v>1.43926614481409</v>
      </c>
    </row>
    <row r="26" spans="1:12" ht="15" customHeight="1" x14ac:dyDescent="0.15">
      <c r="A26" s="147" t="s">
        <v>87</v>
      </c>
      <c r="B26" s="6">
        <f>'Baseball Card Page - All Season'!D420</f>
        <v>154</v>
      </c>
      <c r="C26" s="6">
        <f>'Baseball Card Page - All Season'!E420</f>
        <v>91</v>
      </c>
      <c r="D26" s="6">
        <f>'Baseball Card Page - All Season'!F420</f>
        <v>0.59090909090909094</v>
      </c>
      <c r="E26" s="6">
        <f>'Baseball Card Page - All Season'!G420</f>
        <v>87</v>
      </c>
      <c r="F26" s="6">
        <f>'Baseball Card Page - All Season'!H420</f>
        <v>4</v>
      </c>
      <c r="G26" s="6">
        <f>'Baseball Card Page - All Season'!I420</f>
        <v>0</v>
      </c>
      <c r="H26" s="6">
        <f>'Baseball Card Page - All Season'!J420</f>
        <v>0</v>
      </c>
      <c r="I26" s="6">
        <f>'Baseball Card Page - All Season'!K420</f>
        <v>43</v>
      </c>
      <c r="J26" s="6">
        <f>'Baseball Card Page - All Season'!L420</f>
        <v>41</v>
      </c>
      <c r="K26" s="6">
        <f>'Baseball Card Page - All Season'!M420</f>
        <v>5.8461538461538468E-2</v>
      </c>
      <c r="L26" s="6">
        <f>'Baseball Card Page - All Season'!N420</f>
        <v>0.64937062937062939</v>
      </c>
    </row>
    <row r="27" spans="1:12" ht="15" customHeight="1" x14ac:dyDescent="0.15">
      <c r="A27" s="147" t="s">
        <v>84</v>
      </c>
      <c r="B27" s="6">
        <f>'Baseball Card Page - All Season'!D53</f>
        <v>168</v>
      </c>
      <c r="C27" s="6">
        <f>'Baseball Card Page - All Season'!E53</f>
        <v>122</v>
      </c>
      <c r="D27" s="6">
        <f>'Baseball Card Page - All Season'!F53</f>
        <v>0.72619047619047616</v>
      </c>
      <c r="E27" s="6">
        <f>'Baseball Card Page - All Season'!G53</f>
        <v>119</v>
      </c>
      <c r="F27" s="6">
        <f>'Baseball Card Page - All Season'!H53</f>
        <v>2</v>
      </c>
      <c r="G27" s="6">
        <f>'Baseball Card Page - All Season'!I53</f>
        <v>1</v>
      </c>
      <c r="H27" s="6">
        <f>'Baseball Card Page - All Season'!J53</f>
        <v>0</v>
      </c>
      <c r="I27" s="6">
        <f>'Baseball Card Page - All Season'!K53</f>
        <v>41</v>
      </c>
      <c r="J27" s="6">
        <f>'Baseball Card Page - All Season'!L53</f>
        <v>73</v>
      </c>
      <c r="K27" s="6">
        <f>'Baseball Card Page - All Season'!M53</f>
        <v>3.5491803278688526E-2</v>
      </c>
      <c r="L27" s="6">
        <f>'Baseball Card Page - All Season'!N53</f>
        <v>0.76168227946916467</v>
      </c>
    </row>
    <row r="28" spans="1:12" ht="15" customHeight="1" x14ac:dyDescent="0.15">
      <c r="A28" s="147" t="s">
        <v>86</v>
      </c>
      <c r="B28" s="6">
        <f>'Baseball Card Page - All Season'!D318</f>
        <v>178</v>
      </c>
      <c r="C28" s="6">
        <f>'Baseball Card Page - All Season'!E318</f>
        <v>91</v>
      </c>
      <c r="D28" s="6">
        <f>'Baseball Card Page - All Season'!F318</f>
        <v>0.5112359550561798</v>
      </c>
      <c r="E28" s="6">
        <f>'Baseball Card Page - All Season'!G318</f>
        <v>88</v>
      </c>
      <c r="F28" s="6">
        <f>'Baseball Card Page - All Season'!H318</f>
        <v>3</v>
      </c>
      <c r="G28" s="6">
        <f>'Baseball Card Page - All Season'!I318</f>
        <v>0</v>
      </c>
      <c r="H28" s="6">
        <f>'Baseball Card Page - All Season'!J318</f>
        <v>0</v>
      </c>
      <c r="I28" s="6">
        <f>'Baseball Card Page - All Season'!K318</f>
        <v>37</v>
      </c>
      <c r="J28" s="6">
        <f>'Baseball Card Page - All Season'!L318</f>
        <v>43</v>
      </c>
      <c r="K28" s="6">
        <f>'Baseball Card Page - All Season'!M318</f>
        <v>4.3846153846153847E-2</v>
      </c>
      <c r="L28" s="6">
        <f>'Baseball Card Page - All Season'!N318</f>
        <v>0.55508210890233367</v>
      </c>
    </row>
    <row r="29" spans="1:12" ht="15" customHeight="1" x14ac:dyDescent="0.15">
      <c r="A29" s="147" t="s">
        <v>181</v>
      </c>
      <c r="B29" s="6">
        <f>'Baseball Card Page - All Season'!D500</f>
        <v>109</v>
      </c>
      <c r="C29" s="6">
        <f>'Baseball Card Page - All Season'!E500</f>
        <v>78</v>
      </c>
      <c r="D29" s="6">
        <f>'Baseball Card Page - All Season'!F500</f>
        <v>0.7155963302752294</v>
      </c>
      <c r="E29" s="6">
        <f>'Baseball Card Page - All Season'!G500</f>
        <v>52</v>
      </c>
      <c r="F29" s="6">
        <f>'Baseball Card Page - All Season'!H500</f>
        <v>18</v>
      </c>
      <c r="G29" s="6">
        <f>'Baseball Card Page - All Season'!I500</f>
        <v>5</v>
      </c>
      <c r="H29" s="6">
        <f>'Baseball Card Page - All Season'!J500</f>
        <v>3</v>
      </c>
      <c r="I29" s="6">
        <f>'Baseball Card Page - All Season'!K500</f>
        <v>37</v>
      </c>
      <c r="J29" s="6">
        <f>'Baseball Card Page - All Season'!L500</f>
        <v>42</v>
      </c>
      <c r="K29" s="6">
        <f>'Baseball Card Page - All Season'!M500</f>
        <v>0.4908974358974359</v>
      </c>
      <c r="L29" s="6">
        <f>'Baseball Card Page - All Season'!N500</f>
        <v>1.2064937661726653</v>
      </c>
    </row>
    <row r="30" spans="1:12" ht="15" customHeight="1" x14ac:dyDescent="0.15">
      <c r="A30" s="147" t="s">
        <v>47</v>
      </c>
      <c r="B30" s="6">
        <f>'Baseball Card Page - All Season'!D346</f>
        <v>121</v>
      </c>
      <c r="C30" s="6">
        <f>'Baseball Card Page - All Season'!E346</f>
        <v>68</v>
      </c>
      <c r="D30" s="6">
        <f>'Baseball Card Page - All Season'!F346</f>
        <v>0.56198347107438018</v>
      </c>
      <c r="E30" s="6">
        <f>'Baseball Card Page - All Season'!G346</f>
        <v>47</v>
      </c>
      <c r="F30" s="6">
        <f>'Baseball Card Page - All Season'!H346</f>
        <v>13</v>
      </c>
      <c r="G30" s="6">
        <f>'Baseball Card Page - All Season'!I346</f>
        <v>4</v>
      </c>
      <c r="H30" s="6">
        <f>'Baseball Card Page - All Season'!J346</f>
        <v>4</v>
      </c>
      <c r="I30" s="6">
        <f>'Baseball Card Page - All Season'!K346</f>
        <v>36</v>
      </c>
      <c r="J30" s="6">
        <f>'Baseball Card Page - All Season'!L346</f>
        <v>36</v>
      </c>
      <c r="K30" s="6">
        <f>'Baseball Card Page - All Season'!M346</f>
        <v>0.47014705882352942</v>
      </c>
      <c r="L30" s="6">
        <f>'Baseball Card Page - All Season'!N346</f>
        <v>1.0321305298979095</v>
      </c>
    </row>
    <row r="31" spans="1:12" ht="15" customHeight="1" x14ac:dyDescent="0.15">
      <c r="A31" s="147" t="s">
        <v>74</v>
      </c>
      <c r="B31" s="6">
        <f>'Baseball Card Page - All Season'!D267</f>
        <v>159</v>
      </c>
      <c r="C31" s="6">
        <f>'Baseball Card Page - All Season'!E267</f>
        <v>88</v>
      </c>
      <c r="D31" s="6">
        <f>'Baseball Card Page - All Season'!F267</f>
        <v>0.55345911949685533</v>
      </c>
      <c r="E31" s="6">
        <f>'Baseball Card Page - All Season'!G267</f>
        <v>85</v>
      </c>
      <c r="F31" s="6">
        <f>'Baseball Card Page - All Season'!H267</f>
        <v>3</v>
      </c>
      <c r="G31" s="6">
        <f>'Baseball Card Page - All Season'!I267</f>
        <v>0</v>
      </c>
      <c r="H31" s="6">
        <f>'Baseball Card Page - All Season'!J267</f>
        <v>0</v>
      </c>
      <c r="I31" s="6">
        <f>'Baseball Card Page - All Season'!K267</f>
        <v>35</v>
      </c>
      <c r="J31" s="6">
        <f>'Baseball Card Page - All Season'!L267</f>
        <v>44</v>
      </c>
      <c r="K31" s="6">
        <f>'Baseball Card Page - All Season'!M267</f>
        <v>4.5340909090909091E-2</v>
      </c>
      <c r="L31" s="6">
        <f>'Baseball Card Page - All Season'!N267</f>
        <v>0.59880002858776438</v>
      </c>
    </row>
    <row r="32" spans="1:12" ht="15" customHeight="1" x14ac:dyDescent="0.15">
      <c r="A32" s="147" t="s">
        <v>67</v>
      </c>
      <c r="B32" s="6">
        <f>'Baseball Card Page - All Season'!D368</f>
        <v>120</v>
      </c>
      <c r="C32" s="6">
        <f>'Baseball Card Page - All Season'!E368</f>
        <v>65</v>
      </c>
      <c r="D32" s="6">
        <f>'Baseball Card Page - All Season'!F368</f>
        <v>0.54166666666666663</v>
      </c>
      <c r="E32" s="6">
        <f>'Baseball Card Page - All Season'!G368</f>
        <v>61</v>
      </c>
      <c r="F32" s="6">
        <f>'Baseball Card Page - All Season'!H368</f>
        <v>4</v>
      </c>
      <c r="G32" s="6">
        <f>'Baseball Card Page - All Season'!I368</f>
        <v>0</v>
      </c>
      <c r="H32" s="6">
        <f>'Baseball Card Page - All Season'!J368</f>
        <v>0</v>
      </c>
      <c r="I32" s="6">
        <f>'Baseball Card Page - All Season'!K368</f>
        <v>34</v>
      </c>
      <c r="J32" s="6">
        <f>'Baseball Card Page - All Season'!L368</f>
        <v>26</v>
      </c>
      <c r="K32" s="6">
        <f>'Baseball Card Page - All Season'!M368</f>
        <v>8.1846153846153846E-2</v>
      </c>
      <c r="L32" s="6">
        <f>'Baseball Card Page - All Season'!N368</f>
        <v>0.62351282051282042</v>
      </c>
    </row>
    <row r="33" spans="1:12" ht="15" customHeight="1" x14ac:dyDescent="0.15">
      <c r="A33" s="147" t="s">
        <v>112</v>
      </c>
      <c r="B33" s="6">
        <f>'Baseball Card Page - All Season'!D241</f>
        <v>111</v>
      </c>
      <c r="C33" s="6">
        <f>'Baseball Card Page - All Season'!E241</f>
        <v>66</v>
      </c>
      <c r="D33" s="6">
        <f>'Baseball Card Page - All Season'!F241</f>
        <v>0.59459459459459463</v>
      </c>
      <c r="E33" s="6">
        <f>'Baseball Card Page - All Season'!G241</f>
        <v>64</v>
      </c>
      <c r="F33" s="6">
        <f>'Baseball Card Page - All Season'!H241</f>
        <v>2</v>
      </c>
      <c r="G33" s="6">
        <f>'Baseball Card Page - All Season'!I241</f>
        <v>0</v>
      </c>
      <c r="H33" s="6">
        <f>'Baseball Card Page - All Season'!J241</f>
        <v>0</v>
      </c>
      <c r="I33" s="6">
        <f>'Baseball Card Page - All Season'!K241</f>
        <v>33</v>
      </c>
      <c r="J33" s="6">
        <f>'Baseball Card Page - All Season'!L241</f>
        <v>32</v>
      </c>
      <c r="K33" s="6">
        <f>'Baseball Card Page - All Season'!M241</f>
        <v>4.0303030303030306E-2</v>
      </c>
      <c r="L33" s="6">
        <f>'Baseball Card Page - All Season'!N241</f>
        <v>0.63489762489762491</v>
      </c>
    </row>
    <row r="34" spans="1:12" ht="15" customHeight="1" x14ac:dyDescent="0.15">
      <c r="A34" s="147" t="s">
        <v>109</v>
      </c>
      <c r="B34" s="6">
        <f>'Baseball Card Page - All Season'!D307</f>
        <v>64</v>
      </c>
      <c r="C34" s="6">
        <f>'Baseball Card Page - All Season'!E307</f>
        <v>44</v>
      </c>
      <c r="D34" s="6">
        <f>'Baseball Card Page - All Season'!F307</f>
        <v>0.6875</v>
      </c>
      <c r="E34" s="6">
        <f>'Baseball Card Page - All Season'!G307</f>
        <v>33</v>
      </c>
      <c r="F34" s="6">
        <f>'Baseball Card Page - All Season'!H307</f>
        <v>10</v>
      </c>
      <c r="G34" s="6">
        <f>'Baseball Card Page - All Season'!I307</f>
        <v>0</v>
      </c>
      <c r="H34" s="6">
        <f>'Baseball Card Page - All Season'!J307</f>
        <v>1</v>
      </c>
      <c r="I34" s="6">
        <f>'Baseball Card Page - All Season'!K307</f>
        <v>33</v>
      </c>
      <c r="J34" s="6">
        <f>'Baseball Card Page - All Season'!L307</f>
        <v>26</v>
      </c>
      <c r="K34" s="6">
        <f>'Baseball Card Page - All Season'!M307</f>
        <v>0.34772727272727272</v>
      </c>
      <c r="L34" s="6">
        <f>'Baseball Card Page - All Season'!N307</f>
        <v>1.0352272727272727</v>
      </c>
    </row>
    <row r="35" spans="1:12" ht="15" customHeight="1" x14ac:dyDescent="0.15">
      <c r="A35" s="147" t="s">
        <v>58</v>
      </c>
      <c r="B35" s="6">
        <f>'Baseball Card Page - All Season'!D220</f>
        <v>73</v>
      </c>
      <c r="C35" s="6">
        <f>'Baseball Card Page - All Season'!E220</f>
        <v>49</v>
      </c>
      <c r="D35" s="6">
        <f>'Baseball Card Page - All Season'!F220</f>
        <v>0.67123287671232879</v>
      </c>
      <c r="E35" s="6">
        <f>'Baseball Card Page - All Season'!G220</f>
        <v>36</v>
      </c>
      <c r="F35" s="6">
        <f>'Baseball Card Page - All Season'!H220</f>
        <v>10</v>
      </c>
      <c r="G35" s="6">
        <f>'Baseball Card Page - All Season'!I220</f>
        <v>2</v>
      </c>
      <c r="H35" s="6">
        <f>'Baseball Card Page - All Season'!J220</f>
        <v>1</v>
      </c>
      <c r="I35" s="6">
        <f>'Baseball Card Page - All Season'!K220</f>
        <v>31</v>
      </c>
      <c r="J35" s="6">
        <f>'Baseball Card Page - All Season'!L220</f>
        <v>23</v>
      </c>
      <c r="K35" s="6">
        <f>'Baseball Card Page - All Season'!M220</f>
        <v>0.38040816326530613</v>
      </c>
      <c r="L35" s="6">
        <f>'Baseball Card Page - All Season'!N220</f>
        <v>1.051641039977635</v>
      </c>
    </row>
    <row r="36" spans="1:12" ht="15" customHeight="1" x14ac:dyDescent="0.15">
      <c r="A36" s="147" t="s">
        <v>96</v>
      </c>
      <c r="B36" s="6">
        <f>'Baseball Card Page - All Season'!D275</f>
        <v>80</v>
      </c>
      <c r="C36" s="6">
        <f>'Baseball Card Page - All Season'!E275</f>
        <v>47</v>
      </c>
      <c r="D36" s="6">
        <f>'Baseball Card Page - All Season'!F275</f>
        <v>0.58750000000000002</v>
      </c>
      <c r="E36" s="6">
        <f>'Baseball Card Page - All Season'!G275</f>
        <v>45</v>
      </c>
      <c r="F36" s="6">
        <f>'Baseball Card Page - All Season'!H275</f>
        <v>2</v>
      </c>
      <c r="G36" s="6">
        <f>'Baseball Card Page - All Season'!I275</f>
        <v>0</v>
      </c>
      <c r="H36" s="6">
        <f>'Baseball Card Page - All Season'!J275</f>
        <v>0</v>
      </c>
      <c r="I36" s="6">
        <f>'Baseball Card Page - All Season'!K275</f>
        <v>28</v>
      </c>
      <c r="J36" s="6">
        <f>'Baseball Card Page - All Season'!L275</f>
        <v>25</v>
      </c>
      <c r="K36" s="6">
        <f>'Baseball Card Page - All Season'!M275</f>
        <v>0.3332941176470588</v>
      </c>
      <c r="L36" s="6">
        <f>'Baseball Card Page - All Season'!N275</f>
        <v>0.92978534571723426</v>
      </c>
    </row>
    <row r="37" spans="1:12" ht="15" customHeight="1" x14ac:dyDescent="0.15">
      <c r="A37" s="147" t="s">
        <v>114</v>
      </c>
      <c r="B37" s="6">
        <f>'Baseball Card Page - All Season'!D227</f>
        <v>98</v>
      </c>
      <c r="C37" s="6">
        <f>'Baseball Card Page - All Season'!E227</f>
        <v>58</v>
      </c>
      <c r="D37" s="6">
        <f>'Baseball Card Page - All Season'!F227</f>
        <v>0.59183673469387754</v>
      </c>
      <c r="E37" s="6">
        <f>'Baseball Card Page - All Season'!G227</f>
        <v>56</v>
      </c>
      <c r="F37" s="6">
        <f>'Baseball Card Page - All Season'!H227</f>
        <v>2</v>
      </c>
      <c r="G37" s="6">
        <f>'Baseball Card Page - All Season'!I227</f>
        <v>0</v>
      </c>
      <c r="H37" s="6">
        <f>'Baseball Card Page - All Season'!J227</f>
        <v>0</v>
      </c>
      <c r="I37" s="6">
        <f>'Baseball Card Page - All Season'!K227</f>
        <v>28</v>
      </c>
      <c r="J37" s="6">
        <f>'Baseball Card Page - All Season'!L227</f>
        <v>24</v>
      </c>
      <c r="K37" s="6">
        <f>'Baseball Card Page - All Season'!M227</f>
        <v>4.5862068965517241E-2</v>
      </c>
      <c r="L37" s="6">
        <f>'Baseball Card Page - All Season'!N227</f>
        <v>0.6376988036593948</v>
      </c>
    </row>
    <row r="38" spans="1:12" ht="15" customHeight="1" x14ac:dyDescent="0.15">
      <c r="A38" s="147" t="s">
        <v>122</v>
      </c>
      <c r="B38" s="6">
        <f>'Baseball Card Page - All Season'!D429</f>
        <v>130</v>
      </c>
      <c r="C38" s="6">
        <f>'Baseball Card Page - All Season'!E429</f>
        <v>58</v>
      </c>
      <c r="D38" s="6">
        <f>'Baseball Card Page - All Season'!F429</f>
        <v>0.44615384615384618</v>
      </c>
      <c r="E38" s="6">
        <f>'Baseball Card Page - All Season'!G429</f>
        <v>57</v>
      </c>
      <c r="F38" s="6">
        <f>'Baseball Card Page - All Season'!H429</f>
        <v>1</v>
      </c>
      <c r="G38" s="6">
        <f>'Baseball Card Page - All Season'!I429</f>
        <v>0</v>
      </c>
      <c r="H38" s="6">
        <f>'Baseball Card Page - All Season'!J429</f>
        <v>0</v>
      </c>
      <c r="I38" s="6">
        <f>'Baseball Card Page - All Season'!K429</f>
        <v>26</v>
      </c>
      <c r="J38" s="6">
        <f>'Baseball Card Page - All Season'!L429</f>
        <v>34</v>
      </c>
      <c r="K38" s="6">
        <f>'Baseball Card Page - All Season'!M429</f>
        <v>2.2931034482758621E-2</v>
      </c>
      <c r="L38" s="6">
        <f>'Baseball Card Page - All Season'!N429</f>
        <v>0.46908488063660481</v>
      </c>
    </row>
    <row r="39" spans="1:12" ht="15" customHeight="1" x14ac:dyDescent="0.15">
      <c r="A39" s="147" t="s">
        <v>80</v>
      </c>
      <c r="B39" s="6">
        <f>'Baseball Card Page - All Season'!D403</f>
        <v>80</v>
      </c>
      <c r="C39" s="6">
        <f>'Baseball Card Page - All Season'!E403</f>
        <v>37</v>
      </c>
      <c r="D39" s="6">
        <f>'Baseball Card Page - All Season'!F403</f>
        <v>0.46250000000000002</v>
      </c>
      <c r="E39" s="6">
        <f>'Baseball Card Page - All Season'!G403</f>
        <v>34</v>
      </c>
      <c r="F39" s="6">
        <f>'Baseball Card Page - All Season'!H403</f>
        <v>3</v>
      </c>
      <c r="G39" s="6">
        <f>'Baseball Card Page - All Season'!I403</f>
        <v>0</v>
      </c>
      <c r="H39" s="6">
        <f>'Baseball Card Page - All Season'!J403</f>
        <v>0</v>
      </c>
      <c r="I39" s="6">
        <f>'Baseball Card Page - All Season'!K403</f>
        <v>26</v>
      </c>
      <c r="J39" s="6">
        <f>'Baseball Card Page - All Season'!L403</f>
        <v>16</v>
      </c>
      <c r="K39" s="6">
        <f>'Baseball Card Page - All Season'!M403</f>
        <v>0.10783783783783785</v>
      </c>
      <c r="L39" s="6">
        <f>'Baseball Card Page - All Season'!N403</f>
        <v>0.57033783783783787</v>
      </c>
    </row>
    <row r="40" spans="1:12" ht="15" customHeight="1" x14ac:dyDescent="0.15">
      <c r="A40" s="147" t="s">
        <v>124</v>
      </c>
      <c r="B40" s="6">
        <f>'Baseball Card Page - All Season'!D16</f>
        <v>109</v>
      </c>
      <c r="C40" s="6">
        <f>'Baseball Card Page - All Season'!E16</f>
        <v>69</v>
      </c>
      <c r="D40" s="6">
        <f>'Baseball Card Page - All Season'!F16</f>
        <v>0.6330275229357798</v>
      </c>
      <c r="E40" s="6">
        <f>'Baseball Card Page - All Season'!G16</f>
        <v>67</v>
      </c>
      <c r="F40" s="6">
        <f>'Baseball Card Page - All Season'!H16</f>
        <v>1</v>
      </c>
      <c r="G40" s="6">
        <f>'Baseball Card Page - All Season'!I16</f>
        <v>0</v>
      </c>
      <c r="H40" s="6">
        <f>'Baseball Card Page - All Season'!J16</f>
        <v>1</v>
      </c>
      <c r="I40" s="6">
        <f>'Baseball Card Page - All Season'!K16</f>
        <v>25</v>
      </c>
      <c r="J40" s="6">
        <f>'Baseball Card Page - All Season'!L16</f>
        <v>44</v>
      </c>
      <c r="K40" s="6">
        <f>'Baseball Card Page - All Season'!M16</f>
        <v>4.8260869565217392E-2</v>
      </c>
      <c r="L40" s="6">
        <f>'Baseball Card Page - All Season'!N16</f>
        <v>0.68128839250099715</v>
      </c>
    </row>
    <row r="41" spans="1:12" ht="15" customHeight="1" x14ac:dyDescent="0.15">
      <c r="A41" s="147" t="s">
        <v>119</v>
      </c>
      <c r="B41" s="6">
        <f>'Baseball Card Page - All Season'!D397</f>
        <v>119</v>
      </c>
      <c r="C41" s="6">
        <f>'Baseball Card Page - All Season'!E397</f>
        <v>59</v>
      </c>
      <c r="D41" s="6">
        <f>'Baseball Card Page - All Season'!F397</f>
        <v>0.49579831932773111</v>
      </c>
      <c r="E41" s="6">
        <f>'Baseball Card Page - All Season'!G397</f>
        <v>59</v>
      </c>
      <c r="F41" s="6">
        <f>'Baseball Card Page - All Season'!H397</f>
        <v>0</v>
      </c>
      <c r="G41" s="6">
        <f>'Baseball Card Page - All Season'!I397</f>
        <v>0</v>
      </c>
      <c r="H41" s="6">
        <f>'Baseball Card Page - All Season'!J397</f>
        <v>0</v>
      </c>
      <c r="I41" s="6">
        <f>'Baseball Card Page - All Season'!K397</f>
        <v>24</v>
      </c>
      <c r="J41" s="6">
        <f>'Baseball Card Page - All Season'!L397</f>
        <v>31</v>
      </c>
      <c r="K41" s="6">
        <f>'Baseball Card Page - All Season'!M397</f>
        <v>0</v>
      </c>
      <c r="L41" s="6">
        <f>'Baseball Card Page - All Season'!N397</f>
        <v>0.49579831932773111</v>
      </c>
    </row>
    <row r="42" spans="1:12" ht="15" customHeight="1" x14ac:dyDescent="0.15">
      <c r="A42" s="147" t="s">
        <v>121</v>
      </c>
      <c r="B42" s="6">
        <f>'Baseball Card Page - All Season'!D237</f>
        <v>93</v>
      </c>
      <c r="C42" s="6">
        <f>'Baseball Card Page - All Season'!E237</f>
        <v>58</v>
      </c>
      <c r="D42" s="6">
        <f>'Baseball Card Page - All Season'!F237</f>
        <v>0.62365591397849462</v>
      </c>
      <c r="E42" s="6">
        <f>'Baseball Card Page - All Season'!G237</f>
        <v>56</v>
      </c>
      <c r="F42" s="6">
        <f>'Baseball Card Page - All Season'!H237</f>
        <v>2</v>
      </c>
      <c r="G42" s="6">
        <f>'Baseball Card Page - All Season'!I237</f>
        <v>0</v>
      </c>
      <c r="H42" s="6">
        <f>'Baseball Card Page - All Season'!J237</f>
        <v>0</v>
      </c>
      <c r="I42" s="6">
        <f>'Baseball Card Page - All Season'!K237</f>
        <v>24</v>
      </c>
      <c r="J42" s="6">
        <f>'Baseball Card Page - All Season'!L237</f>
        <v>24</v>
      </c>
      <c r="K42" s="6">
        <f>'Baseball Card Page - All Season'!M237</f>
        <v>4.5862068965517241E-2</v>
      </c>
      <c r="L42" s="6">
        <f>'Baseball Card Page - All Season'!N237</f>
        <v>0.66951798294401188</v>
      </c>
    </row>
    <row r="43" spans="1:12" ht="15" customHeight="1" x14ac:dyDescent="0.15">
      <c r="A43" s="25" t="s">
        <v>52</v>
      </c>
      <c r="B43" s="6">
        <f>'Baseball Card Page - All Season'!D38</f>
        <v>118</v>
      </c>
      <c r="C43" s="6">
        <f>'Baseball Card Page - All Season'!E38</f>
        <v>69</v>
      </c>
      <c r="D43" s="6">
        <f>'Baseball Card Page - All Season'!F38</f>
        <v>0.5847457627118644</v>
      </c>
      <c r="E43" s="6">
        <f>'Baseball Card Page - All Season'!G38</f>
        <v>61</v>
      </c>
      <c r="F43" s="6">
        <f>'Baseball Card Page - All Season'!H38</f>
        <v>7</v>
      </c>
      <c r="G43" s="6">
        <f>'Baseball Card Page - All Season'!I38</f>
        <v>0</v>
      </c>
      <c r="H43" s="6">
        <f>'Baseball Card Page - All Season'!J38</f>
        <v>1</v>
      </c>
      <c r="I43" s="6">
        <f>'Baseball Card Page - All Season'!K38</f>
        <v>22</v>
      </c>
      <c r="J43" s="6">
        <f>'Baseball Card Page - All Season'!L38</f>
        <v>23</v>
      </c>
      <c r="K43" s="6">
        <f>'Baseball Card Page - All Season'!M38</f>
        <v>0.16391304347826088</v>
      </c>
      <c r="L43" s="6">
        <f>'Baseball Card Page - All Season'!N38</f>
        <v>0.74865880619012526</v>
      </c>
    </row>
    <row r="44" spans="1:12" ht="15" customHeight="1" x14ac:dyDescent="0.15">
      <c r="A44" s="147" t="s">
        <v>120</v>
      </c>
      <c r="B44" s="6">
        <f>'Baseball Card Page - All Season'!D414</f>
        <v>77</v>
      </c>
      <c r="C44" s="6">
        <f>'Baseball Card Page - All Season'!E414</f>
        <v>43</v>
      </c>
      <c r="D44" s="6">
        <f>'Baseball Card Page - All Season'!F414</f>
        <v>0.55844155844155841</v>
      </c>
      <c r="E44" s="6">
        <f>'Baseball Card Page - All Season'!G414</f>
        <v>41</v>
      </c>
      <c r="F44" s="6">
        <f>'Baseball Card Page - All Season'!H414</f>
        <v>2</v>
      </c>
      <c r="G44" s="6">
        <f>'Baseball Card Page - All Season'!I414</f>
        <v>0</v>
      </c>
      <c r="H44" s="6">
        <f>'Baseball Card Page - All Season'!J414</f>
        <v>0</v>
      </c>
      <c r="I44" s="6">
        <f>'Baseball Card Page - All Season'!K414</f>
        <v>22</v>
      </c>
      <c r="J44" s="6">
        <f>'Baseball Card Page - All Season'!L414</f>
        <v>19</v>
      </c>
      <c r="K44" s="6">
        <f>'Baseball Card Page - All Season'!M414</f>
        <v>6.1860465116279073E-2</v>
      </c>
      <c r="L44" s="6">
        <f>'Baseball Card Page - All Season'!N414</f>
        <v>0.62030202355783748</v>
      </c>
    </row>
    <row r="45" spans="1:12" ht="15" customHeight="1" x14ac:dyDescent="0.15">
      <c r="A45" s="147" t="s">
        <v>125</v>
      </c>
      <c r="B45" s="6">
        <f>'Baseball Card Page - All Season'!D361</f>
        <v>98</v>
      </c>
      <c r="C45" s="6">
        <f>'Baseball Card Page - All Season'!E361</f>
        <v>64</v>
      </c>
      <c r="D45" s="6">
        <f>'Baseball Card Page - All Season'!F361</f>
        <v>0.65306122448979587</v>
      </c>
      <c r="E45" s="6">
        <f>'Baseball Card Page - All Season'!G361</f>
        <v>61</v>
      </c>
      <c r="F45" s="6">
        <f>'Baseball Card Page - All Season'!H361</f>
        <v>3</v>
      </c>
      <c r="G45" s="6">
        <f>'Baseball Card Page - All Season'!I361</f>
        <v>0</v>
      </c>
      <c r="H45" s="6">
        <f>'Baseball Card Page - All Season'!J361</f>
        <v>0</v>
      </c>
      <c r="I45" s="6">
        <f>'Baseball Card Page - All Season'!K361</f>
        <v>20</v>
      </c>
      <c r="J45" s="6">
        <f>'Baseball Card Page - All Season'!L361</f>
        <v>33</v>
      </c>
      <c r="K45" s="6">
        <f>'Baseball Card Page - All Season'!M361</f>
        <v>6.2343750000000003E-2</v>
      </c>
      <c r="L45" s="6">
        <f>'Baseball Card Page - All Season'!N361</f>
        <v>0.7154049744897959</v>
      </c>
    </row>
    <row r="46" spans="1:12" ht="15" customHeight="1" x14ac:dyDescent="0.15">
      <c r="A46" s="25" t="s">
        <v>22</v>
      </c>
      <c r="B46" s="6">
        <f>'Baseball Card Page - All Season'!D377</f>
        <v>47</v>
      </c>
      <c r="C46" s="6">
        <f>'Baseball Card Page - All Season'!E377</f>
        <v>34</v>
      </c>
      <c r="D46" s="6">
        <f>'Baseball Card Page - All Season'!F377</f>
        <v>0.72340425531914898</v>
      </c>
      <c r="E46" s="6">
        <f>'Baseball Card Page - All Season'!G377</f>
        <v>28</v>
      </c>
      <c r="F46" s="6">
        <f>'Baseball Card Page - All Season'!H377</f>
        <v>4</v>
      </c>
      <c r="G46" s="6">
        <f>'Baseball Card Page - All Season'!I377</f>
        <v>0</v>
      </c>
      <c r="H46" s="6">
        <f>'Baseball Card Page - All Season'!J377</f>
        <v>2</v>
      </c>
      <c r="I46" s="6">
        <f>'Baseball Card Page - All Season'!K377</f>
        <v>20</v>
      </c>
      <c r="J46" s="6">
        <f>'Baseball Card Page - All Season'!L377</f>
        <v>16</v>
      </c>
      <c r="K46" s="6">
        <f>'Baseball Card Page - All Season'!M377</f>
        <v>0.27411764705882352</v>
      </c>
      <c r="L46" s="6">
        <f>'Baseball Card Page - All Season'!N377</f>
        <v>0.99752190237797245</v>
      </c>
    </row>
    <row r="47" spans="1:12" ht="15" customHeight="1" x14ac:dyDescent="0.15">
      <c r="A47" s="147" t="s">
        <v>88</v>
      </c>
      <c r="B47" s="6">
        <f>'Baseball Card Page - All Season'!D168</f>
        <v>102</v>
      </c>
      <c r="C47" s="6">
        <f>'Baseball Card Page - All Season'!E168</f>
        <v>62</v>
      </c>
      <c r="D47" s="6">
        <f>'Baseball Card Page - All Season'!F168</f>
        <v>0.60784313725490191</v>
      </c>
      <c r="E47" s="6">
        <f>'Baseball Card Page - All Season'!G168</f>
        <v>60</v>
      </c>
      <c r="F47" s="6">
        <f>'Baseball Card Page - All Season'!H168</f>
        <v>2</v>
      </c>
      <c r="G47" s="6">
        <f>'Baseball Card Page - All Season'!I168</f>
        <v>0</v>
      </c>
      <c r="H47" s="6">
        <f>'Baseball Card Page - All Season'!J168</f>
        <v>0</v>
      </c>
      <c r="I47" s="6">
        <f>'Baseball Card Page - All Season'!K168</f>
        <v>19</v>
      </c>
      <c r="J47" s="6">
        <f>'Baseball Card Page - All Season'!L168</f>
        <v>33</v>
      </c>
      <c r="K47" s="6">
        <f>'Baseball Card Page - All Season'!M168</f>
        <v>4.2903225806451617E-2</v>
      </c>
      <c r="L47" s="6">
        <f>'Baseball Card Page - All Season'!N168</f>
        <v>0.65074636306135347</v>
      </c>
    </row>
    <row r="48" spans="1:12" ht="15" customHeight="1" x14ac:dyDescent="0.15">
      <c r="A48" s="25" t="s">
        <v>123</v>
      </c>
      <c r="B48" s="6">
        <f>'Baseball Card Page - All Season'!D177</f>
        <v>60</v>
      </c>
      <c r="C48" s="6">
        <f>'Baseball Card Page - All Season'!E177</f>
        <v>29</v>
      </c>
      <c r="D48" s="6">
        <f>'Baseball Card Page - All Season'!F177</f>
        <v>0.48333333333333334</v>
      </c>
      <c r="E48" s="6">
        <f>'Baseball Card Page - All Season'!G177</f>
        <v>28</v>
      </c>
      <c r="F48" s="6">
        <f>'Baseball Card Page - All Season'!H177</f>
        <v>1</v>
      </c>
      <c r="G48" s="6">
        <f>'Baseball Card Page - All Season'!I177</f>
        <v>0</v>
      </c>
      <c r="H48" s="6">
        <f>'Baseball Card Page - All Season'!J177</f>
        <v>0</v>
      </c>
      <c r="I48" s="6">
        <f>'Baseball Card Page - All Season'!K177</f>
        <v>19</v>
      </c>
      <c r="J48" s="6">
        <f>'Baseball Card Page - All Season'!L177</f>
        <v>18</v>
      </c>
      <c r="K48" s="6">
        <f>'Baseball Card Page - All Season'!M177</f>
        <v>4.5862068965517241E-2</v>
      </c>
      <c r="L48" s="6">
        <f>'Baseball Card Page - All Season'!N177</f>
        <v>0.52919540229885054</v>
      </c>
    </row>
    <row r="49" spans="1:12" ht="15" customHeight="1" x14ac:dyDescent="0.15">
      <c r="A49" s="148" t="s">
        <v>172</v>
      </c>
      <c r="B49" s="6">
        <f>'2018 Field of Dreamers - 2018 -'!C32</f>
        <v>30</v>
      </c>
      <c r="C49" s="6">
        <f>'2018 Field of Dreamers - 2018 -'!D32</f>
        <v>21</v>
      </c>
      <c r="D49" s="46">
        <f>'2018 Field of Dreamers - 2018 -'!E32</f>
        <v>0.7</v>
      </c>
      <c r="E49" s="6">
        <f>'2018 Field of Dreamers - 2018 -'!F32</f>
        <v>12</v>
      </c>
      <c r="F49" s="6">
        <f>'2018 Field of Dreamers - 2018 -'!G32</f>
        <v>7</v>
      </c>
      <c r="G49" s="6">
        <f>'2018 Field of Dreamers - 2018 -'!H32</f>
        <v>2</v>
      </c>
      <c r="H49" s="6">
        <f>'2018 Field of Dreamers - 2018 -'!I32</f>
        <v>0</v>
      </c>
      <c r="I49" s="6">
        <f>'2018 Field of Dreamers - 2018 -'!J32</f>
        <v>19</v>
      </c>
      <c r="J49" s="6">
        <f>'2018 Field of Dreamers - 2018 -'!K32</f>
        <v>10</v>
      </c>
      <c r="K49" s="46">
        <f>'2018 Field of Dreamers - 2018 -'!L32</f>
        <v>0.60309523809523802</v>
      </c>
      <c r="L49" s="46">
        <f>'2018 Field of Dreamers - 2018 -'!M32</f>
        <v>1.3030952380952381</v>
      </c>
    </row>
    <row r="50" spans="1:12" ht="15" customHeight="1" x14ac:dyDescent="0.15">
      <c r="A50" s="25" t="s">
        <v>29</v>
      </c>
      <c r="B50" s="6">
        <f>'Baseball Card Page - All Season'!D374</f>
        <v>104</v>
      </c>
      <c r="C50" s="6">
        <f>'Baseball Card Page - All Season'!E374</f>
        <v>41</v>
      </c>
      <c r="D50" s="6">
        <f>'Baseball Card Page - All Season'!F374</f>
        <v>0.39423076923076922</v>
      </c>
      <c r="E50" s="6">
        <f>'Baseball Card Page - All Season'!G374</f>
        <v>33</v>
      </c>
      <c r="F50" s="6">
        <f>'Baseball Card Page - All Season'!H374</f>
        <v>8</v>
      </c>
      <c r="G50" s="6">
        <f>'Baseball Card Page - All Season'!I374</f>
        <v>0</v>
      </c>
      <c r="H50" s="6">
        <f>'Baseball Card Page - All Season'!J374</f>
        <v>0</v>
      </c>
      <c r="I50" s="6">
        <f>'Baseball Card Page - All Season'!K374</f>
        <v>18</v>
      </c>
      <c r="J50" s="6">
        <f>'Baseball Card Page - All Season'!L374</f>
        <v>20</v>
      </c>
      <c r="K50" s="6">
        <f>'Baseball Card Page - All Season'!M374</f>
        <v>0.25951219512195123</v>
      </c>
      <c r="L50" s="6">
        <f>'Baseball Card Page - All Season'!N374</f>
        <v>0.65374296435272039</v>
      </c>
    </row>
    <row r="51" spans="1:12" ht="15" customHeight="1" x14ac:dyDescent="0.15">
      <c r="A51" s="147" t="s">
        <v>127</v>
      </c>
      <c r="B51" s="6">
        <f>'Baseball Card Page - All Season'!D357</f>
        <v>43</v>
      </c>
      <c r="C51" s="6">
        <f>'Baseball Card Page - All Season'!E357</f>
        <v>33</v>
      </c>
      <c r="D51" s="6">
        <f>'Baseball Card Page - All Season'!F357</f>
        <v>0.76744186046511631</v>
      </c>
      <c r="E51" s="6">
        <f>'Baseball Card Page - All Season'!G357</f>
        <v>25</v>
      </c>
      <c r="F51" s="6">
        <f>'Baseball Card Page - All Season'!H357</f>
        <v>7</v>
      </c>
      <c r="G51" s="6">
        <f>'Baseball Card Page - All Season'!I357</f>
        <v>0</v>
      </c>
      <c r="H51" s="6">
        <f>'Baseball Card Page - All Season'!J357</f>
        <v>1</v>
      </c>
      <c r="I51" s="6">
        <f>'Baseball Card Page - All Season'!K357</f>
        <v>18</v>
      </c>
      <c r="J51" s="6">
        <f>'Baseball Card Page - All Season'!L357</f>
        <v>17</v>
      </c>
      <c r="K51" s="6">
        <f>'Baseball Card Page - All Season'!M357</f>
        <v>0.34272727272727277</v>
      </c>
      <c r="L51" s="6">
        <f>'Baseball Card Page - All Season'!N357</f>
        <v>1.1101691331923891</v>
      </c>
    </row>
    <row r="52" spans="1:12" ht="15" customHeight="1" x14ac:dyDescent="0.15">
      <c r="A52" s="147" t="s">
        <v>94</v>
      </c>
      <c r="B52" s="6">
        <f>'Baseball Card Page - All Season'!D331</f>
        <v>68</v>
      </c>
      <c r="C52" s="6">
        <f>'Baseball Card Page - All Season'!E331</f>
        <v>37</v>
      </c>
      <c r="D52" s="6">
        <f>'Baseball Card Page - All Season'!F331</f>
        <v>0.54411764705882348</v>
      </c>
      <c r="E52" s="6">
        <f>'Baseball Card Page - All Season'!G331</f>
        <v>35</v>
      </c>
      <c r="F52" s="6">
        <f>'Baseball Card Page - All Season'!H331</f>
        <v>2</v>
      </c>
      <c r="G52" s="6">
        <f>'Baseball Card Page - All Season'!I331</f>
        <v>0</v>
      </c>
      <c r="H52" s="6">
        <f>'Baseball Card Page - All Season'!J331</f>
        <v>0</v>
      </c>
      <c r="I52" s="6">
        <f>'Baseball Card Page - All Season'!K331</f>
        <v>18</v>
      </c>
      <c r="J52" s="6">
        <f>'Baseball Card Page - All Season'!L331</f>
        <v>17</v>
      </c>
      <c r="K52" s="6">
        <f>'Baseball Card Page - All Season'!M331</f>
        <v>7.1891891891891893E-2</v>
      </c>
      <c r="L52" s="6">
        <f>'Baseball Card Page - All Season'!N331</f>
        <v>0.61600953895071542</v>
      </c>
    </row>
    <row r="53" spans="1:12" ht="15" customHeight="1" x14ac:dyDescent="0.15">
      <c r="A53" s="25" t="s">
        <v>218</v>
      </c>
      <c r="B53" s="6">
        <f>'Baseball Card Page - All Season'!D539</f>
        <v>69</v>
      </c>
      <c r="C53" s="6">
        <f>'Baseball Card Page - All Season'!E539</f>
        <v>44</v>
      </c>
      <c r="D53" s="6">
        <f>'Baseball Card Page - All Season'!F539</f>
        <v>0.6376811594202898</v>
      </c>
      <c r="E53" s="6">
        <f>'Baseball Card Page - All Season'!G539</f>
        <v>35</v>
      </c>
      <c r="F53" s="6">
        <f>'Baseball Card Page - All Season'!H539</f>
        <v>8</v>
      </c>
      <c r="G53" s="6">
        <f>'Baseball Card Page - All Season'!I539</f>
        <v>1</v>
      </c>
      <c r="H53" s="6">
        <f>'Baseball Card Page - All Season'!J539</f>
        <v>0</v>
      </c>
      <c r="I53" s="6">
        <f>'Baseball Card Page - All Season'!K539</f>
        <v>17</v>
      </c>
      <c r="J53" s="6">
        <f>'Baseball Card Page - All Season'!L539</f>
        <v>18</v>
      </c>
      <c r="K53" s="6">
        <f>'Baseball Card Page - All Season'!M539</f>
        <v>0.27977272727272728</v>
      </c>
      <c r="L53" s="6">
        <f>'Baseball Card Page - All Season'!N539</f>
        <v>0.91745388669301708</v>
      </c>
    </row>
    <row r="54" spans="1:12" ht="15" customHeight="1" x14ac:dyDescent="0.15">
      <c r="A54" s="147" t="s">
        <v>175</v>
      </c>
      <c r="B54" s="6">
        <f>'Baseball Card Page - All Season'!D506</f>
        <v>37</v>
      </c>
      <c r="C54" s="6">
        <f>'Baseball Card Page - All Season'!E506</f>
        <v>24</v>
      </c>
      <c r="D54" s="6">
        <f>'Baseball Card Page - All Season'!F506</f>
        <v>0.64864864864864868</v>
      </c>
      <c r="E54" s="6">
        <f>'Baseball Card Page - All Season'!G506</f>
        <v>22</v>
      </c>
      <c r="F54" s="6">
        <f>'Baseball Card Page - All Season'!H506</f>
        <v>2</v>
      </c>
      <c r="G54" s="6">
        <f>'Baseball Card Page - All Season'!I506</f>
        <v>0</v>
      </c>
      <c r="H54" s="6">
        <f>'Baseball Card Page - All Season'!J506</f>
        <v>0</v>
      </c>
      <c r="I54" s="6">
        <f>'Baseball Card Page - All Season'!K506</f>
        <v>17</v>
      </c>
      <c r="J54" s="6">
        <f>'Baseball Card Page - All Season'!L506</f>
        <v>15</v>
      </c>
      <c r="K54" s="6">
        <f>'Baseball Card Page - All Season'!M506</f>
        <v>0.11083333333333334</v>
      </c>
      <c r="L54" s="6">
        <f>'Baseball Card Page - All Season'!N506</f>
        <v>0.75948198198198202</v>
      </c>
    </row>
    <row r="55" spans="1:12" ht="15" customHeight="1" x14ac:dyDescent="0.15">
      <c r="A55" s="25" t="s">
        <v>19</v>
      </c>
      <c r="B55" s="6">
        <f>'Baseball Card Page - All Season'!D335</f>
        <v>66</v>
      </c>
      <c r="C55" s="6">
        <f>'Baseball Card Page - All Season'!E335</f>
        <v>43</v>
      </c>
      <c r="D55" s="6">
        <f>'Baseball Card Page - All Season'!F335</f>
        <v>0.65151515151515149</v>
      </c>
      <c r="E55" s="6">
        <f>'Baseball Card Page - All Season'!G335</f>
        <v>32</v>
      </c>
      <c r="F55" s="6">
        <f>'Baseball Card Page - All Season'!H335</f>
        <v>8</v>
      </c>
      <c r="G55" s="6">
        <f>'Baseball Card Page - All Season'!I335</f>
        <v>3</v>
      </c>
      <c r="H55" s="6">
        <f>'Baseball Card Page - All Season'!J335</f>
        <v>0</v>
      </c>
      <c r="I55" s="6">
        <f>'Baseball Card Page - All Season'!K335</f>
        <v>16</v>
      </c>
      <c r="J55" s="6">
        <f>'Baseball Card Page - All Season'!L335</f>
        <v>26</v>
      </c>
      <c r="K55" s="6">
        <f>'Baseball Card Page - All Season'!M335</f>
        <v>0.36395348837209301</v>
      </c>
      <c r="L55" s="6">
        <f>'Baseball Card Page - All Season'!N335</f>
        <v>1.0154686398872446</v>
      </c>
    </row>
    <row r="56" spans="1:12" ht="15" customHeight="1" x14ac:dyDescent="0.15">
      <c r="A56" s="147" t="s">
        <v>126</v>
      </c>
      <c r="B56" s="6">
        <f>'Baseball Card Page - All Season'!D488</f>
        <v>73</v>
      </c>
      <c r="C56" s="6">
        <f>'Baseball Card Page - All Season'!E488</f>
        <v>49</v>
      </c>
      <c r="D56" s="6">
        <f>'Baseball Card Page - All Season'!F488</f>
        <v>0.67123287671232879</v>
      </c>
      <c r="E56" s="6">
        <f>'Baseball Card Page - All Season'!G488</f>
        <v>48</v>
      </c>
      <c r="F56" s="6">
        <f>'Baseball Card Page - All Season'!H488</f>
        <v>1</v>
      </c>
      <c r="G56" s="6">
        <f>'Baseball Card Page - All Season'!I488</f>
        <v>0</v>
      </c>
      <c r="H56" s="6">
        <f>'Baseball Card Page - All Season'!J488</f>
        <v>0</v>
      </c>
      <c r="I56" s="6">
        <f>'Baseball Card Page - All Season'!K488</f>
        <v>16</v>
      </c>
      <c r="J56" s="6">
        <f>'Baseball Card Page - All Season'!L488</f>
        <v>24</v>
      </c>
      <c r="K56" s="6">
        <f>'Baseball Card Page - All Season'!M488</f>
        <v>2.7142857142857146E-2</v>
      </c>
      <c r="L56" s="6">
        <f>'Baseball Card Page - All Season'!N488</f>
        <v>0.69837573385518592</v>
      </c>
    </row>
    <row r="57" spans="1:12" ht="15" customHeight="1" x14ac:dyDescent="0.15">
      <c r="A57" s="25" t="s">
        <v>72</v>
      </c>
      <c r="B57" s="6">
        <f>'Baseball Card Page - All Season'!D58</f>
        <v>68</v>
      </c>
      <c r="C57" s="6">
        <f>'Baseball Card Page - All Season'!E58</f>
        <v>39</v>
      </c>
      <c r="D57" s="6">
        <f>'Baseball Card Page - All Season'!F58</f>
        <v>0.57352941176470584</v>
      </c>
      <c r="E57" s="6">
        <f>'Baseball Card Page - All Season'!G58</f>
        <v>34</v>
      </c>
      <c r="F57" s="6">
        <f>'Baseball Card Page - All Season'!H58</f>
        <v>5</v>
      </c>
      <c r="G57" s="6">
        <f>'Baseball Card Page - All Season'!I58</f>
        <v>0</v>
      </c>
      <c r="H57" s="6">
        <f>'Baseball Card Page - All Season'!J58</f>
        <v>0</v>
      </c>
      <c r="I57" s="6">
        <f>'Baseball Card Page - All Season'!K58</f>
        <v>15</v>
      </c>
      <c r="J57" s="6">
        <f>'Baseball Card Page - All Season'!L58</f>
        <v>18</v>
      </c>
      <c r="K57" s="6">
        <f>'Baseball Card Page - All Season'!M58</f>
        <v>0.17051282051282052</v>
      </c>
      <c r="L57" s="6">
        <f>'Baseball Card Page - All Season'!N58</f>
        <v>0.74404223227752642</v>
      </c>
    </row>
    <row r="58" spans="1:12" ht="15" customHeight="1" x14ac:dyDescent="0.15">
      <c r="A58" s="25" t="s">
        <v>113</v>
      </c>
      <c r="B58" s="6">
        <f>'Baseball Card Page - All Season'!D278</f>
        <v>29</v>
      </c>
      <c r="C58" s="6">
        <f>'Baseball Card Page - All Season'!E278</f>
        <v>24</v>
      </c>
      <c r="D58" s="6">
        <f>'Baseball Card Page - All Season'!F278</f>
        <v>0.82758620689655171</v>
      </c>
      <c r="E58" s="6">
        <f>'Baseball Card Page - All Season'!G278</f>
        <v>14</v>
      </c>
      <c r="F58" s="6">
        <f>'Baseball Card Page - All Season'!H278</f>
        <v>8</v>
      </c>
      <c r="G58" s="6">
        <f>'Baseball Card Page - All Season'!I278</f>
        <v>1</v>
      </c>
      <c r="H58" s="6">
        <f>'Baseball Card Page - All Season'!J278</f>
        <v>1</v>
      </c>
      <c r="I58" s="6">
        <f>'Baseball Card Page - All Season'!K278</f>
        <v>14</v>
      </c>
      <c r="J58" s="6">
        <f>'Baseball Card Page - All Season'!L278</f>
        <v>16</v>
      </c>
      <c r="K58" s="6">
        <f>'Baseball Card Page - All Season'!M278</f>
        <v>0.59625000000000006</v>
      </c>
      <c r="L58" s="6">
        <f>'Baseball Card Page - All Season'!N278</f>
        <v>1.4238362068965518</v>
      </c>
    </row>
    <row r="59" spans="1:12" ht="15" customHeight="1" x14ac:dyDescent="0.15">
      <c r="A59" s="147" t="s">
        <v>110</v>
      </c>
      <c r="B59" s="6">
        <f>'Baseball Card Page - All Season'!D193</f>
        <v>82</v>
      </c>
      <c r="C59" s="6">
        <f>'Baseball Card Page - All Season'!E193</f>
        <v>42</v>
      </c>
      <c r="D59" s="6">
        <f>'Baseball Card Page - All Season'!F193</f>
        <v>0.51219512195121952</v>
      </c>
      <c r="E59" s="6">
        <f>'Baseball Card Page - All Season'!G193</f>
        <v>42</v>
      </c>
      <c r="F59" s="6">
        <f>'Baseball Card Page - All Season'!H193</f>
        <v>0</v>
      </c>
      <c r="G59" s="6">
        <f>'Baseball Card Page - All Season'!I193</f>
        <v>0</v>
      </c>
      <c r="H59" s="6">
        <f>'Baseball Card Page - All Season'!J193</f>
        <v>0</v>
      </c>
      <c r="I59" s="6">
        <f>'Baseball Card Page - All Season'!K193</f>
        <v>13</v>
      </c>
      <c r="J59" s="6">
        <f>'Baseball Card Page - All Season'!L193</f>
        <v>29</v>
      </c>
      <c r="K59" s="6">
        <f>'Baseball Card Page - All Season'!M193</f>
        <v>0</v>
      </c>
      <c r="L59" s="6">
        <f>'Baseball Card Page - All Season'!N193</f>
        <v>0.51219512195121952</v>
      </c>
    </row>
    <row r="60" spans="1:12" ht="15" customHeight="1" x14ac:dyDescent="0.15">
      <c r="A60" s="25" t="s">
        <v>26</v>
      </c>
      <c r="B60" s="6">
        <f>'Baseball Card Page - All Season'!D132</f>
        <v>66</v>
      </c>
      <c r="C60" s="6">
        <f>'Baseball Card Page - All Season'!E132</f>
        <v>30</v>
      </c>
      <c r="D60" s="6">
        <f>'Baseball Card Page - All Season'!F132</f>
        <v>0.45454545454545453</v>
      </c>
      <c r="E60" s="6">
        <f>'Baseball Card Page - All Season'!G132</f>
        <v>25</v>
      </c>
      <c r="F60" s="6">
        <f>'Baseball Card Page - All Season'!H132</f>
        <v>5</v>
      </c>
      <c r="G60" s="6">
        <f>'Baseball Card Page - All Season'!I132</f>
        <v>1</v>
      </c>
      <c r="H60" s="6">
        <f>'Baseball Card Page - All Season'!J132</f>
        <v>0</v>
      </c>
      <c r="I60" s="6">
        <f>'Baseball Card Page - All Season'!K132</f>
        <v>13</v>
      </c>
      <c r="J60" s="6">
        <f>'Baseball Card Page - All Season'!L132</f>
        <v>15</v>
      </c>
      <c r="K60" s="6">
        <f>'Baseball Card Page - All Season'!M132</f>
        <v>0.27733333333333332</v>
      </c>
      <c r="L60" s="6">
        <f>'Baseball Card Page - All Season'!N132</f>
        <v>0.7318787878787878</v>
      </c>
    </row>
    <row r="61" spans="1:12" ht="15" customHeight="1" x14ac:dyDescent="0.15">
      <c r="A61" s="25" t="s">
        <v>46</v>
      </c>
      <c r="B61" s="6">
        <f>'Baseball Card Page - All Season'!D484</f>
        <v>65</v>
      </c>
      <c r="C61" s="6">
        <f>'Baseball Card Page - All Season'!E484</f>
        <v>28</v>
      </c>
      <c r="D61" s="6">
        <f>'Baseball Card Page - All Season'!F484</f>
        <v>0.43076923076923079</v>
      </c>
      <c r="E61" s="6">
        <f>'Baseball Card Page - All Season'!G484</f>
        <v>24</v>
      </c>
      <c r="F61" s="6">
        <f>'Baseball Card Page - All Season'!H484</f>
        <v>4</v>
      </c>
      <c r="G61" s="6">
        <f>'Baseball Card Page - All Season'!I484</f>
        <v>0</v>
      </c>
      <c r="H61" s="6">
        <f>'Baseball Card Page - All Season'!J484</f>
        <v>0</v>
      </c>
      <c r="I61" s="6">
        <f>'Baseball Card Page - All Season'!K484</f>
        <v>13</v>
      </c>
      <c r="J61" s="6">
        <f>'Baseball Card Page - All Season'!L484</f>
        <v>10</v>
      </c>
      <c r="K61" s="6">
        <f>'Baseball Card Page - All Season'!M484</f>
        <v>0.19</v>
      </c>
      <c r="L61" s="6">
        <f>'Baseball Card Page - All Season'!N484</f>
        <v>0.62076923076923074</v>
      </c>
    </row>
    <row r="62" spans="1:12" ht="15" customHeight="1" x14ac:dyDescent="0.15">
      <c r="A62" s="25" t="s">
        <v>23</v>
      </c>
      <c r="B62" s="6">
        <f>'Baseball Card Page - All Season'!D256</f>
        <v>64</v>
      </c>
      <c r="C62" s="6">
        <f>'Baseball Card Page - All Season'!E256</f>
        <v>40</v>
      </c>
      <c r="D62" s="6">
        <f>'Baseball Card Page - All Season'!F256</f>
        <v>0.625</v>
      </c>
      <c r="E62" s="6">
        <f>'Baseball Card Page - All Season'!G256</f>
        <v>36</v>
      </c>
      <c r="F62" s="6">
        <f>'Baseball Card Page - All Season'!H256</f>
        <v>4</v>
      </c>
      <c r="G62" s="6">
        <f>'Baseball Card Page - All Season'!I256</f>
        <v>0</v>
      </c>
      <c r="H62" s="6">
        <f>'Baseball Card Page - All Season'!J256</f>
        <v>0</v>
      </c>
      <c r="I62" s="6">
        <f>'Baseball Card Page - All Season'!K256</f>
        <v>12</v>
      </c>
      <c r="J62" s="6">
        <f>'Baseball Card Page - All Season'!L256</f>
        <v>22</v>
      </c>
      <c r="K62" s="6">
        <f>'Baseball Card Page - All Season'!M256</f>
        <v>0.13300000000000001</v>
      </c>
      <c r="L62" s="6">
        <f>'Baseball Card Page - All Season'!N256</f>
        <v>0.75800000000000001</v>
      </c>
    </row>
    <row r="63" spans="1:12" ht="15" customHeight="1" x14ac:dyDescent="0.15">
      <c r="A63" s="147" t="s">
        <v>129</v>
      </c>
      <c r="B63" s="6">
        <f>'Baseball Card Page - All Season'!D520</f>
        <v>80</v>
      </c>
      <c r="C63" s="6">
        <f>'Baseball Card Page - All Season'!E520</f>
        <v>41</v>
      </c>
      <c r="D63" s="6">
        <f>'Baseball Card Page - All Season'!F520</f>
        <v>0.51249999999999996</v>
      </c>
      <c r="E63" s="6">
        <f>'Baseball Card Page - All Season'!G520</f>
        <v>40</v>
      </c>
      <c r="F63" s="6">
        <f>'Baseball Card Page - All Season'!H520</f>
        <v>1</v>
      </c>
      <c r="G63" s="6">
        <f>'Baseball Card Page - All Season'!I520</f>
        <v>0</v>
      </c>
      <c r="H63" s="6">
        <f>'Baseball Card Page - All Season'!J520</f>
        <v>0</v>
      </c>
      <c r="I63" s="6">
        <f>'Baseball Card Page - All Season'!K520</f>
        <v>11</v>
      </c>
      <c r="J63" s="6">
        <f>'Baseball Card Page - All Season'!L520</f>
        <v>24</v>
      </c>
      <c r="K63" s="6">
        <f>'Baseball Card Page - All Season'!M520</f>
        <v>3.2439024390243903E-2</v>
      </c>
      <c r="L63" s="6">
        <f>'Baseball Card Page - All Season'!N520</f>
        <v>0.54493902439024389</v>
      </c>
    </row>
    <row r="64" spans="1:12" ht="15" customHeight="1" x14ac:dyDescent="0.15">
      <c r="A64" s="147" t="s">
        <v>131</v>
      </c>
      <c r="B64" s="6">
        <f>'Baseball Card Page - All Season'!D65</f>
        <v>61</v>
      </c>
      <c r="C64" s="6">
        <f>'Baseball Card Page - All Season'!E65</f>
        <v>39</v>
      </c>
      <c r="D64" s="6">
        <f>'Baseball Card Page - All Season'!F65</f>
        <v>0.63934426229508201</v>
      </c>
      <c r="E64" s="6">
        <f>'Baseball Card Page - All Season'!G65</f>
        <v>38</v>
      </c>
      <c r="F64" s="6">
        <f>'Baseball Card Page - All Season'!H65</f>
        <v>1</v>
      </c>
      <c r="G64" s="6">
        <f>'Baseball Card Page - All Season'!I65</f>
        <v>0</v>
      </c>
      <c r="H64" s="6">
        <f>'Baseball Card Page - All Season'!J65</f>
        <v>0</v>
      </c>
      <c r="I64" s="6">
        <f>'Baseball Card Page - All Season'!K65</f>
        <v>11</v>
      </c>
      <c r="J64" s="6">
        <f>'Baseball Card Page - All Season'!L65</f>
        <v>22</v>
      </c>
      <c r="K64" s="6">
        <f>'Baseball Card Page - All Season'!M65</f>
        <v>3.4102564102564105E-2</v>
      </c>
      <c r="L64" s="6">
        <f>'Baseball Card Page - All Season'!N65</f>
        <v>0.67344682639764608</v>
      </c>
    </row>
    <row r="65" spans="1:12" ht="15" customHeight="1" x14ac:dyDescent="0.15">
      <c r="A65" s="147" t="s">
        <v>182</v>
      </c>
      <c r="B65" s="6">
        <f>'Baseball Card Page - All Season'!D385</f>
        <v>50</v>
      </c>
      <c r="C65" s="6">
        <f>'Baseball Card Page - All Season'!E385</f>
        <v>33</v>
      </c>
      <c r="D65" s="6">
        <f>'Baseball Card Page - All Season'!F385</f>
        <v>0.66</v>
      </c>
      <c r="E65" s="6">
        <f>'Baseball Card Page - All Season'!G385</f>
        <v>22</v>
      </c>
      <c r="F65" s="6">
        <f>'Baseball Card Page - All Season'!H385</f>
        <v>9</v>
      </c>
      <c r="G65" s="6">
        <f>'Baseball Card Page - All Season'!I385</f>
        <v>0</v>
      </c>
      <c r="H65" s="6">
        <f>'Baseball Card Page - All Season'!J385</f>
        <v>2</v>
      </c>
      <c r="I65" s="6">
        <f>'Baseball Card Page - All Season'!K385</f>
        <v>11</v>
      </c>
      <c r="J65" s="6">
        <f>'Baseball Card Page - All Season'!L385</f>
        <v>18</v>
      </c>
      <c r="K65" s="6">
        <f>'Baseball Card Page - All Season'!M385</f>
        <v>0.48393939393939395</v>
      </c>
      <c r="L65" s="6">
        <f>'Baseball Card Page - All Season'!N385</f>
        <v>1.143939393939394</v>
      </c>
    </row>
    <row r="66" spans="1:12" ht="15" customHeight="1" x14ac:dyDescent="0.15">
      <c r="A66" s="147" t="s">
        <v>61</v>
      </c>
      <c r="B66" s="6">
        <f>'Baseball Card Page - All Season'!D162</f>
        <v>25</v>
      </c>
      <c r="C66" s="6">
        <f>'Baseball Card Page - All Season'!E162</f>
        <v>14</v>
      </c>
      <c r="D66" s="6">
        <f>'Baseball Card Page - All Season'!F162</f>
        <v>0.56000000000000005</v>
      </c>
      <c r="E66" s="6">
        <f>'Baseball Card Page - All Season'!G162</f>
        <v>10</v>
      </c>
      <c r="F66" s="6">
        <f>'Baseball Card Page - All Season'!H162</f>
        <v>3</v>
      </c>
      <c r="G66" s="6">
        <f>'Baseball Card Page - All Season'!I162</f>
        <v>0</v>
      </c>
      <c r="H66" s="6">
        <f>'Baseball Card Page - All Season'!J162</f>
        <v>1</v>
      </c>
      <c r="I66" s="6">
        <f>'Baseball Card Page - All Season'!K162</f>
        <v>11</v>
      </c>
      <c r="J66" s="6">
        <f>'Baseball Card Page - All Season'!L162</f>
        <v>8</v>
      </c>
      <c r="K66" s="6">
        <f>'Baseball Card Page - All Season'!M162</f>
        <v>0.42785714285714288</v>
      </c>
      <c r="L66" s="6">
        <f>'Baseball Card Page - All Season'!N162</f>
        <v>0.98785714285714299</v>
      </c>
    </row>
    <row r="67" spans="1:12" ht="15" customHeight="1" x14ac:dyDescent="0.15">
      <c r="A67" s="25" t="s">
        <v>69</v>
      </c>
      <c r="B67" s="6">
        <f>'Baseball Card Page - All Season'!D457</f>
        <v>54</v>
      </c>
      <c r="C67" s="6">
        <f>'Baseball Card Page - All Season'!E457</f>
        <v>28</v>
      </c>
      <c r="D67" s="6">
        <f>'Baseball Card Page - All Season'!F457</f>
        <v>0.51851851851851849</v>
      </c>
      <c r="E67" s="6">
        <f>'Baseball Card Page - All Season'!G457</f>
        <v>28</v>
      </c>
      <c r="F67" s="6">
        <f>'Baseball Card Page - All Season'!H457</f>
        <v>0</v>
      </c>
      <c r="G67" s="6">
        <f>'Baseball Card Page - All Season'!I457</f>
        <v>0</v>
      </c>
      <c r="H67" s="6">
        <f>'Baseball Card Page - All Season'!J457</f>
        <v>0</v>
      </c>
      <c r="I67" s="6">
        <f>'Baseball Card Page - All Season'!K457</f>
        <v>10</v>
      </c>
      <c r="J67" s="6">
        <f>'Baseball Card Page - All Season'!L457</f>
        <v>12</v>
      </c>
      <c r="K67" s="6">
        <f>'Baseball Card Page - All Season'!M457</f>
        <v>0</v>
      </c>
      <c r="L67" s="6">
        <f>'Baseball Card Page - All Season'!N457</f>
        <v>0.51851851851851849</v>
      </c>
    </row>
    <row r="68" spans="1:12" ht="15" customHeight="1" x14ac:dyDescent="0.15">
      <c r="A68" s="25" t="s">
        <v>39</v>
      </c>
      <c r="B68" s="6">
        <f>'Baseball Card Page - All Season'!D249</f>
        <v>56</v>
      </c>
      <c r="C68" s="6">
        <f>'Baseball Card Page - All Season'!E249</f>
        <v>28</v>
      </c>
      <c r="D68" s="6">
        <f>'Baseball Card Page - All Season'!F249</f>
        <v>0.5</v>
      </c>
      <c r="E68" s="6">
        <f>'Baseball Card Page - All Season'!G249</f>
        <v>24</v>
      </c>
      <c r="F68" s="6">
        <f>'Baseball Card Page - All Season'!H249</f>
        <v>4</v>
      </c>
      <c r="G68" s="6">
        <f>'Baseball Card Page - All Season'!I249</f>
        <v>0</v>
      </c>
      <c r="H68" s="6">
        <f>'Baseball Card Page - All Season'!J249</f>
        <v>0</v>
      </c>
      <c r="I68" s="6">
        <f>'Baseball Card Page - All Season'!K249</f>
        <v>10</v>
      </c>
      <c r="J68" s="6">
        <f>'Baseball Card Page - All Season'!L249</f>
        <v>10</v>
      </c>
      <c r="K68" s="6">
        <f>'Baseball Card Page - All Season'!M249</f>
        <v>0.19</v>
      </c>
      <c r="L68" s="6">
        <f>'Baseball Card Page - All Season'!N249</f>
        <v>0.69</v>
      </c>
    </row>
    <row r="69" spans="1:12" ht="15" customHeight="1" x14ac:dyDescent="0.15">
      <c r="A69" s="25" t="s">
        <v>30</v>
      </c>
      <c r="B69" s="6">
        <f>'Baseball Card Page - All Season'!D5</f>
        <v>45</v>
      </c>
      <c r="C69" s="6">
        <f>'Baseball Card Page - All Season'!E5</f>
        <v>24</v>
      </c>
      <c r="D69" s="6">
        <f>'Baseball Card Page - All Season'!F5</f>
        <v>0.53333333333333333</v>
      </c>
      <c r="E69" s="6">
        <f>'Baseball Card Page - All Season'!G5</f>
        <v>22</v>
      </c>
      <c r="F69" s="6">
        <f>'Baseball Card Page - All Season'!H5</f>
        <v>2</v>
      </c>
      <c r="G69" s="6">
        <f>'Baseball Card Page - All Season'!I5</f>
        <v>0</v>
      </c>
      <c r="H69" s="6">
        <f>'Baseball Card Page - All Season'!J5</f>
        <v>0</v>
      </c>
      <c r="I69" s="6">
        <f>'Baseball Card Page - All Season'!K5</f>
        <v>9</v>
      </c>
      <c r="J69" s="6">
        <f>'Baseball Card Page - All Season'!L5</f>
        <v>15</v>
      </c>
      <c r="K69" s="6">
        <f>'Baseball Card Page - All Season'!M5</f>
        <v>0.11083333333333334</v>
      </c>
      <c r="L69" s="6">
        <f>'Baseball Card Page - All Season'!N5</f>
        <v>0.64416666666666667</v>
      </c>
    </row>
    <row r="70" spans="1:12" ht="15" customHeight="1" x14ac:dyDescent="0.15">
      <c r="A70" s="149" t="s">
        <v>117</v>
      </c>
      <c r="B70" s="6">
        <f>'Baseball Card Page - All Season'!D321</f>
        <v>37</v>
      </c>
      <c r="C70" s="6">
        <f>'Baseball Card Page - All Season'!E321</f>
        <v>23</v>
      </c>
      <c r="D70" s="6">
        <f>'Baseball Card Page - All Season'!F321</f>
        <v>0.6216216216216216</v>
      </c>
      <c r="E70" s="6">
        <f>'Baseball Card Page - All Season'!G321</f>
        <v>23</v>
      </c>
      <c r="F70" s="6">
        <f>'Baseball Card Page - All Season'!H321</f>
        <v>0</v>
      </c>
      <c r="G70" s="6">
        <f>'Baseball Card Page - All Season'!I321</f>
        <v>0</v>
      </c>
      <c r="H70" s="6">
        <f>'Baseball Card Page - All Season'!J321</f>
        <v>0</v>
      </c>
      <c r="I70" s="6">
        <f>'Baseball Card Page - All Season'!K321</f>
        <v>9</v>
      </c>
      <c r="J70" s="6">
        <f>'Baseball Card Page - All Season'!L321</f>
        <v>12</v>
      </c>
      <c r="K70" s="6">
        <f>'Baseball Card Page - All Season'!M321</f>
        <v>0</v>
      </c>
      <c r="L70" s="6">
        <f>'Baseball Card Page - All Season'!N321</f>
        <v>0.6216216216216216</v>
      </c>
    </row>
    <row r="71" spans="1:12" ht="15" customHeight="1" x14ac:dyDescent="0.15">
      <c r="A71" s="122" t="s">
        <v>51</v>
      </c>
      <c r="B71" s="150">
        <f>'Baseball Card Page - All Season'!D283</f>
        <v>39</v>
      </c>
      <c r="C71" s="6">
        <f>'Baseball Card Page - All Season'!E283</f>
        <v>19</v>
      </c>
      <c r="D71" s="6">
        <f>'Baseball Card Page - All Season'!F283</f>
        <v>0.48717948717948717</v>
      </c>
      <c r="E71" s="6">
        <f>'Baseball Card Page - All Season'!G283</f>
        <v>15</v>
      </c>
      <c r="F71" s="6">
        <f>'Baseball Card Page - All Season'!H283</f>
        <v>4</v>
      </c>
      <c r="G71" s="6">
        <f>'Baseball Card Page - All Season'!I283</f>
        <v>0</v>
      </c>
      <c r="H71" s="6">
        <f>'Baseball Card Page - All Season'!J283</f>
        <v>0</v>
      </c>
      <c r="I71" s="6">
        <f>'Baseball Card Page - All Season'!K283</f>
        <v>9</v>
      </c>
      <c r="J71" s="6">
        <f>'Baseball Card Page - All Season'!L283</f>
        <v>11</v>
      </c>
      <c r="K71" s="6">
        <f>'Baseball Card Page - All Season'!M283</f>
        <v>0.28000000000000003</v>
      </c>
      <c r="L71" s="6">
        <f>'Baseball Card Page - All Season'!N283</f>
        <v>0.76717948717948725</v>
      </c>
    </row>
    <row r="72" spans="1:12" ht="15" customHeight="1" x14ac:dyDescent="0.15">
      <c r="A72" s="122" t="s">
        <v>18</v>
      </c>
      <c r="B72" s="150">
        <f>'Baseball Card Page - All Season'!D83</f>
        <v>19</v>
      </c>
      <c r="C72" s="6">
        <f>'Baseball Card Page - All Season'!E83</f>
        <v>11</v>
      </c>
      <c r="D72" s="6">
        <f>'Baseball Card Page - All Season'!F83</f>
        <v>0.57894736842105265</v>
      </c>
      <c r="E72" s="6">
        <f>'Baseball Card Page - All Season'!G83</f>
        <v>7</v>
      </c>
      <c r="F72" s="6">
        <f>'Baseball Card Page - All Season'!H83</f>
        <v>3</v>
      </c>
      <c r="G72" s="6">
        <f>'Baseball Card Page - All Season'!I83</f>
        <v>1</v>
      </c>
      <c r="H72" s="6">
        <f>'Baseball Card Page - All Season'!J83</f>
        <v>0</v>
      </c>
      <c r="I72" s="6">
        <f>'Baseball Card Page - All Season'!K83</f>
        <v>9</v>
      </c>
      <c r="J72" s="6">
        <f>'Baseball Card Page - All Season'!L83</f>
        <v>7</v>
      </c>
      <c r="K72" s="6">
        <f>'Baseball Card Page - All Season'!M83</f>
        <v>0.51454545454545453</v>
      </c>
      <c r="L72" s="6">
        <f>'Baseball Card Page - All Season'!N83</f>
        <v>1.0934928229665073</v>
      </c>
    </row>
    <row r="73" spans="1:12" ht="15" customHeight="1" x14ac:dyDescent="0.15">
      <c r="A73" s="151" t="s">
        <v>27</v>
      </c>
      <c r="B73" s="6">
        <f>'Baseball Card Page - All Season'!D157</f>
        <v>22</v>
      </c>
      <c r="C73" s="6">
        <f>'Baseball Card Page - All Season'!E157</f>
        <v>14</v>
      </c>
      <c r="D73" s="6">
        <f>'Baseball Card Page - All Season'!F157</f>
        <v>0.63636363636363635</v>
      </c>
      <c r="E73" s="6">
        <f>'Baseball Card Page - All Season'!G157</f>
        <v>13</v>
      </c>
      <c r="F73" s="6">
        <f>'Baseball Card Page - All Season'!H157</f>
        <v>1</v>
      </c>
      <c r="G73" s="6">
        <f>'Baseball Card Page - All Season'!I157</f>
        <v>0</v>
      </c>
      <c r="H73" s="6">
        <f>'Baseball Card Page - All Season'!J157</f>
        <v>0</v>
      </c>
      <c r="I73" s="6">
        <f>'Baseball Card Page - All Season'!K157</f>
        <v>8</v>
      </c>
      <c r="J73" s="6">
        <f>'Baseball Card Page - All Season'!L157</f>
        <v>8</v>
      </c>
      <c r="K73" s="6">
        <f>'Baseball Card Page - All Season'!M157</f>
        <v>9.5000000000000001E-2</v>
      </c>
      <c r="L73" s="6">
        <f>'Baseball Card Page - All Season'!N157</f>
        <v>0.73136363636363633</v>
      </c>
    </row>
    <row r="74" spans="1:12" ht="15" customHeight="1" x14ac:dyDescent="0.15">
      <c r="A74" s="152" t="s">
        <v>142</v>
      </c>
      <c r="B74" s="6">
        <f>'Baseball Card Page - All Season'!D311</f>
        <v>34</v>
      </c>
      <c r="C74" s="6">
        <f>'Baseball Card Page - All Season'!E311</f>
        <v>21</v>
      </c>
      <c r="D74" s="6">
        <f>'Baseball Card Page - All Season'!F311</f>
        <v>0.61764705882352944</v>
      </c>
      <c r="E74" s="6">
        <f>'Baseball Card Page - All Season'!G311</f>
        <v>20</v>
      </c>
      <c r="F74" s="6">
        <f>'Baseball Card Page - All Season'!H311</f>
        <v>1</v>
      </c>
      <c r="G74" s="6">
        <f>'Baseball Card Page - All Season'!I311</f>
        <v>0</v>
      </c>
      <c r="H74" s="6">
        <f>'Baseball Card Page - All Season'!J311</f>
        <v>0</v>
      </c>
      <c r="I74" s="6">
        <f>'Baseball Card Page - All Season'!K311</f>
        <v>7</v>
      </c>
      <c r="J74" s="6">
        <f>'Baseball Card Page - All Season'!L311</f>
        <v>13</v>
      </c>
      <c r="K74" s="6">
        <f>'Baseball Card Page - All Season'!M311</f>
        <v>6.3333333333333339E-2</v>
      </c>
      <c r="L74" s="6">
        <f>'Baseball Card Page - All Season'!N311</f>
        <v>0.68098039215686279</v>
      </c>
    </row>
    <row r="75" spans="1:12" ht="15" customHeight="1" x14ac:dyDescent="0.15">
      <c r="A75" s="122" t="s">
        <v>15</v>
      </c>
      <c r="B75" s="150">
        <f>'Baseball Card Page - All Season'!D80</f>
        <v>16</v>
      </c>
      <c r="C75" s="6">
        <f>'Baseball Card Page - All Season'!E80</f>
        <v>12</v>
      </c>
      <c r="D75" s="6">
        <f>'Baseball Card Page - All Season'!F80</f>
        <v>0.75</v>
      </c>
      <c r="E75" s="6">
        <f>'Baseball Card Page - All Season'!G80</f>
        <v>8</v>
      </c>
      <c r="F75" s="6">
        <f>'Baseball Card Page - All Season'!H80</f>
        <v>3</v>
      </c>
      <c r="G75" s="6">
        <f>'Baseball Card Page - All Season'!I80</f>
        <v>1</v>
      </c>
      <c r="H75" s="6">
        <f>'Baseball Card Page - All Season'!J80</f>
        <v>1</v>
      </c>
      <c r="I75" s="6">
        <f>'Baseball Card Page - All Season'!K80</f>
        <v>7</v>
      </c>
      <c r="J75" s="6">
        <f>'Baseball Card Page - All Season'!L80</f>
        <v>9</v>
      </c>
      <c r="K75" s="6">
        <f>'Baseball Card Page - All Season'!M80</f>
        <v>0.63833333333333331</v>
      </c>
      <c r="L75" s="6">
        <f>'Baseball Card Page - All Season'!N80</f>
        <v>1.3883333333333332</v>
      </c>
    </row>
    <row r="76" spans="1:12" ht="15" customHeight="1" x14ac:dyDescent="0.15">
      <c r="A76" s="153" t="s">
        <v>179</v>
      </c>
      <c r="B76" s="6">
        <f>'Baseball Card Page - All Season'!D74</f>
        <v>39</v>
      </c>
      <c r="C76" s="6">
        <f>'Baseball Card Page - All Season'!E74</f>
        <v>18</v>
      </c>
      <c r="D76" s="6">
        <f>'Baseball Card Page - All Season'!F74</f>
        <v>0.46153846153846156</v>
      </c>
      <c r="E76" s="6">
        <f>'Baseball Card Page - All Season'!G74</f>
        <v>18</v>
      </c>
      <c r="F76" s="6">
        <f>'Baseball Card Page - All Season'!H74</f>
        <v>0</v>
      </c>
      <c r="G76" s="6">
        <f>'Baseball Card Page - All Season'!I74</f>
        <v>0</v>
      </c>
      <c r="H76" s="6">
        <f>'Baseball Card Page - All Season'!J74</f>
        <v>0</v>
      </c>
      <c r="I76" s="6">
        <f>'Baseball Card Page - All Season'!K74</f>
        <v>7</v>
      </c>
      <c r="J76" s="6">
        <f>'Baseball Card Page - All Season'!L74</f>
        <v>9</v>
      </c>
      <c r="K76" s="6">
        <f>'Baseball Card Page - All Season'!M74</f>
        <v>0</v>
      </c>
      <c r="L76" s="6">
        <f>'Baseball Card Page - All Season'!N74</f>
        <v>0.46153846153846156</v>
      </c>
    </row>
    <row r="77" spans="1:12" ht="15" customHeight="1" x14ac:dyDescent="0.15">
      <c r="A77" s="25" t="s">
        <v>45</v>
      </c>
      <c r="B77" s="6">
        <f>'Baseball Card Page - All Season'!D22</f>
        <v>27</v>
      </c>
      <c r="C77" s="6">
        <f>'Baseball Card Page - All Season'!E22</f>
        <v>17</v>
      </c>
      <c r="D77" s="6">
        <f>'Baseball Card Page - All Season'!F22</f>
        <v>0.62962962962962965</v>
      </c>
      <c r="E77" s="6">
        <f>'Baseball Card Page - All Season'!G22</f>
        <v>9</v>
      </c>
      <c r="F77" s="6">
        <f>'Baseball Card Page - All Season'!H22</f>
        <v>4</v>
      </c>
      <c r="G77" s="6">
        <f>'Baseball Card Page - All Season'!I22</f>
        <v>1</v>
      </c>
      <c r="H77" s="6">
        <f>'Baseball Card Page - All Season'!J22</f>
        <v>1</v>
      </c>
      <c r="I77" s="6">
        <f>'Baseball Card Page - All Season'!K22</f>
        <v>6</v>
      </c>
      <c r="J77" s="6">
        <f>'Baseball Card Page - All Season'!L22</f>
        <v>9</v>
      </c>
      <c r="K77" s="6">
        <f>'Baseball Card Page - All Season'!M22</f>
        <v>0.52882352941176469</v>
      </c>
      <c r="L77" s="6">
        <f>'Baseball Card Page - All Season'!N22</f>
        <v>1.1584531590413945</v>
      </c>
    </row>
    <row r="78" spans="1:12" ht="15" customHeight="1" x14ac:dyDescent="0.15">
      <c r="A78" s="25" t="s">
        <v>54</v>
      </c>
      <c r="B78" s="6">
        <f>'Baseball Card Page - All Season'!D151</f>
        <v>34</v>
      </c>
      <c r="C78" s="6">
        <f>'Baseball Card Page - All Season'!E151</f>
        <v>13</v>
      </c>
      <c r="D78" s="6">
        <f>'Baseball Card Page - All Season'!F151</f>
        <v>0.38235294117647056</v>
      </c>
      <c r="E78" s="6">
        <f>'Baseball Card Page - All Season'!G151</f>
        <v>12</v>
      </c>
      <c r="F78" s="6">
        <f>'Baseball Card Page - All Season'!H151</f>
        <v>1</v>
      </c>
      <c r="G78" s="6">
        <f>'Baseball Card Page - All Season'!I151</f>
        <v>0</v>
      </c>
      <c r="H78" s="6">
        <f>'Baseball Card Page - All Season'!J151</f>
        <v>0</v>
      </c>
      <c r="I78" s="6">
        <f>'Baseball Card Page - All Season'!K151</f>
        <v>6</v>
      </c>
      <c r="J78" s="6">
        <f>'Baseball Card Page - All Season'!L151</f>
        <v>9</v>
      </c>
      <c r="K78" s="6">
        <f>'Baseball Card Page - All Season'!M151</f>
        <v>0.10230769230769231</v>
      </c>
      <c r="L78" s="6">
        <f>'Baseball Card Page - All Season'!N151</f>
        <v>0.48466063348416288</v>
      </c>
    </row>
    <row r="79" spans="1:12" ht="15" customHeight="1" x14ac:dyDescent="0.15">
      <c r="A79" s="25" t="s">
        <v>128</v>
      </c>
      <c r="B79" s="6">
        <f>'Baseball Card Page - All Season'!D281</f>
        <v>35</v>
      </c>
      <c r="C79" s="6">
        <f>'Baseball Card Page - All Season'!E281</f>
        <v>18</v>
      </c>
      <c r="D79" s="6">
        <f>'Baseball Card Page - All Season'!F281</f>
        <v>0.51428571428571423</v>
      </c>
      <c r="E79" s="6">
        <f>'Baseball Card Page - All Season'!G281</f>
        <v>18</v>
      </c>
      <c r="F79" s="6">
        <f>'Baseball Card Page - All Season'!H281</f>
        <v>0</v>
      </c>
      <c r="G79" s="6">
        <f>'Baseball Card Page - All Season'!I281</f>
        <v>0</v>
      </c>
      <c r="H79" s="6">
        <f>'Baseball Card Page - All Season'!J281</f>
        <v>0</v>
      </c>
      <c r="I79" s="6">
        <f>'Baseball Card Page - All Season'!K281</f>
        <v>6</v>
      </c>
      <c r="J79" s="6">
        <f>'Baseball Card Page - All Season'!L281</f>
        <v>9</v>
      </c>
      <c r="K79" s="6">
        <f>'Baseball Card Page - All Season'!M281</f>
        <v>0</v>
      </c>
      <c r="L79" s="6">
        <f>'Baseball Card Page - All Season'!N281</f>
        <v>0.51428571428571423</v>
      </c>
    </row>
    <row r="80" spans="1:12" ht="15" customHeight="1" x14ac:dyDescent="0.15">
      <c r="A80" s="148" t="s">
        <v>190</v>
      </c>
      <c r="B80" s="6">
        <f>'2018 Field of Dreamers - 2018 -'!C69</f>
        <v>29</v>
      </c>
      <c r="C80" s="6">
        <f>'2018 Field of Dreamers - 2018 -'!D69</f>
        <v>15</v>
      </c>
      <c r="D80" s="6">
        <f>'2018 Field of Dreamers - 2018 -'!E69</f>
        <v>0.51724137931034486</v>
      </c>
      <c r="E80" s="6">
        <f>'2018 Field of Dreamers - 2018 -'!F69</f>
        <v>15</v>
      </c>
      <c r="F80" s="6">
        <f>'2018 Field of Dreamers - 2018 -'!G69</f>
        <v>0</v>
      </c>
      <c r="G80" s="6">
        <f>'2018 Field of Dreamers - 2018 -'!H69</f>
        <v>0</v>
      </c>
      <c r="H80" s="6">
        <f>'2018 Field of Dreamers - 2018 -'!I69</f>
        <v>0</v>
      </c>
      <c r="I80" s="6">
        <f>'2018 Field of Dreamers - 2018 -'!J69</f>
        <v>6</v>
      </c>
      <c r="J80" s="6">
        <f>'2018 Field of Dreamers - 2018 -'!K69</f>
        <v>9</v>
      </c>
      <c r="K80" s="6">
        <f>'2018 Field of Dreamers - 2018 -'!L69</f>
        <v>0</v>
      </c>
      <c r="L80" s="6">
        <f>'2018 Field of Dreamers - 2018 -'!M69</f>
        <v>0.51724137931034486</v>
      </c>
    </row>
    <row r="81" spans="1:12" ht="15" customHeight="1" x14ac:dyDescent="0.15">
      <c r="A81" s="152" t="s">
        <v>170</v>
      </c>
      <c r="B81" s="6">
        <f>'Baseball Card Page - All Season'!D469</f>
        <v>36</v>
      </c>
      <c r="C81" s="6">
        <f>'Baseball Card Page - All Season'!E469</f>
        <v>15</v>
      </c>
      <c r="D81" s="6">
        <f>'Baseball Card Page - All Season'!F469</f>
        <v>0.41666666666666669</v>
      </c>
      <c r="E81" s="6">
        <f>'Baseball Card Page - All Season'!G469</f>
        <v>15</v>
      </c>
      <c r="F81" s="6">
        <f>'Baseball Card Page - All Season'!H469</f>
        <v>0</v>
      </c>
      <c r="G81" s="6">
        <f>'Baseball Card Page - All Season'!I469</f>
        <v>0</v>
      </c>
      <c r="H81" s="6">
        <f>'Baseball Card Page - All Season'!J469</f>
        <v>0</v>
      </c>
      <c r="I81" s="6">
        <f>'Baseball Card Page - All Season'!K469</f>
        <v>6</v>
      </c>
      <c r="J81" s="6">
        <f>'Baseball Card Page - All Season'!L469</f>
        <v>9</v>
      </c>
      <c r="K81" s="6">
        <f>'Baseball Card Page - All Season'!M469</f>
        <v>0</v>
      </c>
      <c r="L81" s="6">
        <f>'Baseball Card Page - All Season'!N469</f>
        <v>0.41666666666666669</v>
      </c>
    </row>
    <row r="82" spans="1:12" ht="15" customHeight="1" x14ac:dyDescent="0.15">
      <c r="A82" s="122" t="s">
        <v>63</v>
      </c>
      <c r="B82" s="150">
        <f>'Baseball Card Page - All Season'!D77</f>
        <v>17</v>
      </c>
      <c r="C82" s="6">
        <f>'Baseball Card Page - All Season'!E77</f>
        <v>14</v>
      </c>
      <c r="D82" s="6">
        <f>'Baseball Card Page - All Season'!F77</f>
        <v>0.82352941176470584</v>
      </c>
      <c r="E82" s="6">
        <f>'Baseball Card Page - All Season'!G77</f>
        <v>7</v>
      </c>
      <c r="F82" s="6">
        <f>'Baseball Card Page - All Season'!H77</f>
        <v>3</v>
      </c>
      <c r="G82" s="6">
        <f>'Baseball Card Page - All Season'!I77</f>
        <v>3</v>
      </c>
      <c r="H82" s="6">
        <f>'Baseball Card Page - All Season'!J77</f>
        <v>1</v>
      </c>
      <c r="I82" s="6">
        <f>'Baseball Card Page - All Season'!K77</f>
        <v>6</v>
      </c>
      <c r="J82" s="6">
        <f>'Baseball Card Page - All Season'!L77</f>
        <v>4</v>
      </c>
      <c r="K82" s="6">
        <f>'Baseball Card Page - All Season'!M77</f>
        <v>0.7857142857142857</v>
      </c>
      <c r="L82" s="6">
        <f>'Baseball Card Page - All Season'!N77</f>
        <v>1.6092436974789917</v>
      </c>
    </row>
    <row r="83" spans="1:12" ht="15" customHeight="1" x14ac:dyDescent="0.15">
      <c r="A83" s="151" t="s">
        <v>115</v>
      </c>
      <c r="B83" s="6">
        <f>'Baseball Card Page - All Season'!D125</f>
        <v>22</v>
      </c>
      <c r="C83" s="6">
        <f>'Baseball Card Page - All Season'!E125</f>
        <v>12</v>
      </c>
      <c r="D83" s="6">
        <f>'Baseball Card Page - All Season'!F125</f>
        <v>0.54545454545454541</v>
      </c>
      <c r="E83" s="6">
        <f>'Baseball Card Page - All Season'!G125</f>
        <v>12</v>
      </c>
      <c r="F83" s="6">
        <f>'Baseball Card Page - All Season'!H125</f>
        <v>0</v>
      </c>
      <c r="G83" s="6">
        <f>'Baseball Card Page - All Season'!I125</f>
        <v>0</v>
      </c>
      <c r="H83" s="6">
        <f>'Baseball Card Page - All Season'!J125</f>
        <v>0</v>
      </c>
      <c r="I83" s="6">
        <f>'Baseball Card Page - All Season'!K125</f>
        <v>5</v>
      </c>
      <c r="J83" s="6">
        <f>'Baseball Card Page - All Season'!L125</f>
        <v>11</v>
      </c>
      <c r="K83" s="6">
        <f>'Baseball Card Page - All Season'!M125</f>
        <v>0</v>
      </c>
      <c r="L83" s="6">
        <f>'Baseball Card Page - All Season'!N125</f>
        <v>0.54545454545454541</v>
      </c>
    </row>
    <row r="84" spans="1:12" ht="15" customHeight="1" x14ac:dyDescent="0.15">
      <c r="A84" s="25" t="s">
        <v>91</v>
      </c>
      <c r="B84" s="6">
        <f>'Baseball Card Page - All Season'!D495</f>
        <v>13</v>
      </c>
      <c r="C84" s="6">
        <f>'Baseball Card Page - All Season'!E495</f>
        <v>8</v>
      </c>
      <c r="D84" s="6">
        <f>'Baseball Card Page - All Season'!F495</f>
        <v>0.61538461538461542</v>
      </c>
      <c r="E84" s="6">
        <f>'Baseball Card Page - All Season'!G495</f>
        <v>3</v>
      </c>
      <c r="F84" s="6">
        <f>'Baseball Card Page - All Season'!H495</f>
        <v>1</v>
      </c>
      <c r="G84" s="6">
        <f>'Baseball Card Page - All Season'!I495</f>
        <v>1</v>
      </c>
      <c r="H84" s="6">
        <f>'Baseball Card Page - All Season'!J495</f>
        <v>3</v>
      </c>
      <c r="I84" s="6">
        <f>'Baseball Card Page - All Season'!K495</f>
        <v>5</v>
      </c>
      <c r="J84" s="6">
        <f>'Baseball Card Page - All Season'!L495</f>
        <v>9</v>
      </c>
      <c r="K84" s="6">
        <f>'Baseball Card Page - All Season'!M495</f>
        <v>1.125</v>
      </c>
      <c r="L84" s="6">
        <f>'Baseball Card Page - All Season'!N495</f>
        <v>1.7403846153846154</v>
      </c>
    </row>
    <row r="85" spans="1:12" ht="15" customHeight="1" x14ac:dyDescent="0.15">
      <c r="A85" s="25" t="s">
        <v>93</v>
      </c>
      <c r="B85" s="6">
        <f>'Baseball Card Page - All Season'!D491</f>
        <v>9</v>
      </c>
      <c r="C85" s="6">
        <f>'Baseball Card Page - All Season'!E491</f>
        <v>6</v>
      </c>
      <c r="D85" s="6">
        <f>'Baseball Card Page - All Season'!F491</f>
        <v>0.66666666666666663</v>
      </c>
      <c r="E85" s="6">
        <f>'Baseball Card Page - All Season'!G491</f>
        <v>4</v>
      </c>
      <c r="F85" s="6">
        <f>'Baseball Card Page - All Season'!H491</f>
        <v>2</v>
      </c>
      <c r="G85" s="6">
        <f>'Baseball Card Page - All Season'!I491</f>
        <v>0</v>
      </c>
      <c r="H85" s="6">
        <f>'Baseball Card Page - All Season'!J491</f>
        <v>0</v>
      </c>
      <c r="I85" s="6">
        <f>'Baseball Card Page - All Season'!K491</f>
        <v>5</v>
      </c>
      <c r="J85" s="6">
        <f>'Baseball Card Page - All Season'!L491</f>
        <v>5</v>
      </c>
      <c r="K85" s="6">
        <f>'Baseball Card Page - All Season'!M491</f>
        <v>0.44333333333333336</v>
      </c>
      <c r="L85" s="6">
        <f>'Baseball Card Page - All Season'!N491</f>
        <v>1.1099999999999999</v>
      </c>
    </row>
    <row r="86" spans="1:12" ht="15" customHeight="1" x14ac:dyDescent="0.15">
      <c r="A86" s="147" t="s">
        <v>189</v>
      </c>
      <c r="B86" s="31">
        <f>'2018 Field of Dreamers - 2018 -'!C68</f>
        <v>21</v>
      </c>
      <c r="C86" s="31">
        <f>'2018 Field of Dreamers - 2018 -'!D68</f>
        <v>11</v>
      </c>
      <c r="D86" s="46">
        <f>'2018 Field of Dreamers - 2018 -'!E68</f>
        <v>0.52380952380952384</v>
      </c>
      <c r="E86" s="31">
        <f>'2018 Field of Dreamers - 2018 -'!F68</f>
        <v>11</v>
      </c>
      <c r="F86" s="31">
        <f>'2018 Field of Dreamers - 2018 -'!G68</f>
        <v>0</v>
      </c>
      <c r="G86" s="31">
        <f>'2018 Field of Dreamers - 2018 -'!H68</f>
        <v>0</v>
      </c>
      <c r="H86" s="31">
        <f>'2018 Field of Dreamers - 2018 -'!I68</f>
        <v>0</v>
      </c>
      <c r="I86" s="31">
        <f>'2018 Field of Dreamers - 2018 -'!J68</f>
        <v>5</v>
      </c>
      <c r="J86" s="31">
        <f>'2018 Field of Dreamers - 2018 -'!K68</f>
        <v>5</v>
      </c>
      <c r="K86" s="31">
        <f>'2018 Field of Dreamers - 2018 -'!L68</f>
        <v>0</v>
      </c>
      <c r="L86" s="31">
        <f>'2018 Field of Dreamers - 2018 -'!M68</f>
        <v>0.52380952380952384</v>
      </c>
    </row>
    <row r="87" spans="1:12" ht="15" customHeight="1" x14ac:dyDescent="0.15">
      <c r="A87" s="108" t="s">
        <v>150</v>
      </c>
      <c r="B87" s="109">
        <f>'Baseball Card Page - All Season'!D327</f>
        <v>4</v>
      </c>
      <c r="C87" s="43">
        <f>'Baseball Card Page - All Season'!E327</f>
        <v>4</v>
      </c>
      <c r="D87" s="43">
        <f>'Baseball Card Page - All Season'!F327</f>
        <v>1</v>
      </c>
      <c r="E87" s="43">
        <f>'Baseball Card Page - All Season'!G327</f>
        <v>1</v>
      </c>
      <c r="F87" s="43">
        <f>'Baseball Card Page - All Season'!H327</f>
        <v>1</v>
      </c>
      <c r="G87" s="43">
        <f>'Baseball Card Page - All Season'!I327</f>
        <v>2</v>
      </c>
      <c r="H87" s="43">
        <f>'Baseball Card Page - All Season'!J327</f>
        <v>0</v>
      </c>
      <c r="I87" s="43">
        <f>'Baseball Card Page - All Season'!K327</f>
        <v>5</v>
      </c>
      <c r="J87" s="43">
        <f>'Baseball Card Page - All Season'!L327</f>
        <v>2</v>
      </c>
      <c r="K87" s="43">
        <f>'Baseball Card Page - All Season'!M327</f>
        <v>1.1675</v>
      </c>
      <c r="L87" s="43">
        <f>'Baseball Card Page - All Season'!N327</f>
        <v>2.1675</v>
      </c>
    </row>
    <row r="88" spans="1:12" ht="15" customHeight="1" x14ac:dyDescent="0.15">
      <c r="A88" s="147" t="s">
        <v>174</v>
      </c>
      <c r="B88" s="6">
        <f>'Baseball Card Page - All Season'!D196</f>
        <v>22</v>
      </c>
      <c r="C88" s="6">
        <f>'Baseball Card Page - All Season'!E196</f>
        <v>17</v>
      </c>
      <c r="D88" s="6">
        <f>'Baseball Card Page - All Season'!F196</f>
        <v>0.77272727272727271</v>
      </c>
      <c r="E88" s="6">
        <f>'Baseball Card Page - All Season'!G196</f>
        <v>17</v>
      </c>
      <c r="F88" s="6">
        <f>'Baseball Card Page - All Season'!H196</f>
        <v>0</v>
      </c>
      <c r="G88" s="6">
        <f>'Baseball Card Page - All Season'!I196</f>
        <v>0</v>
      </c>
      <c r="H88" s="6">
        <f>'Baseball Card Page - All Season'!J196</f>
        <v>0</v>
      </c>
      <c r="I88" s="6">
        <f>'Baseball Card Page - All Season'!K196</f>
        <v>4</v>
      </c>
      <c r="J88" s="6">
        <f>'Baseball Card Page - All Season'!L196</f>
        <v>14</v>
      </c>
      <c r="K88" s="6">
        <f>'Baseball Card Page - All Season'!M196</f>
        <v>0</v>
      </c>
      <c r="L88" s="6">
        <f>'Baseball Card Page - All Season'!N196</f>
        <v>0.77272727272727271</v>
      </c>
    </row>
    <row r="89" spans="1:12" ht="15" customHeight="1" x14ac:dyDescent="0.15">
      <c r="A89" s="147" t="s">
        <v>171</v>
      </c>
      <c r="B89" s="6">
        <f>'Baseball Card Page - All Season'!D452</f>
        <v>30</v>
      </c>
      <c r="C89" s="6">
        <f>'Baseball Card Page - All Season'!E452</f>
        <v>13</v>
      </c>
      <c r="D89" s="6">
        <f>'Baseball Card Page - All Season'!F452</f>
        <v>0.43333333333333335</v>
      </c>
      <c r="E89" s="6">
        <f>'Baseball Card Page - All Season'!G452</f>
        <v>12</v>
      </c>
      <c r="F89" s="6">
        <f>'Baseball Card Page - All Season'!H452</f>
        <v>1</v>
      </c>
      <c r="G89" s="6">
        <f>'Baseball Card Page - All Season'!I452</f>
        <v>0</v>
      </c>
      <c r="H89" s="6">
        <f>'Baseball Card Page - All Season'!J452</f>
        <v>0</v>
      </c>
      <c r="I89" s="6">
        <f>'Baseball Card Page - All Season'!K452</f>
        <v>4</v>
      </c>
      <c r="J89" s="6">
        <f>'Baseball Card Page - All Season'!L452</f>
        <v>6</v>
      </c>
      <c r="K89" s="6">
        <f>'Baseball Card Page - All Season'!M452</f>
        <v>0.10230769230769231</v>
      </c>
      <c r="L89" s="6">
        <f>'Baseball Card Page - All Season'!N452</f>
        <v>0.53564102564102567</v>
      </c>
    </row>
    <row r="90" spans="1:12" ht="15" customHeight="1" x14ac:dyDescent="0.15">
      <c r="A90" s="25" t="s">
        <v>34</v>
      </c>
      <c r="B90" s="6">
        <f>'Baseball Card Page - All Season'!D449</f>
        <v>30</v>
      </c>
      <c r="C90" s="6">
        <f>'Baseball Card Page - All Season'!E449</f>
        <v>10</v>
      </c>
      <c r="D90" s="6">
        <f>'Baseball Card Page - All Season'!F449</f>
        <v>0.33333333333333331</v>
      </c>
      <c r="E90" s="6">
        <f>'Baseball Card Page - All Season'!G449</f>
        <v>10</v>
      </c>
      <c r="F90" s="6">
        <f>'Baseball Card Page - All Season'!H449</f>
        <v>0</v>
      </c>
      <c r="G90" s="6">
        <f>'Baseball Card Page - All Season'!I449</f>
        <v>0</v>
      </c>
      <c r="H90" s="6">
        <f>'Baseball Card Page - All Season'!J449</f>
        <v>0</v>
      </c>
      <c r="I90" s="6">
        <f>'Baseball Card Page - All Season'!K449</f>
        <v>4</v>
      </c>
      <c r="J90" s="6">
        <f>'Baseball Card Page - All Season'!L449</f>
        <v>4</v>
      </c>
      <c r="K90" s="6">
        <f>'Baseball Card Page - All Season'!M449</f>
        <v>0</v>
      </c>
      <c r="L90" s="6">
        <f>'Baseball Card Page - All Season'!N449</f>
        <v>0.33333333333333331</v>
      </c>
    </row>
    <row r="91" spans="1:12" ht="15" customHeight="1" x14ac:dyDescent="0.15">
      <c r="A91" s="147" t="s">
        <v>193</v>
      </c>
      <c r="B91" s="6">
        <f>'2018 Field of Dreamers - 2018 -'!C73</f>
        <v>19</v>
      </c>
      <c r="C91" s="6">
        <f>'2018 Field of Dreamers - 2018 -'!D73</f>
        <v>9</v>
      </c>
      <c r="D91" s="6">
        <f>'2018 Field of Dreamers - 2018 -'!E73</f>
        <v>0.47368421052631576</v>
      </c>
      <c r="E91" s="6">
        <f>'2018 Field of Dreamers - 2018 -'!F73</f>
        <v>9</v>
      </c>
      <c r="F91" s="6">
        <f>'2018 Field of Dreamers - 2018 -'!G73</f>
        <v>0</v>
      </c>
      <c r="G91" s="6">
        <f>'2018 Field of Dreamers - 2018 -'!H73</f>
        <v>0</v>
      </c>
      <c r="H91" s="6">
        <f>'2018 Field of Dreamers - 2018 -'!I73</f>
        <v>0</v>
      </c>
      <c r="I91" s="6">
        <f>'2018 Field of Dreamers - 2018 -'!J73</f>
        <v>4</v>
      </c>
      <c r="J91" s="6">
        <f>'2018 Field of Dreamers - 2018 -'!K73</f>
        <v>3</v>
      </c>
      <c r="K91" s="6">
        <f>'2018 Field of Dreamers - 2018 -'!L73</f>
        <v>0</v>
      </c>
      <c r="L91" s="6">
        <f>'2018 Field of Dreamers - 2018 -'!M73</f>
        <v>0.47368421052631576</v>
      </c>
    </row>
    <row r="92" spans="1:12" ht="15" customHeight="1" x14ac:dyDescent="0.15">
      <c r="A92" s="25" t="s">
        <v>149</v>
      </c>
      <c r="B92" s="6">
        <f>'Baseball Card Page - All Season'!D301</f>
        <v>5</v>
      </c>
      <c r="C92" s="6">
        <f>'Baseball Card Page - All Season'!E301</f>
        <v>4</v>
      </c>
      <c r="D92" s="6">
        <f>'Baseball Card Page - All Season'!F301</f>
        <v>0.8</v>
      </c>
      <c r="E92" s="6">
        <f>'Baseball Card Page - All Season'!G301</f>
        <v>4</v>
      </c>
      <c r="F92" s="6">
        <f>'Baseball Card Page - All Season'!H301</f>
        <v>0</v>
      </c>
      <c r="G92" s="6">
        <f>'Baseball Card Page - All Season'!I301</f>
        <v>0</v>
      </c>
      <c r="H92" s="6">
        <f>'Baseball Card Page - All Season'!J301</f>
        <v>0</v>
      </c>
      <c r="I92" s="6">
        <f>'Baseball Card Page - All Season'!K301</f>
        <v>4</v>
      </c>
      <c r="J92" s="6">
        <f>'Baseball Card Page - All Season'!L301</f>
        <v>1</v>
      </c>
      <c r="K92" s="6">
        <f>'Baseball Card Page - All Season'!M301</f>
        <v>0</v>
      </c>
      <c r="L92" s="6">
        <f>'Baseball Card Page - All Season'!N301</f>
        <v>0.8</v>
      </c>
    </row>
    <row r="93" spans="1:12" ht="15" customHeight="1" x14ac:dyDescent="0.15">
      <c r="A93" s="25" t="s">
        <v>130</v>
      </c>
      <c r="B93" s="6">
        <f>'Baseball Card Page - All Season'!D463</f>
        <v>14</v>
      </c>
      <c r="C93" s="6">
        <f>'Baseball Card Page - All Season'!E463</f>
        <v>9</v>
      </c>
      <c r="D93" s="6">
        <f>'Baseball Card Page - All Season'!F463</f>
        <v>0.6428571428571429</v>
      </c>
      <c r="E93" s="6">
        <f>'Baseball Card Page - All Season'!G463</f>
        <v>8</v>
      </c>
      <c r="F93" s="6">
        <f>'Baseball Card Page - All Season'!H463</f>
        <v>1</v>
      </c>
      <c r="G93" s="6">
        <f>'Baseball Card Page - All Season'!I463</f>
        <v>0</v>
      </c>
      <c r="H93" s="6">
        <f>'Baseball Card Page - All Season'!J463</f>
        <v>0</v>
      </c>
      <c r="I93" s="6">
        <f>'Baseball Card Page - All Season'!K463</f>
        <v>3</v>
      </c>
      <c r="J93" s="6">
        <f>'Baseball Card Page - All Season'!L463</f>
        <v>7</v>
      </c>
      <c r="K93" s="6">
        <f>'Baseball Card Page - All Season'!M463</f>
        <v>0.14777777777777779</v>
      </c>
      <c r="L93" s="6">
        <f>'Baseball Card Page - All Season'!N463</f>
        <v>0.79063492063492069</v>
      </c>
    </row>
    <row r="94" spans="1:12" ht="15" customHeight="1" x14ac:dyDescent="0.15">
      <c r="A94" s="147" t="s">
        <v>145</v>
      </c>
      <c r="B94" s="31">
        <f>'Baseball Card Page - All Season'!D474</f>
        <v>11</v>
      </c>
      <c r="C94" s="31">
        <f>'Baseball Card Page - All Season'!E474</f>
        <v>6</v>
      </c>
      <c r="D94" s="46">
        <f>'Baseball Card Page - All Season'!F474</f>
        <v>0.54545454545454541</v>
      </c>
      <c r="E94" s="31">
        <f>'Baseball Card Page - All Season'!G474</f>
        <v>5</v>
      </c>
      <c r="F94" s="31">
        <f>'Baseball Card Page - All Season'!H474</f>
        <v>0</v>
      </c>
      <c r="G94" s="31">
        <f>'Baseball Card Page - All Season'!I474</f>
        <v>1</v>
      </c>
      <c r="H94" s="31">
        <f>'Baseball Card Page - All Season'!J474</f>
        <v>0</v>
      </c>
      <c r="I94" s="31">
        <f>'Baseball Card Page - All Season'!K474</f>
        <v>3</v>
      </c>
      <c r="J94" s="31">
        <f>'Baseball Card Page - All Season'!L474</f>
        <v>3</v>
      </c>
      <c r="K94" s="46">
        <f>'Baseball Card Page - All Season'!M474</f>
        <v>0.27833333333333332</v>
      </c>
      <c r="L94" s="46">
        <f>'Baseball Card Page - All Season'!N474</f>
        <v>0.82378787878787874</v>
      </c>
    </row>
    <row r="95" spans="1:12" ht="15" customHeight="1" x14ac:dyDescent="0.15">
      <c r="A95" s="24" t="s">
        <v>194</v>
      </c>
      <c r="B95" s="6">
        <f>'2018 Field of Dreamers - 2018 -'!C74</f>
        <v>5</v>
      </c>
      <c r="C95" s="6">
        <f>'2018 Field of Dreamers - 2018 -'!D74</f>
        <v>5</v>
      </c>
      <c r="D95" s="6">
        <f>'2018 Field of Dreamers - 2018 -'!E74</f>
        <v>1</v>
      </c>
      <c r="E95" s="6">
        <f>'2018 Field of Dreamers - 2018 -'!F74</f>
        <v>4</v>
      </c>
      <c r="F95" s="6">
        <f>'2018 Field of Dreamers - 2018 -'!G74</f>
        <v>0</v>
      </c>
      <c r="G95" s="6">
        <f>'2018 Field of Dreamers - 2018 -'!H74</f>
        <v>1</v>
      </c>
      <c r="H95" s="6">
        <f>'2018 Field of Dreamers - 2018 -'!I74</f>
        <v>0</v>
      </c>
      <c r="I95" s="6">
        <f>'2018 Field of Dreamers - 2018 -'!J74</f>
        <v>3</v>
      </c>
      <c r="J95" s="6">
        <f>'2018 Field of Dreamers - 2018 -'!K74</f>
        <v>3</v>
      </c>
      <c r="K95" s="6">
        <f>'2018 Field of Dreamers - 2018 -'!L74</f>
        <v>0.33340000000000003</v>
      </c>
      <c r="L95" s="6">
        <f>'2018 Field of Dreamers - 2018 -'!M74</f>
        <v>1.3334000000000001</v>
      </c>
    </row>
    <row r="96" spans="1:12" ht="15" customHeight="1" x14ac:dyDescent="0.15">
      <c r="A96" s="148" t="s">
        <v>197</v>
      </c>
      <c r="B96" s="31">
        <f>'2018 Field of Dreamers - 2018 -'!C80</f>
        <v>8</v>
      </c>
      <c r="C96" s="31">
        <f>'2018 Field of Dreamers - 2018 -'!D80</f>
        <v>6</v>
      </c>
      <c r="D96" s="46">
        <f>'2018 Field of Dreamers - 2018 -'!E80</f>
        <v>0.75</v>
      </c>
      <c r="E96" s="31">
        <f>'2018 Field of Dreamers - 2018 -'!F80</f>
        <v>6</v>
      </c>
      <c r="F96" s="31">
        <f>'2018 Field of Dreamers - 2018 -'!G80</f>
        <v>0</v>
      </c>
      <c r="G96" s="31">
        <f>'2018 Field of Dreamers - 2018 -'!H80</f>
        <v>0</v>
      </c>
      <c r="H96" s="31">
        <f>'2018 Field of Dreamers - 2018 -'!I80</f>
        <v>0</v>
      </c>
      <c r="I96" s="31">
        <f>'2018 Field of Dreamers - 2018 -'!J80</f>
        <v>3</v>
      </c>
      <c r="J96" s="31">
        <f>'2018 Field of Dreamers - 2018 -'!K80</f>
        <v>3</v>
      </c>
      <c r="K96" s="46">
        <f>'2018 Field of Dreamers - 2018 -'!L80</f>
        <v>0</v>
      </c>
      <c r="L96" s="46">
        <f>'2018 Field of Dreamers - 2018 -'!M80</f>
        <v>0.75</v>
      </c>
    </row>
    <row r="97" spans="1:12" ht="15" customHeight="1" x14ac:dyDescent="0.15">
      <c r="A97" s="25" t="s">
        <v>25</v>
      </c>
      <c r="B97" s="6">
        <f>'Baseball Card Page - All Season'!D128</f>
        <v>9</v>
      </c>
      <c r="C97" s="6">
        <f>'Baseball Card Page - All Season'!E128</f>
        <v>3</v>
      </c>
      <c r="D97" s="6">
        <f>'Baseball Card Page - All Season'!F128</f>
        <v>0.33333333333333331</v>
      </c>
      <c r="E97" s="6">
        <f>'Baseball Card Page - All Season'!G128</f>
        <v>2</v>
      </c>
      <c r="F97" s="6">
        <f>'Baseball Card Page - All Season'!H128</f>
        <v>1</v>
      </c>
      <c r="G97" s="6">
        <f>'Baseball Card Page - All Season'!I128</f>
        <v>0</v>
      </c>
      <c r="H97" s="6">
        <f>'Baseball Card Page - All Season'!J128</f>
        <v>0</v>
      </c>
      <c r="I97" s="6">
        <f>'Baseball Card Page - All Season'!K128</f>
        <v>3</v>
      </c>
      <c r="J97" s="6">
        <f>'Baseball Card Page - All Season'!L128</f>
        <v>2</v>
      </c>
      <c r="K97" s="6">
        <f>'Baseball Card Page - All Season'!M128</f>
        <v>0.44333333333333336</v>
      </c>
      <c r="L97" s="6">
        <f>'Baseball Card Page - All Season'!N128</f>
        <v>0.77666666666666662</v>
      </c>
    </row>
    <row r="98" spans="1:12" ht="15" customHeight="1" x14ac:dyDescent="0.15">
      <c r="A98" s="147" t="s">
        <v>146</v>
      </c>
      <c r="B98" s="6">
        <f>'Baseball Card Page - All Season'!D260</f>
        <v>19</v>
      </c>
      <c r="C98" s="6">
        <f>'Baseball Card Page - All Season'!E260</f>
        <v>5</v>
      </c>
      <c r="D98" s="6">
        <f>'Baseball Card Page - All Season'!F260</f>
        <v>0.26315789473684209</v>
      </c>
      <c r="E98" s="6">
        <f>'Baseball Card Page - All Season'!G260</f>
        <v>5</v>
      </c>
      <c r="F98" s="6">
        <f>'Baseball Card Page - All Season'!H260</f>
        <v>0</v>
      </c>
      <c r="G98" s="6">
        <f>'Baseball Card Page - All Season'!I260</f>
        <v>0</v>
      </c>
      <c r="H98" s="6">
        <f>'Baseball Card Page - All Season'!J260</f>
        <v>0</v>
      </c>
      <c r="I98" s="6">
        <f>'Baseball Card Page - All Season'!K260</f>
        <v>3</v>
      </c>
      <c r="J98" s="6">
        <f>'Baseball Card Page - All Season'!L260</f>
        <v>2</v>
      </c>
      <c r="K98" s="6">
        <f>'Baseball Card Page - All Season'!M260</f>
        <v>0</v>
      </c>
      <c r="L98" s="6">
        <f>'Baseball Card Page - All Season'!N260</f>
        <v>0.26315789473684209</v>
      </c>
    </row>
    <row r="99" spans="1:12" ht="15" customHeight="1" x14ac:dyDescent="0.15">
      <c r="A99" s="147" t="s">
        <v>147</v>
      </c>
      <c r="B99" s="6">
        <f>'Baseball Card Page - All Season'!D557</f>
        <v>10</v>
      </c>
      <c r="C99" s="6">
        <f>'Baseball Card Page - All Season'!E557</f>
        <v>6</v>
      </c>
      <c r="D99" s="6">
        <f>'Baseball Card Page - All Season'!F557</f>
        <v>0.6</v>
      </c>
      <c r="E99" s="6">
        <f>'Baseball Card Page - All Season'!G557</f>
        <v>5</v>
      </c>
      <c r="F99" s="6">
        <f>'Baseball Card Page - All Season'!H557</f>
        <v>1</v>
      </c>
      <c r="G99" s="6">
        <f>'Baseball Card Page - All Season'!I557</f>
        <v>0</v>
      </c>
      <c r="H99" s="6">
        <f>'Baseball Card Page - All Season'!J557</f>
        <v>0</v>
      </c>
      <c r="I99" s="6">
        <f>'Baseball Card Page - All Season'!K557</f>
        <v>3</v>
      </c>
      <c r="J99" s="6">
        <f>'Baseball Card Page - All Season'!L557</f>
        <v>0</v>
      </c>
      <c r="K99" s="6">
        <f>'Baseball Card Page - All Season'!M557</f>
        <v>0.22166666666666668</v>
      </c>
      <c r="L99" s="6">
        <f>'Baseball Card Page - All Season'!N557</f>
        <v>0.82166666666666666</v>
      </c>
    </row>
    <row r="100" spans="1:12" ht="15" customHeight="1" x14ac:dyDescent="0.15">
      <c r="A100" s="25" t="s">
        <v>219</v>
      </c>
      <c r="B100" s="6">
        <f>'Baseball Card Page - All Season'!D533</f>
        <v>8</v>
      </c>
      <c r="C100" s="6">
        <f>'Baseball Card Page - All Season'!E533</f>
        <v>4</v>
      </c>
      <c r="D100" s="6">
        <f>'Baseball Card Page - All Season'!F533</f>
        <v>0.5</v>
      </c>
      <c r="E100" s="6">
        <f>'Baseball Card Page - All Season'!G533</f>
        <v>4</v>
      </c>
      <c r="F100" s="6">
        <f>'Baseball Card Page - All Season'!H533</f>
        <v>0</v>
      </c>
      <c r="G100" s="6">
        <f>'Baseball Card Page - All Season'!I533</f>
        <v>0</v>
      </c>
      <c r="H100" s="6">
        <f>'Baseball Card Page - All Season'!J533</f>
        <v>0</v>
      </c>
      <c r="I100" s="6">
        <f>'Baseball Card Page - All Season'!K533</f>
        <v>3</v>
      </c>
      <c r="J100" s="6">
        <f>'Baseball Card Page - All Season'!L533</f>
        <v>0</v>
      </c>
      <c r="K100" s="6">
        <f>'Baseball Card Page - All Season'!M533</f>
        <v>0</v>
      </c>
      <c r="L100" s="6">
        <f>'Baseball Card Page - All Season'!N533</f>
        <v>0.5</v>
      </c>
    </row>
    <row r="101" spans="1:12" ht="15" customHeight="1" x14ac:dyDescent="0.15">
      <c r="A101" s="147" t="s">
        <v>183</v>
      </c>
      <c r="B101" s="6">
        <f>'2018 Field of Dreamers - 2018 -'!C61</f>
        <v>19</v>
      </c>
      <c r="C101" s="6">
        <f>'2018 Field of Dreamers - 2018 -'!D61</f>
        <v>12</v>
      </c>
      <c r="D101" s="6">
        <f>'2018 Field of Dreamers - 2018 -'!E61</f>
        <v>0.63157894736842102</v>
      </c>
      <c r="E101" s="6">
        <f>'2018 Field of Dreamers - 2018 -'!F61</f>
        <v>12</v>
      </c>
      <c r="F101" s="6">
        <f>'2018 Field of Dreamers - 2018 -'!G61</f>
        <v>0</v>
      </c>
      <c r="G101" s="6">
        <f>'2018 Field of Dreamers - 2018 -'!H61</f>
        <v>0</v>
      </c>
      <c r="H101" s="6">
        <f>'2018 Field of Dreamers - 2018 -'!I61</f>
        <v>0</v>
      </c>
      <c r="I101" s="6">
        <f>'2018 Field of Dreamers - 2018 -'!J61</f>
        <v>2</v>
      </c>
      <c r="J101" s="6">
        <f>'2018 Field of Dreamers - 2018 -'!K61</f>
        <v>7</v>
      </c>
      <c r="K101" s="6">
        <f>'2018 Field of Dreamers - 2018 -'!L61</f>
        <v>0</v>
      </c>
      <c r="L101" s="6">
        <f>'2018 Field of Dreamers - 2018 -'!M61</f>
        <v>0.63157894736842102</v>
      </c>
    </row>
    <row r="102" spans="1:12" ht="15" customHeight="1" x14ac:dyDescent="0.15">
      <c r="A102" s="154" t="s">
        <v>76</v>
      </c>
      <c r="B102" s="150">
        <f>'Baseball Card Page - All Season'!D86</f>
        <v>14</v>
      </c>
      <c r="C102" s="6">
        <f>'Baseball Card Page - All Season'!E86</f>
        <v>7</v>
      </c>
      <c r="D102" s="6">
        <f>'Baseball Card Page - All Season'!F86</f>
        <v>0.5</v>
      </c>
      <c r="E102" s="6">
        <f>'Baseball Card Page - All Season'!G86</f>
        <v>6</v>
      </c>
      <c r="F102" s="6">
        <f>'Baseball Card Page - All Season'!H86</f>
        <v>1</v>
      </c>
      <c r="G102" s="6">
        <f>'Baseball Card Page - All Season'!I86</f>
        <v>0</v>
      </c>
      <c r="H102" s="6">
        <f>'Baseball Card Page - All Season'!J86</f>
        <v>0</v>
      </c>
      <c r="I102" s="6">
        <f>'Baseball Card Page - All Season'!K86</f>
        <v>2</v>
      </c>
      <c r="J102" s="6">
        <f>'Baseball Card Page - All Season'!L86</f>
        <v>5</v>
      </c>
      <c r="K102" s="6">
        <f>'Baseball Card Page - All Season'!M86</f>
        <v>0.19</v>
      </c>
      <c r="L102" s="6">
        <f>'Baseball Card Page - All Season'!N86</f>
        <v>0.69</v>
      </c>
    </row>
    <row r="103" spans="1:12" ht="15" customHeight="1" x14ac:dyDescent="0.15">
      <c r="A103" s="151" t="s">
        <v>20</v>
      </c>
      <c r="B103" s="6">
        <f>'Baseball Card Page - All Season'!D244</f>
        <v>10</v>
      </c>
      <c r="C103" s="6">
        <f>'Baseball Card Page - All Season'!E244</f>
        <v>6</v>
      </c>
      <c r="D103" s="6">
        <f>'Baseball Card Page - All Season'!F244</f>
        <v>0.6</v>
      </c>
      <c r="E103" s="6">
        <f>'Baseball Card Page - All Season'!G244</f>
        <v>4</v>
      </c>
      <c r="F103" s="6">
        <f>'Baseball Card Page - All Season'!H244</f>
        <v>2</v>
      </c>
      <c r="G103" s="6">
        <f>'Baseball Card Page - All Season'!I244</f>
        <v>0</v>
      </c>
      <c r="H103" s="6">
        <f>'Baseball Card Page - All Season'!J244</f>
        <v>0</v>
      </c>
      <c r="I103" s="6">
        <f>'Baseball Card Page - All Season'!K244</f>
        <v>2</v>
      </c>
      <c r="J103" s="6">
        <f>'Baseball Card Page - All Season'!L244</f>
        <v>4</v>
      </c>
      <c r="K103" s="6">
        <f>'Baseball Card Page - All Season'!M244</f>
        <v>0.44333333333333336</v>
      </c>
      <c r="L103" s="6">
        <f>'Baseball Card Page - All Season'!N244</f>
        <v>1.0433333333333334</v>
      </c>
    </row>
    <row r="104" spans="1:12" ht="15" customHeight="1" x14ac:dyDescent="0.15">
      <c r="A104" s="148" t="s">
        <v>191</v>
      </c>
      <c r="B104" s="31">
        <f>'2018 Field of Dreamers - 2018 -'!C71</f>
        <v>7</v>
      </c>
      <c r="C104" s="31">
        <f>'2018 Field of Dreamers - 2018 -'!D71</f>
        <v>6</v>
      </c>
      <c r="D104" s="46">
        <f>'2018 Field of Dreamers - 2018 -'!E71</f>
        <v>0.8571428571428571</v>
      </c>
      <c r="E104" s="31">
        <f>'2018 Field of Dreamers - 2018 -'!F71</f>
        <v>4</v>
      </c>
      <c r="F104" s="31">
        <f>'2018 Field of Dreamers - 2018 -'!G71</f>
        <v>2</v>
      </c>
      <c r="G104" s="31">
        <f>'2018 Field of Dreamers - 2018 -'!H71</f>
        <v>0</v>
      </c>
      <c r="H104" s="31">
        <f>'2018 Field of Dreamers - 2018 -'!I71</f>
        <v>0</v>
      </c>
      <c r="I104" s="31">
        <f>'2018 Field of Dreamers - 2018 -'!J71</f>
        <v>2</v>
      </c>
      <c r="J104" s="31">
        <f>'2018 Field of Dreamers - 2018 -'!K71</f>
        <v>3</v>
      </c>
      <c r="K104" s="46">
        <f>'2018 Field of Dreamers - 2018 -'!L71</f>
        <v>0.4443333333333333</v>
      </c>
      <c r="L104" s="46">
        <f>'2018 Field of Dreamers - 2018 -'!M71</f>
        <v>1.3014761904761905</v>
      </c>
    </row>
    <row r="105" spans="1:12" ht="15" customHeight="1" x14ac:dyDescent="0.15">
      <c r="A105" s="25" t="s">
        <v>28</v>
      </c>
      <c r="B105" s="6">
        <f>'Baseball Card Page - All Season'!D252</f>
        <v>7</v>
      </c>
      <c r="C105" s="6">
        <f>'Baseball Card Page - All Season'!E252</f>
        <v>5</v>
      </c>
      <c r="D105" s="6">
        <f>'Baseball Card Page - All Season'!F252</f>
        <v>0.7142857142857143</v>
      </c>
      <c r="E105" s="6">
        <f>'Baseball Card Page - All Season'!G252</f>
        <v>5</v>
      </c>
      <c r="F105" s="6">
        <f>'Baseball Card Page - All Season'!H252</f>
        <v>0</v>
      </c>
      <c r="G105" s="6">
        <f>'Baseball Card Page - All Season'!I252</f>
        <v>0</v>
      </c>
      <c r="H105" s="6">
        <f>'Baseball Card Page - All Season'!J252</f>
        <v>0</v>
      </c>
      <c r="I105" s="6">
        <f>'Baseball Card Page - All Season'!K252</f>
        <v>2</v>
      </c>
      <c r="J105" s="6">
        <f>'Baseball Card Page - All Season'!L252</f>
        <v>3</v>
      </c>
      <c r="K105" s="6">
        <f>'Baseball Card Page - All Season'!M252</f>
        <v>0</v>
      </c>
      <c r="L105" s="6">
        <f>'Baseball Card Page - All Season'!N252</f>
        <v>0.7142857142857143</v>
      </c>
    </row>
    <row r="106" spans="1:12" ht="15" customHeight="1" x14ac:dyDescent="0.15">
      <c r="A106" s="152" t="s">
        <v>185</v>
      </c>
      <c r="B106" s="6">
        <f>'2018 Field of Dreamers - 2018 -'!C64</f>
        <v>8</v>
      </c>
      <c r="C106" s="6">
        <f>'2018 Field of Dreamers - 2018 -'!D64</f>
        <v>3</v>
      </c>
      <c r="D106" s="6">
        <f>'2018 Field of Dreamers - 2018 -'!E64</f>
        <v>0.375</v>
      </c>
      <c r="E106" s="6">
        <f>'2018 Field of Dreamers - 2018 -'!F64</f>
        <v>3</v>
      </c>
      <c r="F106" s="6">
        <f>'2018 Field of Dreamers - 2018 -'!G64</f>
        <v>0</v>
      </c>
      <c r="G106" s="6">
        <f>'2018 Field of Dreamers - 2018 -'!H64</f>
        <v>0</v>
      </c>
      <c r="H106" s="6">
        <f>'2018 Field of Dreamers - 2018 -'!I64</f>
        <v>0</v>
      </c>
      <c r="I106" s="6">
        <f>'2018 Field of Dreamers - 2018 -'!J64</f>
        <v>2</v>
      </c>
      <c r="J106" s="6">
        <f>'2018 Field of Dreamers - 2018 -'!K64</f>
        <v>3</v>
      </c>
      <c r="K106" s="6">
        <f>'2018 Field of Dreamers - 2018 -'!L64</f>
        <v>0</v>
      </c>
      <c r="L106" s="6">
        <f>'2018 Field of Dreamers - 2018 -'!M64</f>
        <v>0.375</v>
      </c>
    </row>
    <row r="107" spans="1:12" ht="15" customHeight="1" x14ac:dyDescent="0.15">
      <c r="A107" s="122" t="s">
        <v>41</v>
      </c>
      <c r="B107" s="150">
        <f>'Baseball Card Page - All Season'!D270</f>
        <v>14</v>
      </c>
      <c r="C107" s="6">
        <f>'Baseball Card Page - All Season'!E270</f>
        <v>4</v>
      </c>
      <c r="D107" s="6">
        <f>'Baseball Card Page - All Season'!F270</f>
        <v>0.2857142857142857</v>
      </c>
      <c r="E107" s="6">
        <f>'Baseball Card Page - All Season'!G270</f>
        <v>4</v>
      </c>
      <c r="F107" s="6">
        <f>'Baseball Card Page - All Season'!H270</f>
        <v>0</v>
      </c>
      <c r="G107" s="6">
        <f>'Baseball Card Page - All Season'!I270</f>
        <v>0</v>
      </c>
      <c r="H107" s="6">
        <f>'Baseball Card Page - All Season'!J270</f>
        <v>0</v>
      </c>
      <c r="I107" s="6">
        <f>'Baseball Card Page - All Season'!K270</f>
        <v>2</v>
      </c>
      <c r="J107" s="6">
        <f>'Baseball Card Page - All Season'!L270</f>
        <v>2</v>
      </c>
      <c r="K107" s="6">
        <f>'Baseball Card Page - All Season'!M270</f>
        <v>0</v>
      </c>
      <c r="L107" s="6">
        <f>'Baseball Card Page - All Season'!N270</f>
        <v>0.2857142857142857</v>
      </c>
    </row>
    <row r="108" spans="1:12" ht="15" customHeight="1" x14ac:dyDescent="0.15">
      <c r="A108" s="151" t="s">
        <v>134</v>
      </c>
      <c r="B108" s="6">
        <f>'Baseball Card Page - All Season'!D147</f>
        <v>9</v>
      </c>
      <c r="C108" s="6">
        <f>'Baseball Card Page - All Season'!E147</f>
        <v>0</v>
      </c>
      <c r="D108" s="6">
        <f>'Baseball Card Page - All Season'!F299</f>
        <v>0</v>
      </c>
      <c r="E108" s="6">
        <f>'Baseball Card Page - All Season'!G147</f>
        <v>0</v>
      </c>
      <c r="F108" s="6">
        <f>'Baseball Card Page - All Season'!H147</f>
        <v>0</v>
      </c>
      <c r="G108" s="6">
        <f>'Baseball Card Page - All Season'!I147</f>
        <v>0</v>
      </c>
      <c r="H108" s="6">
        <f>'Baseball Card Page - All Season'!J147</f>
        <v>0</v>
      </c>
      <c r="I108" s="6">
        <f>'Baseball Card Page - All Season'!K147</f>
        <v>2</v>
      </c>
      <c r="J108" s="6">
        <f>'Baseball Card Page - All Season'!L147</f>
        <v>1</v>
      </c>
      <c r="K108" s="47" t="e">
        <f>'Baseball Card Page - All Season'!M147</f>
        <v>#DIV/0!</v>
      </c>
      <c r="L108" s="47" t="e">
        <f>'Baseball Card Page - All Season'!N147</f>
        <v>#DIV/0!</v>
      </c>
    </row>
    <row r="109" spans="1:12" ht="15" customHeight="1" x14ac:dyDescent="0.15">
      <c r="A109" s="148" t="s">
        <v>195</v>
      </c>
      <c r="B109" s="6">
        <f>'2018 Field of Dreamers - 2018 -'!C75</f>
        <v>3</v>
      </c>
      <c r="C109" s="6">
        <f>'2018 Field of Dreamers - 2018 -'!D75</f>
        <v>1</v>
      </c>
      <c r="D109" s="46">
        <f>'2018 Field of Dreamers - 2018 -'!E75</f>
        <v>0.33333333333333331</v>
      </c>
      <c r="E109" s="6">
        <f>'2018 Field of Dreamers - 2018 -'!F75</f>
        <v>0</v>
      </c>
      <c r="F109" s="6">
        <f>'2018 Field of Dreamers - 2018 -'!G75</f>
        <v>1</v>
      </c>
      <c r="G109" s="6">
        <f>'2018 Field of Dreamers - 2018 -'!H75</f>
        <v>0</v>
      </c>
      <c r="H109" s="6">
        <f>'2018 Field of Dreamers - 2018 -'!I75</f>
        <v>0</v>
      </c>
      <c r="I109" s="6">
        <f>'2018 Field of Dreamers - 2018 -'!J75</f>
        <v>2</v>
      </c>
      <c r="J109" s="6">
        <f>'2018 Field of Dreamers - 2018 -'!K75</f>
        <v>0</v>
      </c>
      <c r="K109" s="6">
        <f>'2018 Field of Dreamers - 2018 -'!L75</f>
        <v>1.333</v>
      </c>
      <c r="L109" s="46">
        <f>'2018 Field of Dreamers - 2018 -'!M75</f>
        <v>1.6663333333333332</v>
      </c>
    </row>
    <row r="110" spans="1:12" ht="15" customHeight="1" x14ac:dyDescent="0.15">
      <c r="A110" s="25" t="s">
        <v>71</v>
      </c>
      <c r="B110" s="6">
        <f>'Baseball Card Page - All Season'!D171</f>
        <v>15</v>
      </c>
      <c r="C110" s="6">
        <f>'Baseball Card Page - All Season'!E171</f>
        <v>10</v>
      </c>
      <c r="D110" s="6">
        <f>'Baseball Card Page - All Season'!F171</f>
        <v>0.66666666666666663</v>
      </c>
      <c r="E110" s="6">
        <f>'Baseball Card Page - All Season'!G171</f>
        <v>8</v>
      </c>
      <c r="F110" s="6">
        <f>'Baseball Card Page - All Season'!H171</f>
        <v>2</v>
      </c>
      <c r="G110" s="6">
        <f>'Baseball Card Page - All Season'!I171</f>
        <v>0</v>
      </c>
      <c r="H110" s="6">
        <f>'Baseball Card Page - All Season'!J171</f>
        <v>0</v>
      </c>
      <c r="I110" s="6">
        <f>'Baseball Card Page - All Season'!K171</f>
        <v>1</v>
      </c>
      <c r="J110" s="6">
        <f>'Baseball Card Page - All Season'!L171</f>
        <v>5</v>
      </c>
      <c r="K110" s="6">
        <f>'Baseball Card Page - All Season'!M171</f>
        <v>0.26600000000000001</v>
      </c>
      <c r="L110" s="6">
        <f>'Baseball Card Page - All Season'!N171</f>
        <v>0.93266666666666664</v>
      </c>
    </row>
    <row r="111" spans="1:12" ht="15" customHeight="1" x14ac:dyDescent="0.15">
      <c r="A111" s="147" t="s">
        <v>180</v>
      </c>
      <c r="B111" s="6">
        <f>'Baseball Card Page - All Season'!D503</f>
        <v>12</v>
      </c>
      <c r="C111" s="6">
        <f>'Baseball Card Page - All Season'!E503</f>
        <v>8</v>
      </c>
      <c r="D111" s="6">
        <f>'Baseball Card Page - All Season'!F503</f>
        <v>0.66666666666666663</v>
      </c>
      <c r="E111" s="6">
        <f>'Baseball Card Page - All Season'!G503</f>
        <v>8</v>
      </c>
      <c r="F111" s="6">
        <f>'Baseball Card Page - All Season'!H503</f>
        <v>0</v>
      </c>
      <c r="G111" s="6">
        <f>'Baseball Card Page - All Season'!I503</f>
        <v>0</v>
      </c>
      <c r="H111" s="6">
        <f>'Baseball Card Page - All Season'!J503</f>
        <v>0</v>
      </c>
      <c r="I111" s="6">
        <f>'Baseball Card Page - All Season'!K503</f>
        <v>1</v>
      </c>
      <c r="J111" s="6">
        <f>'Baseball Card Page - All Season'!L503</f>
        <v>5</v>
      </c>
      <c r="K111" s="6">
        <f>'Baseball Card Page - All Season'!M503</f>
        <v>0</v>
      </c>
      <c r="L111" s="6">
        <f>'Baseball Card Page - All Season'!N503</f>
        <v>0.66666666666666663</v>
      </c>
    </row>
    <row r="112" spans="1:12" ht="15" customHeight="1" x14ac:dyDescent="0.15">
      <c r="A112" s="147" t="s">
        <v>186</v>
      </c>
      <c r="B112" s="6">
        <f>'2018 Field of Dreamers - 2018 -'!C65</f>
        <v>4</v>
      </c>
      <c r="C112" s="6">
        <f>'2018 Field of Dreamers - 2018 -'!D65</f>
        <v>3</v>
      </c>
      <c r="D112" s="6">
        <f>'2018 Field of Dreamers - 2018 -'!E65</f>
        <v>0.75</v>
      </c>
      <c r="E112" s="6">
        <f>'2018 Field of Dreamers - 2018 -'!F65</f>
        <v>1</v>
      </c>
      <c r="F112" s="6">
        <f>'2018 Field of Dreamers - 2018 -'!G65</f>
        <v>2</v>
      </c>
      <c r="G112" s="6">
        <f>'2018 Field of Dreamers - 2018 -'!H65</f>
        <v>0</v>
      </c>
      <c r="H112" s="6">
        <f>'2018 Field of Dreamers - 2018 -'!I65</f>
        <v>0</v>
      </c>
      <c r="I112" s="6">
        <f>'2018 Field of Dreamers - 2018 -'!J65</f>
        <v>1</v>
      </c>
      <c r="J112" s="6">
        <f>'2018 Field of Dreamers - 2018 -'!K65</f>
        <v>3</v>
      </c>
      <c r="K112" s="6">
        <f>'2018 Field of Dreamers - 2018 -'!L65</f>
        <v>0.8886666666666666</v>
      </c>
      <c r="L112" s="6">
        <f>'2018 Field of Dreamers - 2018 -'!M65</f>
        <v>1.6386666666666665</v>
      </c>
    </row>
    <row r="113" spans="1:12" ht="15" customHeight="1" x14ac:dyDescent="0.15">
      <c r="A113" s="25" t="s">
        <v>97</v>
      </c>
      <c r="B113" s="6">
        <f>'Baseball Card Page - All Season'!D446</f>
        <v>4</v>
      </c>
      <c r="C113" s="6">
        <f>'Baseball Card Page - All Season'!E446</f>
        <v>4</v>
      </c>
      <c r="D113" s="6">
        <f>'Baseball Card Page - All Season'!F446</f>
        <v>1</v>
      </c>
      <c r="E113" s="6">
        <f>'Baseball Card Page - All Season'!G446</f>
        <v>1</v>
      </c>
      <c r="F113" s="6">
        <f>'Baseball Card Page - All Season'!H446</f>
        <v>3</v>
      </c>
      <c r="G113" s="6">
        <f>'Baseball Card Page - All Season'!I446</f>
        <v>0</v>
      </c>
      <c r="H113" s="6">
        <f>'Baseball Card Page - All Season'!J446</f>
        <v>0</v>
      </c>
      <c r="I113" s="6">
        <f>'Baseball Card Page - All Season'!K446</f>
        <v>1</v>
      </c>
      <c r="J113" s="6">
        <f>'Baseball Card Page - All Season'!L446</f>
        <v>2</v>
      </c>
      <c r="K113" s="6">
        <f>'Baseball Card Page - All Season'!M446</f>
        <v>0.99750000000000005</v>
      </c>
      <c r="L113" s="6">
        <f>'Baseball Card Page - All Season'!N446</f>
        <v>1.9975000000000001</v>
      </c>
    </row>
    <row r="114" spans="1:12" ht="15" customHeight="1" x14ac:dyDescent="0.15">
      <c r="A114" s="148" t="s">
        <v>196</v>
      </c>
      <c r="B114" s="6">
        <f>'2018 Field of Dreamers - 2018 -'!C76</f>
        <v>9</v>
      </c>
      <c r="C114" s="6">
        <f>'2018 Field of Dreamers - 2018 -'!D76</f>
        <v>6</v>
      </c>
      <c r="D114" s="46">
        <f>'2018 Field of Dreamers - 2018 -'!E76</f>
        <v>0.66666666666666663</v>
      </c>
      <c r="E114" s="6">
        <f>'2018 Field of Dreamers - 2018 -'!F76</f>
        <v>6</v>
      </c>
      <c r="F114" s="6">
        <f>'2018 Field of Dreamers - 2018 -'!G76</f>
        <v>0</v>
      </c>
      <c r="G114" s="6">
        <f>'2018 Field of Dreamers - 2018 -'!H76</f>
        <v>0</v>
      </c>
      <c r="H114" s="6">
        <f>'2018 Field of Dreamers - 2018 -'!I76</f>
        <v>0</v>
      </c>
      <c r="I114" s="6">
        <f>'2018 Field of Dreamers - 2018 -'!J76</f>
        <v>1</v>
      </c>
      <c r="J114" s="6">
        <f>'2018 Field of Dreamers - 2018 -'!K76</f>
        <v>2</v>
      </c>
      <c r="K114" s="46">
        <f>'2018 Field of Dreamers - 2018 -'!L76</f>
        <v>0</v>
      </c>
      <c r="L114" s="46">
        <f>'2018 Field of Dreamers - 2018 -'!M76</f>
        <v>0.66666666666666663</v>
      </c>
    </row>
    <row r="115" spans="1:12" ht="15" customHeight="1" x14ac:dyDescent="0.15">
      <c r="A115" s="154" t="s">
        <v>24</v>
      </c>
      <c r="B115" s="150">
        <f>'Baseball Card Page - All Season'!D460</f>
        <v>5</v>
      </c>
      <c r="C115" s="6">
        <f>'Baseball Card Page - All Season'!E460</f>
        <v>4</v>
      </c>
      <c r="D115" s="6">
        <f>'Baseball Card Page - All Season'!F460</f>
        <v>0.8</v>
      </c>
      <c r="E115" s="6">
        <f>'Baseball Card Page - All Season'!G460</f>
        <v>4</v>
      </c>
      <c r="F115" s="6">
        <f>'Baseball Card Page - All Season'!H460</f>
        <v>0</v>
      </c>
      <c r="G115" s="6">
        <f>'Baseball Card Page - All Season'!I460</f>
        <v>0</v>
      </c>
      <c r="H115" s="6">
        <f>'Baseball Card Page - All Season'!J460</f>
        <v>0</v>
      </c>
      <c r="I115" s="6">
        <f>'Baseball Card Page - All Season'!K460</f>
        <v>1</v>
      </c>
      <c r="J115" s="6">
        <f>'Baseball Card Page - All Season'!L460</f>
        <v>2</v>
      </c>
      <c r="K115" s="6">
        <f>'Baseball Card Page - All Season'!M460</f>
        <v>0</v>
      </c>
      <c r="L115" s="6">
        <f>'Baseball Card Page - All Season'!N460</f>
        <v>0.8</v>
      </c>
    </row>
    <row r="116" spans="1:12" ht="15" customHeight="1" x14ac:dyDescent="0.15">
      <c r="A116" s="151" t="s">
        <v>32</v>
      </c>
      <c r="B116" s="6">
        <f>'Baseball Card Page - All Season'!D324</f>
        <v>7</v>
      </c>
      <c r="C116" s="6">
        <f>'Baseball Card Page - All Season'!E324</f>
        <v>4</v>
      </c>
      <c r="D116" s="6">
        <f>'Baseball Card Page - All Season'!F324</f>
        <v>0.5714285714285714</v>
      </c>
      <c r="E116" s="6">
        <f>'Baseball Card Page - All Season'!G324</f>
        <v>4</v>
      </c>
      <c r="F116" s="6">
        <f>'Baseball Card Page - All Season'!H324</f>
        <v>0</v>
      </c>
      <c r="G116" s="6">
        <f>'Baseball Card Page - All Season'!I324</f>
        <v>0</v>
      </c>
      <c r="H116" s="6">
        <f>'Baseball Card Page - All Season'!J324</f>
        <v>0</v>
      </c>
      <c r="I116" s="6">
        <f>'Baseball Card Page - All Season'!K324</f>
        <v>1</v>
      </c>
      <c r="J116" s="6">
        <f>'Baseball Card Page - All Season'!L324</f>
        <v>2</v>
      </c>
      <c r="K116" s="6">
        <f>'Baseball Card Page - All Season'!M324</f>
        <v>0</v>
      </c>
      <c r="L116" s="6">
        <f>'Baseball Card Page - All Season'!N324</f>
        <v>0.5714285714285714</v>
      </c>
    </row>
    <row r="117" spans="1:12" ht="15" customHeight="1" x14ac:dyDescent="0.15">
      <c r="A117" s="152" t="s">
        <v>188</v>
      </c>
      <c r="B117" s="6">
        <f>'2018 Field of Dreamers - 2018 -'!C67</f>
        <v>3</v>
      </c>
      <c r="C117" s="6">
        <f>'2018 Field of Dreamers - 2018 -'!D67</f>
        <v>2</v>
      </c>
      <c r="D117" s="6">
        <f>'2018 Field of Dreamers - 2018 -'!E67</f>
        <v>0.66666666666666663</v>
      </c>
      <c r="E117" s="6">
        <f>'2018 Field of Dreamers - 2018 -'!F67</f>
        <v>2</v>
      </c>
      <c r="F117" s="6">
        <f>'2018 Field of Dreamers - 2018 -'!G67</f>
        <v>0</v>
      </c>
      <c r="G117" s="6">
        <f>'2018 Field of Dreamers - 2018 -'!H67</f>
        <v>0</v>
      </c>
      <c r="H117" s="6">
        <f>'2018 Field of Dreamers - 2018 -'!I67</f>
        <v>0</v>
      </c>
      <c r="I117" s="6">
        <f>'2018 Field of Dreamers - 2018 -'!J67</f>
        <v>1</v>
      </c>
      <c r="J117" s="6">
        <f>'2018 Field of Dreamers - 2018 -'!K67</f>
        <v>2</v>
      </c>
      <c r="K117" s="6">
        <f>'2018 Field of Dreamers - 2018 -'!L67</f>
        <v>0</v>
      </c>
      <c r="L117" s="6">
        <f>'2018 Field of Dreamers - 2018 -'!M67</f>
        <v>0.66666666666666663</v>
      </c>
    </row>
    <row r="118" spans="1:12" ht="15" customHeight="1" x14ac:dyDescent="0.15">
      <c r="A118" s="122" t="s">
        <v>103</v>
      </c>
      <c r="B118" s="150">
        <f>'Baseball Card Page - All Season'!D68</f>
        <v>3</v>
      </c>
      <c r="C118" s="6">
        <f>'Baseball Card Page - All Season'!E68</f>
        <v>2</v>
      </c>
      <c r="D118" s="6">
        <f>'Baseball Card Page - All Season'!F68</f>
        <v>0.66666666666666663</v>
      </c>
      <c r="E118" s="6">
        <f>'Baseball Card Page - All Season'!G68</f>
        <v>2</v>
      </c>
      <c r="F118" s="6">
        <f>'Baseball Card Page - All Season'!H68</f>
        <v>0</v>
      </c>
      <c r="G118" s="6">
        <f>'Baseball Card Page - All Season'!I68</f>
        <v>0</v>
      </c>
      <c r="H118" s="6">
        <f>'Baseball Card Page - All Season'!J68</f>
        <v>0</v>
      </c>
      <c r="I118" s="6">
        <f>'Baseball Card Page - All Season'!K68</f>
        <v>1</v>
      </c>
      <c r="J118" s="6">
        <f>'Baseball Card Page - All Season'!L68</f>
        <v>2</v>
      </c>
      <c r="K118" s="6">
        <f>'Baseball Card Page - All Season'!M68</f>
        <v>0</v>
      </c>
      <c r="L118" s="6">
        <f>'Baseball Card Page - All Season'!N68</f>
        <v>0.66666666666666663</v>
      </c>
    </row>
    <row r="119" spans="1:12" ht="15" customHeight="1" x14ac:dyDescent="0.15">
      <c r="A119" s="151" t="s">
        <v>137</v>
      </c>
      <c r="B119" s="6">
        <f>'Baseball Card Page - All Season'!D560</f>
        <v>3</v>
      </c>
      <c r="C119" s="6">
        <f>'Baseball Card Page - All Season'!E560</f>
        <v>3</v>
      </c>
      <c r="D119" s="6">
        <f>'Baseball Card Page - All Season'!F560</f>
        <v>1</v>
      </c>
      <c r="E119" s="6">
        <f>'Baseball Card Page - All Season'!G560</f>
        <v>3</v>
      </c>
      <c r="F119" s="6">
        <f>'Baseball Card Page - All Season'!H560</f>
        <v>0</v>
      </c>
      <c r="G119" s="6">
        <f>'Baseball Card Page - All Season'!I560</f>
        <v>0</v>
      </c>
      <c r="H119" s="6">
        <f>'Baseball Card Page - All Season'!J560</f>
        <v>0</v>
      </c>
      <c r="I119" s="6">
        <f>'Baseball Card Page - All Season'!K560</f>
        <v>1</v>
      </c>
      <c r="J119" s="6">
        <f>'Baseball Card Page - All Season'!L560</f>
        <v>1</v>
      </c>
      <c r="K119" s="6">
        <f>'Baseball Card Page - All Season'!M560</f>
        <v>0</v>
      </c>
      <c r="L119" s="6">
        <f>'Baseball Card Page - All Season'!N560</f>
        <v>1</v>
      </c>
    </row>
    <row r="120" spans="1:12" ht="15" customHeight="1" x14ac:dyDescent="0.15">
      <c r="A120" s="25" t="s">
        <v>199</v>
      </c>
      <c r="B120" s="6">
        <f>'Baseball Card Page - All Season'!D550</f>
        <v>3</v>
      </c>
      <c r="C120" s="6">
        <f>'Baseball Card Page - All Season'!E550</f>
        <v>2</v>
      </c>
      <c r="D120" s="6">
        <f>'Baseball Card Page - All Season'!F550</f>
        <v>0.66666666666666663</v>
      </c>
      <c r="E120" s="6">
        <f>'Baseball Card Page - All Season'!G550</f>
        <v>2</v>
      </c>
      <c r="F120" s="6">
        <f>'Baseball Card Page - All Season'!H550</f>
        <v>0</v>
      </c>
      <c r="G120" s="6">
        <f>'Baseball Card Page - All Season'!I550</f>
        <v>0</v>
      </c>
      <c r="H120" s="6">
        <f>'Baseball Card Page - All Season'!J550</f>
        <v>0</v>
      </c>
      <c r="I120" s="6">
        <f>'Baseball Card Page - All Season'!K550</f>
        <v>1</v>
      </c>
      <c r="J120" s="6">
        <f>'Baseball Card Page - All Season'!L550</f>
        <v>1</v>
      </c>
      <c r="K120" s="6">
        <f>'Baseball Card Page - All Season'!M550</f>
        <v>0</v>
      </c>
      <c r="L120" s="6">
        <f>'Baseball Card Page - All Season'!N550</f>
        <v>0.66666666666666663</v>
      </c>
    </row>
    <row r="121" spans="1:12" ht="15" customHeight="1" x14ac:dyDescent="0.15">
      <c r="A121" s="148" t="s">
        <v>192</v>
      </c>
      <c r="B121" s="31">
        <f>'2018 Field of Dreamers - 2018 -'!C72</f>
        <v>3</v>
      </c>
      <c r="C121" s="31">
        <f>'2018 Field of Dreamers - 2018 -'!D72</f>
        <v>2</v>
      </c>
      <c r="D121" s="46">
        <f>'2018 Field of Dreamers - 2018 -'!E72</f>
        <v>0.66666666666666663</v>
      </c>
      <c r="E121" s="31">
        <f>'2018 Field of Dreamers - 2018 -'!F72</f>
        <v>2</v>
      </c>
      <c r="F121" s="31">
        <f>'2018 Field of Dreamers - 2018 -'!G72</f>
        <v>0</v>
      </c>
      <c r="G121" s="31">
        <f>'2018 Field of Dreamers - 2018 -'!H72</f>
        <v>0</v>
      </c>
      <c r="H121" s="31">
        <f>'2018 Field of Dreamers - 2018 -'!I72</f>
        <v>0</v>
      </c>
      <c r="I121" s="31">
        <f>'2018 Field of Dreamers - 2018 -'!J72</f>
        <v>1</v>
      </c>
      <c r="J121" s="31">
        <f>'2018 Field of Dreamers - 2018 -'!K72</f>
        <v>1</v>
      </c>
      <c r="K121" s="46">
        <f>'2018 Field of Dreamers - 2018 -'!L72</f>
        <v>0</v>
      </c>
      <c r="L121" s="46">
        <f>'2018 Field of Dreamers - 2018 -'!M72</f>
        <v>0.66666666666666663</v>
      </c>
    </row>
    <row r="122" spans="1:12" ht="15" customHeight="1" x14ac:dyDescent="0.15">
      <c r="A122" s="25" t="s">
        <v>135</v>
      </c>
      <c r="B122" s="6">
        <f>'Baseball Card Page - All Season'!D304</f>
        <v>4</v>
      </c>
      <c r="C122" s="6">
        <f>'Baseball Card Page - All Season'!E304</f>
        <v>2</v>
      </c>
      <c r="D122" s="6">
        <f>'Baseball Card Page - All Season'!F304</f>
        <v>0.5</v>
      </c>
      <c r="E122" s="6">
        <f>'Baseball Card Page - All Season'!G304</f>
        <v>2</v>
      </c>
      <c r="F122" s="6">
        <f>'Baseball Card Page - All Season'!H304</f>
        <v>0</v>
      </c>
      <c r="G122" s="6">
        <f>'Baseball Card Page - All Season'!I304</f>
        <v>0</v>
      </c>
      <c r="H122" s="6">
        <f>'Baseball Card Page - All Season'!J304</f>
        <v>0</v>
      </c>
      <c r="I122" s="6">
        <f>'Baseball Card Page - All Season'!K304</f>
        <v>1</v>
      </c>
      <c r="J122" s="6">
        <f>'Baseball Card Page - All Season'!L304</f>
        <v>1</v>
      </c>
      <c r="K122" s="6">
        <f>'Baseball Card Page - All Season'!M304</f>
        <v>0</v>
      </c>
      <c r="L122" s="6">
        <f>'Baseball Card Page - All Season'!N304</f>
        <v>0.5</v>
      </c>
    </row>
    <row r="123" spans="1:12" ht="15" customHeight="1" x14ac:dyDescent="0.15">
      <c r="A123" s="25" t="s">
        <v>101</v>
      </c>
      <c r="B123" s="6">
        <f>'Baseball Card Page - All Season'!D19</f>
        <v>4</v>
      </c>
      <c r="C123" s="6">
        <f>'Baseball Card Page - All Season'!E19</f>
        <v>2</v>
      </c>
      <c r="D123" s="6">
        <f>'Baseball Card Page - All Season'!F19</f>
        <v>0.5</v>
      </c>
      <c r="E123" s="6">
        <f>'Baseball Card Page - All Season'!G19</f>
        <v>2</v>
      </c>
      <c r="F123" s="6">
        <f>'Baseball Card Page - All Season'!H19</f>
        <v>0</v>
      </c>
      <c r="G123" s="6">
        <f>'Baseball Card Page - All Season'!I19</f>
        <v>0</v>
      </c>
      <c r="H123" s="6">
        <f>'Baseball Card Page - All Season'!J19</f>
        <v>0</v>
      </c>
      <c r="I123" s="6">
        <f>'Baseball Card Page - All Season'!K19</f>
        <v>1</v>
      </c>
      <c r="J123" s="6">
        <f>'Baseball Card Page - All Season'!L19</f>
        <v>1</v>
      </c>
      <c r="K123" s="6">
        <f>'Baseball Card Page - All Season'!M19</f>
        <v>0</v>
      </c>
      <c r="L123" s="6">
        <f>'Baseball Card Page - All Season'!N19</f>
        <v>0.5</v>
      </c>
    </row>
    <row r="124" spans="1:12" ht="15" customHeight="1" x14ac:dyDescent="0.15">
      <c r="A124" s="25" t="s">
        <v>31</v>
      </c>
      <c r="B124" s="6">
        <f>'Baseball Card Page - All Season'!D47</f>
        <v>11</v>
      </c>
      <c r="C124" s="6">
        <f>'Baseball Card Page - All Season'!E47</f>
        <v>7</v>
      </c>
      <c r="D124" s="6">
        <f>'Baseball Card Page - All Season'!F47</f>
        <v>0.63636363636363635</v>
      </c>
      <c r="E124" s="6">
        <f>'Baseball Card Page - All Season'!G47</f>
        <v>7</v>
      </c>
      <c r="F124" s="6">
        <f>'Baseball Card Page - All Season'!H47</f>
        <v>0</v>
      </c>
      <c r="G124" s="6">
        <f>'Baseball Card Page - All Season'!I47</f>
        <v>0</v>
      </c>
      <c r="H124" s="6">
        <f>'Baseball Card Page - All Season'!J47</f>
        <v>0</v>
      </c>
      <c r="I124" s="6">
        <f>'Baseball Card Page - All Season'!K47</f>
        <v>1</v>
      </c>
      <c r="J124" s="6">
        <f>'Baseball Card Page - All Season'!L47</f>
        <v>0</v>
      </c>
      <c r="K124" s="6">
        <f>'Baseball Card Page - All Season'!M47</f>
        <v>0</v>
      </c>
      <c r="L124" s="6">
        <f>'Baseball Card Page - All Season'!N47</f>
        <v>0.63636363636363635</v>
      </c>
    </row>
    <row r="125" spans="1:12" ht="15" customHeight="1" x14ac:dyDescent="0.15">
      <c r="A125" s="25" t="s">
        <v>216</v>
      </c>
      <c r="B125" s="6">
        <f>'Baseball Card Page - All Season'!D223</f>
        <v>3</v>
      </c>
      <c r="C125" s="6">
        <f>'Baseball Card Page - All Season'!E223</f>
        <v>2</v>
      </c>
      <c r="D125" s="6">
        <f>'Baseball Card Page - All Season'!F223</f>
        <v>0.66666666666666663</v>
      </c>
      <c r="E125" s="6">
        <f>'Baseball Card Page - All Season'!G223</f>
        <v>2</v>
      </c>
      <c r="F125" s="6">
        <f>'Baseball Card Page - All Season'!H223</f>
        <v>0</v>
      </c>
      <c r="G125" s="6">
        <f>'Baseball Card Page - All Season'!I223</f>
        <v>0</v>
      </c>
      <c r="H125" s="6">
        <f>'Baseball Card Page - All Season'!J223</f>
        <v>0</v>
      </c>
      <c r="I125" s="6">
        <f>'Baseball Card Page - All Season'!K223</f>
        <v>1</v>
      </c>
      <c r="J125" s="6">
        <f>'Baseball Card Page - All Season'!L223</f>
        <v>0</v>
      </c>
      <c r="K125" s="6">
        <f>'Baseball Card Page - All Season'!M223</f>
        <v>0</v>
      </c>
      <c r="L125" s="6">
        <f>'Baseball Card Page - All Season'!N223</f>
        <v>0.66666666666666663</v>
      </c>
    </row>
    <row r="126" spans="1:12" ht="15" customHeight="1" x14ac:dyDescent="0.15">
      <c r="A126" s="25" t="s">
        <v>42</v>
      </c>
      <c r="B126" s="6">
        <f>'Baseball Card Page - All Season'!D295</f>
        <v>5</v>
      </c>
      <c r="C126" s="6">
        <f>'Baseball Card Page - All Season'!E295</f>
        <v>0</v>
      </c>
      <c r="D126" s="6">
        <f>'Baseball Card Page - All Season'!F295</f>
        <v>0</v>
      </c>
      <c r="E126" s="6">
        <f>'Baseball Card Page - All Season'!G295</f>
        <v>0</v>
      </c>
      <c r="F126" s="6">
        <f>'Baseball Card Page - All Season'!H295</f>
        <v>0</v>
      </c>
      <c r="G126" s="6">
        <f>'Baseball Card Page - All Season'!I295</f>
        <v>0</v>
      </c>
      <c r="H126" s="6">
        <f>'Baseball Card Page - All Season'!J295</f>
        <v>0</v>
      </c>
      <c r="I126" s="6">
        <f>'Baseball Card Page - All Season'!K295</f>
        <v>1</v>
      </c>
      <c r="J126" s="6">
        <f>'Baseball Card Page - All Season'!L295</f>
        <v>0</v>
      </c>
      <c r="K126" s="47" t="e">
        <f>'Baseball Card Page - All Season'!M295</f>
        <v>#DIV/0!</v>
      </c>
      <c r="L126" s="47" t="e">
        <f>'Baseball Card Page - All Season'!N295</f>
        <v>#DIV/0!</v>
      </c>
    </row>
    <row r="127" spans="1:12" ht="15" customHeight="1" x14ac:dyDescent="0.15">
      <c r="A127" s="148" t="s">
        <v>184</v>
      </c>
      <c r="B127" s="6">
        <f>'2018 Field of Dreamers - 2018 -'!C63</f>
        <v>4</v>
      </c>
      <c r="C127" s="6">
        <f>'2018 Field of Dreamers - 2018 -'!D63</f>
        <v>2</v>
      </c>
      <c r="D127" s="6">
        <f>'2018 Field of Dreamers - 2018 -'!E63</f>
        <v>0.5</v>
      </c>
      <c r="E127" s="6">
        <f>'2018 Field of Dreamers - 2018 -'!F63</f>
        <v>1</v>
      </c>
      <c r="F127" s="6">
        <f>'2018 Field of Dreamers - 2018 -'!G63</f>
        <v>1</v>
      </c>
      <c r="G127" s="6">
        <f>'2018 Field of Dreamers - 2018 -'!H63</f>
        <v>0</v>
      </c>
      <c r="H127" s="6">
        <f>'2018 Field of Dreamers - 2018 -'!I63</f>
        <v>0</v>
      </c>
      <c r="I127" s="6">
        <f>'2018 Field of Dreamers - 2018 -'!J63</f>
        <v>0</v>
      </c>
      <c r="J127" s="6">
        <f>'2018 Field of Dreamers - 2018 -'!K63</f>
        <v>2</v>
      </c>
      <c r="K127" s="6">
        <f>'2018 Field of Dreamers - 2018 -'!L63</f>
        <v>0.66649999999999998</v>
      </c>
      <c r="L127" s="6">
        <f>'2018 Field of Dreamers - 2018 -'!M63</f>
        <v>1.1665000000000001</v>
      </c>
    </row>
    <row r="128" spans="1:12" ht="15" customHeight="1" x14ac:dyDescent="0.15">
      <c r="A128" s="154" t="s">
        <v>98</v>
      </c>
      <c r="B128" s="150">
        <f>'Baseball Card Page - All Season'!D71</f>
        <v>4</v>
      </c>
      <c r="C128" s="6">
        <f>'Baseball Card Page - All Season'!E71</f>
        <v>3</v>
      </c>
      <c r="D128" s="6">
        <f>'Baseball Card Page - All Season'!F71</f>
        <v>0.75</v>
      </c>
      <c r="E128" s="6">
        <f>'Baseball Card Page - All Season'!G71</f>
        <v>3</v>
      </c>
      <c r="F128" s="6">
        <f>'Baseball Card Page - All Season'!H71</f>
        <v>0</v>
      </c>
      <c r="G128" s="6">
        <f>'Baseball Card Page - All Season'!I71</f>
        <v>0</v>
      </c>
      <c r="H128" s="6">
        <f>'Baseball Card Page - All Season'!J71</f>
        <v>0</v>
      </c>
      <c r="I128" s="6">
        <f>'Baseball Card Page - All Season'!K71</f>
        <v>0</v>
      </c>
      <c r="J128" s="6">
        <f>'Baseball Card Page - All Season'!L71</f>
        <v>2</v>
      </c>
      <c r="K128" s="6">
        <f>'Baseball Card Page - All Season'!M71</f>
        <v>0</v>
      </c>
      <c r="L128" s="6">
        <f>'Baseball Card Page - All Season'!N71</f>
        <v>0.75</v>
      </c>
    </row>
    <row r="129" spans="1:12" ht="15" customHeight="1" x14ac:dyDescent="0.15">
      <c r="A129" s="151" t="s">
        <v>33</v>
      </c>
      <c r="B129" s="6">
        <f>'Baseball Card Page - All Season'!D189</f>
        <v>10</v>
      </c>
      <c r="C129" s="6">
        <f>'Baseball Card Page - All Season'!E189</f>
        <v>4</v>
      </c>
      <c r="D129" s="6">
        <f>'Baseball Card Page - All Season'!F189</f>
        <v>0.4</v>
      </c>
      <c r="E129" s="6">
        <f>'Baseball Card Page - All Season'!G189</f>
        <v>4</v>
      </c>
      <c r="F129" s="6">
        <f>'Baseball Card Page - All Season'!H189</f>
        <v>0</v>
      </c>
      <c r="G129" s="6">
        <f>'Baseball Card Page - All Season'!I189</f>
        <v>0</v>
      </c>
      <c r="H129" s="6">
        <f>'Baseball Card Page - All Season'!J189</f>
        <v>0</v>
      </c>
      <c r="I129" s="6">
        <f>'Baseball Card Page - All Season'!K189</f>
        <v>0</v>
      </c>
      <c r="J129" s="6">
        <f>'Baseball Card Page - All Season'!L189</f>
        <v>1</v>
      </c>
      <c r="K129" s="6">
        <f>'Baseball Card Page - All Season'!M189</f>
        <v>0</v>
      </c>
      <c r="L129" s="6">
        <f>'Baseball Card Page - All Season'!N189</f>
        <v>0.4</v>
      </c>
    </row>
    <row r="130" spans="1:12" ht="15" customHeight="1" x14ac:dyDescent="0.15">
      <c r="A130" s="25" t="s">
        <v>138</v>
      </c>
      <c r="B130" s="6">
        <f>'Baseball Card Page - All Season'!D477</f>
        <v>3</v>
      </c>
      <c r="C130" s="6">
        <f>'Baseball Card Page - All Season'!E477</f>
        <v>2</v>
      </c>
      <c r="D130" s="6">
        <f>'Baseball Card Page - All Season'!F477</f>
        <v>0.66666666666666663</v>
      </c>
      <c r="E130" s="6">
        <f>'Baseball Card Page - All Season'!G477</f>
        <v>2</v>
      </c>
      <c r="F130" s="6">
        <f>'Baseball Card Page - All Season'!H477</f>
        <v>0</v>
      </c>
      <c r="G130" s="6">
        <f>'Baseball Card Page - All Season'!I477</f>
        <v>0</v>
      </c>
      <c r="H130" s="6">
        <f>'Baseball Card Page - All Season'!J477</f>
        <v>0</v>
      </c>
      <c r="I130" s="6">
        <f>'Baseball Card Page - All Season'!K477</f>
        <v>0</v>
      </c>
      <c r="J130" s="6">
        <f>'Baseball Card Page - All Season'!L477</f>
        <v>1</v>
      </c>
      <c r="K130" s="6">
        <f>'Baseball Card Page - All Season'!M477</f>
        <v>0</v>
      </c>
      <c r="L130" s="6">
        <f>'Baseball Card Page - All Season'!N477</f>
        <v>0.66666666666666663</v>
      </c>
    </row>
    <row r="131" spans="1:12" ht="15" customHeight="1" x14ac:dyDescent="0.15">
      <c r="A131" s="25" t="s">
        <v>35</v>
      </c>
      <c r="B131" s="6">
        <f>'Baseball Card Page - All Season'!D298</f>
        <v>3</v>
      </c>
      <c r="C131" s="6">
        <f>'Baseball Card Page - All Season'!E298</f>
        <v>1</v>
      </c>
      <c r="D131" s="6">
        <f>'Baseball Card Page - All Season'!F298</f>
        <v>0.33333333333333331</v>
      </c>
      <c r="E131" s="6">
        <f>'Baseball Card Page - All Season'!G298</f>
        <v>1</v>
      </c>
      <c r="F131" s="6">
        <f>'Baseball Card Page - All Season'!H298</f>
        <v>0</v>
      </c>
      <c r="G131" s="6">
        <f>'Baseball Card Page - All Season'!I298</f>
        <v>0</v>
      </c>
      <c r="H131" s="6">
        <f>'Baseball Card Page - All Season'!J298</f>
        <v>0</v>
      </c>
      <c r="I131" s="6">
        <f>'Baseball Card Page - All Season'!K298</f>
        <v>0</v>
      </c>
      <c r="J131" s="6">
        <v>1</v>
      </c>
      <c r="K131" s="6">
        <f>'Baseball Card Page - All Season'!M298</f>
        <v>0</v>
      </c>
      <c r="L131" s="6">
        <f>'Baseball Card Page - All Season'!N298</f>
        <v>0.33333333333333331</v>
      </c>
    </row>
    <row r="132" spans="1:12" ht="15" customHeight="1" x14ac:dyDescent="0.15">
      <c r="A132" s="25" t="s">
        <v>132</v>
      </c>
      <c r="B132" s="6">
        <f>'Baseball Card Page - All Season'!D174</f>
        <v>4</v>
      </c>
      <c r="C132" s="6">
        <f>'Baseball Card Page - All Season'!E174</f>
        <v>3</v>
      </c>
      <c r="D132" s="6">
        <f>'Baseball Card Page - All Season'!F174</f>
        <v>0.75</v>
      </c>
      <c r="E132" s="6">
        <f>'Baseball Card Page - All Season'!G174</f>
        <v>2</v>
      </c>
      <c r="F132" s="6">
        <f>'Baseball Card Page - All Season'!H174</f>
        <v>1</v>
      </c>
      <c r="G132" s="6">
        <f>'Baseball Card Page - All Season'!I174</f>
        <v>0</v>
      </c>
      <c r="H132" s="6">
        <f>'Baseball Card Page - All Season'!J174</f>
        <v>0</v>
      </c>
      <c r="I132" s="6">
        <f>'Baseball Card Page - All Season'!K174</f>
        <v>0</v>
      </c>
      <c r="J132" s="6">
        <f>'Baseball Card Page - All Season'!L174</f>
        <v>0</v>
      </c>
      <c r="K132" s="6">
        <f>'Baseball Card Page - All Season'!M174</f>
        <v>0.44333333333333336</v>
      </c>
      <c r="L132" s="6">
        <f>'Baseball Card Page - All Season'!N174</f>
        <v>1.1933333333333334</v>
      </c>
    </row>
    <row r="133" spans="1:12" ht="15" customHeight="1" x14ac:dyDescent="0.15">
      <c r="A133" s="147" t="s">
        <v>133</v>
      </c>
      <c r="B133" s="6">
        <f>'Baseball Card Page - All Season'!D543</f>
        <v>8</v>
      </c>
      <c r="C133" s="6">
        <f>'Baseball Card Page - All Season'!E543</f>
        <v>5</v>
      </c>
      <c r="D133" s="6">
        <f>'Baseball Card Page - All Season'!F543</f>
        <v>0.625</v>
      </c>
      <c r="E133" s="6">
        <f>'Baseball Card Page - All Season'!G543</f>
        <v>5</v>
      </c>
      <c r="F133" s="6">
        <f>'Baseball Card Page - All Season'!H543</f>
        <v>0</v>
      </c>
      <c r="G133" s="6">
        <f>'Baseball Card Page - All Season'!I543</f>
        <v>0</v>
      </c>
      <c r="H133" s="6">
        <f>'Baseball Card Page - All Season'!J543</f>
        <v>0</v>
      </c>
      <c r="I133" s="6">
        <f>'Baseball Card Page - All Season'!K543</f>
        <v>0</v>
      </c>
      <c r="J133" s="6">
        <f>'Baseball Card Page - All Season'!L543</f>
        <v>0</v>
      </c>
      <c r="K133" s="6">
        <f>'Baseball Card Page - All Season'!M543</f>
        <v>0</v>
      </c>
      <c r="L133" s="6">
        <f>'Baseball Card Page - All Season'!N543</f>
        <v>0.625</v>
      </c>
    </row>
    <row r="134" spans="1:12" ht="15" customHeight="1" x14ac:dyDescent="0.15">
      <c r="A134" s="149" t="s">
        <v>56</v>
      </c>
      <c r="B134" s="6">
        <f>'Baseball Card Page - All Season'!D338</f>
        <v>4</v>
      </c>
      <c r="C134" s="6">
        <f>'Baseball Card Page - All Season'!E338</f>
        <v>0</v>
      </c>
      <c r="D134" s="6">
        <f>'Baseball Card Page - All Season'!F338</f>
        <v>0</v>
      </c>
      <c r="E134" s="6">
        <f>'Baseball Card Page - All Season'!G338</f>
        <v>0</v>
      </c>
      <c r="F134" s="6">
        <f>'Baseball Card Page - All Season'!H338</f>
        <v>0</v>
      </c>
      <c r="G134" s="6">
        <f>'Baseball Card Page - All Season'!I338</f>
        <v>0</v>
      </c>
      <c r="H134" s="6">
        <f>'Baseball Card Page - All Season'!J338</f>
        <v>0</v>
      </c>
      <c r="I134" s="6">
        <f>'Baseball Card Page - All Season'!K338</f>
        <v>0</v>
      </c>
      <c r="J134" s="6">
        <f>'Baseball Card Page - All Season'!L338</f>
        <v>0</v>
      </c>
      <c r="K134" s="47" t="e">
        <f>'Baseball Card Page - All Season'!M338</f>
        <v>#DIV/0!</v>
      </c>
      <c r="L134" s="47" t="e">
        <f>'Baseball Card Page - All Season'!N338</f>
        <v>#DIV/0!</v>
      </c>
    </row>
    <row r="135" spans="1:12" ht="15" customHeight="1" x14ac:dyDescent="0.15">
      <c r="A135" s="122" t="s">
        <v>102</v>
      </c>
      <c r="B135" s="150">
        <f>'Baseball Card Page - All Season'!D154</f>
        <v>4</v>
      </c>
      <c r="C135" s="6">
        <f>'Baseball Card Page - All Season'!E154</f>
        <v>0</v>
      </c>
      <c r="D135" s="6">
        <f>'Baseball Card Page - All Season'!F154</f>
        <v>0</v>
      </c>
      <c r="E135" s="6">
        <f>'Baseball Card Page - All Season'!G154</f>
        <v>0</v>
      </c>
      <c r="F135" s="6">
        <f>'Baseball Card Page - All Season'!H154</f>
        <v>0</v>
      </c>
      <c r="G135" s="6">
        <f>'Baseball Card Page - All Season'!I154</f>
        <v>0</v>
      </c>
      <c r="H135" s="6">
        <f>'Baseball Card Page - All Season'!J154</f>
        <v>0</v>
      </c>
      <c r="I135" s="6">
        <f>'Baseball Card Page - All Season'!K154</f>
        <v>0</v>
      </c>
      <c r="J135" s="6">
        <f>'Baseball Card Page - All Season'!L154</f>
        <v>0</v>
      </c>
      <c r="K135" s="47" t="e">
        <f>'Baseball Card Page - All Season'!M154</f>
        <v>#DIV/0!</v>
      </c>
      <c r="L135" s="47" t="e">
        <f>'Baseball Card Page - All Season'!N154</f>
        <v>#DIV/0!</v>
      </c>
    </row>
    <row r="136" spans="1:12" ht="15" customHeight="1" x14ac:dyDescent="0.15">
      <c r="A136" s="122" t="s">
        <v>49</v>
      </c>
      <c r="B136" s="150">
        <f>'Baseball Card Page - All Season'!D553</f>
        <v>3</v>
      </c>
      <c r="C136" s="6">
        <f>'Baseball Card Page - All Season'!E553</f>
        <v>0</v>
      </c>
      <c r="D136" s="6">
        <f>'Baseball Card Page - All Season'!F553</f>
        <v>0</v>
      </c>
      <c r="E136" s="6">
        <f>'Baseball Card Page - All Season'!G553</f>
        <v>0</v>
      </c>
      <c r="F136" s="6">
        <f>'Baseball Card Page - All Season'!H553</f>
        <v>0</v>
      </c>
      <c r="G136" s="6">
        <f>'Baseball Card Page - All Season'!I553</f>
        <v>0</v>
      </c>
      <c r="H136" s="6">
        <f>'Baseball Card Page - All Season'!J553</f>
        <v>0</v>
      </c>
      <c r="I136" s="6">
        <f>'Baseball Card Page - All Season'!K553</f>
        <v>0</v>
      </c>
      <c r="J136" s="6">
        <f>'Baseball Card Page - All Season'!L553</f>
        <v>0</v>
      </c>
      <c r="K136" s="47" t="e">
        <f>'Baseball Card Page - All Season'!M553</f>
        <v>#DIV/0!</v>
      </c>
      <c r="L136" s="47" t="e">
        <f>'Baseball Card Page - All Season'!N553</f>
        <v>#DIV/0!</v>
      </c>
    </row>
    <row r="137" spans="1:12" ht="15" customHeight="1" x14ac:dyDescent="0.15">
      <c r="A137" s="151" t="s">
        <v>104</v>
      </c>
      <c r="B137" s="6">
        <f>'Baseball Card Page - All Season'!D61</f>
        <v>3</v>
      </c>
      <c r="C137" s="6">
        <f>'Baseball Card Page - All Season'!E61</f>
        <v>0</v>
      </c>
      <c r="D137" s="6">
        <f>'Baseball Card Page - All Season'!F61</f>
        <v>0</v>
      </c>
      <c r="E137" s="6">
        <f>'Baseball Card Page - All Season'!G61</f>
        <v>0</v>
      </c>
      <c r="F137" s="6">
        <f>'Baseball Card Page - All Season'!H61</f>
        <v>0</v>
      </c>
      <c r="G137" s="6">
        <f>'Baseball Card Page - All Season'!I61</f>
        <v>0</v>
      </c>
      <c r="H137" s="6">
        <f>'Baseball Card Page - All Season'!J61</f>
        <v>0</v>
      </c>
      <c r="I137" s="6">
        <f>'Baseball Card Page - All Season'!K61</f>
        <v>0</v>
      </c>
      <c r="J137" s="6">
        <f>'Baseball Card Page - All Season'!L61</f>
        <v>0</v>
      </c>
      <c r="K137" s="47" t="e">
        <f>'Baseball Card Page - All Season'!M61</f>
        <v>#DIV/0!</v>
      </c>
      <c r="L137" s="47" t="e">
        <f>'Baseball Card Page - All Season'!N61</f>
        <v>#DIV/0!</v>
      </c>
    </row>
    <row r="138" spans="1:12" ht="15" customHeight="1" x14ac:dyDescent="0.15">
      <c r="A138" s="25" t="s">
        <v>36</v>
      </c>
      <c r="B138" s="6">
        <f>'Baseball Card Page - All Season'!D466</f>
        <v>2</v>
      </c>
      <c r="C138" s="6">
        <f>'Baseball Card Page - All Season'!E466</f>
        <v>0</v>
      </c>
      <c r="D138" s="6">
        <f>'Baseball Card Page - All Season'!F466</f>
        <v>0</v>
      </c>
      <c r="E138" s="6">
        <f>'Baseball Card Page - All Season'!G466</f>
        <v>0</v>
      </c>
      <c r="F138" s="6">
        <f>'Baseball Card Page - All Season'!H466</f>
        <v>0</v>
      </c>
      <c r="G138" s="6">
        <f>'Baseball Card Page - All Season'!I466</f>
        <v>0</v>
      </c>
      <c r="H138" s="6">
        <f>'Baseball Card Page - All Season'!J466</f>
        <v>0</v>
      </c>
      <c r="I138" s="6">
        <f>'Baseball Card Page - All Season'!K466</f>
        <v>0</v>
      </c>
      <c r="J138" s="6">
        <f>'Baseball Card Page - All Season'!L466</f>
        <v>0</v>
      </c>
      <c r="K138" s="47" t="e">
        <f>'Baseball Card Page - All Season'!M466</f>
        <v>#DIV/0!</v>
      </c>
      <c r="L138" s="47" t="e">
        <f>'Baseball Card Page - All Season'!N466</f>
        <v>#DIV/0!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1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7" customWidth="1"/>
    <col min="2" max="2" width="12.6640625" style="37" customWidth="1"/>
    <col min="3" max="3" width="7" style="37" customWidth="1"/>
    <col min="4" max="4" width="5.83203125" style="37" customWidth="1"/>
    <col min="5" max="5" width="6.83203125" style="37" customWidth="1"/>
    <col min="6" max="6" width="6" style="37" customWidth="1"/>
    <col min="7" max="7" width="5.1640625" style="37" customWidth="1"/>
    <col min="8" max="8" width="7.1640625" style="37" customWidth="1"/>
    <col min="9" max="9" width="5.83203125" style="37" customWidth="1"/>
    <col min="10" max="10" width="7.6640625" style="37" customWidth="1"/>
    <col min="11" max="11" width="8.83203125" style="37" customWidth="1"/>
    <col min="12" max="12" width="8.1640625" style="37" customWidth="1"/>
    <col min="13" max="256" width="16.33203125" style="37" customWidth="1"/>
  </cols>
  <sheetData>
    <row r="1" spans="1:12" ht="16" customHeight="1" x14ac:dyDescent="0.15">
      <c r="A1" s="193" t="s">
        <v>62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63</v>
      </c>
      <c r="B3" s="6">
        <v>17</v>
      </c>
      <c r="C3" s="6">
        <v>14</v>
      </c>
      <c r="D3" s="29">
        <f t="shared" ref="D3:D15" si="0">C3/B3</f>
        <v>0.82352941176470584</v>
      </c>
      <c r="E3" s="6">
        <v>7</v>
      </c>
      <c r="F3" s="6">
        <v>3</v>
      </c>
      <c r="G3" s="6">
        <v>3</v>
      </c>
      <c r="H3" s="6">
        <v>1</v>
      </c>
      <c r="I3" s="6">
        <v>6</v>
      </c>
      <c r="J3" s="6">
        <v>4</v>
      </c>
      <c r="K3" s="7">
        <f t="shared" ref="K3:K15" si="1">(F3*1.33+G3*1.67+H3*2)/C3</f>
        <v>0.7857142857142857</v>
      </c>
      <c r="L3" s="8">
        <f t="shared" ref="L3:L15" si="2">K3+D3</f>
        <v>1.6092436974789917</v>
      </c>
    </row>
    <row r="4" spans="1:12" ht="15" customHeight="1" x14ac:dyDescent="0.15">
      <c r="A4" s="24" t="s">
        <v>21</v>
      </c>
      <c r="B4" s="6">
        <v>20</v>
      </c>
      <c r="C4" s="6">
        <v>15</v>
      </c>
      <c r="D4" s="30">
        <f t="shared" si="0"/>
        <v>0.75</v>
      </c>
      <c r="E4" s="31">
        <v>10</v>
      </c>
      <c r="F4" s="6">
        <v>4</v>
      </c>
      <c r="G4" s="6">
        <v>1</v>
      </c>
      <c r="H4" s="6">
        <v>0</v>
      </c>
      <c r="I4" s="6">
        <v>7</v>
      </c>
      <c r="J4" s="6">
        <v>8</v>
      </c>
      <c r="K4" s="9">
        <f t="shared" si="1"/>
        <v>0.46600000000000003</v>
      </c>
      <c r="L4" s="10">
        <f t="shared" si="2"/>
        <v>1.216</v>
      </c>
    </row>
    <row r="5" spans="1:12" ht="15" customHeight="1" x14ac:dyDescent="0.15">
      <c r="A5" s="24" t="s">
        <v>38</v>
      </c>
      <c r="B5" s="6">
        <v>18</v>
      </c>
      <c r="C5" s="6">
        <v>13</v>
      </c>
      <c r="D5" s="32">
        <f t="shared" si="0"/>
        <v>0.72222222222222221</v>
      </c>
      <c r="E5" s="31">
        <v>9</v>
      </c>
      <c r="F5" s="6">
        <v>2</v>
      </c>
      <c r="G5" s="6">
        <v>0</v>
      </c>
      <c r="H5" s="6">
        <v>2</v>
      </c>
      <c r="I5" s="6">
        <v>5</v>
      </c>
      <c r="J5" s="6">
        <v>8</v>
      </c>
      <c r="K5" s="11">
        <f t="shared" si="1"/>
        <v>0.51230769230769235</v>
      </c>
      <c r="L5" s="12">
        <f t="shared" si="2"/>
        <v>1.2345299145299147</v>
      </c>
    </row>
    <row r="6" spans="1:12" ht="15" customHeight="1" x14ac:dyDescent="0.15">
      <c r="A6" s="24" t="s">
        <v>64</v>
      </c>
      <c r="B6" s="6">
        <v>12</v>
      </c>
      <c r="C6" s="6">
        <v>8</v>
      </c>
      <c r="D6" s="29">
        <f t="shared" si="0"/>
        <v>0.66666666666666663</v>
      </c>
      <c r="E6" s="31">
        <v>6</v>
      </c>
      <c r="F6" s="6">
        <v>0</v>
      </c>
      <c r="G6" s="6">
        <v>2</v>
      </c>
      <c r="H6" s="6">
        <v>0</v>
      </c>
      <c r="I6" s="6">
        <v>2</v>
      </c>
      <c r="J6" s="6">
        <v>1</v>
      </c>
      <c r="K6" s="7">
        <f t="shared" si="1"/>
        <v>0.41749999999999998</v>
      </c>
      <c r="L6" s="8">
        <f t="shared" si="2"/>
        <v>1.0841666666666665</v>
      </c>
    </row>
    <row r="7" spans="1:12" ht="15" customHeight="1" x14ac:dyDescent="0.15">
      <c r="A7" s="24" t="s">
        <v>65</v>
      </c>
      <c r="B7" s="6">
        <v>24</v>
      </c>
      <c r="C7" s="6">
        <v>16</v>
      </c>
      <c r="D7" s="30">
        <f t="shared" si="0"/>
        <v>0.66666666666666663</v>
      </c>
      <c r="E7" s="31">
        <v>15</v>
      </c>
      <c r="F7" s="6">
        <v>1</v>
      </c>
      <c r="G7" s="6">
        <v>0</v>
      </c>
      <c r="H7" s="6">
        <v>0</v>
      </c>
      <c r="I7" s="6">
        <v>9</v>
      </c>
      <c r="J7" s="6">
        <v>4</v>
      </c>
      <c r="K7" s="9">
        <f t="shared" si="1"/>
        <v>8.3125000000000004E-2</v>
      </c>
      <c r="L7" s="10">
        <f t="shared" si="2"/>
        <v>0.74979166666666663</v>
      </c>
    </row>
    <row r="8" spans="1:12" ht="15" customHeight="1" x14ac:dyDescent="0.15">
      <c r="A8" s="24" t="s">
        <v>60</v>
      </c>
      <c r="B8" s="6">
        <v>27</v>
      </c>
      <c r="C8" s="6">
        <v>15</v>
      </c>
      <c r="D8" s="30">
        <f t="shared" si="0"/>
        <v>0.55555555555555558</v>
      </c>
      <c r="E8" s="6">
        <v>15</v>
      </c>
      <c r="F8" s="6">
        <v>0</v>
      </c>
      <c r="G8" s="6">
        <v>0</v>
      </c>
      <c r="H8" s="6">
        <v>0</v>
      </c>
      <c r="I8" s="6">
        <v>8</v>
      </c>
      <c r="J8" s="6">
        <v>3</v>
      </c>
      <c r="K8" s="9">
        <f t="shared" si="1"/>
        <v>0</v>
      </c>
      <c r="L8" s="10">
        <f t="shared" si="2"/>
        <v>0.55555555555555558</v>
      </c>
    </row>
    <row r="9" spans="1:12" ht="15" customHeight="1" x14ac:dyDescent="0.15">
      <c r="A9" s="24" t="s">
        <v>52</v>
      </c>
      <c r="B9" s="6">
        <v>22</v>
      </c>
      <c r="C9" s="6">
        <v>12</v>
      </c>
      <c r="D9" s="30">
        <f t="shared" si="0"/>
        <v>0.54545454545454541</v>
      </c>
      <c r="E9" s="31">
        <v>11</v>
      </c>
      <c r="F9" s="6">
        <v>1</v>
      </c>
      <c r="G9" s="6">
        <v>0</v>
      </c>
      <c r="H9" s="6">
        <v>0</v>
      </c>
      <c r="I9" s="6">
        <v>0</v>
      </c>
      <c r="J9" s="6">
        <v>4</v>
      </c>
      <c r="K9" s="9">
        <f t="shared" si="1"/>
        <v>0.11083333333333334</v>
      </c>
      <c r="L9" s="10">
        <f t="shared" si="2"/>
        <v>0.65628787878787875</v>
      </c>
    </row>
    <row r="10" spans="1:12" ht="15" customHeight="1" x14ac:dyDescent="0.15">
      <c r="A10" s="24" t="s">
        <v>66</v>
      </c>
      <c r="B10" s="6">
        <v>28</v>
      </c>
      <c r="C10" s="6">
        <v>15</v>
      </c>
      <c r="D10" s="30">
        <f t="shared" si="0"/>
        <v>0.5357142857142857</v>
      </c>
      <c r="E10" s="31">
        <v>15</v>
      </c>
      <c r="F10" s="6">
        <v>0</v>
      </c>
      <c r="G10" s="6">
        <v>0</v>
      </c>
      <c r="H10" s="6">
        <v>0</v>
      </c>
      <c r="I10" s="6">
        <v>7</v>
      </c>
      <c r="J10" s="6">
        <v>11</v>
      </c>
      <c r="K10" s="9">
        <f t="shared" si="1"/>
        <v>0</v>
      </c>
      <c r="L10" s="10">
        <f t="shared" si="2"/>
        <v>0.5357142857142857</v>
      </c>
    </row>
    <row r="11" spans="1:12" ht="15" customHeight="1" x14ac:dyDescent="0.15">
      <c r="A11" s="24" t="s">
        <v>67</v>
      </c>
      <c r="B11" s="6">
        <v>17</v>
      </c>
      <c r="C11" s="6">
        <v>9</v>
      </c>
      <c r="D11" s="30">
        <f t="shared" si="0"/>
        <v>0.52941176470588236</v>
      </c>
      <c r="E11" s="31">
        <v>7</v>
      </c>
      <c r="F11" s="6">
        <v>2</v>
      </c>
      <c r="G11" s="6">
        <v>0</v>
      </c>
      <c r="H11" s="6">
        <v>0</v>
      </c>
      <c r="I11" s="6">
        <v>6</v>
      </c>
      <c r="J11" s="6">
        <v>7</v>
      </c>
      <c r="K11" s="9">
        <f t="shared" si="1"/>
        <v>0.29555555555555557</v>
      </c>
      <c r="L11" s="10">
        <f t="shared" si="2"/>
        <v>0.82496732026143793</v>
      </c>
    </row>
    <row r="12" spans="1:12" ht="15" customHeight="1" x14ac:dyDescent="0.15">
      <c r="A12" s="24" t="s">
        <v>17</v>
      </c>
      <c r="B12" s="6">
        <v>24</v>
      </c>
      <c r="C12" s="6">
        <v>12</v>
      </c>
      <c r="D12" s="30">
        <f t="shared" si="0"/>
        <v>0.5</v>
      </c>
      <c r="E12" s="6">
        <v>4</v>
      </c>
      <c r="F12" s="6">
        <v>4</v>
      </c>
      <c r="G12" s="6">
        <v>1</v>
      </c>
      <c r="H12" s="6">
        <v>3</v>
      </c>
      <c r="I12" s="6">
        <v>16</v>
      </c>
      <c r="J12" s="6">
        <v>10</v>
      </c>
      <c r="K12" s="9">
        <f t="shared" si="1"/>
        <v>1.0825</v>
      </c>
      <c r="L12" s="10">
        <f t="shared" si="2"/>
        <v>1.5825</v>
      </c>
    </row>
    <row r="13" spans="1:12" ht="15" customHeight="1" x14ac:dyDescent="0.15">
      <c r="A13" s="24" t="s">
        <v>68</v>
      </c>
      <c r="B13" s="6">
        <v>11</v>
      </c>
      <c r="C13" s="6">
        <v>5</v>
      </c>
      <c r="D13" s="30">
        <f t="shared" si="0"/>
        <v>0.45454545454545453</v>
      </c>
      <c r="E13" s="31">
        <v>5</v>
      </c>
      <c r="F13" s="6">
        <v>0</v>
      </c>
      <c r="G13" s="6">
        <v>0</v>
      </c>
      <c r="H13" s="6">
        <v>0</v>
      </c>
      <c r="I13" s="6">
        <v>1</v>
      </c>
      <c r="J13" s="6">
        <v>3</v>
      </c>
      <c r="K13" s="9">
        <f t="shared" si="1"/>
        <v>0</v>
      </c>
      <c r="L13" s="10">
        <f t="shared" si="2"/>
        <v>0.45454545454545453</v>
      </c>
    </row>
    <row r="14" spans="1:12" ht="15" customHeight="1" x14ac:dyDescent="0.15">
      <c r="A14" s="24" t="s">
        <v>69</v>
      </c>
      <c r="B14" s="6">
        <v>19</v>
      </c>
      <c r="C14" s="6">
        <v>7</v>
      </c>
      <c r="D14" s="30">
        <f t="shared" si="0"/>
        <v>0.36842105263157893</v>
      </c>
      <c r="E14" s="31">
        <v>7</v>
      </c>
      <c r="F14" s="6">
        <v>0</v>
      </c>
      <c r="G14" s="6">
        <v>0</v>
      </c>
      <c r="H14" s="6">
        <v>0</v>
      </c>
      <c r="I14" s="6">
        <v>3</v>
      </c>
      <c r="J14" s="6">
        <v>3</v>
      </c>
      <c r="K14" s="9">
        <f t="shared" si="1"/>
        <v>0</v>
      </c>
      <c r="L14" s="10">
        <f t="shared" si="2"/>
        <v>0.36842105263157893</v>
      </c>
    </row>
    <row r="15" spans="1:12" ht="15" customHeight="1" x14ac:dyDescent="0.15">
      <c r="A15" s="24" t="s">
        <v>46</v>
      </c>
      <c r="B15" s="6">
        <v>11</v>
      </c>
      <c r="C15" s="6">
        <v>4</v>
      </c>
      <c r="D15" s="30">
        <f t="shared" si="0"/>
        <v>0.36363636363636365</v>
      </c>
      <c r="E15" s="31">
        <v>4</v>
      </c>
      <c r="F15" s="6">
        <v>0</v>
      </c>
      <c r="G15" s="6">
        <v>0</v>
      </c>
      <c r="H15" s="6">
        <v>0</v>
      </c>
      <c r="I15" s="6">
        <v>4</v>
      </c>
      <c r="J15" s="6">
        <v>1</v>
      </c>
      <c r="K15" s="9">
        <f t="shared" si="1"/>
        <v>0</v>
      </c>
      <c r="L15" s="10">
        <f t="shared" si="2"/>
        <v>0.36363636363636365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1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6" customWidth="1"/>
    <col min="2" max="2" width="12.6640625" style="36" customWidth="1"/>
    <col min="3" max="3" width="7" style="36" customWidth="1"/>
    <col min="4" max="4" width="5.83203125" style="36" customWidth="1"/>
    <col min="5" max="5" width="6.83203125" style="36" customWidth="1"/>
    <col min="6" max="6" width="6" style="36" customWidth="1"/>
    <col min="7" max="7" width="5.1640625" style="36" customWidth="1"/>
    <col min="8" max="8" width="7.1640625" style="36" customWidth="1"/>
    <col min="9" max="9" width="5.83203125" style="36" customWidth="1"/>
    <col min="10" max="10" width="7.6640625" style="36" customWidth="1"/>
    <col min="11" max="11" width="8.83203125" style="36" customWidth="1"/>
    <col min="12" max="12" width="8.1640625" style="36" customWidth="1"/>
    <col min="13" max="256" width="16.33203125" style="36" customWidth="1"/>
  </cols>
  <sheetData>
    <row r="1" spans="1:12" ht="16" customHeight="1" x14ac:dyDescent="0.15">
      <c r="A1" s="193" t="s">
        <v>57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16</v>
      </c>
      <c r="B3" s="6">
        <v>4</v>
      </c>
      <c r="C3" s="6">
        <v>4</v>
      </c>
      <c r="D3" s="29">
        <f t="shared" ref="D3:D17" si="0">C3/B3</f>
        <v>1</v>
      </c>
      <c r="E3" s="6">
        <v>2</v>
      </c>
      <c r="F3" s="6">
        <v>1</v>
      </c>
      <c r="G3" s="6">
        <v>0</v>
      </c>
      <c r="H3" s="6">
        <v>1</v>
      </c>
      <c r="I3" s="6">
        <v>3</v>
      </c>
      <c r="J3" s="6">
        <v>2</v>
      </c>
      <c r="K3" s="7">
        <f t="shared" ref="K3:K17" si="1">(F3*1.33+G3*1.67+H3*2)/C3</f>
        <v>0.83250000000000002</v>
      </c>
      <c r="L3" s="8">
        <f t="shared" ref="L3:L17" si="2">K3+D3</f>
        <v>1.8325</v>
      </c>
    </row>
    <row r="4" spans="1:12" ht="15" customHeight="1" x14ac:dyDescent="0.15">
      <c r="A4" s="24" t="s">
        <v>17</v>
      </c>
      <c r="B4" s="6">
        <v>25</v>
      </c>
      <c r="C4" s="6">
        <v>14</v>
      </c>
      <c r="D4" s="30">
        <f t="shared" si="0"/>
        <v>0.56000000000000005</v>
      </c>
      <c r="E4" s="31">
        <v>6</v>
      </c>
      <c r="F4" s="6">
        <v>3</v>
      </c>
      <c r="G4" s="6">
        <v>1</v>
      </c>
      <c r="H4" s="6">
        <v>4</v>
      </c>
      <c r="I4" s="6">
        <v>11</v>
      </c>
      <c r="J4" s="6">
        <v>8</v>
      </c>
      <c r="K4" s="9">
        <f t="shared" si="1"/>
        <v>0.97571428571428576</v>
      </c>
      <c r="L4" s="10">
        <f t="shared" si="2"/>
        <v>1.5357142857142858</v>
      </c>
    </row>
    <row r="5" spans="1:12" ht="15" customHeight="1" x14ac:dyDescent="0.15">
      <c r="A5" s="24" t="s">
        <v>47</v>
      </c>
      <c r="B5" s="6">
        <v>8</v>
      </c>
      <c r="C5" s="6">
        <v>2</v>
      </c>
      <c r="D5" s="32">
        <f t="shared" si="0"/>
        <v>0.25</v>
      </c>
      <c r="E5" s="31">
        <v>0</v>
      </c>
      <c r="F5" s="6">
        <v>2</v>
      </c>
      <c r="G5" s="6">
        <v>0</v>
      </c>
      <c r="H5" s="6">
        <v>0</v>
      </c>
      <c r="I5" s="6">
        <v>1</v>
      </c>
      <c r="J5" s="6">
        <v>0</v>
      </c>
      <c r="K5" s="11">
        <f t="shared" si="1"/>
        <v>1.33</v>
      </c>
      <c r="L5" s="12">
        <f t="shared" si="2"/>
        <v>1.58</v>
      </c>
    </row>
    <row r="6" spans="1:12" ht="15" customHeight="1" x14ac:dyDescent="0.15">
      <c r="A6" s="24" t="s">
        <v>38</v>
      </c>
      <c r="B6" s="6">
        <v>21</v>
      </c>
      <c r="C6" s="6">
        <v>13</v>
      </c>
      <c r="D6" s="29">
        <f t="shared" si="0"/>
        <v>0.61904761904761907</v>
      </c>
      <c r="E6" s="31">
        <v>9</v>
      </c>
      <c r="F6" s="6">
        <v>3</v>
      </c>
      <c r="G6" s="6">
        <v>0</v>
      </c>
      <c r="H6" s="6">
        <v>1</v>
      </c>
      <c r="I6" s="6">
        <v>8</v>
      </c>
      <c r="J6" s="6">
        <v>7</v>
      </c>
      <c r="K6" s="7">
        <f t="shared" si="1"/>
        <v>0.46076923076923076</v>
      </c>
      <c r="L6" s="8">
        <f t="shared" si="2"/>
        <v>1.0798168498168499</v>
      </c>
    </row>
    <row r="7" spans="1:12" ht="15" customHeight="1" x14ac:dyDescent="0.15">
      <c r="A7" s="24" t="s">
        <v>44</v>
      </c>
      <c r="B7" s="6">
        <v>17</v>
      </c>
      <c r="C7" s="6">
        <v>10</v>
      </c>
      <c r="D7" s="30">
        <f t="shared" si="0"/>
        <v>0.58823529411764708</v>
      </c>
      <c r="E7" s="31">
        <v>6</v>
      </c>
      <c r="F7" s="6">
        <v>4</v>
      </c>
      <c r="G7" s="6">
        <v>0</v>
      </c>
      <c r="H7" s="6">
        <v>0</v>
      </c>
      <c r="I7" s="6">
        <v>4</v>
      </c>
      <c r="J7" s="6">
        <v>5</v>
      </c>
      <c r="K7" s="9">
        <f t="shared" si="1"/>
        <v>0.53200000000000003</v>
      </c>
      <c r="L7" s="10">
        <f t="shared" si="2"/>
        <v>1.1202352941176472</v>
      </c>
    </row>
    <row r="8" spans="1:12" ht="15" customHeight="1" x14ac:dyDescent="0.15">
      <c r="A8" s="24" t="s">
        <v>52</v>
      </c>
      <c r="B8" s="6">
        <v>23</v>
      </c>
      <c r="C8" s="6">
        <v>14</v>
      </c>
      <c r="D8" s="30">
        <f t="shared" si="0"/>
        <v>0.60869565217391308</v>
      </c>
      <c r="E8" s="31">
        <v>10</v>
      </c>
      <c r="F8" s="6">
        <v>3</v>
      </c>
      <c r="G8" s="6">
        <v>0</v>
      </c>
      <c r="H8" s="6">
        <v>1</v>
      </c>
      <c r="I8" s="6">
        <v>7</v>
      </c>
      <c r="J8" s="6">
        <v>4</v>
      </c>
      <c r="K8" s="9">
        <f t="shared" si="1"/>
        <v>0.42785714285714288</v>
      </c>
      <c r="L8" s="10">
        <f t="shared" si="2"/>
        <v>1.036552795031056</v>
      </c>
    </row>
    <row r="9" spans="1:12" ht="15" customHeight="1" x14ac:dyDescent="0.15">
      <c r="A9" s="24" t="s">
        <v>58</v>
      </c>
      <c r="B9" s="6">
        <v>5</v>
      </c>
      <c r="C9" s="6">
        <v>4</v>
      </c>
      <c r="D9" s="30">
        <f t="shared" si="0"/>
        <v>0.8</v>
      </c>
      <c r="E9" s="31">
        <v>3</v>
      </c>
      <c r="F9" s="6">
        <v>1</v>
      </c>
      <c r="G9" s="6">
        <v>0</v>
      </c>
      <c r="H9" s="6">
        <v>0</v>
      </c>
      <c r="I9" s="6">
        <v>2</v>
      </c>
      <c r="J9" s="6">
        <v>0</v>
      </c>
      <c r="K9" s="9">
        <f t="shared" si="1"/>
        <v>0.33250000000000002</v>
      </c>
      <c r="L9" s="10">
        <f t="shared" si="2"/>
        <v>1.1325000000000001</v>
      </c>
    </row>
    <row r="10" spans="1:12" ht="15" customHeight="1" x14ac:dyDescent="0.15">
      <c r="A10" s="24" t="s">
        <v>55</v>
      </c>
      <c r="B10" s="6">
        <v>15</v>
      </c>
      <c r="C10" s="6">
        <v>6</v>
      </c>
      <c r="D10" s="30">
        <f t="shared" si="0"/>
        <v>0.4</v>
      </c>
      <c r="E10" s="6">
        <v>4</v>
      </c>
      <c r="F10" s="6">
        <v>1</v>
      </c>
      <c r="G10" s="6">
        <v>1</v>
      </c>
      <c r="H10" s="6">
        <v>0</v>
      </c>
      <c r="I10" s="6">
        <v>3</v>
      </c>
      <c r="J10" s="6">
        <v>5</v>
      </c>
      <c r="K10" s="9">
        <f t="shared" si="1"/>
        <v>0.5</v>
      </c>
      <c r="L10" s="10">
        <f t="shared" si="2"/>
        <v>0.9</v>
      </c>
    </row>
    <row r="11" spans="1:12" ht="15" customHeight="1" x14ac:dyDescent="0.15">
      <c r="A11" s="24" t="s">
        <v>21</v>
      </c>
      <c r="B11" s="6">
        <v>19</v>
      </c>
      <c r="C11" s="6">
        <v>15</v>
      </c>
      <c r="D11" s="30">
        <f t="shared" si="0"/>
        <v>0.78947368421052633</v>
      </c>
      <c r="E11" s="31">
        <v>12</v>
      </c>
      <c r="F11" s="6">
        <v>3</v>
      </c>
      <c r="G11" s="6">
        <v>0</v>
      </c>
      <c r="H11" s="6">
        <v>0</v>
      </c>
      <c r="I11" s="6">
        <v>5</v>
      </c>
      <c r="J11" s="6">
        <v>7</v>
      </c>
      <c r="K11" s="9">
        <f t="shared" si="1"/>
        <v>0.26600000000000001</v>
      </c>
      <c r="L11" s="10">
        <f t="shared" si="2"/>
        <v>1.0554736842105263</v>
      </c>
    </row>
    <row r="12" spans="1:12" ht="15" customHeight="1" x14ac:dyDescent="0.15">
      <c r="A12" s="24" t="s">
        <v>59</v>
      </c>
      <c r="B12" s="6">
        <v>6</v>
      </c>
      <c r="C12" s="6">
        <v>3</v>
      </c>
      <c r="D12" s="30">
        <f t="shared" si="0"/>
        <v>0.5</v>
      </c>
      <c r="E12" s="31">
        <v>2</v>
      </c>
      <c r="F12" s="6">
        <v>1</v>
      </c>
      <c r="G12" s="6">
        <v>0</v>
      </c>
      <c r="H12" s="6">
        <v>0</v>
      </c>
      <c r="I12" s="6">
        <v>1</v>
      </c>
      <c r="J12" s="6">
        <v>2</v>
      </c>
      <c r="K12" s="9">
        <f t="shared" si="1"/>
        <v>0.44333333333333336</v>
      </c>
      <c r="L12" s="10">
        <f t="shared" si="2"/>
        <v>0.94333333333333336</v>
      </c>
    </row>
    <row r="13" spans="1:12" ht="15" customHeight="1" x14ac:dyDescent="0.15">
      <c r="A13" s="24" t="s">
        <v>46</v>
      </c>
      <c r="B13" s="6">
        <v>7</v>
      </c>
      <c r="C13" s="6">
        <v>3</v>
      </c>
      <c r="D13" s="30">
        <f t="shared" si="0"/>
        <v>0.42857142857142855</v>
      </c>
      <c r="E13" s="31">
        <v>2</v>
      </c>
      <c r="F13" s="6">
        <v>1</v>
      </c>
      <c r="G13" s="6">
        <v>0</v>
      </c>
      <c r="H13" s="6">
        <v>0</v>
      </c>
      <c r="I13" s="6">
        <v>1</v>
      </c>
      <c r="J13" s="6">
        <v>2</v>
      </c>
      <c r="K13" s="9">
        <f t="shared" si="1"/>
        <v>0.44333333333333336</v>
      </c>
      <c r="L13" s="10">
        <f t="shared" si="2"/>
        <v>0.87190476190476196</v>
      </c>
    </row>
    <row r="14" spans="1:12" ht="15" customHeight="1" x14ac:dyDescent="0.15">
      <c r="A14" s="24" t="s">
        <v>53</v>
      </c>
      <c r="B14" s="6">
        <v>14</v>
      </c>
      <c r="C14" s="6">
        <v>8</v>
      </c>
      <c r="D14" s="30">
        <f t="shared" si="0"/>
        <v>0.5714285714285714</v>
      </c>
      <c r="E14" s="31">
        <v>6</v>
      </c>
      <c r="F14" s="6">
        <v>2</v>
      </c>
      <c r="G14" s="6">
        <v>0</v>
      </c>
      <c r="H14" s="6">
        <v>0</v>
      </c>
      <c r="I14" s="6">
        <v>3</v>
      </c>
      <c r="J14" s="6">
        <v>4</v>
      </c>
      <c r="K14" s="9">
        <f t="shared" si="1"/>
        <v>0.33250000000000002</v>
      </c>
      <c r="L14" s="10">
        <f t="shared" si="2"/>
        <v>0.90392857142857141</v>
      </c>
    </row>
    <row r="15" spans="1:12" ht="15" customHeight="1" x14ac:dyDescent="0.15">
      <c r="A15" s="24" t="s">
        <v>60</v>
      </c>
      <c r="B15" s="6">
        <v>22</v>
      </c>
      <c r="C15" s="6">
        <v>12</v>
      </c>
      <c r="D15" s="30">
        <f t="shared" si="0"/>
        <v>0.54545454545454541</v>
      </c>
      <c r="E15" s="6">
        <v>10</v>
      </c>
      <c r="F15" s="6">
        <v>2</v>
      </c>
      <c r="G15" s="6">
        <v>0</v>
      </c>
      <c r="H15" s="6">
        <v>0</v>
      </c>
      <c r="I15" s="6">
        <v>9</v>
      </c>
      <c r="J15" s="6">
        <v>5</v>
      </c>
      <c r="K15" s="9">
        <f t="shared" si="1"/>
        <v>0.22166666666666668</v>
      </c>
      <c r="L15" s="10">
        <f t="shared" si="2"/>
        <v>0.76712121212121209</v>
      </c>
    </row>
    <row r="16" spans="1:12" ht="15" customHeight="1" x14ac:dyDescent="0.15">
      <c r="A16" s="24" t="s">
        <v>61</v>
      </c>
      <c r="B16" s="6">
        <v>12</v>
      </c>
      <c r="C16" s="6">
        <v>4</v>
      </c>
      <c r="D16" s="30">
        <f t="shared" si="0"/>
        <v>0.33333333333333331</v>
      </c>
      <c r="E16" s="6">
        <v>3</v>
      </c>
      <c r="F16" s="6">
        <v>1</v>
      </c>
      <c r="G16" s="6">
        <v>0</v>
      </c>
      <c r="H16" s="6">
        <v>0</v>
      </c>
      <c r="I16" s="6">
        <v>4</v>
      </c>
      <c r="J16" s="6">
        <v>2</v>
      </c>
      <c r="K16" s="9">
        <f t="shared" si="1"/>
        <v>0.33250000000000002</v>
      </c>
      <c r="L16" s="10">
        <f t="shared" si="2"/>
        <v>0.66583333333333328</v>
      </c>
    </row>
    <row r="17" spans="1:12" ht="15" customHeight="1" x14ac:dyDescent="0.15">
      <c r="A17" s="24" t="s">
        <v>54</v>
      </c>
      <c r="B17" s="6">
        <v>19</v>
      </c>
      <c r="C17" s="6">
        <v>8</v>
      </c>
      <c r="D17" s="30">
        <f t="shared" si="0"/>
        <v>0.42105263157894735</v>
      </c>
      <c r="E17" s="31">
        <v>7</v>
      </c>
      <c r="F17" s="6">
        <v>1</v>
      </c>
      <c r="G17" s="6">
        <v>0</v>
      </c>
      <c r="H17" s="6">
        <v>0</v>
      </c>
      <c r="I17" s="6">
        <v>5</v>
      </c>
      <c r="J17" s="6">
        <v>5</v>
      </c>
      <c r="K17" s="9">
        <f t="shared" si="1"/>
        <v>0.16625000000000001</v>
      </c>
      <c r="L17" s="10">
        <f t="shared" si="2"/>
        <v>0.58730263157894735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5" customWidth="1"/>
    <col min="2" max="2" width="12.6640625" style="35" customWidth="1"/>
    <col min="3" max="3" width="7" style="35" customWidth="1"/>
    <col min="4" max="4" width="5.83203125" style="35" customWidth="1"/>
    <col min="5" max="5" width="6.83203125" style="35" customWidth="1"/>
    <col min="6" max="6" width="6" style="35" customWidth="1"/>
    <col min="7" max="7" width="5.1640625" style="35" customWidth="1"/>
    <col min="8" max="8" width="7.1640625" style="35" customWidth="1"/>
    <col min="9" max="9" width="5.83203125" style="35" customWidth="1"/>
    <col min="10" max="10" width="7.6640625" style="35" customWidth="1"/>
    <col min="11" max="11" width="8.83203125" style="35" customWidth="1"/>
    <col min="12" max="12" width="8.1640625" style="35" customWidth="1"/>
    <col min="13" max="256" width="16.33203125" style="35" customWidth="1"/>
  </cols>
  <sheetData>
    <row r="1" spans="1:12" ht="16" customHeight="1" x14ac:dyDescent="0.15">
      <c r="A1" s="193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13</v>
      </c>
      <c r="B3" s="6">
        <v>27</v>
      </c>
      <c r="C3" s="6">
        <v>20</v>
      </c>
      <c r="D3" s="29">
        <f t="shared" ref="D3:D16" si="0">C3/B3</f>
        <v>0.7407407407407407</v>
      </c>
      <c r="E3" s="6">
        <v>9</v>
      </c>
      <c r="F3" s="6">
        <v>3</v>
      </c>
      <c r="G3" s="6">
        <v>2</v>
      </c>
      <c r="H3" s="6">
        <v>5</v>
      </c>
      <c r="I3" s="6">
        <v>19</v>
      </c>
      <c r="J3" s="6">
        <v>13</v>
      </c>
      <c r="K3" s="7">
        <f t="shared" ref="K3:K16" si="1">(F3*1.33+G3*1.67+H3*2)/C3</f>
        <v>0.86649999999999994</v>
      </c>
      <c r="L3" s="8">
        <f t="shared" ref="L3:L16" si="2">K3+D3</f>
        <v>1.6072407407407407</v>
      </c>
    </row>
    <row r="4" spans="1:12" ht="15" customHeight="1" x14ac:dyDescent="0.15">
      <c r="A4" s="24" t="s">
        <v>17</v>
      </c>
      <c r="B4" s="6">
        <v>27</v>
      </c>
      <c r="C4" s="6">
        <v>19</v>
      </c>
      <c r="D4" s="30">
        <f t="shared" si="0"/>
        <v>0.70370370370370372</v>
      </c>
      <c r="E4" s="31">
        <v>10</v>
      </c>
      <c r="F4" s="6">
        <v>2</v>
      </c>
      <c r="G4" s="6">
        <v>4</v>
      </c>
      <c r="H4" s="6">
        <v>3</v>
      </c>
      <c r="I4" s="6">
        <v>14</v>
      </c>
      <c r="J4" s="6">
        <v>11</v>
      </c>
      <c r="K4" s="9">
        <f t="shared" si="1"/>
        <v>0.80736842105263162</v>
      </c>
      <c r="L4" s="10">
        <f t="shared" si="2"/>
        <v>1.5110721247563355</v>
      </c>
    </row>
    <row r="5" spans="1:12" ht="15" customHeight="1" x14ac:dyDescent="0.15">
      <c r="A5" s="24" t="s">
        <v>44</v>
      </c>
      <c r="B5" s="6">
        <v>22</v>
      </c>
      <c r="C5" s="6">
        <v>14</v>
      </c>
      <c r="D5" s="32">
        <f t="shared" si="0"/>
        <v>0.63636363636363635</v>
      </c>
      <c r="E5" s="31">
        <v>14</v>
      </c>
      <c r="F5" s="6">
        <v>0</v>
      </c>
      <c r="G5" s="6">
        <v>0</v>
      </c>
      <c r="H5" s="6">
        <v>0</v>
      </c>
      <c r="I5" s="6">
        <v>7</v>
      </c>
      <c r="J5" s="6">
        <v>4</v>
      </c>
      <c r="K5" s="11">
        <f t="shared" si="1"/>
        <v>0</v>
      </c>
      <c r="L5" s="12">
        <f t="shared" si="2"/>
        <v>0.63636363636363635</v>
      </c>
    </row>
    <row r="6" spans="1:12" ht="15" customHeight="1" x14ac:dyDescent="0.15">
      <c r="A6" s="24" t="s">
        <v>21</v>
      </c>
      <c r="B6" s="6">
        <v>27</v>
      </c>
      <c r="C6" s="6">
        <v>17</v>
      </c>
      <c r="D6" s="29">
        <f t="shared" si="0"/>
        <v>0.62962962962962965</v>
      </c>
      <c r="E6" s="31">
        <v>12</v>
      </c>
      <c r="F6" s="6">
        <v>4</v>
      </c>
      <c r="G6" s="6">
        <v>1</v>
      </c>
      <c r="H6" s="6">
        <v>0</v>
      </c>
      <c r="I6" s="6">
        <v>11</v>
      </c>
      <c r="J6" s="6">
        <v>9</v>
      </c>
      <c r="K6" s="7">
        <f t="shared" si="1"/>
        <v>0.41117647058823531</v>
      </c>
      <c r="L6" s="8">
        <f t="shared" si="2"/>
        <v>1.040806100217865</v>
      </c>
    </row>
    <row r="7" spans="1:12" ht="15" customHeight="1" x14ac:dyDescent="0.15">
      <c r="A7" s="24" t="s">
        <v>38</v>
      </c>
      <c r="B7" s="6">
        <v>16</v>
      </c>
      <c r="C7" s="6">
        <v>10</v>
      </c>
      <c r="D7" s="30">
        <f t="shared" si="0"/>
        <v>0.625</v>
      </c>
      <c r="E7" s="31">
        <v>4</v>
      </c>
      <c r="F7" s="6">
        <v>3</v>
      </c>
      <c r="G7" s="6">
        <v>0</v>
      </c>
      <c r="H7" s="6">
        <v>3</v>
      </c>
      <c r="I7" s="6">
        <v>8</v>
      </c>
      <c r="J7" s="6">
        <v>9</v>
      </c>
      <c r="K7" s="9">
        <f t="shared" si="1"/>
        <v>0.999</v>
      </c>
      <c r="L7" s="10">
        <f t="shared" si="2"/>
        <v>1.6240000000000001</v>
      </c>
    </row>
    <row r="8" spans="1:12" ht="15" customHeight="1" x14ac:dyDescent="0.15">
      <c r="A8" s="24" t="s">
        <v>16</v>
      </c>
      <c r="B8" s="6">
        <v>5</v>
      </c>
      <c r="C8" s="6">
        <v>3</v>
      </c>
      <c r="D8" s="30">
        <f t="shared" si="0"/>
        <v>0.6</v>
      </c>
      <c r="E8" s="6">
        <v>3</v>
      </c>
      <c r="F8" s="6">
        <v>0</v>
      </c>
      <c r="G8" s="6">
        <v>0</v>
      </c>
      <c r="H8" s="6">
        <v>0</v>
      </c>
      <c r="I8" s="6">
        <v>2</v>
      </c>
      <c r="J8" s="6">
        <v>2</v>
      </c>
      <c r="K8" s="9">
        <f t="shared" si="1"/>
        <v>0</v>
      </c>
      <c r="L8" s="10">
        <f t="shared" si="2"/>
        <v>0.6</v>
      </c>
    </row>
    <row r="9" spans="1:12" ht="15" customHeight="1" x14ac:dyDescent="0.15">
      <c r="A9" s="24" t="s">
        <v>51</v>
      </c>
      <c r="B9" s="6">
        <v>39</v>
      </c>
      <c r="C9" s="6">
        <v>19</v>
      </c>
      <c r="D9" s="30">
        <f t="shared" si="0"/>
        <v>0.48717948717948717</v>
      </c>
      <c r="E9" s="31">
        <v>15</v>
      </c>
      <c r="F9" s="6">
        <v>4</v>
      </c>
      <c r="G9" s="6">
        <v>0</v>
      </c>
      <c r="H9" s="6">
        <v>0</v>
      </c>
      <c r="I9" s="6">
        <v>9</v>
      </c>
      <c r="J9" s="6">
        <v>11</v>
      </c>
      <c r="K9" s="9">
        <f t="shared" si="1"/>
        <v>0.28000000000000003</v>
      </c>
      <c r="L9" s="10">
        <f t="shared" si="2"/>
        <v>0.76717948717948725</v>
      </c>
    </row>
    <row r="10" spans="1:12" ht="15" customHeight="1" x14ac:dyDescent="0.15">
      <c r="A10" s="24" t="s">
        <v>52</v>
      </c>
      <c r="B10" s="6">
        <v>27</v>
      </c>
      <c r="C10" s="6">
        <v>13</v>
      </c>
      <c r="D10" s="30">
        <f t="shared" si="0"/>
        <v>0.48148148148148145</v>
      </c>
      <c r="E10" s="31">
        <v>13</v>
      </c>
      <c r="F10" s="6">
        <v>0</v>
      </c>
      <c r="G10" s="6">
        <v>0</v>
      </c>
      <c r="H10" s="6">
        <v>0</v>
      </c>
      <c r="I10" s="6">
        <v>5</v>
      </c>
      <c r="J10" s="6">
        <v>4</v>
      </c>
      <c r="K10" s="9">
        <f t="shared" si="1"/>
        <v>0</v>
      </c>
      <c r="L10" s="10">
        <f t="shared" si="2"/>
        <v>0.48148148148148145</v>
      </c>
    </row>
    <row r="11" spans="1:12" ht="15" customHeight="1" x14ac:dyDescent="0.15">
      <c r="A11" s="24" t="s">
        <v>46</v>
      </c>
      <c r="B11" s="6">
        <v>30</v>
      </c>
      <c r="C11" s="6">
        <v>14</v>
      </c>
      <c r="D11" s="30">
        <f t="shared" si="0"/>
        <v>0.46666666666666667</v>
      </c>
      <c r="E11" s="31">
        <v>11</v>
      </c>
      <c r="F11" s="6">
        <v>3</v>
      </c>
      <c r="G11" s="6">
        <v>0</v>
      </c>
      <c r="H11" s="6">
        <v>0</v>
      </c>
      <c r="I11" s="6">
        <v>6</v>
      </c>
      <c r="J11" s="6">
        <v>6</v>
      </c>
      <c r="K11" s="9">
        <f t="shared" si="1"/>
        <v>0.28500000000000003</v>
      </c>
      <c r="L11" s="10">
        <f t="shared" si="2"/>
        <v>0.75166666666666671</v>
      </c>
    </row>
    <row r="12" spans="1:12" ht="15" customHeight="1" x14ac:dyDescent="0.15">
      <c r="A12" s="24" t="s">
        <v>53</v>
      </c>
      <c r="B12" s="6">
        <v>24</v>
      </c>
      <c r="C12" s="6">
        <v>11</v>
      </c>
      <c r="D12" s="30">
        <f t="shared" si="0"/>
        <v>0.45833333333333331</v>
      </c>
      <c r="E12" s="31">
        <v>9</v>
      </c>
      <c r="F12" s="6">
        <v>2</v>
      </c>
      <c r="G12" s="6">
        <v>0</v>
      </c>
      <c r="H12" s="6">
        <v>0</v>
      </c>
      <c r="I12" s="6">
        <v>3</v>
      </c>
      <c r="J12" s="6">
        <v>6</v>
      </c>
      <c r="K12" s="9">
        <f t="shared" si="1"/>
        <v>0.24181818181818182</v>
      </c>
      <c r="L12" s="10">
        <f t="shared" si="2"/>
        <v>0.70015151515151519</v>
      </c>
    </row>
    <row r="13" spans="1:12" ht="15" customHeight="1" x14ac:dyDescent="0.15">
      <c r="A13" s="24" t="s">
        <v>54</v>
      </c>
      <c r="B13" s="6">
        <v>15</v>
      </c>
      <c r="C13" s="6">
        <v>5</v>
      </c>
      <c r="D13" s="30">
        <f t="shared" si="0"/>
        <v>0.33333333333333331</v>
      </c>
      <c r="E13" s="31">
        <v>5</v>
      </c>
      <c r="F13" s="6">
        <v>0</v>
      </c>
      <c r="G13" s="6">
        <v>0</v>
      </c>
      <c r="H13" s="6">
        <v>0</v>
      </c>
      <c r="I13" s="6">
        <v>1</v>
      </c>
      <c r="J13" s="6">
        <v>4</v>
      </c>
      <c r="K13" s="9">
        <f t="shared" si="1"/>
        <v>0</v>
      </c>
      <c r="L13" s="10">
        <f t="shared" si="2"/>
        <v>0.33333333333333331</v>
      </c>
    </row>
    <row r="14" spans="1:12" ht="15" customHeight="1" x14ac:dyDescent="0.15">
      <c r="A14" s="24" t="s">
        <v>55</v>
      </c>
      <c r="B14" s="6">
        <v>3</v>
      </c>
      <c r="C14" s="6">
        <v>1</v>
      </c>
      <c r="D14" s="30">
        <f t="shared" si="0"/>
        <v>0.33333333333333331</v>
      </c>
      <c r="E14" s="6">
        <v>1</v>
      </c>
      <c r="F14" s="6">
        <v>0</v>
      </c>
      <c r="G14" s="6">
        <v>0</v>
      </c>
      <c r="H14" s="6">
        <v>0</v>
      </c>
      <c r="I14" s="6">
        <v>2</v>
      </c>
      <c r="J14" s="6">
        <v>1</v>
      </c>
      <c r="K14" s="9">
        <f t="shared" si="1"/>
        <v>0</v>
      </c>
      <c r="L14" s="10">
        <f t="shared" si="2"/>
        <v>0.33333333333333331</v>
      </c>
    </row>
    <row r="15" spans="1:12" ht="15" customHeight="1" x14ac:dyDescent="0.15">
      <c r="A15" s="24" t="s">
        <v>40</v>
      </c>
      <c r="B15" s="6">
        <v>8</v>
      </c>
      <c r="C15" s="6">
        <v>2</v>
      </c>
      <c r="D15" s="30">
        <f t="shared" si="0"/>
        <v>0.25</v>
      </c>
      <c r="E15" s="31">
        <v>2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9">
        <f t="shared" si="1"/>
        <v>0</v>
      </c>
      <c r="L15" s="10">
        <f t="shared" si="2"/>
        <v>0.25</v>
      </c>
    </row>
    <row r="16" spans="1:12" ht="15" customHeight="1" x14ac:dyDescent="0.15">
      <c r="A16" s="24" t="s">
        <v>56</v>
      </c>
      <c r="B16" s="6">
        <v>4</v>
      </c>
      <c r="C16" s="6">
        <v>0</v>
      </c>
      <c r="D16" s="30">
        <f t="shared" si="0"/>
        <v>0</v>
      </c>
      <c r="E16" s="31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26" t="e">
        <f t="shared" si="1"/>
        <v>#DIV/0!</v>
      </c>
      <c r="L16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3" customWidth="1"/>
    <col min="2" max="2" width="12.6640625" style="33" customWidth="1"/>
    <col min="3" max="3" width="7" style="33" customWidth="1"/>
    <col min="4" max="4" width="5.83203125" style="33" customWidth="1"/>
    <col min="5" max="5" width="6.83203125" style="33" customWidth="1"/>
    <col min="6" max="6" width="6" style="33" customWidth="1"/>
    <col min="7" max="7" width="5.1640625" style="33" customWidth="1"/>
    <col min="8" max="8" width="7.1640625" style="33" customWidth="1"/>
    <col min="9" max="9" width="5.83203125" style="33" customWidth="1"/>
    <col min="10" max="10" width="7.6640625" style="33" customWidth="1"/>
    <col min="11" max="11" width="8.83203125" style="33" customWidth="1"/>
    <col min="12" max="12" width="8.1640625" style="33" customWidth="1"/>
    <col min="13" max="256" width="16.33203125" style="33" customWidth="1"/>
  </cols>
  <sheetData>
    <row r="1" spans="1:12" ht="16" customHeight="1" x14ac:dyDescent="0.15">
      <c r="A1" s="193" t="s">
        <v>48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16</v>
      </c>
      <c r="B3" s="6">
        <v>6</v>
      </c>
      <c r="C3" s="6">
        <v>5</v>
      </c>
      <c r="D3" s="29">
        <f t="shared" ref="D3:D15" si="0">C3/B3</f>
        <v>0.83333333333333337</v>
      </c>
      <c r="E3" s="31">
        <v>3</v>
      </c>
      <c r="F3" s="6">
        <v>2</v>
      </c>
      <c r="G3" s="6">
        <v>0</v>
      </c>
      <c r="H3" s="6">
        <v>0</v>
      </c>
      <c r="I3" s="6">
        <v>2</v>
      </c>
      <c r="J3" s="6">
        <v>3</v>
      </c>
      <c r="K3" s="7">
        <f t="shared" ref="K3:K15" si="1">(F3*1.33+G3*1.67+H3*2)/C3</f>
        <v>0.53200000000000003</v>
      </c>
      <c r="L3" s="8">
        <f t="shared" ref="L3:L15" si="2">K3+D3</f>
        <v>1.3653333333333335</v>
      </c>
    </row>
    <row r="4" spans="1:12" ht="15" customHeight="1" x14ac:dyDescent="0.15">
      <c r="A4" s="24" t="s">
        <v>29</v>
      </c>
      <c r="B4" s="6">
        <v>7</v>
      </c>
      <c r="C4" s="6">
        <v>1</v>
      </c>
      <c r="D4" s="30">
        <f t="shared" si="0"/>
        <v>0.14285714285714285</v>
      </c>
      <c r="E4" s="31">
        <v>0</v>
      </c>
      <c r="F4" s="6">
        <v>1</v>
      </c>
      <c r="G4" s="6">
        <v>0</v>
      </c>
      <c r="H4" s="6">
        <v>0</v>
      </c>
      <c r="I4" s="6">
        <v>1</v>
      </c>
      <c r="J4" s="6">
        <v>0</v>
      </c>
      <c r="K4" s="9">
        <f t="shared" si="1"/>
        <v>1.33</v>
      </c>
      <c r="L4" s="10">
        <f t="shared" si="2"/>
        <v>1.4728571428571429</v>
      </c>
    </row>
    <row r="5" spans="1:12" ht="15" customHeight="1" x14ac:dyDescent="0.15">
      <c r="A5" s="24" t="s">
        <v>21</v>
      </c>
      <c r="B5" s="6">
        <v>6</v>
      </c>
      <c r="C5" s="6">
        <v>6</v>
      </c>
      <c r="D5" s="32">
        <f t="shared" si="0"/>
        <v>1</v>
      </c>
      <c r="E5" s="31">
        <v>6</v>
      </c>
      <c r="F5" s="6">
        <v>0</v>
      </c>
      <c r="G5" s="6">
        <v>0</v>
      </c>
      <c r="H5" s="6">
        <v>0</v>
      </c>
      <c r="I5" s="6">
        <v>3</v>
      </c>
      <c r="J5" s="6">
        <v>1</v>
      </c>
      <c r="K5" s="11">
        <f t="shared" si="1"/>
        <v>0</v>
      </c>
      <c r="L5" s="12">
        <f t="shared" si="2"/>
        <v>1</v>
      </c>
    </row>
    <row r="6" spans="1:12" ht="15" customHeight="1" x14ac:dyDescent="0.15">
      <c r="A6" s="24" t="s">
        <v>13</v>
      </c>
      <c r="B6" s="6">
        <v>6</v>
      </c>
      <c r="C6" s="6">
        <v>3</v>
      </c>
      <c r="D6" s="29">
        <f t="shared" si="0"/>
        <v>0.5</v>
      </c>
      <c r="E6" s="6">
        <v>2</v>
      </c>
      <c r="F6" s="6">
        <v>1</v>
      </c>
      <c r="G6" s="6">
        <v>0</v>
      </c>
      <c r="H6" s="6">
        <v>0</v>
      </c>
      <c r="I6" s="6">
        <v>0</v>
      </c>
      <c r="J6" s="6">
        <v>2</v>
      </c>
      <c r="K6" s="7">
        <f t="shared" si="1"/>
        <v>0.44333333333333336</v>
      </c>
      <c r="L6" s="8">
        <f t="shared" si="2"/>
        <v>0.94333333333333336</v>
      </c>
    </row>
    <row r="7" spans="1:12" ht="15" customHeight="1" x14ac:dyDescent="0.15">
      <c r="A7" s="24" t="s">
        <v>39</v>
      </c>
      <c r="B7" s="6">
        <v>7</v>
      </c>
      <c r="C7" s="6">
        <v>5</v>
      </c>
      <c r="D7" s="30">
        <f t="shared" si="0"/>
        <v>0.7142857142857143</v>
      </c>
      <c r="E7" s="31">
        <v>5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9">
        <f t="shared" si="1"/>
        <v>0</v>
      </c>
      <c r="L7" s="10">
        <f t="shared" si="2"/>
        <v>0.7142857142857143</v>
      </c>
    </row>
    <row r="8" spans="1:12" ht="15" customHeight="1" x14ac:dyDescent="0.15">
      <c r="A8" s="24" t="s">
        <v>47</v>
      </c>
      <c r="B8" s="6">
        <v>3</v>
      </c>
      <c r="C8" s="6">
        <v>2</v>
      </c>
      <c r="D8" s="30">
        <f t="shared" si="0"/>
        <v>0.66666666666666663</v>
      </c>
      <c r="E8" s="31">
        <v>2</v>
      </c>
      <c r="F8" s="6">
        <v>0</v>
      </c>
      <c r="G8" s="6">
        <v>0</v>
      </c>
      <c r="H8" s="6">
        <v>0</v>
      </c>
      <c r="I8" s="6">
        <v>1</v>
      </c>
      <c r="J8" s="6">
        <v>1</v>
      </c>
      <c r="K8" s="9">
        <f t="shared" si="1"/>
        <v>0</v>
      </c>
      <c r="L8" s="10">
        <f t="shared" si="2"/>
        <v>0.66666666666666663</v>
      </c>
    </row>
    <row r="9" spans="1:12" ht="15" customHeight="1" x14ac:dyDescent="0.15">
      <c r="A9" s="24" t="s">
        <v>14</v>
      </c>
      <c r="B9" s="6">
        <v>7</v>
      </c>
      <c r="C9" s="6">
        <v>4</v>
      </c>
      <c r="D9" s="30">
        <f t="shared" si="0"/>
        <v>0.5714285714285714</v>
      </c>
      <c r="E9" s="31">
        <v>4</v>
      </c>
      <c r="F9" s="6">
        <v>0</v>
      </c>
      <c r="G9" s="6">
        <v>0</v>
      </c>
      <c r="H9" s="6">
        <v>0</v>
      </c>
      <c r="I9" s="6">
        <v>4</v>
      </c>
      <c r="J9" s="6">
        <v>3</v>
      </c>
      <c r="K9" s="9">
        <f t="shared" si="1"/>
        <v>0</v>
      </c>
      <c r="L9" s="10">
        <f t="shared" si="2"/>
        <v>0.5714285714285714</v>
      </c>
    </row>
    <row r="10" spans="1:12" ht="15" customHeight="1" x14ac:dyDescent="0.15">
      <c r="A10" s="24" t="s">
        <v>17</v>
      </c>
      <c r="B10" s="6">
        <v>7</v>
      </c>
      <c r="C10" s="6">
        <v>4</v>
      </c>
      <c r="D10" s="30">
        <f t="shared" si="0"/>
        <v>0.5714285714285714</v>
      </c>
      <c r="E10" s="31">
        <v>4</v>
      </c>
      <c r="F10" s="6">
        <v>0</v>
      </c>
      <c r="G10" s="6">
        <v>0</v>
      </c>
      <c r="H10" s="6">
        <v>0</v>
      </c>
      <c r="I10" s="6">
        <v>1</v>
      </c>
      <c r="J10" s="6">
        <v>2</v>
      </c>
      <c r="K10" s="9">
        <f t="shared" si="1"/>
        <v>0</v>
      </c>
      <c r="L10" s="10">
        <f t="shared" si="2"/>
        <v>0.5714285714285714</v>
      </c>
    </row>
    <row r="11" spans="1:12" ht="15" customHeight="1" x14ac:dyDescent="0.15">
      <c r="A11" s="24" t="s">
        <v>44</v>
      </c>
      <c r="B11" s="6">
        <v>6</v>
      </c>
      <c r="C11" s="6">
        <v>3</v>
      </c>
      <c r="D11" s="30">
        <f t="shared" si="0"/>
        <v>0.5</v>
      </c>
      <c r="E11" s="31">
        <v>3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9">
        <f t="shared" si="1"/>
        <v>0</v>
      </c>
      <c r="L11" s="10">
        <f t="shared" si="2"/>
        <v>0.5</v>
      </c>
    </row>
    <row r="12" spans="1:12" ht="15" customHeight="1" x14ac:dyDescent="0.15">
      <c r="A12" s="24" t="s">
        <v>38</v>
      </c>
      <c r="B12" s="6">
        <v>7</v>
      </c>
      <c r="C12" s="6">
        <v>2</v>
      </c>
      <c r="D12" s="30">
        <f t="shared" si="0"/>
        <v>0.2857142857142857</v>
      </c>
      <c r="E12" s="31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9">
        <f t="shared" si="1"/>
        <v>0</v>
      </c>
      <c r="L12" s="10">
        <f t="shared" si="2"/>
        <v>0.2857142857142857</v>
      </c>
    </row>
    <row r="13" spans="1:12" ht="15" customHeight="1" x14ac:dyDescent="0.15">
      <c r="A13" s="24" t="s">
        <v>40</v>
      </c>
      <c r="B13" s="6">
        <v>5</v>
      </c>
      <c r="C13" s="6">
        <v>1</v>
      </c>
      <c r="D13" s="30">
        <f t="shared" si="0"/>
        <v>0.2</v>
      </c>
      <c r="E13" s="31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9">
        <f t="shared" si="1"/>
        <v>0</v>
      </c>
      <c r="L13" s="10">
        <f t="shared" si="2"/>
        <v>0.2</v>
      </c>
    </row>
    <row r="14" spans="1:12" ht="15" customHeight="1" x14ac:dyDescent="0.15">
      <c r="A14" s="24" t="s">
        <v>46</v>
      </c>
      <c r="B14" s="6">
        <v>0</v>
      </c>
      <c r="C14" s="6">
        <v>0</v>
      </c>
      <c r="D14" s="34" t="e">
        <f t="shared" si="0"/>
        <v>#DIV/0!</v>
      </c>
      <c r="E14" s="31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26" t="e">
        <f t="shared" si="1"/>
        <v>#DIV/0!</v>
      </c>
      <c r="L14" s="27" t="e">
        <f t="shared" si="2"/>
        <v>#DIV/0!</v>
      </c>
    </row>
    <row r="15" spans="1:12" ht="15" customHeight="1" x14ac:dyDescent="0.15">
      <c r="A15" s="24" t="s">
        <v>49</v>
      </c>
      <c r="B15" s="6">
        <v>3</v>
      </c>
      <c r="C15" s="6">
        <v>0</v>
      </c>
      <c r="D15" s="30">
        <f t="shared" si="0"/>
        <v>0</v>
      </c>
      <c r="E15" s="31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26" t="e">
        <f t="shared" si="1"/>
        <v>#DIV/0!</v>
      </c>
      <c r="L15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28" customWidth="1"/>
    <col min="2" max="2" width="12.6640625" style="28" customWidth="1"/>
    <col min="3" max="3" width="7" style="28" customWidth="1"/>
    <col min="4" max="4" width="5.83203125" style="28" customWidth="1"/>
    <col min="5" max="5" width="6.83203125" style="28" customWidth="1"/>
    <col min="6" max="6" width="6" style="28" customWidth="1"/>
    <col min="7" max="7" width="5.1640625" style="28" customWidth="1"/>
    <col min="8" max="8" width="7.1640625" style="28" customWidth="1"/>
    <col min="9" max="9" width="5.83203125" style="28" customWidth="1"/>
    <col min="10" max="10" width="7.6640625" style="28" customWidth="1"/>
    <col min="11" max="11" width="8.83203125" style="28" customWidth="1"/>
    <col min="12" max="12" width="8.1640625" style="28" customWidth="1"/>
    <col min="13" max="256" width="16.33203125" style="28" customWidth="1"/>
  </cols>
  <sheetData>
    <row r="1" spans="1:12" ht="16" customHeight="1" x14ac:dyDescent="0.15">
      <c r="A1" s="193" t="s">
        <v>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13</v>
      </c>
      <c r="B3" s="6">
        <v>31</v>
      </c>
      <c r="C3" s="6">
        <v>24</v>
      </c>
      <c r="D3" s="29">
        <f t="shared" ref="D3:D15" si="0">C3/B3</f>
        <v>0.77419354838709675</v>
      </c>
      <c r="E3" s="6">
        <v>9</v>
      </c>
      <c r="F3" s="6">
        <v>5</v>
      </c>
      <c r="G3" s="6">
        <v>3</v>
      </c>
      <c r="H3" s="6">
        <v>6</v>
      </c>
      <c r="I3" s="6">
        <v>22</v>
      </c>
      <c r="J3" s="6">
        <v>16</v>
      </c>
      <c r="K3" s="7">
        <f t="shared" ref="K3:K15" si="1">(F3*1.33+G3*1.67+H3*2)/C3</f>
        <v>0.98583333333333334</v>
      </c>
      <c r="L3" s="8">
        <f t="shared" ref="L3:L15" si="2">K3+D3</f>
        <v>1.7600268817204301</v>
      </c>
    </row>
    <row r="4" spans="1:12" ht="15" customHeight="1" x14ac:dyDescent="0.15">
      <c r="A4" s="24" t="s">
        <v>17</v>
      </c>
      <c r="B4" s="6">
        <v>28</v>
      </c>
      <c r="C4" s="6">
        <v>20</v>
      </c>
      <c r="D4" s="30">
        <f t="shared" si="0"/>
        <v>0.7142857142857143</v>
      </c>
      <c r="E4" s="31">
        <v>9</v>
      </c>
      <c r="F4" s="6">
        <v>6</v>
      </c>
      <c r="G4" s="6">
        <v>1</v>
      </c>
      <c r="H4" s="6">
        <v>4</v>
      </c>
      <c r="I4" s="6">
        <v>19</v>
      </c>
      <c r="J4" s="6">
        <v>14</v>
      </c>
      <c r="K4" s="9">
        <f t="shared" si="1"/>
        <v>0.88249999999999995</v>
      </c>
      <c r="L4" s="10">
        <f t="shared" si="2"/>
        <v>1.5967857142857143</v>
      </c>
    </row>
    <row r="5" spans="1:12" ht="15" customHeight="1" x14ac:dyDescent="0.15">
      <c r="A5" s="24" t="s">
        <v>44</v>
      </c>
      <c r="B5" s="6">
        <v>24</v>
      </c>
      <c r="C5" s="6">
        <v>17</v>
      </c>
      <c r="D5" s="32">
        <f t="shared" si="0"/>
        <v>0.70833333333333337</v>
      </c>
      <c r="E5" s="31">
        <v>12</v>
      </c>
      <c r="F5" s="6">
        <v>4</v>
      </c>
      <c r="G5" s="6">
        <v>1</v>
      </c>
      <c r="H5" s="6">
        <v>0</v>
      </c>
      <c r="I5" s="6">
        <v>6</v>
      </c>
      <c r="J5" s="6">
        <v>9</v>
      </c>
      <c r="K5" s="11">
        <f t="shared" si="1"/>
        <v>0.41117647058823531</v>
      </c>
      <c r="L5" s="12">
        <f t="shared" si="2"/>
        <v>1.1195098039215687</v>
      </c>
    </row>
    <row r="6" spans="1:12" ht="15" customHeight="1" x14ac:dyDescent="0.15">
      <c r="A6" s="24" t="s">
        <v>38</v>
      </c>
      <c r="B6" s="6">
        <v>27</v>
      </c>
      <c r="C6" s="6">
        <v>18</v>
      </c>
      <c r="D6" s="29">
        <f t="shared" si="0"/>
        <v>0.66666666666666663</v>
      </c>
      <c r="E6" s="31">
        <v>12</v>
      </c>
      <c r="F6" s="6">
        <v>1</v>
      </c>
      <c r="G6" s="6">
        <v>3</v>
      </c>
      <c r="H6" s="6">
        <v>2</v>
      </c>
      <c r="I6" s="6">
        <v>10</v>
      </c>
      <c r="J6" s="6">
        <v>9</v>
      </c>
      <c r="K6" s="7">
        <f t="shared" si="1"/>
        <v>0.57444444444444442</v>
      </c>
      <c r="L6" s="8">
        <f t="shared" si="2"/>
        <v>1.2411111111111111</v>
      </c>
    </row>
    <row r="7" spans="1:12" ht="15" customHeight="1" x14ac:dyDescent="0.15">
      <c r="A7" s="24" t="s">
        <v>21</v>
      </c>
      <c r="B7" s="6">
        <v>24</v>
      </c>
      <c r="C7" s="6">
        <v>16</v>
      </c>
      <c r="D7" s="30">
        <f t="shared" si="0"/>
        <v>0.66666666666666663</v>
      </c>
      <c r="E7" s="31">
        <v>12</v>
      </c>
      <c r="F7" s="6">
        <v>4</v>
      </c>
      <c r="G7" s="6">
        <v>0</v>
      </c>
      <c r="H7" s="6">
        <v>0</v>
      </c>
      <c r="I7" s="6">
        <v>8</v>
      </c>
      <c r="J7" s="6">
        <v>8</v>
      </c>
      <c r="K7" s="9">
        <f t="shared" si="1"/>
        <v>0.33250000000000002</v>
      </c>
      <c r="L7" s="10">
        <f t="shared" si="2"/>
        <v>0.99916666666666665</v>
      </c>
    </row>
    <row r="8" spans="1:12" ht="15" customHeight="1" x14ac:dyDescent="0.15">
      <c r="A8" s="24" t="s">
        <v>45</v>
      </c>
      <c r="B8" s="6">
        <v>27</v>
      </c>
      <c r="C8" s="6">
        <v>17</v>
      </c>
      <c r="D8" s="30">
        <f t="shared" si="0"/>
        <v>0.62962962962962965</v>
      </c>
      <c r="E8" s="31">
        <v>9</v>
      </c>
      <c r="F8" s="6">
        <v>4</v>
      </c>
      <c r="G8" s="6">
        <v>1</v>
      </c>
      <c r="H8" s="6">
        <v>1</v>
      </c>
      <c r="I8" s="6">
        <v>6</v>
      </c>
      <c r="J8" s="6">
        <v>9</v>
      </c>
      <c r="K8" s="9">
        <f t="shared" si="1"/>
        <v>0.52882352941176469</v>
      </c>
      <c r="L8" s="10">
        <f t="shared" si="2"/>
        <v>1.1584531590413945</v>
      </c>
    </row>
    <row r="9" spans="1:12" ht="15" customHeight="1" x14ac:dyDescent="0.15">
      <c r="A9" s="24" t="s">
        <v>14</v>
      </c>
      <c r="B9" s="6">
        <v>26</v>
      </c>
      <c r="C9" s="6">
        <v>15</v>
      </c>
      <c r="D9" s="30">
        <f t="shared" si="0"/>
        <v>0.57692307692307687</v>
      </c>
      <c r="E9" s="31">
        <v>8</v>
      </c>
      <c r="F9" s="6">
        <v>3</v>
      </c>
      <c r="G9" s="6">
        <v>2</v>
      </c>
      <c r="H9" s="6">
        <v>2</v>
      </c>
      <c r="I9" s="6">
        <v>9</v>
      </c>
      <c r="J9" s="6">
        <v>9</v>
      </c>
      <c r="K9" s="9">
        <f t="shared" si="1"/>
        <v>0.7553333333333333</v>
      </c>
      <c r="L9" s="10">
        <f t="shared" si="2"/>
        <v>1.3322564102564103</v>
      </c>
    </row>
    <row r="10" spans="1:12" ht="15" customHeight="1" x14ac:dyDescent="0.15">
      <c r="A10" s="24" t="s">
        <v>39</v>
      </c>
      <c r="B10" s="6">
        <v>34</v>
      </c>
      <c r="C10" s="6">
        <v>15</v>
      </c>
      <c r="D10" s="30">
        <f t="shared" si="0"/>
        <v>0.44117647058823528</v>
      </c>
      <c r="E10" s="31">
        <v>12</v>
      </c>
      <c r="F10" s="6">
        <v>3</v>
      </c>
      <c r="G10" s="6">
        <v>0</v>
      </c>
      <c r="H10" s="6">
        <v>0</v>
      </c>
      <c r="I10" s="6">
        <v>7</v>
      </c>
      <c r="J10" s="6">
        <v>7</v>
      </c>
      <c r="K10" s="9">
        <f t="shared" si="1"/>
        <v>0.26600000000000001</v>
      </c>
      <c r="L10" s="10">
        <f t="shared" si="2"/>
        <v>0.7071764705882353</v>
      </c>
    </row>
    <row r="11" spans="1:12" ht="15" customHeight="1" x14ac:dyDescent="0.15">
      <c r="A11" s="24" t="s">
        <v>40</v>
      </c>
      <c r="B11" s="6">
        <v>21</v>
      </c>
      <c r="C11" s="6">
        <v>9</v>
      </c>
      <c r="D11" s="30">
        <f t="shared" si="0"/>
        <v>0.42857142857142855</v>
      </c>
      <c r="E11" s="31">
        <v>9</v>
      </c>
      <c r="F11" s="6">
        <v>0</v>
      </c>
      <c r="G11" s="6">
        <v>0</v>
      </c>
      <c r="H11" s="6">
        <v>0</v>
      </c>
      <c r="I11" s="6">
        <v>2</v>
      </c>
      <c r="J11" s="6">
        <v>6</v>
      </c>
      <c r="K11" s="9">
        <f t="shared" si="1"/>
        <v>0</v>
      </c>
      <c r="L11" s="10">
        <f t="shared" si="2"/>
        <v>0.42857142857142855</v>
      </c>
    </row>
    <row r="12" spans="1:12" ht="15" customHeight="1" x14ac:dyDescent="0.15">
      <c r="A12" s="24" t="s">
        <v>29</v>
      </c>
      <c r="B12" s="6">
        <v>28</v>
      </c>
      <c r="C12" s="6">
        <v>9</v>
      </c>
      <c r="D12" s="30">
        <f t="shared" si="0"/>
        <v>0.32142857142857145</v>
      </c>
      <c r="E12" s="31">
        <v>6</v>
      </c>
      <c r="F12" s="6">
        <v>3</v>
      </c>
      <c r="G12" s="6">
        <v>0</v>
      </c>
      <c r="H12" s="6">
        <v>0</v>
      </c>
      <c r="I12" s="6">
        <v>5</v>
      </c>
      <c r="J12" s="6">
        <v>5</v>
      </c>
      <c r="K12" s="9">
        <f t="shared" si="1"/>
        <v>0.44333333333333336</v>
      </c>
      <c r="L12" s="10">
        <f t="shared" si="2"/>
        <v>0.76476190476190475</v>
      </c>
    </row>
    <row r="13" spans="1:12" ht="15" customHeight="1" x14ac:dyDescent="0.15">
      <c r="A13" s="24" t="s">
        <v>46</v>
      </c>
      <c r="B13" s="6">
        <v>11</v>
      </c>
      <c r="C13" s="6">
        <v>3</v>
      </c>
      <c r="D13" s="30">
        <f t="shared" si="0"/>
        <v>0.27272727272727271</v>
      </c>
      <c r="E13" s="31">
        <v>3</v>
      </c>
      <c r="F13" s="6">
        <v>0</v>
      </c>
      <c r="G13" s="6">
        <v>0</v>
      </c>
      <c r="H13" s="6">
        <v>0</v>
      </c>
      <c r="I13" s="6">
        <v>2</v>
      </c>
      <c r="J13" s="6">
        <v>0</v>
      </c>
      <c r="K13" s="9">
        <f t="shared" si="1"/>
        <v>0</v>
      </c>
      <c r="L13" s="10">
        <f t="shared" si="2"/>
        <v>0.27272727272727271</v>
      </c>
    </row>
    <row r="14" spans="1:12" ht="15" customHeight="1" x14ac:dyDescent="0.15">
      <c r="A14" s="24" t="s">
        <v>47</v>
      </c>
      <c r="B14" s="6">
        <v>25</v>
      </c>
      <c r="C14" s="6">
        <v>6</v>
      </c>
      <c r="D14" s="30">
        <f t="shared" si="0"/>
        <v>0.24</v>
      </c>
      <c r="E14" s="31">
        <v>6</v>
      </c>
      <c r="F14" s="6">
        <v>0</v>
      </c>
      <c r="G14" s="6">
        <v>0</v>
      </c>
      <c r="H14" s="6">
        <v>0</v>
      </c>
      <c r="I14" s="6">
        <v>4</v>
      </c>
      <c r="J14" s="6">
        <v>4</v>
      </c>
      <c r="K14" s="9">
        <f t="shared" si="1"/>
        <v>0</v>
      </c>
      <c r="L14" s="10">
        <f t="shared" si="2"/>
        <v>0.24</v>
      </c>
    </row>
    <row r="15" spans="1:12" ht="15" customHeight="1" x14ac:dyDescent="0.15">
      <c r="A15" s="24" t="s">
        <v>16</v>
      </c>
      <c r="B15" s="6">
        <v>4</v>
      </c>
      <c r="C15" s="6">
        <v>3</v>
      </c>
      <c r="D15" s="30">
        <f t="shared" si="0"/>
        <v>0.75</v>
      </c>
      <c r="E15" s="31">
        <v>3</v>
      </c>
      <c r="F15" s="6">
        <v>0</v>
      </c>
      <c r="G15" s="6">
        <v>0</v>
      </c>
      <c r="H15" s="6">
        <v>0</v>
      </c>
      <c r="I15" s="6">
        <v>3</v>
      </c>
      <c r="J15" s="6">
        <v>3</v>
      </c>
      <c r="K15" s="9">
        <f t="shared" si="1"/>
        <v>0</v>
      </c>
      <c r="L15" s="10">
        <f t="shared" si="2"/>
        <v>0.75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23" customWidth="1"/>
    <col min="2" max="2" width="12.6640625" style="23" customWidth="1"/>
    <col min="3" max="3" width="7" style="23" customWidth="1"/>
    <col min="4" max="4" width="5.83203125" style="23" customWidth="1"/>
    <col min="5" max="5" width="6.83203125" style="23" customWidth="1"/>
    <col min="6" max="6" width="6" style="23" customWidth="1"/>
    <col min="7" max="7" width="5.1640625" style="23" customWidth="1"/>
    <col min="8" max="8" width="7.1640625" style="23" customWidth="1"/>
    <col min="9" max="9" width="5.83203125" style="23" customWidth="1"/>
    <col min="10" max="10" width="7.6640625" style="23" customWidth="1"/>
    <col min="11" max="11" width="8.83203125" style="23" customWidth="1"/>
    <col min="12" max="12" width="8.1640625" style="23" customWidth="1"/>
    <col min="13" max="256" width="16.33203125" style="23" customWidth="1"/>
  </cols>
  <sheetData>
    <row r="1" spans="1:12" ht="16" customHeight="1" x14ac:dyDescent="0.15">
      <c r="A1" s="193" t="s">
        <v>37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13</v>
      </c>
      <c r="B3" s="6">
        <v>25</v>
      </c>
      <c r="C3" s="6">
        <v>19</v>
      </c>
      <c r="D3" s="7">
        <f t="shared" ref="D3:D16" si="0">C3/B3</f>
        <v>0.76</v>
      </c>
      <c r="E3" s="8">
        <v>1</v>
      </c>
      <c r="F3" s="6">
        <v>6</v>
      </c>
      <c r="G3" s="6">
        <v>2</v>
      </c>
      <c r="H3" s="6">
        <v>10</v>
      </c>
      <c r="I3" s="6">
        <v>20</v>
      </c>
      <c r="J3" s="6">
        <v>14</v>
      </c>
      <c r="K3" s="7">
        <f t="shared" ref="K3:K16" si="1">(F3*1.33+G3*1.67+H3*2)/C3</f>
        <v>1.648421052631579</v>
      </c>
      <c r="L3" s="8">
        <f t="shared" ref="L3:L16" si="2">K3+D3</f>
        <v>2.4084210526315788</v>
      </c>
    </row>
    <row r="4" spans="1:12" ht="15" customHeight="1" x14ac:dyDescent="0.15">
      <c r="A4" s="24" t="s">
        <v>14</v>
      </c>
      <c r="B4" s="6">
        <v>19</v>
      </c>
      <c r="C4" s="6">
        <v>14</v>
      </c>
      <c r="D4" s="9">
        <f t="shared" si="0"/>
        <v>0.73684210526315785</v>
      </c>
      <c r="E4" s="10">
        <v>6</v>
      </c>
      <c r="F4" s="6">
        <v>7</v>
      </c>
      <c r="G4" s="6">
        <v>1</v>
      </c>
      <c r="H4" s="6">
        <v>0</v>
      </c>
      <c r="I4" s="6">
        <v>7</v>
      </c>
      <c r="J4" s="6">
        <v>6</v>
      </c>
      <c r="K4" s="9">
        <f t="shared" si="1"/>
        <v>0.78428571428571436</v>
      </c>
      <c r="L4" s="10">
        <f t="shared" si="2"/>
        <v>1.5211278195488722</v>
      </c>
    </row>
    <row r="5" spans="1:12" ht="15" customHeight="1" x14ac:dyDescent="0.15">
      <c r="A5" s="24" t="s">
        <v>21</v>
      </c>
      <c r="B5" s="6">
        <v>10</v>
      </c>
      <c r="C5" s="6">
        <v>7</v>
      </c>
      <c r="D5" s="11">
        <f t="shared" si="0"/>
        <v>0.7</v>
      </c>
      <c r="E5" s="12">
        <v>4</v>
      </c>
      <c r="F5" s="6">
        <v>1</v>
      </c>
      <c r="G5" s="6">
        <v>2</v>
      </c>
      <c r="H5" s="6">
        <v>0</v>
      </c>
      <c r="I5" s="6">
        <v>6</v>
      </c>
      <c r="J5" s="6">
        <v>3</v>
      </c>
      <c r="K5" s="11">
        <f t="shared" si="1"/>
        <v>0.66714285714285715</v>
      </c>
      <c r="L5" s="12">
        <f t="shared" si="2"/>
        <v>1.367142857142857</v>
      </c>
    </row>
    <row r="6" spans="1:12" ht="15" customHeight="1" x14ac:dyDescent="0.15">
      <c r="A6" s="24" t="s">
        <v>19</v>
      </c>
      <c r="B6" s="6">
        <v>13</v>
      </c>
      <c r="C6" s="6">
        <v>9</v>
      </c>
      <c r="D6" s="7">
        <f t="shared" si="0"/>
        <v>0.69230769230769229</v>
      </c>
      <c r="E6" s="8">
        <v>8</v>
      </c>
      <c r="F6" s="6">
        <v>0</v>
      </c>
      <c r="G6" s="6">
        <v>1</v>
      </c>
      <c r="H6" s="6">
        <v>0</v>
      </c>
      <c r="I6" s="6">
        <v>0</v>
      </c>
      <c r="J6" s="6">
        <v>6</v>
      </c>
      <c r="K6" s="7">
        <f t="shared" si="1"/>
        <v>0.18555555555555556</v>
      </c>
      <c r="L6" s="8">
        <f t="shared" si="2"/>
        <v>0.87786324786324788</v>
      </c>
    </row>
    <row r="7" spans="1:12" ht="15" customHeight="1" x14ac:dyDescent="0.15">
      <c r="A7" s="24" t="s">
        <v>23</v>
      </c>
      <c r="B7" s="6">
        <v>17</v>
      </c>
      <c r="C7" s="6">
        <v>11</v>
      </c>
      <c r="D7" s="9">
        <f t="shared" si="0"/>
        <v>0.6470588235294118</v>
      </c>
      <c r="E7" s="10">
        <v>11</v>
      </c>
      <c r="F7" s="6">
        <v>0</v>
      </c>
      <c r="G7" s="6">
        <v>0</v>
      </c>
      <c r="H7" s="6">
        <v>0</v>
      </c>
      <c r="I7" s="6">
        <v>3</v>
      </c>
      <c r="J7" s="6">
        <v>3</v>
      </c>
      <c r="K7" s="9">
        <f t="shared" si="1"/>
        <v>0</v>
      </c>
      <c r="L7" s="10">
        <f t="shared" si="2"/>
        <v>0.6470588235294118</v>
      </c>
    </row>
    <row r="8" spans="1:12" ht="15" customHeight="1" x14ac:dyDescent="0.15">
      <c r="A8" s="24" t="s">
        <v>16</v>
      </c>
      <c r="B8" s="6">
        <v>22</v>
      </c>
      <c r="C8" s="6">
        <v>14</v>
      </c>
      <c r="D8" s="9">
        <f t="shared" si="0"/>
        <v>0.63636363636363635</v>
      </c>
      <c r="E8" s="10">
        <v>7</v>
      </c>
      <c r="F8" s="6">
        <v>2</v>
      </c>
      <c r="G8" s="6">
        <v>3</v>
      </c>
      <c r="H8" s="6">
        <v>2</v>
      </c>
      <c r="I8" s="6">
        <v>9</v>
      </c>
      <c r="J8" s="6">
        <v>12</v>
      </c>
      <c r="K8" s="9">
        <f t="shared" si="1"/>
        <v>0.83357142857142852</v>
      </c>
      <c r="L8" s="10">
        <f t="shared" si="2"/>
        <v>1.4699350649350649</v>
      </c>
    </row>
    <row r="9" spans="1:12" ht="15" customHeight="1" x14ac:dyDescent="0.15">
      <c r="A9" s="24" t="s">
        <v>17</v>
      </c>
      <c r="B9" s="6">
        <v>20</v>
      </c>
      <c r="C9" s="6">
        <v>12</v>
      </c>
      <c r="D9" s="9">
        <f t="shared" si="0"/>
        <v>0.6</v>
      </c>
      <c r="E9" s="10">
        <v>4</v>
      </c>
      <c r="F9" s="6">
        <v>3</v>
      </c>
      <c r="G9" s="6">
        <v>4</v>
      </c>
      <c r="H9" s="6">
        <v>1</v>
      </c>
      <c r="I9" s="6">
        <v>8</v>
      </c>
      <c r="J9" s="6">
        <v>7</v>
      </c>
      <c r="K9" s="9">
        <f t="shared" si="1"/>
        <v>1.0558333333333334</v>
      </c>
      <c r="L9" s="10">
        <f t="shared" si="2"/>
        <v>1.6558333333333333</v>
      </c>
    </row>
    <row r="10" spans="1:12" ht="15" customHeight="1" x14ac:dyDescent="0.15">
      <c r="A10" s="24" t="s">
        <v>38</v>
      </c>
      <c r="B10" s="6">
        <v>14</v>
      </c>
      <c r="C10" s="6">
        <v>8</v>
      </c>
      <c r="D10" s="9">
        <f t="shared" si="0"/>
        <v>0.5714285714285714</v>
      </c>
      <c r="E10" s="10">
        <v>7</v>
      </c>
      <c r="F10" s="6">
        <v>1</v>
      </c>
      <c r="G10" s="6">
        <v>0</v>
      </c>
      <c r="H10" s="6">
        <v>0</v>
      </c>
      <c r="I10" s="6">
        <v>3</v>
      </c>
      <c r="J10" s="6">
        <v>2</v>
      </c>
      <c r="K10" s="9">
        <f t="shared" si="1"/>
        <v>0.16625000000000001</v>
      </c>
      <c r="L10" s="10">
        <f t="shared" si="2"/>
        <v>0.73767857142857141</v>
      </c>
    </row>
    <row r="11" spans="1:12" ht="15" customHeight="1" x14ac:dyDescent="0.15">
      <c r="A11" s="25" t="s">
        <v>39</v>
      </c>
      <c r="B11" s="6">
        <v>15</v>
      </c>
      <c r="C11" s="6">
        <v>8</v>
      </c>
      <c r="D11" s="9">
        <f t="shared" si="0"/>
        <v>0.53333333333333333</v>
      </c>
      <c r="E11" s="10">
        <v>7</v>
      </c>
      <c r="F11" s="6">
        <v>1</v>
      </c>
      <c r="G11" s="6">
        <v>0</v>
      </c>
      <c r="H11" s="6">
        <v>0</v>
      </c>
      <c r="I11" s="6">
        <v>3</v>
      </c>
      <c r="J11" s="6">
        <v>3</v>
      </c>
      <c r="K11" s="9">
        <f t="shared" si="1"/>
        <v>0.16625000000000001</v>
      </c>
      <c r="L11" s="10">
        <f t="shared" si="2"/>
        <v>0.69958333333333333</v>
      </c>
    </row>
    <row r="12" spans="1:12" ht="15" customHeight="1" x14ac:dyDescent="0.15">
      <c r="A12" s="24" t="s">
        <v>40</v>
      </c>
      <c r="B12" s="6">
        <v>13</v>
      </c>
      <c r="C12" s="6">
        <v>4</v>
      </c>
      <c r="D12" s="9">
        <f t="shared" si="0"/>
        <v>0.30769230769230771</v>
      </c>
      <c r="E12" s="10">
        <v>4</v>
      </c>
      <c r="F12" s="6">
        <v>0</v>
      </c>
      <c r="G12" s="6">
        <v>0</v>
      </c>
      <c r="H12" s="6">
        <v>0</v>
      </c>
      <c r="I12" s="6">
        <v>2</v>
      </c>
      <c r="J12" s="6">
        <v>2</v>
      </c>
      <c r="K12" s="9">
        <f t="shared" si="1"/>
        <v>0</v>
      </c>
      <c r="L12" s="10">
        <f t="shared" si="2"/>
        <v>0.30769230769230771</v>
      </c>
    </row>
    <row r="13" spans="1:12" ht="15" customHeight="1" x14ac:dyDescent="0.15">
      <c r="A13" s="24" t="s">
        <v>41</v>
      </c>
      <c r="B13" s="6">
        <v>14</v>
      </c>
      <c r="C13" s="6">
        <v>4</v>
      </c>
      <c r="D13" s="9">
        <f t="shared" si="0"/>
        <v>0.2857142857142857</v>
      </c>
      <c r="E13" s="10">
        <v>4</v>
      </c>
      <c r="F13" s="6">
        <v>0</v>
      </c>
      <c r="G13" s="6">
        <v>0</v>
      </c>
      <c r="H13" s="6">
        <v>0</v>
      </c>
      <c r="I13" s="6">
        <v>2</v>
      </c>
      <c r="J13" s="6">
        <v>2</v>
      </c>
      <c r="K13" s="9">
        <f t="shared" si="1"/>
        <v>0</v>
      </c>
      <c r="L13" s="10">
        <f t="shared" si="2"/>
        <v>0.2857142857142857</v>
      </c>
    </row>
    <row r="14" spans="1:12" ht="15" customHeight="1" x14ac:dyDescent="0.15">
      <c r="A14" s="24" t="s">
        <v>29</v>
      </c>
      <c r="B14" s="6">
        <v>19</v>
      </c>
      <c r="C14" s="6">
        <v>5</v>
      </c>
      <c r="D14" s="9">
        <f t="shared" si="0"/>
        <v>0.26315789473684209</v>
      </c>
      <c r="E14" s="10">
        <v>4</v>
      </c>
      <c r="F14" s="6">
        <v>1</v>
      </c>
      <c r="G14" s="6">
        <v>0</v>
      </c>
      <c r="H14" s="6">
        <v>0</v>
      </c>
      <c r="I14" s="6">
        <v>0</v>
      </c>
      <c r="J14" s="6">
        <v>1</v>
      </c>
      <c r="K14" s="9">
        <f t="shared" si="1"/>
        <v>0.26600000000000001</v>
      </c>
      <c r="L14" s="10">
        <f t="shared" si="2"/>
        <v>0.52915789473684205</v>
      </c>
    </row>
    <row r="15" spans="1:12" ht="15" customHeight="1" x14ac:dyDescent="0.15">
      <c r="A15" s="24" t="s">
        <v>26</v>
      </c>
      <c r="B15" s="6">
        <v>10</v>
      </c>
      <c r="C15" s="6">
        <v>1</v>
      </c>
      <c r="D15" s="9">
        <f t="shared" si="0"/>
        <v>0.1</v>
      </c>
      <c r="E15" s="10">
        <v>1</v>
      </c>
      <c r="F15" s="6">
        <v>1</v>
      </c>
      <c r="G15" s="6">
        <v>0</v>
      </c>
      <c r="H15" s="6">
        <v>0</v>
      </c>
      <c r="I15" s="6">
        <v>1</v>
      </c>
      <c r="J15" s="6">
        <v>0</v>
      </c>
      <c r="K15" s="9">
        <f t="shared" si="1"/>
        <v>1.33</v>
      </c>
      <c r="L15" s="10">
        <f t="shared" si="2"/>
        <v>1.4300000000000002</v>
      </c>
    </row>
    <row r="16" spans="1:12" ht="15" customHeight="1" x14ac:dyDescent="0.15">
      <c r="A16" s="24" t="s">
        <v>42</v>
      </c>
      <c r="B16" s="6">
        <v>5</v>
      </c>
      <c r="C16" s="6">
        <v>0</v>
      </c>
      <c r="D16" s="9">
        <f t="shared" si="0"/>
        <v>0</v>
      </c>
      <c r="E16" s="10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26" t="e">
        <f t="shared" si="1"/>
        <v>#DIV/0!</v>
      </c>
      <c r="L16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1" customWidth="1"/>
    <col min="2" max="2" width="12.6640625" style="1" customWidth="1"/>
    <col min="3" max="3" width="7" style="1" customWidth="1"/>
    <col min="4" max="4" width="5.83203125" style="1" customWidth="1"/>
    <col min="5" max="5" width="6.83203125" style="1" customWidth="1"/>
    <col min="6" max="6" width="6" style="1" customWidth="1"/>
    <col min="7" max="7" width="5.1640625" style="1" customWidth="1"/>
    <col min="8" max="8" width="7.1640625" style="1" customWidth="1"/>
    <col min="9" max="9" width="5.83203125" style="1" customWidth="1"/>
    <col min="10" max="10" width="7.6640625" style="1" customWidth="1"/>
    <col min="11" max="11" width="8.83203125" style="1" customWidth="1"/>
    <col min="12" max="12" width="8.1640625" style="1" customWidth="1"/>
    <col min="13" max="256" width="16.33203125" style="1" customWidth="1"/>
  </cols>
  <sheetData>
    <row r="1" spans="1:12" ht="16" customHeight="1" x14ac:dyDescent="0.1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5" t="s">
        <v>13</v>
      </c>
      <c r="B3" s="6">
        <v>59</v>
      </c>
      <c r="C3" s="6">
        <v>44</v>
      </c>
      <c r="D3" s="7">
        <f t="shared" ref="D3:D27" si="0">C3/B3</f>
        <v>0.74576271186440679</v>
      </c>
      <c r="E3" s="8">
        <v>13</v>
      </c>
      <c r="F3" s="6">
        <v>11</v>
      </c>
      <c r="G3" s="6">
        <v>7</v>
      </c>
      <c r="H3" s="6">
        <v>13</v>
      </c>
      <c r="I3" s="6">
        <v>54</v>
      </c>
      <c r="J3" s="6">
        <v>36</v>
      </c>
      <c r="K3" s="7">
        <f t="shared" ref="K3:K27" si="1">(F3*1.33+G3*1.67+H3*2)/C3</f>
        <v>1.1890909090909092</v>
      </c>
      <c r="L3" s="8">
        <f t="shared" ref="L3:L27" si="2">K3+D3</f>
        <v>1.934853620955316</v>
      </c>
    </row>
    <row r="4" spans="1:12" ht="15" customHeight="1" x14ac:dyDescent="0.15">
      <c r="A4" s="5" t="s">
        <v>14</v>
      </c>
      <c r="B4" s="6">
        <v>48</v>
      </c>
      <c r="C4" s="6">
        <v>37</v>
      </c>
      <c r="D4" s="9">
        <f t="shared" si="0"/>
        <v>0.77083333333333337</v>
      </c>
      <c r="E4" s="10">
        <v>18</v>
      </c>
      <c r="F4" s="6">
        <v>10</v>
      </c>
      <c r="G4" s="6">
        <v>7</v>
      </c>
      <c r="H4" s="6">
        <v>2</v>
      </c>
      <c r="I4" s="6">
        <v>28</v>
      </c>
      <c r="J4" s="6">
        <v>25</v>
      </c>
      <c r="K4" s="9">
        <f t="shared" si="1"/>
        <v>0.78351351351351362</v>
      </c>
      <c r="L4" s="10">
        <f t="shared" si="2"/>
        <v>1.5543468468468471</v>
      </c>
    </row>
    <row r="5" spans="1:12" ht="15" customHeight="1" x14ac:dyDescent="0.15">
      <c r="A5" s="5" t="s">
        <v>15</v>
      </c>
      <c r="B5" s="6">
        <v>16</v>
      </c>
      <c r="C5" s="6">
        <v>12</v>
      </c>
      <c r="D5" s="11">
        <f t="shared" si="0"/>
        <v>0.75</v>
      </c>
      <c r="E5" s="12">
        <v>8</v>
      </c>
      <c r="F5" s="6">
        <v>3</v>
      </c>
      <c r="G5" s="6">
        <v>1</v>
      </c>
      <c r="H5" s="6">
        <v>1</v>
      </c>
      <c r="I5" s="6">
        <v>7</v>
      </c>
      <c r="J5" s="6">
        <v>9</v>
      </c>
      <c r="K5" s="11">
        <f t="shared" si="1"/>
        <v>0.63833333333333331</v>
      </c>
      <c r="L5" s="12">
        <f t="shared" si="2"/>
        <v>1.3883333333333332</v>
      </c>
    </row>
    <row r="6" spans="1:12" ht="15" customHeight="1" x14ac:dyDescent="0.15">
      <c r="A6" s="5" t="s">
        <v>16</v>
      </c>
      <c r="B6" s="6">
        <v>45</v>
      </c>
      <c r="C6" s="6">
        <v>33</v>
      </c>
      <c r="D6" s="7">
        <f t="shared" si="0"/>
        <v>0.73333333333333328</v>
      </c>
      <c r="E6" s="8">
        <v>22</v>
      </c>
      <c r="F6" s="6">
        <v>5</v>
      </c>
      <c r="G6" s="6">
        <v>4</v>
      </c>
      <c r="H6" s="6">
        <v>2</v>
      </c>
      <c r="I6" s="6">
        <v>28</v>
      </c>
      <c r="J6" s="6">
        <v>22</v>
      </c>
      <c r="K6" s="7">
        <f t="shared" si="1"/>
        <v>0.52515151515151515</v>
      </c>
      <c r="L6" s="8">
        <f t="shared" si="2"/>
        <v>1.2584848484848483</v>
      </c>
    </row>
    <row r="7" spans="1:12" ht="15" customHeight="1" x14ac:dyDescent="0.15">
      <c r="A7" s="5" t="s">
        <v>17</v>
      </c>
      <c r="B7" s="6">
        <v>55</v>
      </c>
      <c r="C7" s="6">
        <v>41</v>
      </c>
      <c r="D7" s="9">
        <f t="shared" si="0"/>
        <v>0.74545454545454548</v>
      </c>
      <c r="E7" s="10">
        <v>28</v>
      </c>
      <c r="F7" s="6">
        <v>8</v>
      </c>
      <c r="G7" s="6">
        <v>4</v>
      </c>
      <c r="H7" s="6">
        <v>1</v>
      </c>
      <c r="I7" s="6">
        <v>25</v>
      </c>
      <c r="J7" s="6">
        <v>22</v>
      </c>
      <c r="K7" s="9">
        <f t="shared" si="1"/>
        <v>0.47121951219512198</v>
      </c>
      <c r="L7" s="10">
        <f t="shared" si="2"/>
        <v>1.2166740576496675</v>
      </c>
    </row>
    <row r="8" spans="1:12" ht="15" customHeight="1" x14ac:dyDescent="0.15">
      <c r="A8" s="5" t="s">
        <v>18</v>
      </c>
      <c r="B8" s="6">
        <v>4</v>
      </c>
      <c r="C8" s="6">
        <v>3</v>
      </c>
      <c r="D8" s="9">
        <f t="shared" si="0"/>
        <v>0.75</v>
      </c>
      <c r="E8" s="10">
        <v>2</v>
      </c>
      <c r="F8" s="6">
        <v>1</v>
      </c>
      <c r="G8" s="6">
        <v>0</v>
      </c>
      <c r="H8" s="6">
        <v>0</v>
      </c>
      <c r="I8" s="6">
        <v>1</v>
      </c>
      <c r="J8" s="6">
        <v>1</v>
      </c>
      <c r="K8" s="9">
        <f t="shared" si="1"/>
        <v>0.44333333333333336</v>
      </c>
      <c r="L8" s="10">
        <f t="shared" si="2"/>
        <v>1.1933333333333334</v>
      </c>
    </row>
    <row r="9" spans="1:12" ht="15" customHeight="1" x14ac:dyDescent="0.15">
      <c r="A9" s="5" t="s">
        <v>18</v>
      </c>
      <c r="B9" s="6">
        <v>15</v>
      </c>
      <c r="C9" s="6">
        <v>8</v>
      </c>
      <c r="D9" s="9">
        <f t="shared" si="0"/>
        <v>0.53333333333333333</v>
      </c>
      <c r="E9" s="10">
        <v>5</v>
      </c>
      <c r="F9" s="6">
        <v>2</v>
      </c>
      <c r="G9" s="6">
        <v>1</v>
      </c>
      <c r="H9" s="6">
        <v>0</v>
      </c>
      <c r="I9" s="6">
        <v>8</v>
      </c>
      <c r="J9" s="6">
        <v>6</v>
      </c>
      <c r="K9" s="9">
        <f t="shared" si="1"/>
        <v>0.54125000000000001</v>
      </c>
      <c r="L9" s="10">
        <f t="shared" si="2"/>
        <v>1.0745833333333334</v>
      </c>
    </row>
    <row r="10" spans="1:12" ht="15" customHeight="1" x14ac:dyDescent="0.15">
      <c r="A10" s="5" t="s">
        <v>19</v>
      </c>
      <c r="B10" s="6">
        <v>53</v>
      </c>
      <c r="C10" s="6">
        <v>34</v>
      </c>
      <c r="D10" s="9">
        <f t="shared" si="0"/>
        <v>0.64150943396226412</v>
      </c>
      <c r="E10" s="10">
        <v>24</v>
      </c>
      <c r="F10" s="6">
        <v>8</v>
      </c>
      <c r="G10" s="6">
        <v>2</v>
      </c>
      <c r="H10" s="6">
        <v>0</v>
      </c>
      <c r="I10" s="6">
        <v>16</v>
      </c>
      <c r="J10" s="6">
        <v>20</v>
      </c>
      <c r="K10" s="9">
        <f t="shared" si="1"/>
        <v>0.41117647058823531</v>
      </c>
      <c r="L10" s="10">
        <f t="shared" si="2"/>
        <v>1.0526859045504995</v>
      </c>
    </row>
    <row r="11" spans="1:12" ht="15" customHeight="1" x14ac:dyDescent="0.15">
      <c r="A11" s="5" t="s">
        <v>20</v>
      </c>
      <c r="B11" s="6">
        <v>10</v>
      </c>
      <c r="C11" s="6">
        <v>6</v>
      </c>
      <c r="D11" s="9">
        <f t="shared" si="0"/>
        <v>0.6</v>
      </c>
      <c r="E11" s="10">
        <v>4</v>
      </c>
      <c r="F11" s="6">
        <v>2</v>
      </c>
      <c r="G11" s="6">
        <v>0</v>
      </c>
      <c r="H11" s="6">
        <v>0</v>
      </c>
      <c r="I11" s="6">
        <v>2</v>
      </c>
      <c r="J11" s="6">
        <v>4</v>
      </c>
      <c r="K11" s="9">
        <f t="shared" si="1"/>
        <v>0.44333333333333336</v>
      </c>
      <c r="L11" s="10">
        <f t="shared" si="2"/>
        <v>1.0433333333333334</v>
      </c>
    </row>
    <row r="12" spans="1:12" ht="15" customHeight="1" x14ac:dyDescent="0.15">
      <c r="A12" s="5" t="s">
        <v>21</v>
      </c>
      <c r="B12" s="6">
        <v>31</v>
      </c>
      <c r="C12" s="6">
        <v>20</v>
      </c>
      <c r="D12" s="9">
        <f t="shared" si="0"/>
        <v>0.64516129032258063</v>
      </c>
      <c r="E12" s="10">
        <v>15</v>
      </c>
      <c r="F12" s="6">
        <v>3</v>
      </c>
      <c r="G12" s="6">
        <v>2</v>
      </c>
      <c r="H12" s="6">
        <v>0</v>
      </c>
      <c r="I12" s="6">
        <v>11</v>
      </c>
      <c r="J12" s="6">
        <v>11</v>
      </c>
      <c r="K12" s="9">
        <f t="shared" si="1"/>
        <v>0.36649999999999999</v>
      </c>
      <c r="L12" s="10">
        <f t="shared" si="2"/>
        <v>1.0116612903225806</v>
      </c>
    </row>
    <row r="13" spans="1:12" ht="15" customHeight="1" x14ac:dyDescent="0.15">
      <c r="A13" s="5" t="s">
        <v>22</v>
      </c>
      <c r="B13" s="6">
        <v>47</v>
      </c>
      <c r="C13" s="6">
        <v>34</v>
      </c>
      <c r="D13" s="9">
        <f t="shared" si="0"/>
        <v>0.72340425531914898</v>
      </c>
      <c r="E13" s="10">
        <v>28</v>
      </c>
      <c r="F13" s="6">
        <v>4</v>
      </c>
      <c r="G13" s="6">
        <v>0</v>
      </c>
      <c r="H13" s="6">
        <v>2</v>
      </c>
      <c r="I13" s="6">
        <v>20</v>
      </c>
      <c r="J13" s="6">
        <v>16</v>
      </c>
      <c r="K13" s="9">
        <f t="shared" si="1"/>
        <v>0.27411764705882352</v>
      </c>
      <c r="L13" s="10">
        <f t="shared" si="2"/>
        <v>0.99752190237797245</v>
      </c>
    </row>
    <row r="14" spans="1:12" ht="15" customHeight="1" x14ac:dyDescent="0.15">
      <c r="A14" s="5" t="s">
        <v>23</v>
      </c>
      <c r="B14" s="6">
        <v>47</v>
      </c>
      <c r="C14" s="6">
        <v>29</v>
      </c>
      <c r="D14" s="9">
        <f t="shared" si="0"/>
        <v>0.61702127659574468</v>
      </c>
      <c r="E14" s="10">
        <v>25</v>
      </c>
      <c r="F14" s="6">
        <v>4</v>
      </c>
      <c r="G14" s="6">
        <v>0</v>
      </c>
      <c r="H14" s="6">
        <v>0</v>
      </c>
      <c r="I14" s="6">
        <v>9</v>
      </c>
      <c r="J14" s="6">
        <v>19</v>
      </c>
      <c r="K14" s="9">
        <f t="shared" si="1"/>
        <v>0.18344827586206897</v>
      </c>
      <c r="L14" s="10">
        <f t="shared" si="2"/>
        <v>0.80046955245781359</v>
      </c>
    </row>
    <row r="15" spans="1:12" ht="15" customHeight="1" x14ac:dyDescent="0.15">
      <c r="A15" s="5" t="s">
        <v>24</v>
      </c>
      <c r="B15" s="6">
        <v>5</v>
      </c>
      <c r="C15" s="6">
        <v>4</v>
      </c>
      <c r="D15" s="9">
        <f t="shared" si="0"/>
        <v>0.8</v>
      </c>
      <c r="E15" s="10">
        <v>4</v>
      </c>
      <c r="F15" s="6">
        <v>0</v>
      </c>
      <c r="G15" s="6">
        <v>0</v>
      </c>
      <c r="H15" s="6">
        <v>0</v>
      </c>
      <c r="I15" s="6">
        <v>1</v>
      </c>
      <c r="J15" s="6">
        <v>2</v>
      </c>
      <c r="K15" s="9">
        <f t="shared" si="1"/>
        <v>0</v>
      </c>
      <c r="L15" s="10">
        <f t="shared" si="2"/>
        <v>0.8</v>
      </c>
    </row>
    <row r="16" spans="1:12" ht="15" customHeight="1" x14ac:dyDescent="0.15">
      <c r="A16" s="5" t="s">
        <v>25</v>
      </c>
      <c r="B16" s="6">
        <v>9</v>
      </c>
      <c r="C16" s="6">
        <v>3</v>
      </c>
      <c r="D16" s="9">
        <f t="shared" si="0"/>
        <v>0.33333333333333331</v>
      </c>
      <c r="E16" s="10">
        <v>2</v>
      </c>
      <c r="F16" s="6">
        <v>1</v>
      </c>
      <c r="G16" s="6">
        <v>0</v>
      </c>
      <c r="H16" s="6">
        <v>0</v>
      </c>
      <c r="I16" s="6">
        <v>3</v>
      </c>
      <c r="J16" s="6">
        <v>2</v>
      </c>
      <c r="K16" s="9">
        <f t="shared" si="1"/>
        <v>0.44333333333333336</v>
      </c>
      <c r="L16" s="10">
        <f t="shared" si="2"/>
        <v>0.77666666666666662</v>
      </c>
    </row>
    <row r="17" spans="1:12" ht="15" customHeight="1" x14ac:dyDescent="0.15">
      <c r="A17" s="5" t="s">
        <v>26</v>
      </c>
      <c r="B17" s="6">
        <v>56</v>
      </c>
      <c r="C17" s="6">
        <v>29</v>
      </c>
      <c r="D17" s="9">
        <f t="shared" si="0"/>
        <v>0.5178571428571429</v>
      </c>
      <c r="E17" s="10">
        <v>24</v>
      </c>
      <c r="F17" s="6">
        <v>4</v>
      </c>
      <c r="G17" s="6">
        <v>1</v>
      </c>
      <c r="H17" s="6">
        <v>0</v>
      </c>
      <c r="I17" s="6">
        <v>12</v>
      </c>
      <c r="J17" s="6">
        <v>15</v>
      </c>
      <c r="K17" s="9">
        <f t="shared" si="1"/>
        <v>0.24103448275862069</v>
      </c>
      <c r="L17" s="10">
        <f t="shared" si="2"/>
        <v>0.75889162561576362</v>
      </c>
    </row>
    <row r="18" spans="1:12" ht="15" customHeight="1" x14ac:dyDescent="0.15">
      <c r="A18" s="5" t="s">
        <v>27</v>
      </c>
      <c r="B18" s="6">
        <v>22</v>
      </c>
      <c r="C18" s="6">
        <v>14</v>
      </c>
      <c r="D18" s="9">
        <f t="shared" si="0"/>
        <v>0.63636363636363635</v>
      </c>
      <c r="E18" s="10">
        <v>13</v>
      </c>
      <c r="F18" s="6">
        <v>1</v>
      </c>
      <c r="G18" s="6">
        <v>0</v>
      </c>
      <c r="H18" s="6">
        <v>0</v>
      </c>
      <c r="I18" s="6">
        <v>8</v>
      </c>
      <c r="J18" s="6">
        <v>8</v>
      </c>
      <c r="K18" s="9">
        <f t="shared" si="1"/>
        <v>9.5000000000000001E-2</v>
      </c>
      <c r="L18" s="10">
        <f t="shared" si="2"/>
        <v>0.73136363636363633</v>
      </c>
    </row>
    <row r="19" spans="1:12" ht="15" customHeight="1" x14ac:dyDescent="0.15">
      <c r="A19" s="5" t="s">
        <v>28</v>
      </c>
      <c r="B19" s="6">
        <v>7</v>
      </c>
      <c r="C19" s="6">
        <v>5</v>
      </c>
      <c r="D19" s="9">
        <f t="shared" si="0"/>
        <v>0.7142857142857143</v>
      </c>
      <c r="E19" s="10">
        <v>5</v>
      </c>
      <c r="F19" s="6">
        <v>0</v>
      </c>
      <c r="G19" s="6">
        <v>0</v>
      </c>
      <c r="H19" s="6">
        <v>0</v>
      </c>
      <c r="I19" s="6">
        <v>2</v>
      </c>
      <c r="J19" s="6">
        <v>3</v>
      </c>
      <c r="K19" s="9">
        <f t="shared" si="1"/>
        <v>0</v>
      </c>
      <c r="L19" s="10">
        <f t="shared" si="2"/>
        <v>0.7142857142857143</v>
      </c>
    </row>
    <row r="20" spans="1:12" ht="15" customHeight="1" x14ac:dyDescent="0.15">
      <c r="A20" s="5" t="s">
        <v>29</v>
      </c>
      <c r="B20" s="6">
        <v>50</v>
      </c>
      <c r="C20" s="6">
        <v>26</v>
      </c>
      <c r="D20" s="9">
        <f t="shared" si="0"/>
        <v>0.52</v>
      </c>
      <c r="E20" s="10">
        <v>23</v>
      </c>
      <c r="F20" s="6">
        <v>3</v>
      </c>
      <c r="G20" s="6">
        <v>0</v>
      </c>
      <c r="H20" s="6">
        <v>0</v>
      </c>
      <c r="I20" s="6">
        <v>12</v>
      </c>
      <c r="J20" s="6">
        <v>14</v>
      </c>
      <c r="K20" s="9">
        <f t="shared" si="1"/>
        <v>0.15346153846153848</v>
      </c>
      <c r="L20" s="10">
        <f t="shared" si="2"/>
        <v>0.67346153846153856</v>
      </c>
    </row>
    <row r="21" spans="1:12" ht="15" customHeight="1" x14ac:dyDescent="0.15">
      <c r="A21" s="5" t="s">
        <v>30</v>
      </c>
      <c r="B21" s="6">
        <v>45</v>
      </c>
      <c r="C21" s="6">
        <v>24</v>
      </c>
      <c r="D21" s="9">
        <f t="shared" si="0"/>
        <v>0.53333333333333333</v>
      </c>
      <c r="E21" s="10">
        <v>22</v>
      </c>
      <c r="F21" s="6">
        <v>2</v>
      </c>
      <c r="G21" s="6">
        <v>0</v>
      </c>
      <c r="H21" s="6">
        <v>0</v>
      </c>
      <c r="I21" s="6">
        <v>9</v>
      </c>
      <c r="J21" s="6">
        <v>15</v>
      </c>
      <c r="K21" s="9">
        <f t="shared" si="1"/>
        <v>0.11083333333333334</v>
      </c>
      <c r="L21" s="10">
        <f t="shared" si="2"/>
        <v>0.64416666666666667</v>
      </c>
    </row>
    <row r="22" spans="1:12" ht="15" customHeight="1" x14ac:dyDescent="0.15">
      <c r="A22" s="5" t="s">
        <v>31</v>
      </c>
      <c r="B22" s="6">
        <v>11</v>
      </c>
      <c r="C22" s="6">
        <v>7</v>
      </c>
      <c r="D22" s="9">
        <f t="shared" si="0"/>
        <v>0.63636363636363635</v>
      </c>
      <c r="E22" s="10">
        <v>7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9">
        <f t="shared" si="1"/>
        <v>0</v>
      </c>
      <c r="L22" s="10">
        <f t="shared" si="2"/>
        <v>0.63636363636363635</v>
      </c>
    </row>
    <row r="23" spans="1:12" ht="15" customHeight="1" x14ac:dyDescent="0.15">
      <c r="A23" s="5" t="s">
        <v>32</v>
      </c>
      <c r="B23" s="6">
        <v>7</v>
      </c>
      <c r="C23" s="6">
        <v>4</v>
      </c>
      <c r="D23" s="9">
        <f t="shared" si="0"/>
        <v>0.5714285714285714</v>
      </c>
      <c r="E23" s="10">
        <v>4</v>
      </c>
      <c r="F23" s="6">
        <v>0</v>
      </c>
      <c r="G23" s="6">
        <v>0</v>
      </c>
      <c r="H23" s="6">
        <v>0</v>
      </c>
      <c r="I23" s="6">
        <v>1</v>
      </c>
      <c r="J23" s="6">
        <v>2</v>
      </c>
      <c r="K23" s="9">
        <f t="shared" si="1"/>
        <v>0</v>
      </c>
      <c r="L23" s="10">
        <f t="shared" si="2"/>
        <v>0.5714285714285714</v>
      </c>
    </row>
    <row r="24" spans="1:12" ht="15" customHeight="1" x14ac:dyDescent="0.15">
      <c r="A24" s="5" t="s">
        <v>33</v>
      </c>
      <c r="B24" s="6">
        <v>10</v>
      </c>
      <c r="C24" s="6">
        <v>4</v>
      </c>
      <c r="D24" s="11">
        <f t="shared" si="0"/>
        <v>0.4</v>
      </c>
      <c r="E24" s="12">
        <v>4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11">
        <f t="shared" si="1"/>
        <v>0</v>
      </c>
      <c r="L24" s="12">
        <f t="shared" si="2"/>
        <v>0.4</v>
      </c>
    </row>
    <row r="25" spans="1:12" ht="15" customHeight="1" x14ac:dyDescent="0.15">
      <c r="A25" s="13" t="s">
        <v>34</v>
      </c>
      <c r="B25" s="14">
        <v>30</v>
      </c>
      <c r="C25" s="14">
        <v>10</v>
      </c>
      <c r="D25" s="15">
        <f t="shared" si="0"/>
        <v>0.33333333333333331</v>
      </c>
      <c r="E25" s="16">
        <v>10</v>
      </c>
      <c r="F25" s="14">
        <v>0</v>
      </c>
      <c r="G25" s="14">
        <v>0</v>
      </c>
      <c r="H25" s="14">
        <v>0</v>
      </c>
      <c r="I25" s="14">
        <v>4</v>
      </c>
      <c r="J25" s="14">
        <v>4</v>
      </c>
      <c r="K25" s="15">
        <f t="shared" si="1"/>
        <v>0</v>
      </c>
      <c r="L25" s="17">
        <f t="shared" si="2"/>
        <v>0.33333333333333331</v>
      </c>
    </row>
    <row r="26" spans="1:12" ht="15" customHeight="1" x14ac:dyDescent="0.15">
      <c r="A26" s="13" t="s">
        <v>35</v>
      </c>
      <c r="B26" s="14">
        <v>3</v>
      </c>
      <c r="C26" s="14">
        <v>1</v>
      </c>
      <c r="D26" s="18">
        <f t="shared" si="0"/>
        <v>0.33333333333333331</v>
      </c>
      <c r="E26" s="19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8">
        <f t="shared" si="1"/>
        <v>0</v>
      </c>
      <c r="L26" s="20">
        <f t="shared" si="2"/>
        <v>0.33333333333333331</v>
      </c>
    </row>
    <row r="27" spans="1:12" ht="15" customHeight="1" x14ac:dyDescent="0.15">
      <c r="A27" s="13" t="s">
        <v>36</v>
      </c>
      <c r="B27" s="14">
        <v>2</v>
      </c>
      <c r="C27" s="14">
        <v>0</v>
      </c>
      <c r="D27" s="18">
        <f t="shared" si="0"/>
        <v>0</v>
      </c>
      <c r="E27" s="1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21" t="e">
        <f t="shared" si="1"/>
        <v>#DIV/0!</v>
      </c>
      <c r="L27" s="22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V30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94" customWidth="1"/>
    <col min="2" max="3" width="12.6640625" style="94" customWidth="1"/>
    <col min="4" max="4" width="7" style="94" customWidth="1"/>
    <col min="5" max="5" width="5.83203125" style="94" customWidth="1"/>
    <col min="6" max="6" width="6.83203125" style="94" customWidth="1"/>
    <col min="7" max="7" width="6" style="94" customWidth="1"/>
    <col min="8" max="8" width="5.1640625" style="94" customWidth="1"/>
    <col min="9" max="9" width="7.1640625" style="94" customWidth="1"/>
    <col min="10" max="10" width="5.83203125" style="94" customWidth="1"/>
    <col min="11" max="11" width="7.6640625" style="94" customWidth="1"/>
    <col min="12" max="12" width="8.83203125" style="94" customWidth="1"/>
    <col min="13" max="13" width="8.1640625" style="94" customWidth="1"/>
    <col min="14" max="256" width="16.33203125" style="94" customWidth="1"/>
  </cols>
  <sheetData>
    <row r="1" spans="1:13" ht="16" customHeight="1" x14ac:dyDescent="0.15">
      <c r="A1" s="193" t="s">
        <v>198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95" t="s">
        <v>4</v>
      </c>
      <c r="F2" s="95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95" t="s">
        <v>11</v>
      </c>
      <c r="M2" s="96" t="s">
        <v>12</v>
      </c>
    </row>
    <row r="3" spans="1:13" ht="15" customHeight="1" x14ac:dyDescent="0.15">
      <c r="A3" s="25" t="s">
        <v>30</v>
      </c>
      <c r="B3" s="6">
        <v>2007</v>
      </c>
      <c r="C3" s="6">
        <v>45</v>
      </c>
      <c r="D3" s="6">
        <v>24</v>
      </c>
      <c r="E3" s="9">
        <f t="shared" ref="E3:E8" si="0">D3/C3</f>
        <v>0.53333333333333333</v>
      </c>
      <c r="F3" s="12">
        <v>22</v>
      </c>
      <c r="G3" s="6">
        <v>2</v>
      </c>
      <c r="H3" s="6">
        <v>0</v>
      </c>
      <c r="I3" s="6">
        <v>0</v>
      </c>
      <c r="J3" s="6">
        <v>9</v>
      </c>
      <c r="K3" s="6">
        <v>15</v>
      </c>
      <c r="L3" s="9">
        <f t="shared" ref="L3:L8" si="1">(G3*1.33+H3*1.67+I3*2)/D3</f>
        <v>0.11083333333333334</v>
      </c>
      <c r="M3" s="10">
        <f t="shared" ref="M3:M8" si="2">L3+E3</f>
        <v>0.64416666666666667</v>
      </c>
    </row>
    <row r="4" spans="1:13" ht="15" customHeight="1" x14ac:dyDescent="0.15">
      <c r="A4" s="25" t="s">
        <v>13</v>
      </c>
      <c r="B4" s="6">
        <v>2007</v>
      </c>
      <c r="C4" s="6">
        <v>59</v>
      </c>
      <c r="D4" s="6">
        <v>44</v>
      </c>
      <c r="E4" s="9">
        <f t="shared" si="0"/>
        <v>0.74576271186440679</v>
      </c>
      <c r="F4" s="8">
        <v>13</v>
      </c>
      <c r="G4" s="6">
        <v>11</v>
      </c>
      <c r="H4" s="6">
        <v>7</v>
      </c>
      <c r="I4" s="6">
        <v>13</v>
      </c>
      <c r="J4" s="6">
        <v>54</v>
      </c>
      <c r="K4" s="6">
        <v>36</v>
      </c>
      <c r="L4" s="9">
        <f t="shared" si="1"/>
        <v>1.1890909090909092</v>
      </c>
      <c r="M4" s="10">
        <f t="shared" si="2"/>
        <v>1.934853620955316</v>
      </c>
    </row>
    <row r="5" spans="1:13" ht="15" customHeight="1" x14ac:dyDescent="0.15">
      <c r="A5" s="24" t="s">
        <v>13</v>
      </c>
      <c r="B5" s="6">
        <v>2008</v>
      </c>
      <c r="C5" s="6">
        <v>25</v>
      </c>
      <c r="D5" s="6">
        <v>19</v>
      </c>
      <c r="E5" s="9">
        <f t="shared" si="0"/>
        <v>0.76</v>
      </c>
      <c r="F5" s="10">
        <v>1</v>
      </c>
      <c r="G5" s="6">
        <v>6</v>
      </c>
      <c r="H5" s="6">
        <v>2</v>
      </c>
      <c r="I5" s="6">
        <v>10</v>
      </c>
      <c r="J5" s="6">
        <v>20</v>
      </c>
      <c r="K5" s="6">
        <v>14</v>
      </c>
      <c r="L5" s="9">
        <f t="shared" si="1"/>
        <v>1.648421052631579</v>
      </c>
      <c r="M5" s="10">
        <f t="shared" si="2"/>
        <v>2.4084210526315788</v>
      </c>
    </row>
    <row r="6" spans="1:13" ht="15" customHeight="1" x14ac:dyDescent="0.15">
      <c r="A6" s="24" t="s">
        <v>13</v>
      </c>
      <c r="B6" s="6">
        <v>2009</v>
      </c>
      <c r="C6" s="6">
        <v>31</v>
      </c>
      <c r="D6" s="6">
        <v>24</v>
      </c>
      <c r="E6" s="30">
        <f t="shared" si="0"/>
        <v>0.77419354838709675</v>
      </c>
      <c r="F6" s="97">
        <v>9</v>
      </c>
      <c r="G6" s="6">
        <v>5</v>
      </c>
      <c r="H6" s="6">
        <v>3</v>
      </c>
      <c r="I6" s="6">
        <v>6</v>
      </c>
      <c r="J6" s="6">
        <v>22</v>
      </c>
      <c r="K6" s="6">
        <v>16</v>
      </c>
      <c r="L6" s="9">
        <f t="shared" si="1"/>
        <v>0.98583333333333334</v>
      </c>
      <c r="M6" s="10">
        <f t="shared" si="2"/>
        <v>1.7600268817204301</v>
      </c>
    </row>
    <row r="7" spans="1:13" ht="15" customHeight="1" x14ac:dyDescent="0.15">
      <c r="A7" s="24" t="s">
        <v>13</v>
      </c>
      <c r="B7" s="6">
        <v>2010</v>
      </c>
      <c r="C7" s="6">
        <v>6</v>
      </c>
      <c r="D7" s="6">
        <v>3</v>
      </c>
      <c r="E7" s="30">
        <f t="shared" si="0"/>
        <v>0.5</v>
      </c>
      <c r="F7" s="6">
        <v>2</v>
      </c>
      <c r="G7" s="6">
        <v>1</v>
      </c>
      <c r="H7" s="6">
        <v>0</v>
      </c>
      <c r="I7" s="6">
        <v>0</v>
      </c>
      <c r="J7" s="6">
        <v>0</v>
      </c>
      <c r="K7" s="6">
        <v>2</v>
      </c>
      <c r="L7" s="9">
        <f t="shared" si="1"/>
        <v>0.44333333333333336</v>
      </c>
      <c r="M7" s="10">
        <f t="shared" si="2"/>
        <v>0.94333333333333336</v>
      </c>
    </row>
    <row r="8" spans="1:13" ht="15" customHeight="1" x14ac:dyDescent="0.15">
      <c r="A8" s="24" t="s">
        <v>13</v>
      </c>
      <c r="B8" s="6">
        <v>2011</v>
      </c>
      <c r="C8" s="6">
        <v>27</v>
      </c>
      <c r="D8" s="6">
        <v>20</v>
      </c>
      <c r="E8" s="32">
        <f t="shared" si="0"/>
        <v>0.7407407407407407</v>
      </c>
      <c r="F8" s="6">
        <v>9</v>
      </c>
      <c r="G8" s="6">
        <v>3</v>
      </c>
      <c r="H8" s="6">
        <v>2</v>
      </c>
      <c r="I8" s="6">
        <v>5</v>
      </c>
      <c r="J8" s="6">
        <v>19</v>
      </c>
      <c r="K8" s="6">
        <v>13</v>
      </c>
      <c r="L8" s="11">
        <f t="shared" si="1"/>
        <v>0.86649999999999994</v>
      </c>
      <c r="M8" s="12">
        <f t="shared" si="2"/>
        <v>1.6072407407407407</v>
      </c>
    </row>
    <row r="9" spans="1:13" ht="15" customHeight="1" x14ac:dyDescent="0.15">
      <c r="A9" s="24" t="s">
        <v>124</v>
      </c>
      <c r="B9" s="6">
        <v>2017</v>
      </c>
      <c r="C9" s="6">
        <f>'2017 - 2017 - Field of Dreamers'!C45</f>
        <v>46</v>
      </c>
      <c r="D9" s="6">
        <f>'2017 - 2017 - Field of Dreamers'!D45</f>
        <v>27</v>
      </c>
      <c r="E9" s="6">
        <f>'2017 - 2017 - Field of Dreamers'!E45</f>
        <v>0.58695652173913049</v>
      </c>
      <c r="F9" s="6">
        <f>'2017 - 2017 - Field of Dreamers'!F45</f>
        <v>27</v>
      </c>
      <c r="G9" s="6">
        <f>'2017 - 2017 - Field of Dreamers'!G45</f>
        <v>0</v>
      </c>
      <c r="H9" s="6">
        <f>'2017 - 2017 - Field of Dreamers'!H45</f>
        <v>0</v>
      </c>
      <c r="I9" s="6">
        <f>'2017 - 2017 - Field of Dreamers'!I45</f>
        <v>0</v>
      </c>
      <c r="J9" s="6">
        <f>'2017 - 2017 - Field of Dreamers'!J45</f>
        <v>15</v>
      </c>
      <c r="K9" s="6">
        <f>'2017 - 2017 - Field of Dreamers'!K45</f>
        <v>6</v>
      </c>
      <c r="L9" s="6">
        <f>'2017 - 2017 - Field of Dreamers'!L45</f>
        <v>0</v>
      </c>
      <c r="M9" s="6">
        <f>'2017 - 2017 - Field of Dreamers'!M45</f>
        <v>0.58695652173913049</v>
      </c>
    </row>
    <row r="10" spans="1:13" ht="15" customHeight="1" x14ac:dyDescent="0.15">
      <c r="A10" s="24" t="s">
        <v>124</v>
      </c>
      <c r="B10" s="6">
        <v>2018</v>
      </c>
      <c r="C10" s="6">
        <f>'2018 Field of Dreamers - 2018 -'!C9</f>
        <v>45</v>
      </c>
      <c r="D10" s="6">
        <f>'2018 Field of Dreamers - 2018 -'!D9</f>
        <v>34</v>
      </c>
      <c r="E10" s="29">
        <f>'2018 Field of Dreamers - 2018 -'!E9</f>
        <v>0.75555555555555554</v>
      </c>
      <c r="F10" s="31">
        <f>'2018 Field of Dreamers - 2018 -'!F9</f>
        <v>33</v>
      </c>
      <c r="G10" s="31">
        <f>'2018 Field of Dreamers - 2018 -'!G9</f>
        <v>0</v>
      </c>
      <c r="H10" s="31">
        <f>'2018 Field of Dreamers - 2018 -'!H9</f>
        <v>0</v>
      </c>
      <c r="I10" s="31">
        <f>'2018 Field of Dreamers - 2018 -'!I9</f>
        <v>1</v>
      </c>
      <c r="J10" s="31">
        <f>'2018 Field of Dreamers - 2018 -'!J9</f>
        <v>18</v>
      </c>
      <c r="K10" s="31">
        <f>'2018 Field of Dreamers - 2018 -'!K9</f>
        <v>20</v>
      </c>
      <c r="L10" s="7">
        <f>'2018 Field of Dreamers - 2018 -'!L9</f>
        <v>5.8823529411764705E-2</v>
      </c>
      <c r="M10" s="98">
        <f>'2018 Field of Dreamers - 2018 -'!M9</f>
        <v>0.81437908496732025</v>
      </c>
    </row>
    <row r="11" spans="1:13" ht="15" customHeight="1" x14ac:dyDescent="0.15">
      <c r="A11" s="24" t="s">
        <v>101</v>
      </c>
      <c r="B11" s="6">
        <v>2016</v>
      </c>
      <c r="C11" s="6">
        <v>4</v>
      </c>
      <c r="D11" s="6">
        <v>2</v>
      </c>
      <c r="E11" s="30">
        <f>D11/C11</f>
        <v>0.5</v>
      </c>
      <c r="F11" s="31">
        <v>2</v>
      </c>
      <c r="G11" s="6">
        <v>0</v>
      </c>
      <c r="H11" s="6">
        <v>0</v>
      </c>
      <c r="I11" s="6">
        <v>0</v>
      </c>
      <c r="J11" s="6">
        <v>1</v>
      </c>
      <c r="K11" s="6">
        <v>1</v>
      </c>
      <c r="L11" s="9">
        <f>(G11*1.33+H11*1.67+I11*2)/D11</f>
        <v>0</v>
      </c>
      <c r="M11" s="10">
        <f>L11+E11</f>
        <v>0.5</v>
      </c>
    </row>
    <row r="12" spans="1:13" ht="15" customHeight="1" x14ac:dyDescent="0.15">
      <c r="A12" s="24" t="s">
        <v>45</v>
      </c>
      <c r="B12" s="6">
        <v>2009</v>
      </c>
      <c r="C12" s="6">
        <v>27</v>
      </c>
      <c r="D12" s="6">
        <v>17</v>
      </c>
      <c r="E12" s="32">
        <f>D12/C12</f>
        <v>0.62962962962962965</v>
      </c>
      <c r="F12" s="31">
        <v>9</v>
      </c>
      <c r="G12" s="6">
        <v>4</v>
      </c>
      <c r="H12" s="6">
        <v>1</v>
      </c>
      <c r="I12" s="6">
        <v>1</v>
      </c>
      <c r="J12" s="6">
        <v>6</v>
      </c>
      <c r="K12" s="6">
        <v>9</v>
      </c>
      <c r="L12" s="11">
        <f>(G12*1.33+H12*1.67+I12*2)/D12</f>
        <v>0.52882352941176469</v>
      </c>
      <c r="M12" s="12">
        <f>L12+E12</f>
        <v>1.1584531590413945</v>
      </c>
    </row>
    <row r="13" spans="1:13" ht="15" customHeight="1" x14ac:dyDescent="0.15">
      <c r="A13" s="24" t="s">
        <v>111</v>
      </c>
      <c r="B13" s="6">
        <v>2017</v>
      </c>
      <c r="C13" s="6">
        <f>'2017 - 2017 - Field of Dreamers'!C4</f>
        <v>58</v>
      </c>
      <c r="D13" s="6">
        <f>'2017 - 2017 - Field of Dreamers'!D4</f>
        <v>50</v>
      </c>
      <c r="E13" s="6">
        <f>'2017 - 2017 - Field of Dreamers'!E4</f>
        <v>0.86206896551724133</v>
      </c>
      <c r="F13" s="6">
        <f>'2017 - 2017 - Field of Dreamers'!F4</f>
        <v>25</v>
      </c>
      <c r="G13" s="6">
        <f>'2017 - 2017 - Field of Dreamers'!G4</f>
        <v>14</v>
      </c>
      <c r="H13" s="6">
        <f>'2017 - 2017 - Field of Dreamers'!H4</f>
        <v>6</v>
      </c>
      <c r="I13" s="6">
        <f>'2017 - 2017 - Field of Dreamers'!I4</f>
        <v>4</v>
      </c>
      <c r="J13" s="6">
        <f>'2017 - 2017 - Field of Dreamers'!J4</f>
        <v>34</v>
      </c>
      <c r="K13" s="6">
        <f>'2017 - 2017 - Field of Dreamers'!K4</f>
        <v>35</v>
      </c>
      <c r="L13" s="6">
        <f>'2017 - 2017 - Field of Dreamers'!L4</f>
        <v>0.73328000000000004</v>
      </c>
      <c r="M13" s="6">
        <f>'2017 - 2017 - Field of Dreamers'!M4</f>
        <v>1.5953489655172413</v>
      </c>
    </row>
    <row r="14" spans="1:13" ht="15" customHeight="1" x14ac:dyDescent="0.15">
      <c r="A14" s="24" t="s">
        <v>111</v>
      </c>
      <c r="B14" s="6">
        <v>2018</v>
      </c>
      <c r="C14" s="6">
        <f>'2018 Field of Dreamers - 2018 -'!C59</f>
        <v>41</v>
      </c>
      <c r="D14" s="6">
        <f>'2018 Field of Dreamers - 2018 -'!D59</f>
        <v>33</v>
      </c>
      <c r="E14" s="99">
        <f>'2018 Field of Dreamers - 2018 -'!E59</f>
        <v>0.80487804878048785</v>
      </c>
      <c r="F14" s="6">
        <f>'2018 Field of Dreamers - 2018 -'!F59</f>
        <v>11</v>
      </c>
      <c r="G14" s="6">
        <f>'2018 Field of Dreamers - 2018 -'!G59</f>
        <v>18</v>
      </c>
      <c r="H14" s="6">
        <f>'2018 Field of Dreamers - 2018 -'!H59</f>
        <v>1</v>
      </c>
      <c r="I14" s="6">
        <f>'2018 Field of Dreamers - 2018 -'!I59</f>
        <v>3</v>
      </c>
      <c r="J14" s="6">
        <f>'2018 Field of Dreamers - 2018 -'!J59</f>
        <v>24</v>
      </c>
      <c r="K14" s="6">
        <f>'2018 Field of Dreamers - 2018 -'!K59</f>
        <v>16</v>
      </c>
      <c r="L14" s="100">
        <f>'2018 Field of Dreamers - 2018 -'!L59</f>
        <v>0.95942424242424251</v>
      </c>
      <c r="M14" s="8">
        <f>'2018 Field of Dreamers - 2018 -'!M59</f>
        <v>1.7643022912047304</v>
      </c>
    </row>
    <row r="15" spans="1:13" ht="15" customHeight="1" x14ac:dyDescent="0.15">
      <c r="A15" s="24" t="s">
        <v>90</v>
      </c>
      <c r="B15" s="6">
        <v>2016</v>
      </c>
      <c r="C15" s="6">
        <v>13</v>
      </c>
      <c r="D15" s="6">
        <v>9</v>
      </c>
      <c r="E15" s="32">
        <f>D15/C15</f>
        <v>0.69230769230769229</v>
      </c>
      <c r="F15" s="31">
        <v>3</v>
      </c>
      <c r="G15" s="6">
        <v>4</v>
      </c>
      <c r="H15" s="6">
        <v>1</v>
      </c>
      <c r="I15" s="6">
        <v>1</v>
      </c>
      <c r="J15" s="6">
        <v>8</v>
      </c>
      <c r="K15" s="6">
        <v>4</v>
      </c>
      <c r="L15" s="11">
        <f>(G15*1.33+H15*1.67+I15*2)/D15</f>
        <v>0.99888888888888894</v>
      </c>
      <c r="M15" s="12">
        <f>L15+E15</f>
        <v>1.6911965811965812</v>
      </c>
    </row>
    <row r="16" spans="1:13" ht="15" customHeight="1" x14ac:dyDescent="0.15">
      <c r="A16" s="24" t="s">
        <v>90</v>
      </c>
      <c r="B16" s="6">
        <v>2017</v>
      </c>
      <c r="C16" s="6">
        <f>'2017 - 2017 - Field of Dreamers'!C5</f>
        <v>75</v>
      </c>
      <c r="D16" s="6">
        <f>'2017 - 2017 - Field of Dreamers'!D5</f>
        <v>54</v>
      </c>
      <c r="E16" s="6">
        <f>'2017 - 2017 - Field of Dreamers'!E5</f>
        <v>0.72</v>
      </c>
      <c r="F16" s="6">
        <f>'2017 - 2017 - Field of Dreamers'!F5</f>
        <v>22</v>
      </c>
      <c r="G16" s="6">
        <f>'2017 - 2017 - Field of Dreamers'!G5</f>
        <v>23</v>
      </c>
      <c r="H16" s="6">
        <f>'2017 - 2017 - Field of Dreamers'!H5</f>
        <v>3</v>
      </c>
      <c r="I16" s="6">
        <f>'2017 - 2017 - Field of Dreamers'!I5</f>
        <v>6</v>
      </c>
      <c r="J16" s="6">
        <f>'2017 - 2017 - Field of Dreamers'!J5</f>
        <v>46</v>
      </c>
      <c r="K16" s="6">
        <f>'2017 - 2017 - Field of Dreamers'!K5</f>
        <v>37</v>
      </c>
      <c r="L16" s="6">
        <f>'2017 - 2017 - Field of Dreamers'!L5</f>
        <v>0.88259259259259248</v>
      </c>
      <c r="M16" s="6">
        <f>'2017 - 2017 - Field of Dreamers'!M5</f>
        <v>1.6025925925925923</v>
      </c>
    </row>
    <row r="17" spans="1:13" ht="15" customHeight="1" x14ac:dyDescent="0.15">
      <c r="A17" s="24" t="s">
        <v>90</v>
      </c>
      <c r="B17" s="6">
        <v>2018</v>
      </c>
      <c r="C17" s="40">
        <f>'2018 Field of Dreamers - 2018 -'!C55</f>
        <v>47</v>
      </c>
      <c r="D17" s="41">
        <f>'2018 Field of Dreamers - 2018 -'!D55</f>
        <v>26</v>
      </c>
      <c r="E17" s="99">
        <f>'2018 Field of Dreamers - 2018 -'!E55</f>
        <v>0.55319148936170215</v>
      </c>
      <c r="F17" s="6">
        <f>'2018 Field of Dreamers - 2018 -'!F55</f>
        <v>19</v>
      </c>
      <c r="G17" s="6">
        <f>'2018 Field of Dreamers - 2018 -'!G55</f>
        <v>5</v>
      </c>
      <c r="H17" s="6">
        <f>'2018 Field of Dreamers - 2018 -'!H55</f>
        <v>2</v>
      </c>
      <c r="I17" s="6">
        <f>'2018 Field of Dreamers - 2018 -'!I55</f>
        <v>1</v>
      </c>
      <c r="J17" s="6">
        <f>'2018 Field of Dreamers - 2018 -'!J55</f>
        <v>24</v>
      </c>
      <c r="K17" s="6">
        <f>'2018 Field of Dreamers - 2018 -'!K55</f>
        <v>19</v>
      </c>
      <c r="L17" s="100">
        <f>'2018 Field of Dreamers - 2018 -'!L55</f>
        <v>0.46150000000000002</v>
      </c>
      <c r="M17" s="8">
        <f>'2018 Field of Dreamers - 2018 -'!M55</f>
        <v>1.0146914893617023</v>
      </c>
    </row>
    <row r="18" spans="1:13" ht="15" customHeight="1" x14ac:dyDescent="0.15">
      <c r="A18" s="24" t="s">
        <v>52</v>
      </c>
      <c r="B18" s="6">
        <v>2011</v>
      </c>
      <c r="C18" s="6">
        <v>27</v>
      </c>
      <c r="D18" s="6">
        <v>13</v>
      </c>
      <c r="E18" s="30">
        <f>D18/C18</f>
        <v>0.48148148148148145</v>
      </c>
      <c r="F18" s="31">
        <v>13</v>
      </c>
      <c r="G18" s="6">
        <v>0</v>
      </c>
      <c r="H18" s="6">
        <v>0</v>
      </c>
      <c r="I18" s="6">
        <v>0</v>
      </c>
      <c r="J18" s="6">
        <v>5</v>
      </c>
      <c r="K18" s="6">
        <v>4</v>
      </c>
      <c r="L18" s="9">
        <f>(G18*1.33+H18*1.67+I18*2)/D18</f>
        <v>0</v>
      </c>
      <c r="M18" s="10">
        <f>L18+E18</f>
        <v>0.48148148148148145</v>
      </c>
    </row>
    <row r="19" spans="1:13" ht="15" customHeight="1" x14ac:dyDescent="0.15">
      <c r="A19" s="24" t="s">
        <v>52</v>
      </c>
      <c r="B19" s="6">
        <v>2012</v>
      </c>
      <c r="C19" s="6">
        <v>23</v>
      </c>
      <c r="D19" s="6">
        <v>14</v>
      </c>
      <c r="E19" s="30">
        <f>D19/C19</f>
        <v>0.60869565217391308</v>
      </c>
      <c r="F19" s="31">
        <v>10</v>
      </c>
      <c r="G19" s="6">
        <v>3</v>
      </c>
      <c r="H19" s="6">
        <v>0</v>
      </c>
      <c r="I19" s="6">
        <v>1</v>
      </c>
      <c r="J19" s="6">
        <v>7</v>
      </c>
      <c r="K19" s="6">
        <v>4</v>
      </c>
      <c r="L19" s="9">
        <f>(G19*1.33+H19*1.67+I19*2)/D19</f>
        <v>0.42785714285714288</v>
      </c>
      <c r="M19" s="10">
        <f>L19+E19</f>
        <v>1.036552795031056</v>
      </c>
    </row>
    <row r="20" spans="1:13" ht="15" customHeight="1" x14ac:dyDescent="0.15">
      <c r="A20" s="24" t="s">
        <v>52</v>
      </c>
      <c r="B20" s="6">
        <v>2013</v>
      </c>
      <c r="C20" s="6">
        <v>22</v>
      </c>
      <c r="D20" s="6">
        <v>12</v>
      </c>
      <c r="E20" s="30">
        <f>D20/C20</f>
        <v>0.54545454545454541</v>
      </c>
      <c r="F20" s="31">
        <v>11</v>
      </c>
      <c r="G20" s="6">
        <v>1</v>
      </c>
      <c r="H20" s="6">
        <v>0</v>
      </c>
      <c r="I20" s="6">
        <v>0</v>
      </c>
      <c r="J20" s="6">
        <v>0</v>
      </c>
      <c r="K20" s="6">
        <v>4</v>
      </c>
      <c r="L20" s="9">
        <f>(G20*1.33+H20*1.67+I20*2)/D20</f>
        <v>0.11083333333333334</v>
      </c>
      <c r="M20" s="10">
        <f>L20+E20</f>
        <v>0.65628787878787875</v>
      </c>
    </row>
    <row r="21" spans="1:13" ht="15" customHeight="1" x14ac:dyDescent="0.15">
      <c r="A21" s="24" t="s">
        <v>52</v>
      </c>
      <c r="B21" s="6">
        <v>2014</v>
      </c>
      <c r="C21" s="6">
        <v>25</v>
      </c>
      <c r="D21" s="6">
        <v>18</v>
      </c>
      <c r="E21" s="30">
        <f>D21/C21</f>
        <v>0.72</v>
      </c>
      <c r="F21" s="31">
        <v>17</v>
      </c>
      <c r="G21" s="6">
        <v>1</v>
      </c>
      <c r="H21" s="6">
        <v>0</v>
      </c>
      <c r="I21" s="6">
        <v>0</v>
      </c>
      <c r="J21" s="6">
        <v>5</v>
      </c>
      <c r="K21" s="6">
        <v>5</v>
      </c>
      <c r="L21" s="9">
        <f>(G21*1.33+H21*1.67+I21*2)/D21</f>
        <v>7.3888888888888893E-2</v>
      </c>
      <c r="M21" s="10">
        <f>L21+E21</f>
        <v>0.79388888888888887</v>
      </c>
    </row>
    <row r="22" spans="1:13" ht="15" customHeight="1" x14ac:dyDescent="0.15">
      <c r="A22" s="24" t="s">
        <v>52</v>
      </c>
      <c r="B22" s="6">
        <v>2015</v>
      </c>
      <c r="C22" s="40">
        <v>21</v>
      </c>
      <c r="D22" s="41">
        <v>12</v>
      </c>
      <c r="E22" s="32">
        <f>D22/C22</f>
        <v>0.5714285714285714</v>
      </c>
      <c r="F22" s="31">
        <v>10</v>
      </c>
      <c r="G22" s="6">
        <v>2</v>
      </c>
      <c r="H22" s="6">
        <v>0</v>
      </c>
      <c r="I22" s="6">
        <v>0</v>
      </c>
      <c r="J22" s="6">
        <v>5</v>
      </c>
      <c r="K22" s="6">
        <v>6</v>
      </c>
      <c r="L22" s="11">
        <f>(G22*1.33+H22*1.67+I22*2)/D22</f>
        <v>0.22166666666666668</v>
      </c>
      <c r="M22" s="12">
        <f>L22+E22</f>
        <v>0.79309523809523808</v>
      </c>
    </row>
    <row r="23" spans="1:13" ht="15" customHeight="1" x14ac:dyDescent="0.15">
      <c r="A23" s="24" t="s">
        <v>107</v>
      </c>
      <c r="B23" s="6">
        <v>2017</v>
      </c>
      <c r="C23" s="6">
        <f>'2017 - 2017 - Field of Dreamers'!C6</f>
        <v>60</v>
      </c>
      <c r="D23" s="6">
        <f>'2017 - 2017 - Field of Dreamers'!D6</f>
        <v>37</v>
      </c>
      <c r="E23" s="6">
        <f>'2017 - 2017 - Field of Dreamers'!E6</f>
        <v>0.6166666666666667</v>
      </c>
      <c r="F23" s="6">
        <f>'2017 - 2017 - Field of Dreamers'!F6</f>
        <v>35</v>
      </c>
      <c r="G23" s="6">
        <f>'2017 - 2017 - Field of Dreamers'!G6</f>
        <v>2</v>
      </c>
      <c r="H23" s="6">
        <f>'2017 - 2017 - Field of Dreamers'!H6</f>
        <v>0</v>
      </c>
      <c r="I23" s="6">
        <f>'2017 - 2017 - Field of Dreamers'!I6</f>
        <v>0</v>
      </c>
      <c r="J23" s="6">
        <f>'2017 - 2017 - Field of Dreamers'!J6</f>
        <v>8</v>
      </c>
      <c r="K23" s="6">
        <f>'2017 - 2017 - Field of Dreamers'!K6</f>
        <v>20</v>
      </c>
      <c r="L23" s="6">
        <f>'2017 - 2017 - Field of Dreamers'!L6</f>
        <v>7.2054054054054045E-2</v>
      </c>
      <c r="M23" s="6">
        <f>'2017 - 2017 - Field of Dreamers'!M6</f>
        <v>0.68872072072072077</v>
      </c>
    </row>
    <row r="24" spans="1:13" ht="15" customHeight="1" x14ac:dyDescent="0.15">
      <c r="A24" s="24" t="s">
        <v>107</v>
      </c>
      <c r="B24" s="6">
        <f>'2018 Field of Dreamers - 2018 -'!B26</f>
        <v>2018</v>
      </c>
      <c r="C24" s="6">
        <f>'2018 Field of Dreamers - 2018 -'!C26</f>
        <v>54</v>
      </c>
      <c r="D24" s="6">
        <f>'2018 Field of Dreamers - 2018 -'!D26</f>
        <v>40</v>
      </c>
      <c r="E24" s="100">
        <f>'2018 Field of Dreamers - 2018 -'!E26</f>
        <v>0.7407407407407407</v>
      </c>
      <c r="F24" s="8">
        <f>'2018 Field of Dreamers - 2018 -'!F26</f>
        <v>25</v>
      </c>
      <c r="G24" s="6">
        <f>'2018 Field of Dreamers - 2018 -'!G26</f>
        <v>9</v>
      </c>
      <c r="H24" s="6">
        <f>'2018 Field of Dreamers - 2018 -'!H26</f>
        <v>3</v>
      </c>
      <c r="I24" s="6">
        <f>'2018 Field of Dreamers - 2018 -'!I26</f>
        <v>3</v>
      </c>
      <c r="J24" s="6">
        <f>'2018 Field of Dreamers - 2018 -'!J26</f>
        <v>25</v>
      </c>
      <c r="K24" s="6">
        <f>'2018 Field of Dreamers - 2018 -'!K26</f>
        <v>20</v>
      </c>
      <c r="L24" s="100">
        <f>'2018 Field of Dreamers - 2018 -'!L26</f>
        <v>0.57495000000000007</v>
      </c>
      <c r="M24" s="8">
        <f>'2018 Field of Dreamers - 2018 -'!M26</f>
        <v>1.3156907407407408</v>
      </c>
    </row>
    <row r="25" spans="1:13" ht="15" customHeight="1" x14ac:dyDescent="0.15">
      <c r="A25" s="25" t="s">
        <v>31</v>
      </c>
      <c r="B25" s="6">
        <v>2007</v>
      </c>
      <c r="C25" s="6">
        <v>11</v>
      </c>
      <c r="D25" s="6">
        <v>7</v>
      </c>
      <c r="E25" s="9">
        <f>D25/C25</f>
        <v>0.63636363636363635</v>
      </c>
      <c r="F25" s="10">
        <v>7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9">
        <f>(G25*1.33+H25*1.67+I25*2)/D25</f>
        <v>0</v>
      </c>
      <c r="M25" s="10">
        <f>L25+E25</f>
        <v>0.63636363636363635</v>
      </c>
    </row>
    <row r="26" spans="1:13" ht="15" customHeight="1" x14ac:dyDescent="0.15">
      <c r="A26" s="24" t="s">
        <v>84</v>
      </c>
      <c r="B26" s="6">
        <v>2015</v>
      </c>
      <c r="C26" s="6">
        <v>18</v>
      </c>
      <c r="D26" s="6">
        <v>11</v>
      </c>
      <c r="E26" s="30">
        <f>D26/C26</f>
        <v>0.61111111111111116</v>
      </c>
      <c r="F26" s="97">
        <v>11</v>
      </c>
      <c r="G26" s="6">
        <v>0</v>
      </c>
      <c r="H26" s="6">
        <v>0</v>
      </c>
      <c r="I26" s="6">
        <v>0</v>
      </c>
      <c r="J26" s="6">
        <v>4</v>
      </c>
      <c r="K26" s="6">
        <v>5</v>
      </c>
      <c r="L26" s="9">
        <f>(G26*1.33+H26*1.67+I26*2)/D26</f>
        <v>0</v>
      </c>
      <c r="M26" s="10">
        <f>L26+E26</f>
        <v>0.61111111111111116</v>
      </c>
    </row>
    <row r="27" spans="1:13" ht="15" customHeight="1" x14ac:dyDescent="0.15">
      <c r="A27" s="24" t="s">
        <v>84</v>
      </c>
      <c r="B27" s="6">
        <v>2016</v>
      </c>
      <c r="C27" s="6">
        <v>30</v>
      </c>
      <c r="D27" s="6">
        <v>18</v>
      </c>
      <c r="E27" s="32">
        <f>D27/C27</f>
        <v>0.6</v>
      </c>
      <c r="F27" s="6">
        <v>18</v>
      </c>
      <c r="G27" s="6">
        <v>0</v>
      </c>
      <c r="H27" s="6">
        <v>0</v>
      </c>
      <c r="I27" s="6">
        <v>0</v>
      </c>
      <c r="J27" s="6">
        <v>2</v>
      </c>
      <c r="K27" s="6">
        <v>12</v>
      </c>
      <c r="L27" s="11">
        <f>(G27*1.33+H27*1.67+I27*2)/D27</f>
        <v>0</v>
      </c>
      <c r="M27" s="12">
        <f>L27+E27</f>
        <v>0.6</v>
      </c>
    </row>
    <row r="28" spans="1:13" ht="15" customHeight="1" x14ac:dyDescent="0.15">
      <c r="A28" s="24" t="s">
        <v>84</v>
      </c>
      <c r="B28" s="6">
        <v>2017</v>
      </c>
      <c r="C28" s="6">
        <f>'2017 - 2017 - Field of Dreamers'!C7</f>
        <v>80</v>
      </c>
      <c r="D28" s="6">
        <f>'2017 - 2017 - Field of Dreamers'!D7</f>
        <v>59</v>
      </c>
      <c r="E28" s="6">
        <f>'2017 - 2017 - Field of Dreamers'!E7</f>
        <v>0.73750000000000004</v>
      </c>
      <c r="F28" s="6">
        <f>'2017 - 2017 - Field of Dreamers'!F7</f>
        <v>18</v>
      </c>
      <c r="G28" s="6">
        <f>'2017 - 2017 - Field of Dreamers'!G7</f>
        <v>21</v>
      </c>
      <c r="H28" s="6">
        <f>'2017 - 2017 - Field of Dreamers'!H7</f>
        <v>7</v>
      </c>
      <c r="I28" s="6">
        <f>'2017 - 2017 - Field of Dreamers'!I7</f>
        <v>13</v>
      </c>
      <c r="J28" s="6">
        <f>'2017 - 2017 - Field of Dreamers'!J7</f>
        <v>63</v>
      </c>
      <c r="K28" s="6">
        <f>'2017 - 2017 - Field of Dreamers'!K7</f>
        <v>39</v>
      </c>
      <c r="L28" s="6">
        <f>'2017 - 2017 - Field of Dreamers'!L7</f>
        <v>1.1129152542372882</v>
      </c>
      <c r="M28" s="6">
        <f>'2017 - 2017 - Field of Dreamers'!M7</f>
        <v>1.8504152542372883</v>
      </c>
    </row>
    <row r="29" spans="1:13" ht="15" customHeight="1" x14ac:dyDescent="0.15">
      <c r="A29" s="24" t="s">
        <v>84</v>
      </c>
      <c r="B29" s="6">
        <f>'2018 Field of Dreamers - 2018 -'!B13</f>
        <v>2018</v>
      </c>
      <c r="C29" s="6">
        <f>'2018 Field of Dreamers - 2018 -'!C13</f>
        <v>64</v>
      </c>
      <c r="D29" s="6">
        <f>'2018 Field of Dreamers - 2018 -'!D13</f>
        <v>45</v>
      </c>
      <c r="E29" s="99">
        <f>'2018 Field of Dreamers - 2018 -'!E13</f>
        <v>0.703125</v>
      </c>
      <c r="F29" s="6">
        <f>'2018 Field of Dreamers - 2018 -'!F13</f>
        <v>44</v>
      </c>
      <c r="G29" s="6">
        <f>'2018 Field of Dreamers - 2018 -'!G13</f>
        <v>0</v>
      </c>
      <c r="H29" s="6">
        <f>'2018 Field of Dreamers - 2018 -'!H13</f>
        <v>1</v>
      </c>
      <c r="I29" s="6">
        <f>'2018 Field of Dreamers - 2018 -'!I13</f>
        <v>0</v>
      </c>
      <c r="J29" s="6">
        <f>'2018 Field of Dreamers - 2018 -'!J13</f>
        <v>20</v>
      </c>
      <c r="K29" s="6">
        <f>'2018 Field of Dreamers - 2018 -'!K13</f>
        <v>28</v>
      </c>
      <c r="L29" s="100">
        <f>'2018 Field of Dreamers - 2018 -'!L13</f>
        <v>3.7044444444444442E-2</v>
      </c>
      <c r="M29" s="8">
        <f>'2018 Field of Dreamers - 2018 -'!M13</f>
        <v>0.74016944444444444</v>
      </c>
    </row>
    <row r="30" spans="1:13" ht="15" customHeight="1" x14ac:dyDescent="0.15">
      <c r="A30" s="24" t="s">
        <v>72</v>
      </c>
      <c r="B30" s="6">
        <v>2014</v>
      </c>
      <c r="C30" s="6">
        <v>42</v>
      </c>
      <c r="D30" s="6">
        <v>27</v>
      </c>
      <c r="E30" s="30">
        <f>D30/C30</f>
        <v>0.6428571428571429</v>
      </c>
      <c r="F30" s="31">
        <v>22</v>
      </c>
      <c r="G30" s="6">
        <v>5</v>
      </c>
      <c r="H30" s="6">
        <v>0</v>
      </c>
      <c r="I30" s="6">
        <v>0</v>
      </c>
      <c r="J30" s="6">
        <v>8</v>
      </c>
      <c r="K30" s="6">
        <v>10</v>
      </c>
      <c r="L30" s="9">
        <f>(G30*1.33+H30*1.67+I30*2)/D30</f>
        <v>0.24629629629629632</v>
      </c>
      <c r="M30" s="10">
        <f>L30+E30</f>
        <v>0.88915343915343925</v>
      </c>
    </row>
    <row r="31" spans="1:13" ht="15" customHeight="1" x14ac:dyDescent="0.15">
      <c r="A31" s="24" t="s">
        <v>72</v>
      </c>
      <c r="B31" s="6">
        <v>2015</v>
      </c>
      <c r="C31" s="6">
        <v>23</v>
      </c>
      <c r="D31" s="6">
        <v>11</v>
      </c>
      <c r="E31" s="30">
        <f>D31/C31</f>
        <v>0.47826086956521741</v>
      </c>
      <c r="F31" s="31">
        <v>11</v>
      </c>
      <c r="G31" s="6">
        <v>0</v>
      </c>
      <c r="H31" s="6">
        <v>0</v>
      </c>
      <c r="I31" s="6">
        <v>0</v>
      </c>
      <c r="J31" s="6">
        <v>7</v>
      </c>
      <c r="K31" s="6">
        <v>8</v>
      </c>
      <c r="L31" s="9">
        <f>(G31*1.33+H31*1.67+I31*2)/D31</f>
        <v>0</v>
      </c>
      <c r="M31" s="10">
        <f>L31+E31</f>
        <v>0.47826086956521741</v>
      </c>
    </row>
    <row r="32" spans="1:13" ht="15" customHeight="1" x14ac:dyDescent="0.15">
      <c r="A32" s="24" t="s">
        <v>72</v>
      </c>
      <c r="B32" s="6">
        <v>2016</v>
      </c>
      <c r="C32" s="6">
        <v>3</v>
      </c>
      <c r="D32" s="6">
        <v>1</v>
      </c>
      <c r="E32" s="30">
        <f>D32/C32</f>
        <v>0.33333333333333331</v>
      </c>
      <c r="F32" s="31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9">
        <f>(G32*1.33+H32*1.67+I32*2)/D32</f>
        <v>0</v>
      </c>
      <c r="M32" s="10">
        <f>L32+E32</f>
        <v>0.33333333333333331</v>
      </c>
    </row>
    <row r="33" spans="1:13" ht="15" customHeight="1" x14ac:dyDescent="0.15">
      <c r="A33" s="24" t="s">
        <v>104</v>
      </c>
      <c r="B33" s="6">
        <v>2016</v>
      </c>
      <c r="C33" s="6">
        <v>3</v>
      </c>
      <c r="D33" s="6">
        <v>0</v>
      </c>
      <c r="E33" s="32">
        <f>D33/C33</f>
        <v>0</v>
      </c>
      <c r="F33" s="31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101" t="e">
        <f>(G33*1.33+H33*1.67+I33*2)/D33</f>
        <v>#DIV/0!</v>
      </c>
      <c r="M33" s="102" t="e">
        <f>L33+E33</f>
        <v>#DIV/0!</v>
      </c>
    </row>
    <row r="34" spans="1:13" ht="15" customHeight="1" x14ac:dyDescent="0.15">
      <c r="A34" s="24" t="s">
        <v>131</v>
      </c>
      <c r="B34" s="6">
        <v>2017</v>
      </c>
      <c r="C34" s="6">
        <f>'2017 - 2017 - Field of Dreamers'!C8</f>
        <v>67</v>
      </c>
      <c r="D34" s="6">
        <f>'2017 - 2017 - Field of Dreamers'!D8</f>
        <v>51</v>
      </c>
      <c r="E34" s="6">
        <f>'2017 - 2017 - Field of Dreamers'!E8</f>
        <v>0.76119402985074625</v>
      </c>
      <c r="F34" s="6">
        <f>'2017 - 2017 - Field of Dreamers'!F8</f>
        <v>18</v>
      </c>
      <c r="G34" s="6">
        <f>'2017 - 2017 - Field of Dreamers'!G8</f>
        <v>23</v>
      </c>
      <c r="H34" s="6">
        <f>'2017 - 2017 - Field of Dreamers'!H8</f>
        <v>3</v>
      </c>
      <c r="I34" s="6">
        <f>'2017 - 2017 - Field of Dreamers'!I8</f>
        <v>7</v>
      </c>
      <c r="J34" s="6">
        <f>'2017 - 2017 - Field of Dreamers'!J8</f>
        <v>42</v>
      </c>
      <c r="K34" s="6">
        <f>'2017 - 2017 - Field of Dreamers'!K8</f>
        <v>34</v>
      </c>
      <c r="L34" s="6">
        <f>'2017 - 2017 - Field of Dreamers'!L8</f>
        <v>0.97372549019607835</v>
      </c>
      <c r="M34" s="6">
        <f>'2017 - 2017 - Field of Dreamers'!M8</f>
        <v>1.7349195200468246</v>
      </c>
    </row>
    <row r="35" spans="1:13" ht="15" customHeight="1" x14ac:dyDescent="0.15">
      <c r="A35" s="24" t="s">
        <v>131</v>
      </c>
      <c r="B35" s="6">
        <f>'2018 Field of Dreamers - 2018 -'!B5</f>
        <v>2018</v>
      </c>
      <c r="C35" s="6">
        <f>'2018 Field of Dreamers - 2018 -'!C5</f>
        <v>20</v>
      </c>
      <c r="D35" s="6">
        <f>'2018 Field of Dreamers - 2018 -'!D5</f>
        <v>13</v>
      </c>
      <c r="E35" s="99">
        <f>'2018 Field of Dreamers - 2018 -'!E5</f>
        <v>0.65</v>
      </c>
      <c r="F35" s="6">
        <f>'2018 Field of Dreamers - 2018 -'!F5</f>
        <v>13</v>
      </c>
      <c r="G35" s="6">
        <f>'2018 Field of Dreamers - 2018 -'!G5</f>
        <v>0</v>
      </c>
      <c r="H35" s="6">
        <f>'2018 Field of Dreamers - 2018 -'!H5</f>
        <v>0</v>
      </c>
      <c r="I35" s="6">
        <f>'2018 Field of Dreamers - 2018 -'!I5</f>
        <v>0</v>
      </c>
      <c r="J35" s="6">
        <f>'2018 Field of Dreamers - 2018 -'!J5</f>
        <v>2</v>
      </c>
      <c r="K35" s="6">
        <f>'2018 Field of Dreamers - 2018 -'!K5</f>
        <v>9</v>
      </c>
      <c r="L35" s="100">
        <f>'2018 Field of Dreamers - 2018 -'!L5</f>
        <v>0</v>
      </c>
      <c r="M35" s="8">
        <f>'2018 Field of Dreamers - 2018 -'!M5</f>
        <v>0.65</v>
      </c>
    </row>
    <row r="36" spans="1:13" ht="15" customHeight="1" x14ac:dyDescent="0.15">
      <c r="A36" s="24" t="s">
        <v>103</v>
      </c>
      <c r="B36" s="6">
        <v>2016</v>
      </c>
      <c r="C36" s="6">
        <v>3</v>
      </c>
      <c r="D36" s="6">
        <v>2</v>
      </c>
      <c r="E36" s="30">
        <f>D36/C36</f>
        <v>0.66666666666666663</v>
      </c>
      <c r="F36" s="31">
        <v>2</v>
      </c>
      <c r="G36" s="6">
        <v>0</v>
      </c>
      <c r="H36" s="6">
        <v>0</v>
      </c>
      <c r="I36" s="6">
        <v>0</v>
      </c>
      <c r="J36" s="6">
        <v>1</v>
      </c>
      <c r="K36" s="6">
        <v>2</v>
      </c>
      <c r="L36" s="9">
        <f>(G36*1.33+H36*1.67+I36*2)/D36</f>
        <v>0</v>
      </c>
      <c r="M36" s="10">
        <f>L36+E36</f>
        <v>0.66666666666666663</v>
      </c>
    </row>
    <row r="37" spans="1:13" ht="15" customHeight="1" x14ac:dyDescent="0.15">
      <c r="A37" s="24" t="s">
        <v>98</v>
      </c>
      <c r="B37" s="6">
        <v>2016</v>
      </c>
      <c r="C37" s="6">
        <v>4</v>
      </c>
      <c r="D37" s="6">
        <v>3</v>
      </c>
      <c r="E37" s="32">
        <f>D37/C37</f>
        <v>0.75</v>
      </c>
      <c r="F37" s="31">
        <v>3</v>
      </c>
      <c r="G37" s="6">
        <v>0</v>
      </c>
      <c r="H37" s="6">
        <v>0</v>
      </c>
      <c r="I37" s="6">
        <v>0</v>
      </c>
      <c r="J37" s="6">
        <v>0</v>
      </c>
      <c r="K37" s="6">
        <v>2</v>
      </c>
      <c r="L37" s="11">
        <f>(G37*1.33+H37*1.67+I37*2)/D37</f>
        <v>0</v>
      </c>
      <c r="M37" s="12">
        <f>L37+E37</f>
        <v>0.75</v>
      </c>
    </row>
    <row r="38" spans="1:13" ht="15" customHeight="1" x14ac:dyDescent="0.15">
      <c r="A38" s="24" t="s">
        <v>179</v>
      </c>
      <c r="B38" s="6">
        <f>'2018 Field of Dreamers - 2018 -'!B48</f>
        <v>2018</v>
      </c>
      <c r="C38" s="6">
        <f>'2018 Field of Dreamers - 2018 -'!C48</f>
        <v>39</v>
      </c>
      <c r="D38" s="6">
        <f>'2018 Field of Dreamers - 2018 -'!D48</f>
        <v>18</v>
      </c>
      <c r="E38" s="6">
        <f>'2018 Field of Dreamers - 2018 -'!E48</f>
        <v>0.46153846153846156</v>
      </c>
      <c r="F38" s="6">
        <f>'2018 Field of Dreamers - 2018 -'!F48</f>
        <v>18</v>
      </c>
      <c r="G38" s="6">
        <f>'2018 Field of Dreamers - 2018 -'!G48</f>
        <v>0</v>
      </c>
      <c r="H38" s="6">
        <f>'2018 Field of Dreamers - 2018 -'!H48</f>
        <v>0</v>
      </c>
      <c r="I38" s="6">
        <f>'2018 Field of Dreamers - 2018 -'!I48</f>
        <v>0</v>
      </c>
      <c r="J38" s="6">
        <f>'2018 Field of Dreamers - 2018 -'!J48</f>
        <v>7</v>
      </c>
      <c r="K38" s="6">
        <f>'2018 Field of Dreamers - 2018 -'!K48</f>
        <v>9</v>
      </c>
      <c r="L38" s="6">
        <f>'2018 Field of Dreamers - 2018 -'!L48</f>
        <v>0</v>
      </c>
      <c r="M38" s="6">
        <f>'2018 Field of Dreamers - 2018 -'!M48</f>
        <v>0.46153846153846156</v>
      </c>
    </row>
    <row r="39" spans="1:13" ht="15" customHeight="1" x14ac:dyDescent="0.15">
      <c r="A39" s="24" t="s">
        <v>63</v>
      </c>
      <c r="B39" s="6">
        <v>2013</v>
      </c>
      <c r="C39" s="6">
        <v>17</v>
      </c>
      <c r="D39" s="6">
        <v>14</v>
      </c>
      <c r="E39" s="29">
        <f t="shared" ref="E39:E44" si="3">D39/C39</f>
        <v>0.82352941176470584</v>
      </c>
      <c r="F39" s="99">
        <v>7</v>
      </c>
      <c r="G39" s="6">
        <v>3</v>
      </c>
      <c r="H39" s="6">
        <v>3</v>
      </c>
      <c r="I39" s="6">
        <v>1</v>
      </c>
      <c r="J39" s="6">
        <v>6</v>
      </c>
      <c r="K39" s="6">
        <v>4</v>
      </c>
      <c r="L39" s="7">
        <f t="shared" ref="L39:L44" si="4">(G39*1.33+H39*1.67+I39*2)/D39</f>
        <v>0.7857142857142857</v>
      </c>
      <c r="M39" s="8">
        <f t="shared" ref="M39:M44" si="5">L39+E39</f>
        <v>1.6092436974789917</v>
      </c>
    </row>
    <row r="40" spans="1:13" ht="15" customHeight="1" x14ac:dyDescent="0.15">
      <c r="A40" s="25" t="s">
        <v>15</v>
      </c>
      <c r="B40" s="6">
        <v>2007</v>
      </c>
      <c r="C40" s="6">
        <v>16</v>
      </c>
      <c r="D40" s="6">
        <v>12</v>
      </c>
      <c r="E40" s="9">
        <f t="shared" si="3"/>
        <v>0.75</v>
      </c>
      <c r="F40" s="10">
        <v>8</v>
      </c>
      <c r="G40" s="6">
        <v>3</v>
      </c>
      <c r="H40" s="6">
        <v>1</v>
      </c>
      <c r="I40" s="6">
        <v>1</v>
      </c>
      <c r="J40" s="6">
        <v>7</v>
      </c>
      <c r="K40" s="6">
        <v>9</v>
      </c>
      <c r="L40" s="9">
        <f t="shared" si="4"/>
        <v>0.63833333333333331</v>
      </c>
      <c r="M40" s="10">
        <f t="shared" si="5"/>
        <v>1.3883333333333332</v>
      </c>
    </row>
    <row r="41" spans="1:13" ht="15" customHeight="1" x14ac:dyDescent="0.15">
      <c r="A41" s="25" t="s">
        <v>18</v>
      </c>
      <c r="B41" s="6">
        <v>2007</v>
      </c>
      <c r="C41" s="6">
        <v>19</v>
      </c>
      <c r="D41" s="6">
        <v>11</v>
      </c>
      <c r="E41" s="9">
        <f t="shared" si="3"/>
        <v>0.57894736842105265</v>
      </c>
      <c r="F41" s="10">
        <v>7</v>
      </c>
      <c r="G41" s="6">
        <v>3</v>
      </c>
      <c r="H41" s="6">
        <v>1</v>
      </c>
      <c r="I41" s="6">
        <v>0</v>
      </c>
      <c r="J41" s="6">
        <v>9</v>
      </c>
      <c r="K41" s="6">
        <v>7</v>
      </c>
      <c r="L41" s="9">
        <f t="shared" si="4"/>
        <v>0.51454545454545453</v>
      </c>
      <c r="M41" s="10">
        <f t="shared" si="5"/>
        <v>1.0934928229665073</v>
      </c>
    </row>
    <row r="42" spans="1:13" ht="15" customHeight="1" x14ac:dyDescent="0.15">
      <c r="A42" s="24" t="s">
        <v>76</v>
      </c>
      <c r="B42" s="6">
        <v>2014</v>
      </c>
      <c r="C42" s="6">
        <v>14</v>
      </c>
      <c r="D42" s="6">
        <v>7</v>
      </c>
      <c r="E42" s="30">
        <f t="shared" si="3"/>
        <v>0.5</v>
      </c>
      <c r="F42" s="103">
        <v>6</v>
      </c>
      <c r="G42" s="6">
        <v>1</v>
      </c>
      <c r="H42" s="6">
        <v>0</v>
      </c>
      <c r="I42" s="6">
        <v>0</v>
      </c>
      <c r="J42" s="6">
        <v>2</v>
      </c>
      <c r="K42" s="6">
        <v>5</v>
      </c>
      <c r="L42" s="9">
        <f t="shared" si="4"/>
        <v>0.19</v>
      </c>
      <c r="M42" s="10">
        <f t="shared" si="5"/>
        <v>0.69</v>
      </c>
    </row>
    <row r="43" spans="1:13" ht="15" customHeight="1" x14ac:dyDescent="0.15">
      <c r="A43" s="24" t="s">
        <v>82</v>
      </c>
      <c r="B43" s="6">
        <v>2015</v>
      </c>
      <c r="C43" s="6">
        <v>48</v>
      </c>
      <c r="D43" s="6">
        <v>33</v>
      </c>
      <c r="E43" s="32">
        <f t="shared" si="3"/>
        <v>0.6875</v>
      </c>
      <c r="F43" s="31">
        <v>16</v>
      </c>
      <c r="G43" s="6">
        <v>6</v>
      </c>
      <c r="H43" s="6">
        <v>3</v>
      </c>
      <c r="I43" s="6">
        <v>8</v>
      </c>
      <c r="J43" s="6">
        <v>34</v>
      </c>
      <c r="K43" s="6">
        <v>30</v>
      </c>
      <c r="L43" s="11">
        <f t="shared" si="4"/>
        <v>0.87848484848484854</v>
      </c>
      <c r="M43" s="12">
        <f t="shared" si="5"/>
        <v>1.5659848484848484</v>
      </c>
    </row>
    <row r="44" spans="1:13" ht="15" customHeight="1" x14ac:dyDescent="0.15">
      <c r="A44" s="24" t="s">
        <v>82</v>
      </c>
      <c r="B44" s="6">
        <v>2016</v>
      </c>
      <c r="C44" s="6">
        <v>42</v>
      </c>
      <c r="D44" s="6">
        <v>30</v>
      </c>
      <c r="E44" s="46">
        <f t="shared" si="3"/>
        <v>0.7142857142857143</v>
      </c>
      <c r="F44" s="31">
        <v>11</v>
      </c>
      <c r="G44" s="6">
        <v>8</v>
      </c>
      <c r="H44" s="6">
        <v>4</v>
      </c>
      <c r="I44" s="6">
        <v>6</v>
      </c>
      <c r="J44" s="6">
        <v>21</v>
      </c>
      <c r="K44" s="6">
        <v>22</v>
      </c>
      <c r="L44" s="104">
        <f t="shared" si="4"/>
        <v>0.97733333333333339</v>
      </c>
      <c r="M44" s="41">
        <f t="shared" si="5"/>
        <v>1.6916190476190476</v>
      </c>
    </row>
    <row r="45" spans="1:13" ht="15" customHeight="1" x14ac:dyDescent="0.15">
      <c r="A45" s="24" t="s">
        <v>82</v>
      </c>
      <c r="B45" s="6">
        <v>2017</v>
      </c>
      <c r="C45" s="6">
        <f>'2017 - 2017 - Field of Dreamers'!C9</f>
        <v>29</v>
      </c>
      <c r="D45" s="6">
        <f>'2017 - 2017 - Field of Dreamers'!D9</f>
        <v>8</v>
      </c>
      <c r="E45" s="6">
        <f>'2017 - 2017 - Field of Dreamers'!E9</f>
        <v>0.27586206896551724</v>
      </c>
      <c r="F45" s="6">
        <f>'2017 - 2017 - Field of Dreamers'!F9</f>
        <v>8</v>
      </c>
      <c r="G45" s="6">
        <f>'2017 - 2017 - Field of Dreamers'!G9</f>
        <v>0</v>
      </c>
      <c r="H45" s="6">
        <f>'2017 - 2017 - Field of Dreamers'!H9</f>
        <v>0</v>
      </c>
      <c r="I45" s="6">
        <f>'2017 - 2017 - Field of Dreamers'!I9</f>
        <v>0</v>
      </c>
      <c r="J45" s="6">
        <f>'2017 - 2017 - Field of Dreamers'!J9</f>
        <v>5</v>
      </c>
      <c r="K45" s="6">
        <f>'2017 - 2017 - Field of Dreamers'!K9</f>
        <v>4</v>
      </c>
      <c r="L45" s="6">
        <f>'2017 - 2017 - Field of Dreamers'!L9</f>
        <v>0</v>
      </c>
      <c r="M45" s="6">
        <f>'2017 - 2017 - Field of Dreamers'!M9</f>
        <v>0.27586206896551724</v>
      </c>
    </row>
    <row r="46" spans="1:13" ht="15" customHeight="1" x14ac:dyDescent="0.15">
      <c r="A46" s="24" t="s">
        <v>82</v>
      </c>
      <c r="B46" s="6">
        <f>'2018 Field of Dreamers - 2018 -'!B16</f>
        <v>2018</v>
      </c>
      <c r="C46" s="6">
        <f>'2018 Field of Dreamers - 2018 -'!C16</f>
        <v>63</v>
      </c>
      <c r="D46" s="6">
        <f>'2018 Field of Dreamers - 2018 -'!D16</f>
        <v>47</v>
      </c>
      <c r="E46" s="99">
        <f>'2018 Field of Dreamers - 2018 -'!E16</f>
        <v>0.74603174603174605</v>
      </c>
      <c r="F46" s="99">
        <f>'2018 Field of Dreamers - 2018 -'!F16</f>
        <v>24</v>
      </c>
      <c r="G46" s="6">
        <f>'2018 Field of Dreamers - 2018 -'!G16</f>
        <v>13</v>
      </c>
      <c r="H46" s="6">
        <f>'2018 Field of Dreamers - 2018 -'!H16</f>
        <v>6</v>
      </c>
      <c r="I46" s="6">
        <f>'2018 Field of Dreamers - 2018 -'!I16</f>
        <v>4</v>
      </c>
      <c r="J46" s="6">
        <f>'2018 Field of Dreamers - 2018 -'!J16</f>
        <v>43</v>
      </c>
      <c r="K46" s="6">
        <f>'2018 Field of Dreamers - 2018 -'!K16</f>
        <v>33</v>
      </c>
      <c r="L46" s="100">
        <f>'2018 Field of Dreamers - 2018 -'!L16</f>
        <v>0.75172340425531925</v>
      </c>
      <c r="M46" s="8">
        <f>'2018 Field of Dreamers - 2018 -'!M16</f>
        <v>1.4977551502870652</v>
      </c>
    </row>
    <row r="47" spans="1:13" ht="15" customHeight="1" x14ac:dyDescent="0.15">
      <c r="A47" s="25" t="s">
        <v>17</v>
      </c>
      <c r="B47" s="6">
        <v>2007</v>
      </c>
      <c r="C47" s="6">
        <v>55</v>
      </c>
      <c r="D47" s="6">
        <v>41</v>
      </c>
      <c r="E47" s="9">
        <f t="shared" ref="E47:E56" si="6">D47/C47</f>
        <v>0.74545454545454548</v>
      </c>
      <c r="F47" s="10">
        <v>28</v>
      </c>
      <c r="G47" s="6">
        <v>8</v>
      </c>
      <c r="H47" s="6">
        <v>4</v>
      </c>
      <c r="I47" s="6">
        <v>1</v>
      </c>
      <c r="J47" s="6">
        <v>25</v>
      </c>
      <c r="K47" s="6">
        <v>22</v>
      </c>
      <c r="L47" s="9">
        <f t="shared" ref="L47:L56" si="7">(G47*1.33+H47*1.67+I47*2)/D47</f>
        <v>0.47121951219512198</v>
      </c>
      <c r="M47" s="10">
        <f t="shared" ref="M47:M56" si="8">L47+E47</f>
        <v>1.2166740576496675</v>
      </c>
    </row>
    <row r="48" spans="1:13" ht="15" customHeight="1" x14ac:dyDescent="0.15">
      <c r="A48" s="24" t="s">
        <v>17</v>
      </c>
      <c r="B48" s="6">
        <v>2008</v>
      </c>
      <c r="C48" s="6">
        <v>20</v>
      </c>
      <c r="D48" s="6">
        <v>12</v>
      </c>
      <c r="E48" s="9">
        <f t="shared" si="6"/>
        <v>0.6</v>
      </c>
      <c r="F48" s="10">
        <v>4</v>
      </c>
      <c r="G48" s="6">
        <v>3</v>
      </c>
      <c r="H48" s="6">
        <v>4</v>
      </c>
      <c r="I48" s="6">
        <v>1</v>
      </c>
      <c r="J48" s="6">
        <v>8</v>
      </c>
      <c r="K48" s="6">
        <v>7</v>
      </c>
      <c r="L48" s="9">
        <f t="shared" si="7"/>
        <v>1.0558333333333334</v>
      </c>
      <c r="M48" s="10">
        <f t="shared" si="8"/>
        <v>1.6558333333333333</v>
      </c>
    </row>
    <row r="49" spans="1:13" ht="15" customHeight="1" x14ac:dyDescent="0.15">
      <c r="A49" s="24" t="s">
        <v>17</v>
      </c>
      <c r="B49" s="6">
        <v>2009</v>
      </c>
      <c r="C49" s="6">
        <v>28</v>
      </c>
      <c r="D49" s="6">
        <v>20</v>
      </c>
      <c r="E49" s="30">
        <f t="shared" si="6"/>
        <v>0.7142857142857143</v>
      </c>
      <c r="F49" s="103">
        <v>9</v>
      </c>
      <c r="G49" s="6">
        <v>6</v>
      </c>
      <c r="H49" s="6">
        <v>1</v>
      </c>
      <c r="I49" s="6">
        <v>4</v>
      </c>
      <c r="J49" s="6">
        <v>19</v>
      </c>
      <c r="K49" s="6">
        <v>14</v>
      </c>
      <c r="L49" s="9">
        <f t="shared" si="7"/>
        <v>0.88249999999999995</v>
      </c>
      <c r="M49" s="10">
        <f t="shared" si="8"/>
        <v>1.5967857142857143</v>
      </c>
    </row>
    <row r="50" spans="1:13" ht="15" customHeight="1" x14ac:dyDescent="0.15">
      <c r="A50" s="24" t="s">
        <v>17</v>
      </c>
      <c r="B50" s="6">
        <v>2010</v>
      </c>
      <c r="C50" s="6">
        <v>7</v>
      </c>
      <c r="D50" s="6">
        <v>4</v>
      </c>
      <c r="E50" s="30">
        <f t="shared" si="6"/>
        <v>0.5714285714285714</v>
      </c>
      <c r="F50" s="31">
        <v>4</v>
      </c>
      <c r="G50" s="6">
        <v>0</v>
      </c>
      <c r="H50" s="6">
        <v>0</v>
      </c>
      <c r="I50" s="6">
        <v>0</v>
      </c>
      <c r="J50" s="6">
        <v>1</v>
      </c>
      <c r="K50" s="6">
        <v>2</v>
      </c>
      <c r="L50" s="9">
        <f t="shared" si="7"/>
        <v>0</v>
      </c>
      <c r="M50" s="10">
        <f t="shared" si="8"/>
        <v>0.5714285714285714</v>
      </c>
    </row>
    <row r="51" spans="1:13" ht="15" customHeight="1" x14ac:dyDescent="0.15">
      <c r="A51" s="24" t="s">
        <v>17</v>
      </c>
      <c r="B51" s="6">
        <v>2011</v>
      </c>
      <c r="C51" s="6">
        <v>27</v>
      </c>
      <c r="D51" s="6">
        <v>19</v>
      </c>
      <c r="E51" s="30">
        <f t="shared" si="6"/>
        <v>0.70370370370370372</v>
      </c>
      <c r="F51" s="31">
        <v>10</v>
      </c>
      <c r="G51" s="6">
        <v>2</v>
      </c>
      <c r="H51" s="6">
        <v>4</v>
      </c>
      <c r="I51" s="6">
        <v>3</v>
      </c>
      <c r="J51" s="6">
        <v>14</v>
      </c>
      <c r="K51" s="6">
        <v>11</v>
      </c>
      <c r="L51" s="9">
        <f t="shared" si="7"/>
        <v>0.80736842105263162</v>
      </c>
      <c r="M51" s="10">
        <f t="shared" si="8"/>
        <v>1.5110721247563355</v>
      </c>
    </row>
    <row r="52" spans="1:13" ht="15" customHeight="1" x14ac:dyDescent="0.15">
      <c r="A52" s="24" t="s">
        <v>17</v>
      </c>
      <c r="B52" s="6">
        <v>2012</v>
      </c>
      <c r="C52" s="6">
        <v>25</v>
      </c>
      <c r="D52" s="6">
        <v>14</v>
      </c>
      <c r="E52" s="30">
        <f t="shared" si="6"/>
        <v>0.56000000000000005</v>
      </c>
      <c r="F52" s="31">
        <v>6</v>
      </c>
      <c r="G52" s="6">
        <v>3</v>
      </c>
      <c r="H52" s="6">
        <v>1</v>
      </c>
      <c r="I52" s="6">
        <v>4</v>
      </c>
      <c r="J52" s="6">
        <v>11</v>
      </c>
      <c r="K52" s="6">
        <v>8</v>
      </c>
      <c r="L52" s="9">
        <f t="shared" si="7"/>
        <v>0.97571428571428576</v>
      </c>
      <c r="M52" s="10">
        <f t="shared" si="8"/>
        <v>1.5357142857142858</v>
      </c>
    </row>
    <row r="53" spans="1:13" ht="15" customHeight="1" x14ac:dyDescent="0.15">
      <c r="A53" s="24" t="s">
        <v>17</v>
      </c>
      <c r="B53" s="6">
        <v>2013</v>
      </c>
      <c r="C53" s="6">
        <v>24</v>
      </c>
      <c r="D53" s="6">
        <v>12</v>
      </c>
      <c r="E53" s="30">
        <f t="shared" si="6"/>
        <v>0.5</v>
      </c>
      <c r="F53" s="6">
        <v>4</v>
      </c>
      <c r="G53" s="6">
        <v>4</v>
      </c>
      <c r="H53" s="6">
        <v>1</v>
      </c>
      <c r="I53" s="6">
        <v>3</v>
      </c>
      <c r="J53" s="6">
        <v>16</v>
      </c>
      <c r="K53" s="6">
        <v>10</v>
      </c>
      <c r="L53" s="9">
        <f t="shared" si="7"/>
        <v>1.0825</v>
      </c>
      <c r="M53" s="10">
        <f t="shared" si="8"/>
        <v>1.5825</v>
      </c>
    </row>
    <row r="54" spans="1:13" ht="15" customHeight="1" x14ac:dyDescent="0.15">
      <c r="A54" s="24" t="s">
        <v>17</v>
      </c>
      <c r="B54" s="6">
        <v>2014</v>
      </c>
      <c r="C54" s="6">
        <v>52</v>
      </c>
      <c r="D54" s="6">
        <v>37</v>
      </c>
      <c r="E54" s="30">
        <f t="shared" si="6"/>
        <v>0.71153846153846156</v>
      </c>
      <c r="F54" s="6">
        <v>18</v>
      </c>
      <c r="G54" s="6">
        <v>10</v>
      </c>
      <c r="H54" s="6">
        <v>3</v>
      </c>
      <c r="I54" s="6">
        <v>6</v>
      </c>
      <c r="J54" s="6">
        <v>26</v>
      </c>
      <c r="K54" s="6">
        <v>18</v>
      </c>
      <c r="L54" s="9">
        <f t="shared" si="7"/>
        <v>0.81918918918918926</v>
      </c>
      <c r="M54" s="10">
        <f t="shared" si="8"/>
        <v>1.5307276507276508</v>
      </c>
    </row>
    <row r="55" spans="1:13" ht="15" customHeight="1" x14ac:dyDescent="0.15">
      <c r="A55" s="24" t="s">
        <v>17</v>
      </c>
      <c r="B55" s="6">
        <v>2015</v>
      </c>
      <c r="C55" s="6">
        <v>58</v>
      </c>
      <c r="D55" s="6">
        <v>35</v>
      </c>
      <c r="E55" s="30">
        <f t="shared" si="6"/>
        <v>0.60344827586206895</v>
      </c>
      <c r="F55" s="31">
        <v>11</v>
      </c>
      <c r="G55" s="6">
        <v>14</v>
      </c>
      <c r="H55" s="6">
        <v>3</v>
      </c>
      <c r="I55" s="6">
        <v>7</v>
      </c>
      <c r="J55" s="6">
        <v>26</v>
      </c>
      <c r="K55" s="6">
        <v>24</v>
      </c>
      <c r="L55" s="9">
        <f t="shared" si="7"/>
        <v>1.0751428571428572</v>
      </c>
      <c r="M55" s="10">
        <f t="shared" si="8"/>
        <v>1.6785911330049261</v>
      </c>
    </row>
    <row r="56" spans="1:13" ht="15" customHeight="1" x14ac:dyDescent="0.15">
      <c r="A56" s="24" t="s">
        <v>17</v>
      </c>
      <c r="B56" s="6">
        <v>2016</v>
      </c>
      <c r="C56" s="6">
        <v>49</v>
      </c>
      <c r="D56" s="6">
        <v>36</v>
      </c>
      <c r="E56" s="32">
        <f t="shared" si="6"/>
        <v>0.73469387755102045</v>
      </c>
      <c r="F56" s="6">
        <v>14</v>
      </c>
      <c r="G56" s="6">
        <v>14</v>
      </c>
      <c r="H56" s="6">
        <v>2</v>
      </c>
      <c r="I56" s="6">
        <v>6</v>
      </c>
      <c r="J56" s="6">
        <v>33</v>
      </c>
      <c r="K56" s="6">
        <v>24</v>
      </c>
      <c r="L56" s="11">
        <f t="shared" si="7"/>
        <v>0.94333333333333336</v>
      </c>
      <c r="M56" s="12">
        <f t="shared" si="8"/>
        <v>1.6780272108843537</v>
      </c>
    </row>
    <row r="57" spans="1:13" ht="15" customHeight="1" x14ac:dyDescent="0.15">
      <c r="A57" s="24" t="s">
        <v>17</v>
      </c>
      <c r="B57" s="6">
        <v>2017</v>
      </c>
      <c r="C57" s="6">
        <f>'2017 - 2017 - Field of Dreamers'!C10</f>
        <v>69</v>
      </c>
      <c r="D57" s="6">
        <f>'2017 - 2017 - Field of Dreamers'!D10</f>
        <v>57</v>
      </c>
      <c r="E57" s="6">
        <f>'2017 - 2017 - Field of Dreamers'!E10</f>
        <v>0.82608695652173914</v>
      </c>
      <c r="F57" s="6">
        <f>'2017 - 2017 - Field of Dreamers'!F10</f>
        <v>34</v>
      </c>
      <c r="G57" s="6">
        <f>'2017 - 2017 - Field of Dreamers'!G10</f>
        <v>13</v>
      </c>
      <c r="H57" s="6">
        <f>'2017 - 2017 - Field of Dreamers'!H10</f>
        <v>7</v>
      </c>
      <c r="I57" s="6">
        <f>'2017 - 2017 - Field of Dreamers'!I10</f>
        <v>3</v>
      </c>
      <c r="J57" s="6">
        <f>'2017 - 2017 - Field of Dreamers'!J10</f>
        <v>43</v>
      </c>
      <c r="K57" s="6">
        <f>'2017 - 2017 - Field of Dreamers'!K10</f>
        <v>40</v>
      </c>
      <c r="L57" s="6">
        <f>'2017 - 2017 - Field of Dreamers'!L10</f>
        <v>0.6140000000000001</v>
      </c>
      <c r="M57" s="6">
        <f>'2017 - 2017 - Field of Dreamers'!M10</f>
        <v>1.4400869565217391</v>
      </c>
    </row>
    <row r="58" spans="1:13" ht="15" customHeight="1" x14ac:dyDescent="0.15">
      <c r="A58" s="24" t="s">
        <v>17</v>
      </c>
      <c r="B58" s="6">
        <f>'2018 Field of Dreamers - 2018 -'!B30</f>
        <v>2018</v>
      </c>
      <c r="C58" s="6">
        <f>'2018 Field of Dreamers - 2018 -'!C30</f>
        <v>59</v>
      </c>
      <c r="D58" s="6">
        <f>'2018 Field of Dreamers - 2018 -'!D30</f>
        <v>42</v>
      </c>
      <c r="E58" s="6">
        <f>'2018 Field of Dreamers - 2018 -'!E30</f>
        <v>0.71186440677966101</v>
      </c>
      <c r="F58" s="6">
        <f>'2018 Field of Dreamers - 2018 -'!F30</f>
        <v>15</v>
      </c>
      <c r="G58" s="6">
        <f>'2018 Field of Dreamers - 2018 -'!G30</f>
        <v>15</v>
      </c>
      <c r="H58" s="6">
        <f>'2018 Field of Dreamers - 2018 -'!H30</f>
        <v>4</v>
      </c>
      <c r="I58" s="6">
        <f>'2018 Field of Dreamers - 2018 -'!I30</f>
        <v>8</v>
      </c>
      <c r="J58" s="6">
        <f>'2018 Field of Dreamers - 2018 -'!J30</f>
        <v>38</v>
      </c>
      <c r="K58" s="6">
        <f>'2018 Field of Dreamers - 2018 -'!K30</f>
        <v>32</v>
      </c>
      <c r="L58" s="6">
        <f>'2018 Field of Dreamers - 2018 -'!L30</f>
        <v>1.0157857142857143</v>
      </c>
      <c r="M58" s="6">
        <f>'2018 Field of Dreamers - 2018 -'!M30</f>
        <v>1.7276501210653752</v>
      </c>
    </row>
    <row r="59" spans="1:13" ht="15" customHeight="1" x14ac:dyDescent="0.15">
      <c r="A59" s="24" t="s">
        <v>108</v>
      </c>
      <c r="B59" s="6">
        <v>2017</v>
      </c>
      <c r="C59" s="6">
        <f>'2017 - 2017 - Field of Dreamers'!C11</f>
        <v>37</v>
      </c>
      <c r="D59" s="6">
        <f>'2017 - 2017 - Field of Dreamers'!D11</f>
        <v>23</v>
      </c>
      <c r="E59" s="6">
        <f>'2017 - 2017 - Field of Dreamers'!E11</f>
        <v>0.6216216216216216</v>
      </c>
      <c r="F59" s="6">
        <f>'2017 - 2017 - Field of Dreamers'!F11</f>
        <v>23</v>
      </c>
      <c r="G59" s="6">
        <f>'2017 - 2017 - Field of Dreamers'!G11</f>
        <v>0</v>
      </c>
      <c r="H59" s="6">
        <f>'2017 - 2017 - Field of Dreamers'!H11</f>
        <v>0</v>
      </c>
      <c r="I59" s="6">
        <f>'2017 - 2017 - Field of Dreamers'!I11</f>
        <v>0</v>
      </c>
      <c r="J59" s="6">
        <f>'2017 - 2017 - Field of Dreamers'!J11</f>
        <v>9</v>
      </c>
      <c r="K59" s="6">
        <f>'2017 - 2017 - Field of Dreamers'!K11</f>
        <v>12</v>
      </c>
      <c r="L59" s="6">
        <f>'2017 - 2017 - Field of Dreamers'!L11</f>
        <v>0</v>
      </c>
      <c r="M59" s="6">
        <f>'2017 - 2017 - Field of Dreamers'!M11</f>
        <v>0.6216216216216216</v>
      </c>
    </row>
    <row r="60" spans="1:13" ht="15" customHeight="1" x14ac:dyDescent="0.15">
      <c r="A60" s="24" t="s">
        <v>108</v>
      </c>
      <c r="B60" s="6">
        <f>'2018 Field of Dreamers - 2018 -'!B45</f>
        <v>2018</v>
      </c>
      <c r="C60" s="6">
        <f>'2018 Field of Dreamers - 2018 -'!C45</f>
        <v>56</v>
      </c>
      <c r="D60" s="6">
        <f>'2018 Field of Dreamers - 2018 -'!D45</f>
        <v>44</v>
      </c>
      <c r="E60" s="99">
        <f>'2018 Field of Dreamers - 2018 -'!E45</f>
        <v>0.7857142857142857</v>
      </c>
      <c r="F60" s="6">
        <f>'2018 Field of Dreamers - 2018 -'!F45</f>
        <v>29</v>
      </c>
      <c r="G60" s="6">
        <f>'2018 Field of Dreamers - 2018 -'!G45</f>
        <v>11</v>
      </c>
      <c r="H60" s="6">
        <f>'2018 Field of Dreamers - 2018 -'!H45</f>
        <v>3</v>
      </c>
      <c r="I60" s="6">
        <f>'2018 Field of Dreamers - 2018 -'!I45</f>
        <v>0</v>
      </c>
      <c r="J60" s="6">
        <f>'2018 Field of Dreamers - 2018 -'!J45</f>
        <v>20</v>
      </c>
      <c r="K60" s="6">
        <f>'2018 Field of Dreamers - 2018 -'!K45</f>
        <v>21</v>
      </c>
      <c r="L60" s="100">
        <f>'2018 Field of Dreamers - 2018 -'!L45</f>
        <v>0.44690909090909092</v>
      </c>
      <c r="M60" s="8">
        <f>'2018 Field of Dreamers - 2018 -'!M45</f>
        <v>1.2326233766233767</v>
      </c>
    </row>
    <row r="61" spans="1:13" ht="15" customHeight="1" x14ac:dyDescent="0.15">
      <c r="A61" s="24" t="s">
        <v>83</v>
      </c>
      <c r="B61" s="6">
        <v>2015</v>
      </c>
      <c r="C61" s="6">
        <v>20</v>
      </c>
      <c r="D61" s="6">
        <v>14</v>
      </c>
      <c r="E61" s="32">
        <f>D61/C61</f>
        <v>0.7</v>
      </c>
      <c r="F61" s="6">
        <v>12</v>
      </c>
      <c r="G61" s="6">
        <v>2</v>
      </c>
      <c r="H61" s="6">
        <v>0</v>
      </c>
      <c r="I61" s="6">
        <v>0</v>
      </c>
      <c r="J61" s="6">
        <v>7</v>
      </c>
      <c r="K61" s="6">
        <v>8</v>
      </c>
      <c r="L61" s="11">
        <f>(G61*1.33+H61*1.67+I61*2)/D61</f>
        <v>0.19</v>
      </c>
      <c r="M61" s="12">
        <f>L61+E61</f>
        <v>0.8899999999999999</v>
      </c>
    </row>
    <row r="62" spans="1:13" ht="15" customHeight="1" x14ac:dyDescent="0.15">
      <c r="A62" s="24" t="s">
        <v>83</v>
      </c>
      <c r="B62" s="6">
        <v>2016</v>
      </c>
      <c r="C62" s="6">
        <v>60</v>
      </c>
      <c r="D62" s="6">
        <v>44</v>
      </c>
      <c r="E62" s="46">
        <f>D62/C62</f>
        <v>0.73333333333333328</v>
      </c>
      <c r="F62" s="31">
        <v>33</v>
      </c>
      <c r="G62" s="6">
        <v>9</v>
      </c>
      <c r="H62" s="6">
        <v>0</v>
      </c>
      <c r="I62" s="6">
        <v>2</v>
      </c>
      <c r="J62" s="6">
        <v>21</v>
      </c>
      <c r="K62" s="6">
        <v>28</v>
      </c>
      <c r="L62" s="104">
        <f>(G62*1.33+H62*1.67+I62*2)/D62</f>
        <v>0.36295454545454547</v>
      </c>
      <c r="M62" s="41">
        <f>L62+E62</f>
        <v>1.0962878787878787</v>
      </c>
    </row>
    <row r="63" spans="1:13" ht="15" customHeight="1" x14ac:dyDescent="0.15">
      <c r="A63" s="24" t="s">
        <v>83</v>
      </c>
      <c r="B63" s="6">
        <v>2017</v>
      </c>
      <c r="C63" s="6">
        <f>'2017 - 2017 - Field of Dreamers'!C12</f>
        <v>85</v>
      </c>
      <c r="D63" s="6">
        <f>'2017 - 2017 - Field of Dreamers'!D12</f>
        <v>67</v>
      </c>
      <c r="E63" s="6">
        <f>'2017 - 2017 - Field of Dreamers'!E12</f>
        <v>0.78823529411764703</v>
      </c>
      <c r="F63" s="6">
        <f>'2017 - 2017 - Field of Dreamers'!F12</f>
        <v>27</v>
      </c>
      <c r="G63" s="6">
        <f>'2017 - 2017 - Field of Dreamers'!G12</f>
        <v>21</v>
      </c>
      <c r="H63" s="6">
        <f>'2017 - 2017 - Field of Dreamers'!H12</f>
        <v>12</v>
      </c>
      <c r="I63" s="6">
        <f>'2017 - 2017 - Field of Dreamers'!I12</f>
        <v>7</v>
      </c>
      <c r="J63" s="6">
        <f>'2017 - 2017 - Field of Dreamers'!J12</f>
        <v>73</v>
      </c>
      <c r="K63" s="6">
        <f>'2017 - 2017 - Field of Dreamers'!K12</f>
        <v>42</v>
      </c>
      <c r="L63" s="6">
        <f>'2017 - 2017 - Field of Dreamers'!L12</f>
        <v>0.9253283582089552</v>
      </c>
      <c r="M63" s="6">
        <f>'2017 - 2017 - Field of Dreamers'!M12</f>
        <v>1.7135636523266022</v>
      </c>
    </row>
    <row r="64" spans="1:13" ht="15" customHeight="1" x14ac:dyDescent="0.15">
      <c r="A64" s="24" t="s">
        <v>83</v>
      </c>
      <c r="B64" s="6">
        <f>'2018 Field of Dreamers - 2018 -'!B14</f>
        <v>2018</v>
      </c>
      <c r="C64" s="6">
        <f>'2018 Field of Dreamers - 2018 -'!C14</f>
        <v>61</v>
      </c>
      <c r="D64" s="6">
        <f>'2018 Field of Dreamers - 2018 -'!D14</f>
        <v>46</v>
      </c>
      <c r="E64" s="6">
        <f>'2018 Field of Dreamers - 2018 -'!E14</f>
        <v>0.75409836065573765</v>
      </c>
      <c r="F64" s="6">
        <f>'2018 Field of Dreamers - 2018 -'!F14</f>
        <v>40</v>
      </c>
      <c r="G64" s="6">
        <f>'2018 Field of Dreamers - 2018 -'!G14</f>
        <v>4</v>
      </c>
      <c r="H64" s="6">
        <f>'2018 Field of Dreamers - 2018 -'!H14</f>
        <v>2</v>
      </c>
      <c r="I64" s="6">
        <f>'2018 Field of Dreamers - 2018 -'!I14</f>
        <v>0</v>
      </c>
      <c r="J64" s="6">
        <f>'2018 Field of Dreamers - 2018 -'!J14</f>
        <v>19</v>
      </c>
      <c r="K64" s="6">
        <f>'2018 Field of Dreamers - 2018 -'!K14</f>
        <v>21</v>
      </c>
      <c r="L64" s="6">
        <f>'2018 Field of Dreamers - 2018 -'!L14</f>
        <v>0.18839130434782608</v>
      </c>
      <c r="M64" s="6">
        <f>'2018 Field of Dreamers - 2018 -'!M14</f>
        <v>0.94248966500356368</v>
      </c>
    </row>
    <row r="65" spans="1:13" ht="15" customHeight="1" x14ac:dyDescent="0.15">
      <c r="A65" s="24" t="s">
        <v>115</v>
      </c>
      <c r="B65" s="6">
        <v>2017</v>
      </c>
      <c r="C65" s="6">
        <f>'2017 - 2017 - Field of Dreamers'!C13</f>
        <v>64</v>
      </c>
      <c r="D65" s="6">
        <f>'2017 - 2017 - Field of Dreamers'!D13</f>
        <v>44</v>
      </c>
      <c r="E65" s="6">
        <f>'2017 - 2017 - Field of Dreamers'!E13</f>
        <v>0.6875</v>
      </c>
      <c r="F65" s="6">
        <f>'2017 - 2017 - Field of Dreamers'!F13</f>
        <v>33</v>
      </c>
      <c r="G65" s="6">
        <f>'2017 - 2017 - Field of Dreamers'!G13</f>
        <v>10</v>
      </c>
      <c r="H65" s="6">
        <f>'2017 - 2017 - Field of Dreamers'!H13</f>
        <v>0</v>
      </c>
      <c r="I65" s="6">
        <f>'2017 - 2017 - Field of Dreamers'!I13</f>
        <v>1</v>
      </c>
      <c r="J65" s="6">
        <f>'2017 - 2017 - Field of Dreamers'!J13</f>
        <v>33</v>
      </c>
      <c r="K65" s="6">
        <f>'2017 - 2017 - Field of Dreamers'!K13</f>
        <v>26</v>
      </c>
      <c r="L65" s="6">
        <f>'2017 - 2017 - Field of Dreamers'!L13</f>
        <v>0.34840909090909089</v>
      </c>
      <c r="M65" s="6">
        <f>'2017 - 2017 - Field of Dreamers'!M13</f>
        <v>1.0359090909090909</v>
      </c>
    </row>
    <row r="66" spans="1:13" ht="15" customHeight="1" x14ac:dyDescent="0.15">
      <c r="A66" s="25" t="s">
        <v>25</v>
      </c>
      <c r="B66" s="6">
        <v>2007</v>
      </c>
      <c r="C66" s="6">
        <v>9</v>
      </c>
      <c r="D66" s="6">
        <v>3</v>
      </c>
      <c r="E66" s="7">
        <f t="shared" ref="E66:E74" si="9">D66/C66</f>
        <v>0.33333333333333331</v>
      </c>
      <c r="F66" s="8">
        <v>2</v>
      </c>
      <c r="G66" s="6">
        <v>1</v>
      </c>
      <c r="H66" s="6">
        <v>0</v>
      </c>
      <c r="I66" s="6">
        <v>0</v>
      </c>
      <c r="J66" s="6">
        <v>3</v>
      </c>
      <c r="K66" s="6">
        <v>2</v>
      </c>
      <c r="L66" s="7">
        <f t="shared" ref="L66:L74" si="10">(G66*1.33+H66*1.67+I66*2)/D66</f>
        <v>0.44333333333333336</v>
      </c>
      <c r="M66" s="8">
        <f t="shared" ref="M66:M74" si="11">L66+E66</f>
        <v>0.77666666666666662</v>
      </c>
    </row>
    <row r="67" spans="1:13" ht="15" customHeight="1" x14ac:dyDescent="0.15">
      <c r="A67" s="25" t="s">
        <v>26</v>
      </c>
      <c r="B67" s="6">
        <v>2007</v>
      </c>
      <c r="C67" s="6">
        <v>56</v>
      </c>
      <c r="D67" s="6">
        <v>29</v>
      </c>
      <c r="E67" s="9">
        <f t="shared" si="9"/>
        <v>0.5178571428571429</v>
      </c>
      <c r="F67" s="10">
        <v>24</v>
      </c>
      <c r="G67" s="6">
        <v>4</v>
      </c>
      <c r="H67" s="6">
        <v>1</v>
      </c>
      <c r="I67" s="6">
        <v>0</v>
      </c>
      <c r="J67" s="6">
        <v>12</v>
      </c>
      <c r="K67" s="6">
        <v>15</v>
      </c>
      <c r="L67" s="9">
        <f t="shared" si="10"/>
        <v>0.24103448275862069</v>
      </c>
      <c r="M67" s="10">
        <f t="shared" si="11"/>
        <v>0.75889162561576362</v>
      </c>
    </row>
    <row r="68" spans="1:13" ht="15" customHeight="1" x14ac:dyDescent="0.15">
      <c r="A68" s="24" t="s">
        <v>26</v>
      </c>
      <c r="B68" s="6">
        <v>2008</v>
      </c>
      <c r="C68" s="6">
        <v>10</v>
      </c>
      <c r="D68" s="6">
        <v>1</v>
      </c>
      <c r="E68" s="9">
        <f t="shared" si="9"/>
        <v>0.1</v>
      </c>
      <c r="F68" s="10">
        <v>1</v>
      </c>
      <c r="G68" s="6">
        <v>1</v>
      </c>
      <c r="H68" s="6">
        <v>0</v>
      </c>
      <c r="I68" s="6">
        <v>0</v>
      </c>
      <c r="J68" s="6">
        <v>1</v>
      </c>
      <c r="K68" s="6">
        <v>0</v>
      </c>
      <c r="L68" s="9">
        <f t="shared" si="10"/>
        <v>1.33</v>
      </c>
      <c r="M68" s="10">
        <f t="shared" si="11"/>
        <v>1.4300000000000002</v>
      </c>
    </row>
    <row r="69" spans="1:13" ht="15" customHeight="1" x14ac:dyDescent="0.15">
      <c r="A69" s="25" t="s">
        <v>14</v>
      </c>
      <c r="B69" s="6">
        <v>2007</v>
      </c>
      <c r="C69" s="6">
        <v>48</v>
      </c>
      <c r="D69" s="6">
        <v>37</v>
      </c>
      <c r="E69" s="9">
        <f t="shared" si="9"/>
        <v>0.77083333333333337</v>
      </c>
      <c r="F69" s="10">
        <v>18</v>
      </c>
      <c r="G69" s="6">
        <v>10</v>
      </c>
      <c r="H69" s="6">
        <v>7</v>
      </c>
      <c r="I69" s="6">
        <v>2</v>
      </c>
      <c r="J69" s="6">
        <v>28</v>
      </c>
      <c r="K69" s="6">
        <v>25</v>
      </c>
      <c r="L69" s="9">
        <f t="shared" si="10"/>
        <v>0.78351351351351362</v>
      </c>
      <c r="M69" s="10">
        <f t="shared" si="11"/>
        <v>1.5543468468468471</v>
      </c>
    </row>
    <row r="70" spans="1:13" ht="15" customHeight="1" x14ac:dyDescent="0.15">
      <c r="A70" s="24" t="s">
        <v>14</v>
      </c>
      <c r="B70" s="6">
        <v>2008</v>
      </c>
      <c r="C70" s="6">
        <v>19</v>
      </c>
      <c r="D70" s="6">
        <v>14</v>
      </c>
      <c r="E70" s="9">
        <f t="shared" si="9"/>
        <v>0.73684210526315785</v>
      </c>
      <c r="F70" s="10">
        <v>6</v>
      </c>
      <c r="G70" s="6">
        <v>7</v>
      </c>
      <c r="H70" s="6">
        <v>1</v>
      </c>
      <c r="I70" s="6">
        <v>0</v>
      </c>
      <c r="J70" s="6">
        <v>7</v>
      </c>
      <c r="K70" s="6">
        <v>6</v>
      </c>
      <c r="L70" s="9">
        <f t="shared" si="10"/>
        <v>0.78428571428571436</v>
      </c>
      <c r="M70" s="10">
        <f t="shared" si="11"/>
        <v>1.5211278195488722</v>
      </c>
    </row>
    <row r="71" spans="1:13" ht="15" customHeight="1" x14ac:dyDescent="0.15">
      <c r="A71" s="24" t="s">
        <v>14</v>
      </c>
      <c r="B71" s="6">
        <v>2009</v>
      </c>
      <c r="C71" s="6">
        <v>26</v>
      </c>
      <c r="D71" s="6">
        <v>15</v>
      </c>
      <c r="E71" s="30">
        <f t="shared" si="9"/>
        <v>0.57692307692307687</v>
      </c>
      <c r="F71" s="103">
        <v>8</v>
      </c>
      <c r="G71" s="6">
        <v>3</v>
      </c>
      <c r="H71" s="6">
        <v>2</v>
      </c>
      <c r="I71" s="6">
        <v>2</v>
      </c>
      <c r="J71" s="6">
        <v>9</v>
      </c>
      <c r="K71" s="6">
        <v>9</v>
      </c>
      <c r="L71" s="9">
        <f t="shared" si="10"/>
        <v>0.7553333333333333</v>
      </c>
      <c r="M71" s="10">
        <f t="shared" si="11"/>
        <v>1.3322564102564103</v>
      </c>
    </row>
    <row r="72" spans="1:13" ht="15" customHeight="1" x14ac:dyDescent="0.15">
      <c r="A72" s="24" t="s">
        <v>14</v>
      </c>
      <c r="B72" s="6">
        <v>2010</v>
      </c>
      <c r="C72" s="6">
        <v>7</v>
      </c>
      <c r="D72" s="6">
        <v>4</v>
      </c>
      <c r="E72" s="30">
        <f t="shared" si="9"/>
        <v>0.5714285714285714</v>
      </c>
      <c r="F72" s="31">
        <v>4</v>
      </c>
      <c r="G72" s="6">
        <v>0</v>
      </c>
      <c r="H72" s="6">
        <v>0</v>
      </c>
      <c r="I72" s="6">
        <v>0</v>
      </c>
      <c r="J72" s="6">
        <v>4</v>
      </c>
      <c r="K72" s="6">
        <v>3</v>
      </c>
      <c r="L72" s="9">
        <f t="shared" si="10"/>
        <v>0</v>
      </c>
      <c r="M72" s="10">
        <f t="shared" si="11"/>
        <v>0.5714285714285714</v>
      </c>
    </row>
    <row r="73" spans="1:13" ht="15" customHeight="1" x14ac:dyDescent="0.15">
      <c r="A73" s="24" t="s">
        <v>14</v>
      </c>
      <c r="B73" s="6">
        <v>2015</v>
      </c>
      <c r="C73" s="6">
        <v>29</v>
      </c>
      <c r="D73" s="6">
        <v>21</v>
      </c>
      <c r="E73" s="30">
        <f t="shared" si="9"/>
        <v>0.72413793103448276</v>
      </c>
      <c r="F73" s="31">
        <v>11</v>
      </c>
      <c r="G73" s="6">
        <v>8</v>
      </c>
      <c r="H73" s="6">
        <v>1</v>
      </c>
      <c r="I73" s="6">
        <v>1</v>
      </c>
      <c r="J73" s="6">
        <v>18</v>
      </c>
      <c r="K73" s="6">
        <v>15</v>
      </c>
      <c r="L73" s="9">
        <f t="shared" si="10"/>
        <v>0.68142857142857149</v>
      </c>
      <c r="M73" s="10">
        <f t="shared" si="11"/>
        <v>1.4055665024630541</v>
      </c>
    </row>
    <row r="74" spans="1:13" ht="15" customHeight="1" x14ac:dyDescent="0.15">
      <c r="A74" s="24" t="s">
        <v>14</v>
      </c>
      <c r="B74" s="6">
        <v>2016</v>
      </c>
      <c r="C74" s="6">
        <v>3</v>
      </c>
      <c r="D74" s="6">
        <v>2</v>
      </c>
      <c r="E74" s="32">
        <f t="shared" si="9"/>
        <v>0.66666666666666663</v>
      </c>
      <c r="F74" s="31">
        <v>1</v>
      </c>
      <c r="G74" s="6">
        <v>0</v>
      </c>
      <c r="H74" s="6">
        <v>0</v>
      </c>
      <c r="I74" s="6">
        <v>1</v>
      </c>
      <c r="J74" s="6">
        <v>3</v>
      </c>
      <c r="K74" s="6">
        <v>2</v>
      </c>
      <c r="L74" s="11">
        <f t="shared" si="10"/>
        <v>1</v>
      </c>
      <c r="M74" s="12">
        <f t="shared" si="11"/>
        <v>1.6666666666666665</v>
      </c>
    </row>
    <row r="75" spans="1:13" ht="15" customHeight="1" x14ac:dyDescent="0.15">
      <c r="A75" s="24" t="s">
        <v>118</v>
      </c>
      <c r="B75" s="6">
        <v>2017</v>
      </c>
      <c r="C75" s="6">
        <f>'2017 - 2017 - Field of Dreamers'!C14</f>
        <v>55</v>
      </c>
      <c r="D75" s="6">
        <f>'2017 - 2017 - Field of Dreamers'!D14</f>
        <v>39</v>
      </c>
      <c r="E75" s="6">
        <f>'2017 - 2017 - Field of Dreamers'!E14</f>
        <v>0.70909090909090911</v>
      </c>
      <c r="F75" s="6">
        <f>'2017 - 2017 - Field of Dreamers'!F14</f>
        <v>22</v>
      </c>
      <c r="G75" s="6">
        <f>'2017 - 2017 - Field of Dreamers'!G14</f>
        <v>10</v>
      </c>
      <c r="H75" s="6">
        <f>'2017 - 2017 - Field of Dreamers'!H14</f>
        <v>5</v>
      </c>
      <c r="I75" s="6">
        <f>'2017 - 2017 - Field of Dreamers'!I14</f>
        <v>2</v>
      </c>
      <c r="J75" s="6">
        <f>'2017 - 2017 - Field of Dreamers'!J14</f>
        <v>18</v>
      </c>
      <c r="K75" s="6">
        <f>'2017 - 2017 - Field of Dreamers'!K14</f>
        <v>28</v>
      </c>
      <c r="L75" s="6">
        <f>'2017 - 2017 - Field of Dreamers'!L14</f>
        <v>0.658076923076923</v>
      </c>
      <c r="M75" s="6">
        <f>'2017 - 2017 - Field of Dreamers'!M14</f>
        <v>1.3671678321678322</v>
      </c>
    </row>
    <row r="76" spans="1:13" ht="15" customHeight="1" x14ac:dyDescent="0.15">
      <c r="A76" s="24" t="s">
        <v>118</v>
      </c>
      <c r="B76" s="6">
        <f>'2018 Field of Dreamers - 2018 -'!B37</f>
        <v>2018</v>
      </c>
      <c r="C76" s="6">
        <f>'2018 Field of Dreamers - 2018 -'!C37</f>
        <v>65</v>
      </c>
      <c r="D76" s="6">
        <f>'2018 Field of Dreamers - 2018 -'!D37</f>
        <v>44</v>
      </c>
      <c r="E76" s="6">
        <f>'2018 Field of Dreamers - 2018 -'!E37</f>
        <v>0.67692307692307696</v>
      </c>
      <c r="F76" s="6">
        <f>'2018 Field of Dreamers - 2018 -'!F37</f>
        <v>38</v>
      </c>
      <c r="G76" s="6">
        <f>'2018 Field of Dreamers - 2018 -'!G37</f>
        <v>5</v>
      </c>
      <c r="H76" s="6">
        <f>'2018 Field of Dreamers - 2018 -'!H37</f>
        <v>1</v>
      </c>
      <c r="I76" s="6">
        <f>'2018 Field of Dreamers - 2018 -'!I37</f>
        <v>0</v>
      </c>
      <c r="J76" s="6">
        <f>'2018 Field of Dreamers - 2018 -'!J37</f>
        <v>24</v>
      </c>
      <c r="K76" s="6">
        <f>'2018 Field of Dreamers - 2018 -'!K37</f>
        <v>19</v>
      </c>
      <c r="L76" s="6">
        <f>'2018 Field of Dreamers - 2018 -'!L37</f>
        <v>0.18936363636363637</v>
      </c>
      <c r="M76" s="6">
        <f>'2018 Field of Dreamers - 2018 -'!M37</f>
        <v>0.86628671328671336</v>
      </c>
    </row>
    <row r="77" spans="1:13" ht="15" customHeight="1" x14ac:dyDescent="0.15">
      <c r="A77" s="24" t="s">
        <v>134</v>
      </c>
      <c r="B77" s="6">
        <v>2017</v>
      </c>
      <c r="C77" s="6">
        <f>'2017 Field of Dreamers - 2017 -'!C60</f>
        <v>9</v>
      </c>
      <c r="D77" s="6">
        <f>'2017 Field of Dreamers - 2017 -'!D60</f>
        <v>0</v>
      </c>
      <c r="E77" s="6">
        <f>'2017 Field of Dreamers - 2017 -'!E60</f>
        <v>0</v>
      </c>
      <c r="F77" s="6">
        <f>'2017 Field of Dreamers - 2017 -'!F60</f>
        <v>0</v>
      </c>
      <c r="G77" s="6">
        <f>'2017 Field of Dreamers - 2017 -'!G60</f>
        <v>0</v>
      </c>
      <c r="H77" s="6">
        <f>'2017 Field of Dreamers - 2017 -'!H60</f>
        <v>0</v>
      </c>
      <c r="I77" s="6">
        <f>'2017 Field of Dreamers - 2017 -'!I60</f>
        <v>0</v>
      </c>
      <c r="J77" s="6">
        <f>'2017 Field of Dreamers - 2017 -'!J60</f>
        <v>2</v>
      </c>
      <c r="K77" s="6">
        <f>'2017 Field of Dreamers - 2017 -'!K60</f>
        <v>1</v>
      </c>
      <c r="L77" s="47" t="e">
        <f>'2017 Field of Dreamers - 2017 -'!L60</f>
        <v>#DIV/0!</v>
      </c>
      <c r="M77" s="47" t="e">
        <f>'2017 Field of Dreamers - 2017 -'!M60</f>
        <v>#DIV/0!</v>
      </c>
    </row>
    <row r="78" spans="1:13" ht="15" customHeight="1" x14ac:dyDescent="0.15">
      <c r="A78" s="24" t="s">
        <v>54</v>
      </c>
      <c r="B78" s="6">
        <v>2011</v>
      </c>
      <c r="C78" s="6">
        <v>15</v>
      </c>
      <c r="D78" s="6">
        <v>5</v>
      </c>
      <c r="E78" s="29">
        <f>D78/C78</f>
        <v>0.33333333333333331</v>
      </c>
      <c r="F78" s="31">
        <v>5</v>
      </c>
      <c r="G78" s="6">
        <v>0</v>
      </c>
      <c r="H78" s="6">
        <v>0</v>
      </c>
      <c r="I78" s="6">
        <v>0</v>
      </c>
      <c r="J78" s="6">
        <v>1</v>
      </c>
      <c r="K78" s="6">
        <v>4</v>
      </c>
      <c r="L78" s="7">
        <f>(G78*1.33+H78*1.67+I78*2)/D78</f>
        <v>0</v>
      </c>
      <c r="M78" s="8">
        <f>L78+E78</f>
        <v>0.33333333333333331</v>
      </c>
    </row>
    <row r="79" spans="1:13" ht="15" customHeight="1" x14ac:dyDescent="0.15">
      <c r="A79" s="24" t="s">
        <v>54</v>
      </c>
      <c r="B79" s="6">
        <v>2012</v>
      </c>
      <c r="C79" s="6">
        <v>19</v>
      </c>
      <c r="D79" s="6">
        <v>8</v>
      </c>
      <c r="E79" s="30">
        <f>D79/C79</f>
        <v>0.42105263157894735</v>
      </c>
      <c r="F79" s="31">
        <v>7</v>
      </c>
      <c r="G79" s="6">
        <v>1</v>
      </c>
      <c r="H79" s="6">
        <v>0</v>
      </c>
      <c r="I79" s="6">
        <v>0</v>
      </c>
      <c r="J79" s="6">
        <v>5</v>
      </c>
      <c r="K79" s="6">
        <v>5</v>
      </c>
      <c r="L79" s="9">
        <f>(G79*1.33+H79*1.67+I79*2)/D79</f>
        <v>0.16625000000000001</v>
      </c>
      <c r="M79" s="10">
        <f>L79+E79</f>
        <v>0.58730263157894735</v>
      </c>
    </row>
    <row r="80" spans="1:13" ht="15" customHeight="1" x14ac:dyDescent="0.15">
      <c r="A80" s="24" t="s">
        <v>102</v>
      </c>
      <c r="B80" s="6">
        <v>2016</v>
      </c>
      <c r="C80" s="6">
        <v>4</v>
      </c>
      <c r="D80" s="6">
        <v>0</v>
      </c>
      <c r="E80" s="30">
        <f>D80/C80</f>
        <v>0</v>
      </c>
      <c r="F80" s="10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26" t="e">
        <f>(G80*1.33+H80*1.67+I80*2)/D80</f>
        <v>#DIV/0!</v>
      </c>
      <c r="M80" s="27" t="e">
        <f>L80+E80</f>
        <v>#DIV/0!</v>
      </c>
    </row>
    <row r="81" spans="1:13" ht="15" customHeight="1" x14ac:dyDescent="0.15">
      <c r="A81" s="25" t="s">
        <v>27</v>
      </c>
      <c r="B81" s="6">
        <v>2007</v>
      </c>
      <c r="C81" s="6">
        <v>22</v>
      </c>
      <c r="D81" s="6">
        <v>14</v>
      </c>
      <c r="E81" s="9">
        <f>D81/C81</f>
        <v>0.63636363636363635</v>
      </c>
      <c r="F81" s="10">
        <v>13</v>
      </c>
      <c r="G81" s="6">
        <v>1</v>
      </c>
      <c r="H81" s="6">
        <v>0</v>
      </c>
      <c r="I81" s="6">
        <v>0</v>
      </c>
      <c r="J81" s="6">
        <v>8</v>
      </c>
      <c r="K81" s="6">
        <v>8</v>
      </c>
      <c r="L81" s="9">
        <f>(G81*1.33+H81*1.67+I81*2)/D81</f>
        <v>9.5000000000000001E-2</v>
      </c>
      <c r="M81" s="10">
        <f>L81+E81</f>
        <v>0.73136363636363633</v>
      </c>
    </row>
    <row r="82" spans="1:13" ht="15" customHeight="1" x14ac:dyDescent="0.15">
      <c r="A82" s="24" t="s">
        <v>61</v>
      </c>
      <c r="B82" s="6">
        <v>2012</v>
      </c>
      <c r="C82" s="6">
        <v>12</v>
      </c>
      <c r="D82" s="6">
        <v>4</v>
      </c>
      <c r="E82" s="32">
        <f>D82/C82</f>
        <v>0.33333333333333331</v>
      </c>
      <c r="F82" s="97">
        <v>3</v>
      </c>
      <c r="G82" s="6">
        <v>1</v>
      </c>
      <c r="H82" s="6">
        <v>0</v>
      </c>
      <c r="I82" s="6">
        <v>0</v>
      </c>
      <c r="J82" s="6">
        <v>4</v>
      </c>
      <c r="K82" s="6">
        <v>2</v>
      </c>
      <c r="L82" s="11">
        <f>(G82*1.33+H82*1.67+I82*2)/D82</f>
        <v>0.33250000000000002</v>
      </c>
      <c r="M82" s="12">
        <f>L82+E82</f>
        <v>0.66583333333333328</v>
      </c>
    </row>
    <row r="83" spans="1:13" ht="15" customHeight="1" x14ac:dyDescent="0.15">
      <c r="A83" s="24" t="s">
        <v>61</v>
      </c>
      <c r="B83" s="6">
        <v>2017</v>
      </c>
      <c r="C83" s="6">
        <f>'2017 - 2017 - Field of Dreamers'!C16</f>
        <v>63</v>
      </c>
      <c r="D83" s="6">
        <f>'2017 - 2017 - Field of Dreamers'!D16</f>
        <v>40</v>
      </c>
      <c r="E83" s="6">
        <f>'2017 - 2017 - Field of Dreamers'!E16</f>
        <v>0.63492063492063489</v>
      </c>
      <c r="F83" s="6">
        <f>'2017 - 2017 - Field of Dreamers'!F16</f>
        <v>38</v>
      </c>
      <c r="G83" s="6">
        <f>'2017 - 2017 - Field of Dreamers'!G16</f>
        <v>2</v>
      </c>
      <c r="H83" s="6">
        <f>'2017 - 2017 - Field of Dreamers'!H16</f>
        <v>0</v>
      </c>
      <c r="I83" s="6">
        <f>'2017 - 2017 - Field of Dreamers'!I16</f>
        <v>0</v>
      </c>
      <c r="J83" s="6">
        <f>'2017 - 2017 - Field of Dreamers'!J16</f>
        <v>10</v>
      </c>
      <c r="K83" s="6">
        <f>'2017 - 2017 - Field of Dreamers'!K16</f>
        <v>24</v>
      </c>
      <c r="L83" s="6">
        <f>'2017 - 2017 - Field of Dreamers'!L16</f>
        <v>6.6650000000000001E-2</v>
      </c>
      <c r="M83" s="6">
        <f>'2017 - 2017 - Field of Dreamers'!M16</f>
        <v>0.70157063492063487</v>
      </c>
    </row>
    <row r="84" spans="1:13" ht="15" customHeight="1" x14ac:dyDescent="0.15">
      <c r="A84" s="24" t="s">
        <v>88</v>
      </c>
      <c r="B84" s="6">
        <v>2015</v>
      </c>
      <c r="C84" s="6">
        <v>5</v>
      </c>
      <c r="D84" s="6">
        <v>2</v>
      </c>
      <c r="E84" s="29">
        <f>D84/C84</f>
        <v>0.4</v>
      </c>
      <c r="F84" s="31">
        <v>2</v>
      </c>
      <c r="G84" s="6">
        <v>0</v>
      </c>
      <c r="H84" s="6">
        <v>0</v>
      </c>
      <c r="I84" s="6">
        <v>0</v>
      </c>
      <c r="J84" s="6">
        <v>1</v>
      </c>
      <c r="K84" s="6">
        <v>1</v>
      </c>
      <c r="L84" s="7">
        <f>(G84*1.33+H84*1.67+I84*2)/D84</f>
        <v>0</v>
      </c>
      <c r="M84" s="8">
        <f>L84+E84</f>
        <v>0.4</v>
      </c>
    </row>
    <row r="85" spans="1:13" ht="15" customHeight="1" x14ac:dyDescent="0.15">
      <c r="A85" s="24" t="s">
        <v>88</v>
      </c>
      <c r="B85" s="6">
        <v>2016</v>
      </c>
      <c r="C85" s="6">
        <v>5</v>
      </c>
      <c r="D85" s="6">
        <v>2</v>
      </c>
      <c r="E85" s="32">
        <f>D85/C85</f>
        <v>0.4</v>
      </c>
      <c r="F85" s="31">
        <v>2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11">
        <f>(G85*1.33+H85*1.67+I85*2)/D85</f>
        <v>0</v>
      </c>
      <c r="M85" s="12">
        <f>L85+E85</f>
        <v>0.4</v>
      </c>
    </row>
    <row r="86" spans="1:13" ht="15" customHeight="1" x14ac:dyDescent="0.15">
      <c r="A86" s="24" t="s">
        <v>88</v>
      </c>
      <c r="B86" s="6">
        <v>2017</v>
      </c>
      <c r="C86" s="6">
        <f>'2017 - 2017 - Field of Dreamers'!C17</f>
        <v>50</v>
      </c>
      <c r="D86" s="6">
        <f>'2017 - 2017 - Field of Dreamers'!D17</f>
        <v>42</v>
      </c>
      <c r="E86" s="6">
        <f>'2017 - 2017 - Field of Dreamers'!E17</f>
        <v>0.84</v>
      </c>
      <c r="F86" s="6">
        <f>'2017 - 2017 - Field of Dreamers'!F17</f>
        <v>13</v>
      </c>
      <c r="G86" s="6">
        <f>'2017 - 2017 - Field of Dreamers'!G17</f>
        <v>17</v>
      </c>
      <c r="H86" s="6">
        <f>'2017 - 2017 - Field of Dreamers'!H17</f>
        <v>4</v>
      </c>
      <c r="I86" s="6">
        <f>'2017 - 2017 - Field of Dreamers'!I17</f>
        <v>8</v>
      </c>
      <c r="J86" s="6">
        <f>'2017 - 2017 - Field of Dreamers'!J17</f>
        <v>38</v>
      </c>
      <c r="K86" s="6">
        <f>'2017 - 2017 - Field of Dreamers'!K17</f>
        <v>30</v>
      </c>
      <c r="L86" s="6">
        <f>'2017 - 2017 - Field of Dreamers'!L17</f>
        <v>1.0792619047619045</v>
      </c>
      <c r="M86" s="6">
        <f>'2017 - 2017 - Field of Dreamers'!M17</f>
        <v>1.9192619047619046</v>
      </c>
    </row>
    <row r="87" spans="1:13" ht="15" customHeight="1" x14ac:dyDescent="0.15">
      <c r="A87" s="24" t="s">
        <v>88</v>
      </c>
      <c r="B87" s="6">
        <f>'2018 Field of Dreamers - 2018 -'!B52</f>
        <v>2018</v>
      </c>
      <c r="C87" s="6">
        <f>'2018 Field of Dreamers - 2018 -'!C52</f>
        <v>29</v>
      </c>
      <c r="D87" s="6">
        <f>'2018 Field of Dreamers - 2018 -'!D52</f>
        <v>18</v>
      </c>
      <c r="E87" s="99">
        <f>'2018 Field of Dreamers - 2018 -'!E52</f>
        <v>0.62068965517241381</v>
      </c>
      <c r="F87" s="6">
        <f>'2018 Field of Dreamers - 2018 -'!F52</f>
        <v>18</v>
      </c>
      <c r="G87" s="6">
        <f>'2018 Field of Dreamers - 2018 -'!G52</f>
        <v>0</v>
      </c>
      <c r="H87" s="6">
        <f>'2018 Field of Dreamers - 2018 -'!H52</f>
        <v>0</v>
      </c>
      <c r="I87" s="6">
        <f>'2018 Field of Dreamers - 2018 -'!I52</f>
        <v>0</v>
      </c>
      <c r="J87" s="6">
        <f>'2018 Field of Dreamers - 2018 -'!J52</f>
        <v>8</v>
      </c>
      <c r="K87" s="6">
        <f>'2018 Field of Dreamers - 2018 -'!K52</f>
        <v>8</v>
      </c>
      <c r="L87" s="100">
        <f>'2018 Field of Dreamers - 2018 -'!L52</f>
        <v>0</v>
      </c>
      <c r="M87" s="8">
        <f>'2018 Field of Dreamers - 2018 -'!M52</f>
        <v>0.62068965517241381</v>
      </c>
    </row>
    <row r="88" spans="1:13" ht="15" customHeight="1" x14ac:dyDescent="0.15">
      <c r="A88" s="24" t="s">
        <v>71</v>
      </c>
      <c r="B88" s="6">
        <v>2014</v>
      </c>
      <c r="C88" s="6">
        <v>15</v>
      </c>
      <c r="D88" s="6">
        <v>10</v>
      </c>
      <c r="E88" s="32">
        <f>D88/C88</f>
        <v>0.66666666666666663</v>
      </c>
      <c r="F88" s="31">
        <v>8</v>
      </c>
      <c r="G88" s="6">
        <v>2</v>
      </c>
      <c r="H88" s="6">
        <v>0</v>
      </c>
      <c r="I88" s="6">
        <v>0</v>
      </c>
      <c r="J88" s="6">
        <v>1</v>
      </c>
      <c r="K88" s="6">
        <v>5</v>
      </c>
      <c r="L88" s="11">
        <f>(G88*1.33+H88*1.67+I88*2)/D88</f>
        <v>0.26600000000000001</v>
      </c>
      <c r="M88" s="12">
        <f>L88+E88</f>
        <v>0.93266666666666664</v>
      </c>
    </row>
    <row r="89" spans="1:13" ht="15" customHeight="1" x14ac:dyDescent="0.15">
      <c r="A89" s="24" t="s">
        <v>132</v>
      </c>
      <c r="B89" s="6">
        <v>2017</v>
      </c>
      <c r="C89" s="6">
        <f>'2017 - 2017 - Field of Dreamers'!C18</f>
        <v>64</v>
      </c>
      <c r="D89" s="6">
        <f>'2017 - 2017 - Field of Dreamers'!D18</f>
        <v>37</v>
      </c>
      <c r="E89" s="6">
        <f>'2017 - 2017 - Field of Dreamers'!E18</f>
        <v>0.578125</v>
      </c>
      <c r="F89" s="6">
        <f>'2017 - 2017 - Field of Dreamers'!F18</f>
        <v>36</v>
      </c>
      <c r="G89" s="6">
        <f>'2017 - 2017 - Field of Dreamers'!G18</f>
        <v>1</v>
      </c>
      <c r="H89" s="6">
        <f>'2017 - 2017 - Field of Dreamers'!H18</f>
        <v>0</v>
      </c>
      <c r="I89" s="6">
        <f>'2017 - 2017 - Field of Dreamers'!I18</f>
        <v>0</v>
      </c>
      <c r="J89" s="6">
        <f>'2017 - 2017 - Field of Dreamers'!J18</f>
        <v>18</v>
      </c>
      <c r="K89" s="6">
        <f>'2017 - 2017 - Field of Dreamers'!K18</f>
        <v>18</v>
      </c>
      <c r="L89" s="6">
        <f>'2017 - 2017 - Field of Dreamers'!L18</f>
        <v>3.6027027027027023E-2</v>
      </c>
      <c r="M89" s="6">
        <f>'2017 - 2017 - Field of Dreamers'!M18</f>
        <v>0.61415202702702698</v>
      </c>
    </row>
    <row r="90" spans="1:13" ht="15" customHeight="1" x14ac:dyDescent="0.15">
      <c r="A90" s="24" t="s">
        <v>123</v>
      </c>
      <c r="B90" s="6">
        <v>2017</v>
      </c>
      <c r="C90" s="6">
        <f>'2017 - 2017 - Field of Dreamers'!C19</f>
        <v>75</v>
      </c>
      <c r="D90" s="6">
        <f>'2017 - 2017 - Field of Dreamers'!D19</f>
        <v>53</v>
      </c>
      <c r="E90" s="6">
        <f>'2017 - 2017 - Field of Dreamers'!E19</f>
        <v>0.70666666666666667</v>
      </c>
      <c r="F90" s="6">
        <f>'2017 - 2017 - Field of Dreamers'!F19</f>
        <v>37</v>
      </c>
      <c r="G90" s="6">
        <f>'2017 - 2017 - Field of Dreamers'!G19</f>
        <v>11</v>
      </c>
      <c r="H90" s="6">
        <f>'2017 - 2017 - Field of Dreamers'!H19</f>
        <v>3</v>
      </c>
      <c r="I90" s="6">
        <f>'2017 - 2017 - Field of Dreamers'!I19</f>
        <v>2</v>
      </c>
      <c r="J90" s="6">
        <f>'2017 - 2017 - Field of Dreamers'!J19</f>
        <v>28</v>
      </c>
      <c r="K90" s="6">
        <f>'2017 - 2017 - Field of Dreamers'!K19</f>
        <v>39</v>
      </c>
      <c r="L90" s="6">
        <f>'2017 - 2017 - Field of Dreamers'!L19</f>
        <v>0.4464905660377359</v>
      </c>
      <c r="M90" s="6">
        <f>'2017 - 2017 - Field of Dreamers'!M19</f>
        <v>1.1531572327044026</v>
      </c>
    </row>
    <row r="91" spans="1:13" ht="15" customHeight="1" x14ac:dyDescent="0.15">
      <c r="A91" s="24" t="s">
        <v>60</v>
      </c>
      <c r="B91" s="6">
        <v>2012</v>
      </c>
      <c r="C91" s="6">
        <v>22</v>
      </c>
      <c r="D91" s="6">
        <v>12</v>
      </c>
      <c r="E91" s="29">
        <f>D91/C91</f>
        <v>0.54545454545454541</v>
      </c>
      <c r="F91" s="6">
        <v>10</v>
      </c>
      <c r="G91" s="6">
        <v>2</v>
      </c>
      <c r="H91" s="6">
        <v>0</v>
      </c>
      <c r="I91" s="6">
        <v>0</v>
      </c>
      <c r="J91" s="6">
        <v>9</v>
      </c>
      <c r="K91" s="6">
        <v>5</v>
      </c>
      <c r="L91" s="7">
        <f>(G91*1.33+H91*1.67+I91*2)/D91</f>
        <v>0.22166666666666668</v>
      </c>
      <c r="M91" s="8">
        <f>L91+E91</f>
        <v>0.76712121212121209</v>
      </c>
    </row>
    <row r="92" spans="1:13" ht="15" customHeight="1" x14ac:dyDescent="0.15">
      <c r="A92" s="24" t="s">
        <v>60</v>
      </c>
      <c r="B92" s="6">
        <v>2013</v>
      </c>
      <c r="C92" s="6">
        <v>27</v>
      </c>
      <c r="D92" s="6">
        <v>15</v>
      </c>
      <c r="E92" s="30">
        <f>D92/C92</f>
        <v>0.55555555555555558</v>
      </c>
      <c r="F92" s="6">
        <v>15</v>
      </c>
      <c r="G92" s="6">
        <v>0</v>
      </c>
      <c r="H92" s="6">
        <v>0</v>
      </c>
      <c r="I92" s="6">
        <v>0</v>
      </c>
      <c r="J92" s="6">
        <v>8</v>
      </c>
      <c r="K92" s="6">
        <v>3</v>
      </c>
      <c r="L92" s="9">
        <f>(G92*1.33+H92*1.67+I92*2)/D92</f>
        <v>0</v>
      </c>
      <c r="M92" s="10">
        <f>L92+E92</f>
        <v>0.55555555555555558</v>
      </c>
    </row>
    <row r="93" spans="1:13" ht="15" customHeight="1" x14ac:dyDescent="0.15">
      <c r="A93" s="24" t="s">
        <v>60</v>
      </c>
      <c r="B93" s="6">
        <v>2014</v>
      </c>
      <c r="C93" s="6">
        <v>49</v>
      </c>
      <c r="D93" s="6">
        <v>25</v>
      </c>
      <c r="E93" s="30">
        <f>D93/C93</f>
        <v>0.51020408163265307</v>
      </c>
      <c r="F93" s="6">
        <v>23</v>
      </c>
      <c r="G93" s="6">
        <v>2</v>
      </c>
      <c r="H93" s="6">
        <v>0</v>
      </c>
      <c r="I93" s="6">
        <v>0</v>
      </c>
      <c r="J93" s="6">
        <v>6</v>
      </c>
      <c r="K93" s="6">
        <v>8</v>
      </c>
      <c r="L93" s="9">
        <f>(G93*1.33+H93*1.67+I93*2)/D93</f>
        <v>0.10640000000000001</v>
      </c>
      <c r="M93" s="10">
        <f>L93+E93</f>
        <v>0.61660408163265312</v>
      </c>
    </row>
    <row r="94" spans="1:13" ht="15" customHeight="1" x14ac:dyDescent="0.15">
      <c r="A94" s="24" t="s">
        <v>60</v>
      </c>
      <c r="B94" s="6">
        <v>2015</v>
      </c>
      <c r="C94" s="40">
        <v>29</v>
      </c>
      <c r="D94" s="41">
        <v>19</v>
      </c>
      <c r="E94" s="30">
        <f>D94/C94</f>
        <v>0.65517241379310343</v>
      </c>
      <c r="F94" s="31">
        <v>18</v>
      </c>
      <c r="G94" s="6">
        <v>1</v>
      </c>
      <c r="H94" s="6">
        <v>0</v>
      </c>
      <c r="I94" s="6">
        <v>0</v>
      </c>
      <c r="J94" s="6">
        <v>8</v>
      </c>
      <c r="K94" s="6">
        <v>8</v>
      </c>
      <c r="L94" s="9">
        <f>(G94*1.33+H94*1.67+I94*2)/D94</f>
        <v>7.0000000000000007E-2</v>
      </c>
      <c r="M94" s="10">
        <f>L94+E94</f>
        <v>0.72517241379310349</v>
      </c>
    </row>
    <row r="95" spans="1:13" ht="15" customHeight="1" x14ac:dyDescent="0.15">
      <c r="A95" s="24" t="s">
        <v>60</v>
      </c>
      <c r="B95" s="6">
        <v>2016</v>
      </c>
      <c r="C95" s="6">
        <v>34</v>
      </c>
      <c r="D95" s="6">
        <v>16</v>
      </c>
      <c r="E95" s="32">
        <f>D95/C95</f>
        <v>0.47058823529411764</v>
      </c>
      <c r="F95" s="31">
        <v>16</v>
      </c>
      <c r="G95" s="6">
        <v>0</v>
      </c>
      <c r="H95" s="6">
        <v>0</v>
      </c>
      <c r="I95" s="6">
        <v>0</v>
      </c>
      <c r="J95" s="6">
        <v>10</v>
      </c>
      <c r="K95" s="6">
        <v>8</v>
      </c>
      <c r="L95" s="11">
        <f>(G95*1.33+H95*1.67+I95*2)/D95</f>
        <v>0</v>
      </c>
      <c r="M95" s="12">
        <f>L95+E95</f>
        <v>0.47058823529411764</v>
      </c>
    </row>
    <row r="96" spans="1:13" ht="15" customHeight="1" x14ac:dyDescent="0.15">
      <c r="A96" s="24" t="s">
        <v>60</v>
      </c>
      <c r="B96" s="6">
        <v>2017</v>
      </c>
      <c r="C96" s="6">
        <f>'2017 - 2017 - Field of Dreamers'!C20</f>
        <v>48</v>
      </c>
      <c r="D96" s="6">
        <f>'2017 - 2017 - Field of Dreamers'!D20</f>
        <v>32</v>
      </c>
      <c r="E96" s="6">
        <f>'2017 - 2017 - Field of Dreamers'!E20</f>
        <v>0.66666666666666663</v>
      </c>
      <c r="F96" s="6">
        <f>'2017 - 2017 - Field of Dreamers'!F20</f>
        <v>30</v>
      </c>
      <c r="G96" s="6">
        <f>'2017 - 2017 - Field of Dreamers'!G20</f>
        <v>2</v>
      </c>
      <c r="H96" s="6">
        <f>'2017 - 2017 - Field of Dreamers'!H20</f>
        <v>0</v>
      </c>
      <c r="I96" s="6">
        <f>'2017 - 2017 - Field of Dreamers'!I20</f>
        <v>0</v>
      </c>
      <c r="J96" s="6">
        <f>'2017 - 2017 - Field of Dreamers'!J20</f>
        <v>14</v>
      </c>
      <c r="K96" s="6">
        <f>'2017 - 2017 - Field of Dreamers'!K20</f>
        <v>20</v>
      </c>
      <c r="L96" s="6">
        <f>'2017 - 2017 - Field of Dreamers'!L20</f>
        <v>8.3312499999999998E-2</v>
      </c>
      <c r="M96" s="6">
        <f>'2017 - 2017 - Field of Dreamers'!M20</f>
        <v>0.74997916666666664</v>
      </c>
    </row>
    <row r="97" spans="1:13" ht="15" customHeight="1" x14ac:dyDescent="0.15">
      <c r="A97" s="24" t="s">
        <v>60</v>
      </c>
      <c r="B97" s="6">
        <f>'2018 Field of Dreamers - 2018 -'!B21</f>
        <v>2018</v>
      </c>
      <c r="C97" s="6">
        <f>'2018 Field of Dreamers - 2018 -'!C21</f>
        <v>46</v>
      </c>
      <c r="D97" s="6">
        <f>'2018 Field of Dreamers - 2018 -'!D21</f>
        <v>34</v>
      </c>
      <c r="E97" s="100">
        <f>'2018 Field of Dreamers - 2018 -'!E21</f>
        <v>0.73913043478260865</v>
      </c>
      <c r="F97" s="8">
        <f>'2018 Field of Dreamers - 2018 -'!F21</f>
        <v>34</v>
      </c>
      <c r="G97" s="6">
        <f>'2018 Field of Dreamers - 2018 -'!G21</f>
        <v>0</v>
      </c>
      <c r="H97" s="6">
        <f>'2018 Field of Dreamers - 2018 -'!H21</f>
        <v>0</v>
      </c>
      <c r="I97" s="6">
        <f>'2018 Field of Dreamers - 2018 -'!I21</f>
        <v>0</v>
      </c>
      <c r="J97" s="6">
        <f>'2018 Field of Dreamers - 2018 -'!J21</f>
        <v>19</v>
      </c>
      <c r="K97" s="6">
        <f>'2018 Field of Dreamers - 2018 -'!K21</f>
        <v>15</v>
      </c>
      <c r="L97" s="100">
        <f>'2018 Field of Dreamers - 2018 -'!L21</f>
        <v>0</v>
      </c>
      <c r="M97" s="8">
        <f>'2018 Field of Dreamers - 2018 -'!M21</f>
        <v>0.73913043478260865</v>
      </c>
    </row>
    <row r="98" spans="1:13" ht="15" customHeight="1" x14ac:dyDescent="0.15">
      <c r="A98" s="25" t="s">
        <v>33</v>
      </c>
      <c r="B98" s="6">
        <v>2007</v>
      </c>
      <c r="C98" s="6">
        <v>10</v>
      </c>
      <c r="D98" s="6">
        <v>4</v>
      </c>
      <c r="E98" s="11">
        <f>D98/C98</f>
        <v>0.4</v>
      </c>
      <c r="F98" s="12">
        <v>4</v>
      </c>
      <c r="G98" s="6">
        <v>0</v>
      </c>
      <c r="H98" s="6">
        <v>0</v>
      </c>
      <c r="I98" s="6">
        <v>0</v>
      </c>
      <c r="J98" s="6">
        <v>0</v>
      </c>
      <c r="K98" s="6">
        <v>1</v>
      </c>
      <c r="L98" s="11">
        <f>(G98*1.33+H98*1.67+I98*2)/D98</f>
        <v>0</v>
      </c>
      <c r="M98" s="12">
        <f>L98+E98</f>
        <v>0.4</v>
      </c>
    </row>
    <row r="99" spans="1:13" ht="15" customHeight="1" x14ac:dyDescent="0.15">
      <c r="A99" s="24" t="s">
        <v>110</v>
      </c>
      <c r="B99" s="6">
        <v>2017</v>
      </c>
      <c r="C99" s="6">
        <f>'2017 - 2017 - Field of Dreamers'!C21</f>
        <v>43</v>
      </c>
      <c r="D99" s="6">
        <f>'2017 - 2017 - Field of Dreamers'!D21</f>
        <v>30</v>
      </c>
      <c r="E99" s="6">
        <f>'2017 - 2017 - Field of Dreamers'!E21</f>
        <v>0.69767441860465118</v>
      </c>
      <c r="F99" s="6">
        <f>'2017 - 2017 - Field of Dreamers'!F21</f>
        <v>28</v>
      </c>
      <c r="G99" s="6">
        <f>'2017 - 2017 - Field of Dreamers'!G21</f>
        <v>2</v>
      </c>
      <c r="H99" s="6">
        <f>'2017 - 2017 - Field of Dreamers'!H21</f>
        <v>0</v>
      </c>
      <c r="I99" s="6">
        <f>'2017 - 2017 - Field of Dreamers'!I21</f>
        <v>0</v>
      </c>
      <c r="J99" s="6">
        <f>'2017 - 2017 - Field of Dreamers'!J21</f>
        <v>20</v>
      </c>
      <c r="K99" s="6">
        <f>'2017 - 2017 - Field of Dreamers'!K21</f>
        <v>21</v>
      </c>
      <c r="L99" s="6">
        <f>'2017 - 2017 - Field of Dreamers'!L21</f>
        <v>8.8866666666666663E-2</v>
      </c>
      <c r="M99" s="6">
        <f>'2017 - 2017 - Field of Dreamers'!M21</f>
        <v>0.78654108527131783</v>
      </c>
    </row>
    <row r="100" spans="1:13" ht="15" customHeight="1" x14ac:dyDescent="0.15">
      <c r="A100" s="24" t="s">
        <v>110</v>
      </c>
      <c r="B100" s="6">
        <f>'2018 Field of Dreamers - 2018 -'!B6</f>
        <v>2018</v>
      </c>
      <c r="C100" s="6">
        <f>'2018 Field of Dreamers - 2018 -'!C6</f>
        <v>25</v>
      </c>
      <c r="D100" s="6">
        <f>'2018 Field of Dreamers - 2018 -'!D6</f>
        <v>8</v>
      </c>
      <c r="E100" s="6">
        <f>'2018 Field of Dreamers - 2018 -'!E6</f>
        <v>0.32</v>
      </c>
      <c r="F100" s="6">
        <f>'2018 Field of Dreamers - 2018 -'!F6</f>
        <v>8</v>
      </c>
      <c r="G100" s="6">
        <f>'2018 Field of Dreamers - 2018 -'!G6</f>
        <v>0</v>
      </c>
      <c r="H100" s="6">
        <f>'2018 Field of Dreamers - 2018 -'!H6</f>
        <v>0</v>
      </c>
      <c r="I100" s="6">
        <f>'2018 Field of Dreamers - 2018 -'!I6</f>
        <v>0</v>
      </c>
      <c r="J100" s="6">
        <f>'2018 Field of Dreamers - 2018 -'!J6</f>
        <v>1</v>
      </c>
      <c r="K100" s="6">
        <f>'2018 Field of Dreamers - 2018 -'!K6</f>
        <v>2</v>
      </c>
      <c r="L100" s="40">
        <f>'2018 Field of Dreamers - 2018 -'!L6</f>
        <v>0</v>
      </c>
      <c r="M100" s="41">
        <f>'2018 Field of Dreamers - 2018 -'!M6</f>
        <v>0.32</v>
      </c>
    </row>
    <row r="101" spans="1:13" ht="15" customHeight="1" x14ac:dyDescent="0.15">
      <c r="A101" s="24" t="s">
        <v>174</v>
      </c>
      <c r="B101" s="6">
        <f>'2018 Field of Dreamers - 2018 -'!B34</f>
        <v>2018</v>
      </c>
      <c r="C101" s="6">
        <f>'2018 Field of Dreamers - 2018 -'!C34</f>
        <v>22</v>
      </c>
      <c r="D101" s="6">
        <f>'2018 Field of Dreamers - 2018 -'!D34</f>
        <v>17</v>
      </c>
      <c r="E101" s="6">
        <f>'2018 Field of Dreamers - 2018 -'!E34</f>
        <v>0.77272727272727271</v>
      </c>
      <c r="F101" s="6">
        <f>'2018 Field of Dreamers - 2018 -'!F34</f>
        <v>17</v>
      </c>
      <c r="G101" s="6">
        <f>'2018 Field of Dreamers - 2018 -'!G34</f>
        <v>0</v>
      </c>
      <c r="H101" s="6">
        <f>'2018 Field of Dreamers - 2018 -'!H34</f>
        <v>0</v>
      </c>
      <c r="I101" s="6">
        <f>'2018 Field of Dreamers - 2018 -'!I34</f>
        <v>0</v>
      </c>
      <c r="J101" s="6">
        <f>'2018 Field of Dreamers - 2018 -'!J34</f>
        <v>4</v>
      </c>
      <c r="K101" s="6">
        <f>'2018 Field of Dreamers - 2018 -'!K34</f>
        <v>14</v>
      </c>
      <c r="L101" s="6">
        <f>'2018 Field of Dreamers - 2018 -'!L34</f>
        <v>0</v>
      </c>
      <c r="M101" s="6">
        <f>'2018 Field of Dreamers - 2018 -'!M34</f>
        <v>0.77272727272727271</v>
      </c>
    </row>
    <row r="102" spans="1:13" ht="15" customHeight="1" x14ac:dyDescent="0.15">
      <c r="A102" s="24" t="s">
        <v>79</v>
      </c>
      <c r="B102" s="6">
        <v>2014</v>
      </c>
      <c r="C102" s="6">
        <v>19</v>
      </c>
      <c r="D102" s="6">
        <v>8</v>
      </c>
      <c r="E102" s="29">
        <f>D102/C102</f>
        <v>0.42105263157894735</v>
      </c>
      <c r="F102" s="6">
        <v>8</v>
      </c>
      <c r="G102" s="6">
        <v>0</v>
      </c>
      <c r="H102" s="6">
        <v>0</v>
      </c>
      <c r="I102" s="6">
        <v>0</v>
      </c>
      <c r="J102" s="6">
        <v>1</v>
      </c>
      <c r="K102" s="6">
        <v>1</v>
      </c>
      <c r="L102" s="7">
        <f>(G102*1.33+H102*1.67+I102*2)/D102</f>
        <v>0</v>
      </c>
      <c r="M102" s="8">
        <f>L102+E102</f>
        <v>0.42105263157894735</v>
      </c>
    </row>
    <row r="103" spans="1:13" ht="15" customHeight="1" x14ac:dyDescent="0.15">
      <c r="A103" s="24" t="s">
        <v>79</v>
      </c>
      <c r="B103" s="6">
        <v>2015</v>
      </c>
      <c r="C103" s="6">
        <v>18</v>
      </c>
      <c r="D103" s="6">
        <v>8</v>
      </c>
      <c r="E103" s="30">
        <f>D103/C103</f>
        <v>0.44444444444444442</v>
      </c>
      <c r="F103" s="31">
        <v>6</v>
      </c>
      <c r="G103" s="6">
        <v>2</v>
      </c>
      <c r="H103" s="6">
        <v>0</v>
      </c>
      <c r="I103" s="6">
        <v>0</v>
      </c>
      <c r="J103" s="6">
        <v>7</v>
      </c>
      <c r="K103" s="6">
        <v>0</v>
      </c>
      <c r="L103" s="9">
        <f>(G103*1.33+H103*1.67+I103*2)/D103</f>
        <v>0.33250000000000002</v>
      </c>
      <c r="M103" s="10">
        <f>L103+E103</f>
        <v>0.77694444444444444</v>
      </c>
    </row>
    <row r="104" spans="1:13" ht="15" customHeight="1" x14ac:dyDescent="0.15">
      <c r="A104" s="24" t="s">
        <v>79</v>
      </c>
      <c r="B104" s="6">
        <v>2016</v>
      </c>
      <c r="C104" s="6">
        <v>39</v>
      </c>
      <c r="D104" s="6">
        <v>22</v>
      </c>
      <c r="E104" s="32">
        <f>D104/C104</f>
        <v>0.5641025641025641</v>
      </c>
      <c r="F104" s="31">
        <v>21</v>
      </c>
      <c r="G104" s="6">
        <v>1</v>
      </c>
      <c r="H104" s="6">
        <v>0</v>
      </c>
      <c r="I104" s="6">
        <v>0</v>
      </c>
      <c r="J104" s="6">
        <v>8</v>
      </c>
      <c r="K104" s="6">
        <v>10</v>
      </c>
      <c r="L104" s="11">
        <f>(G104*1.33+H104*1.67+I104*2)/D104</f>
        <v>6.0454545454545455E-2</v>
      </c>
      <c r="M104" s="12">
        <f>L104+E104</f>
        <v>0.62455710955710952</v>
      </c>
    </row>
    <row r="105" spans="1:13" ht="15" customHeight="1" x14ac:dyDescent="0.15">
      <c r="A105" s="24" t="s">
        <v>79</v>
      </c>
      <c r="B105" s="6">
        <v>2017</v>
      </c>
      <c r="C105" s="6">
        <f>'2017 - 2017 - Field of Dreamers'!C22</f>
        <v>29</v>
      </c>
      <c r="D105" s="6">
        <f>'2017 - 2017 - Field of Dreamers'!D22</f>
        <v>24</v>
      </c>
      <c r="E105" s="6">
        <f>'2017 - 2017 - Field of Dreamers'!E22</f>
        <v>0.82758620689655171</v>
      </c>
      <c r="F105" s="6">
        <f>'2017 - 2017 - Field of Dreamers'!F22</f>
        <v>14</v>
      </c>
      <c r="G105" s="6">
        <f>'2017 - 2017 - Field of Dreamers'!G22</f>
        <v>8</v>
      </c>
      <c r="H105" s="6">
        <f>'2017 - 2017 - Field of Dreamers'!H22</f>
        <v>1</v>
      </c>
      <c r="I105" s="6">
        <f>'2017 - 2017 - Field of Dreamers'!I22</f>
        <v>1</v>
      </c>
      <c r="J105" s="6">
        <f>'2017 - 2017 - Field of Dreamers'!J22</f>
        <v>14</v>
      </c>
      <c r="K105" s="6">
        <f>'2017 - 2017 - Field of Dreamers'!K22</f>
        <v>16</v>
      </c>
      <c r="L105" s="6">
        <f>'2017 - 2017 - Field of Dreamers'!L22</f>
        <v>0.59712500000000002</v>
      </c>
      <c r="M105" s="6">
        <f>'2017 - 2017 - Field of Dreamers'!M22</f>
        <v>1.4247112068965517</v>
      </c>
    </row>
    <row r="106" spans="1:13" ht="15" customHeight="1" x14ac:dyDescent="0.15">
      <c r="A106" s="24" t="s">
        <v>79</v>
      </c>
      <c r="B106" s="6">
        <f>'2018 Field of Dreamers - 2018 -'!B12</f>
        <v>2018</v>
      </c>
      <c r="C106" s="6">
        <f>'2018 Field of Dreamers - 2018 -'!C12</f>
        <v>57</v>
      </c>
      <c r="D106" s="6">
        <f>'2018 Field of Dreamers - 2018 -'!D12</f>
        <v>29</v>
      </c>
      <c r="E106" s="99">
        <f>'2018 Field of Dreamers - 2018 -'!E12</f>
        <v>0.50877192982456143</v>
      </c>
      <c r="F106" s="99">
        <f>'2018 Field of Dreamers - 2018 -'!F12</f>
        <v>29</v>
      </c>
      <c r="G106" s="6">
        <f>'2018 Field of Dreamers - 2018 -'!G12</f>
        <v>0</v>
      </c>
      <c r="H106" s="6">
        <f>'2018 Field of Dreamers - 2018 -'!H12</f>
        <v>0</v>
      </c>
      <c r="I106" s="6">
        <f>'2018 Field of Dreamers - 2018 -'!I12</f>
        <v>0</v>
      </c>
      <c r="J106" s="6">
        <f>'2018 Field of Dreamers - 2018 -'!J12</f>
        <v>17</v>
      </c>
      <c r="K106" s="6">
        <f>'2018 Field of Dreamers - 2018 -'!K12</f>
        <v>8</v>
      </c>
      <c r="L106" s="100">
        <f>'2018 Field of Dreamers - 2018 -'!L12</f>
        <v>0</v>
      </c>
      <c r="M106" s="8">
        <f>'2018 Field of Dreamers - 2018 -'!M12</f>
        <v>0.50877192982456143</v>
      </c>
    </row>
    <row r="107" spans="1:13" ht="15" customHeight="1" x14ac:dyDescent="0.15">
      <c r="A107" s="24" t="s">
        <v>38</v>
      </c>
      <c r="B107" s="6">
        <v>2008</v>
      </c>
      <c r="C107" s="6">
        <v>14</v>
      </c>
      <c r="D107" s="6">
        <v>8</v>
      </c>
      <c r="E107" s="9">
        <f t="shared" ref="E107:E115" si="12">D107/C107</f>
        <v>0.5714285714285714</v>
      </c>
      <c r="F107" s="10">
        <v>7</v>
      </c>
      <c r="G107" s="6">
        <v>1</v>
      </c>
      <c r="H107" s="6">
        <v>0</v>
      </c>
      <c r="I107" s="6">
        <v>0</v>
      </c>
      <c r="J107" s="6">
        <v>3</v>
      </c>
      <c r="K107" s="6">
        <v>2</v>
      </c>
      <c r="L107" s="9">
        <f t="shared" ref="L107:L115" si="13">(G107*1.33+H107*1.67+I107*2)/D107</f>
        <v>0.16625000000000001</v>
      </c>
      <c r="M107" s="10">
        <f t="shared" ref="M107:M115" si="14">L107+E107</f>
        <v>0.73767857142857141</v>
      </c>
    </row>
    <row r="108" spans="1:13" ht="15" customHeight="1" x14ac:dyDescent="0.15">
      <c r="A108" s="24" t="s">
        <v>38</v>
      </c>
      <c r="B108" s="6">
        <v>2009</v>
      </c>
      <c r="C108" s="6">
        <v>27</v>
      </c>
      <c r="D108" s="6">
        <v>18</v>
      </c>
      <c r="E108" s="30">
        <f t="shared" si="12"/>
        <v>0.66666666666666663</v>
      </c>
      <c r="F108" s="103">
        <v>12</v>
      </c>
      <c r="G108" s="6">
        <v>1</v>
      </c>
      <c r="H108" s="6">
        <v>3</v>
      </c>
      <c r="I108" s="6">
        <v>2</v>
      </c>
      <c r="J108" s="6">
        <v>10</v>
      </c>
      <c r="K108" s="6">
        <v>9</v>
      </c>
      <c r="L108" s="9">
        <f t="shared" si="13"/>
        <v>0.57444444444444442</v>
      </c>
      <c r="M108" s="10">
        <f t="shared" si="14"/>
        <v>1.2411111111111111</v>
      </c>
    </row>
    <row r="109" spans="1:13" ht="15" customHeight="1" x14ac:dyDescent="0.15">
      <c r="A109" s="24" t="s">
        <v>38</v>
      </c>
      <c r="B109" s="6">
        <v>2010</v>
      </c>
      <c r="C109" s="6">
        <v>7</v>
      </c>
      <c r="D109" s="6">
        <v>2</v>
      </c>
      <c r="E109" s="30">
        <f t="shared" si="12"/>
        <v>0.2857142857142857</v>
      </c>
      <c r="F109" s="31">
        <v>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9">
        <f t="shared" si="13"/>
        <v>0</v>
      </c>
      <c r="M109" s="10">
        <f t="shared" si="14"/>
        <v>0.2857142857142857</v>
      </c>
    </row>
    <row r="110" spans="1:13" ht="15" customHeight="1" x14ac:dyDescent="0.15">
      <c r="A110" s="24" t="s">
        <v>38</v>
      </c>
      <c r="B110" s="6">
        <v>2011</v>
      </c>
      <c r="C110" s="6">
        <v>16</v>
      </c>
      <c r="D110" s="6">
        <v>10</v>
      </c>
      <c r="E110" s="30">
        <f t="shared" si="12"/>
        <v>0.625</v>
      </c>
      <c r="F110" s="31">
        <v>4</v>
      </c>
      <c r="G110" s="6">
        <v>3</v>
      </c>
      <c r="H110" s="6">
        <v>0</v>
      </c>
      <c r="I110" s="6">
        <v>3</v>
      </c>
      <c r="J110" s="6">
        <v>8</v>
      </c>
      <c r="K110" s="6">
        <v>9</v>
      </c>
      <c r="L110" s="9">
        <f t="shared" si="13"/>
        <v>0.999</v>
      </c>
      <c r="M110" s="10">
        <f t="shared" si="14"/>
        <v>1.6240000000000001</v>
      </c>
    </row>
    <row r="111" spans="1:13" ht="15" customHeight="1" x14ac:dyDescent="0.15">
      <c r="A111" s="24" t="s">
        <v>38</v>
      </c>
      <c r="B111" s="6">
        <v>2012</v>
      </c>
      <c r="C111" s="6">
        <v>21</v>
      </c>
      <c r="D111" s="6">
        <v>13</v>
      </c>
      <c r="E111" s="30">
        <f t="shared" si="12"/>
        <v>0.61904761904761907</v>
      </c>
      <c r="F111" s="31">
        <v>9</v>
      </c>
      <c r="G111" s="6">
        <v>3</v>
      </c>
      <c r="H111" s="6">
        <v>0</v>
      </c>
      <c r="I111" s="6">
        <v>1</v>
      </c>
      <c r="J111" s="6">
        <v>8</v>
      </c>
      <c r="K111" s="6">
        <v>7</v>
      </c>
      <c r="L111" s="9">
        <f t="shared" si="13"/>
        <v>0.46076923076923076</v>
      </c>
      <c r="M111" s="10">
        <f t="shared" si="14"/>
        <v>1.0798168498168499</v>
      </c>
    </row>
    <row r="112" spans="1:13" ht="15" customHeight="1" x14ac:dyDescent="0.15">
      <c r="A112" s="24" t="s">
        <v>38</v>
      </c>
      <c r="B112" s="6">
        <v>2013</v>
      </c>
      <c r="C112" s="6">
        <v>18</v>
      </c>
      <c r="D112" s="6">
        <v>13</v>
      </c>
      <c r="E112" s="30">
        <f t="shared" si="12"/>
        <v>0.72222222222222221</v>
      </c>
      <c r="F112" s="31">
        <v>9</v>
      </c>
      <c r="G112" s="6">
        <v>2</v>
      </c>
      <c r="H112" s="6">
        <v>0</v>
      </c>
      <c r="I112" s="6">
        <v>2</v>
      </c>
      <c r="J112" s="6">
        <v>5</v>
      </c>
      <c r="K112" s="6">
        <v>8</v>
      </c>
      <c r="L112" s="9">
        <f t="shared" si="13"/>
        <v>0.51230769230769235</v>
      </c>
      <c r="M112" s="10">
        <f t="shared" si="14"/>
        <v>1.2345299145299147</v>
      </c>
    </row>
    <row r="113" spans="1:13" ht="15" customHeight="1" x14ac:dyDescent="0.15">
      <c r="A113" s="24" t="s">
        <v>38</v>
      </c>
      <c r="B113" s="6">
        <v>2014</v>
      </c>
      <c r="C113" s="6">
        <v>28</v>
      </c>
      <c r="D113" s="6">
        <v>20</v>
      </c>
      <c r="E113" s="30">
        <f t="shared" si="12"/>
        <v>0.7142857142857143</v>
      </c>
      <c r="F113" s="31">
        <v>10</v>
      </c>
      <c r="G113" s="6">
        <v>3</v>
      </c>
      <c r="H113" s="6">
        <v>2</v>
      </c>
      <c r="I113" s="6">
        <v>5</v>
      </c>
      <c r="J113" s="6">
        <v>18</v>
      </c>
      <c r="K113" s="6">
        <v>16</v>
      </c>
      <c r="L113" s="9">
        <f t="shared" si="13"/>
        <v>0.86649999999999994</v>
      </c>
      <c r="M113" s="10">
        <f t="shared" si="14"/>
        <v>1.5807857142857142</v>
      </c>
    </row>
    <row r="114" spans="1:13" ht="15" customHeight="1" x14ac:dyDescent="0.15">
      <c r="A114" s="24" t="s">
        <v>38</v>
      </c>
      <c r="B114" s="6">
        <v>2015</v>
      </c>
      <c r="C114" s="6">
        <v>58</v>
      </c>
      <c r="D114" s="6">
        <v>44</v>
      </c>
      <c r="E114" s="30">
        <f t="shared" si="12"/>
        <v>0.75862068965517238</v>
      </c>
      <c r="F114" s="31">
        <v>14</v>
      </c>
      <c r="G114" s="6">
        <v>18</v>
      </c>
      <c r="H114" s="6">
        <v>0</v>
      </c>
      <c r="I114" s="6">
        <v>12</v>
      </c>
      <c r="J114" s="6">
        <v>43</v>
      </c>
      <c r="K114" s="6">
        <v>36</v>
      </c>
      <c r="L114" s="9">
        <f t="shared" si="13"/>
        <v>1.0895454545454546</v>
      </c>
      <c r="M114" s="10">
        <f t="shared" si="14"/>
        <v>1.848166144200627</v>
      </c>
    </row>
    <row r="115" spans="1:13" ht="15" customHeight="1" x14ac:dyDescent="0.15">
      <c r="A115" s="24" t="s">
        <v>38</v>
      </c>
      <c r="B115" s="6">
        <v>2016</v>
      </c>
      <c r="C115" s="6">
        <v>24</v>
      </c>
      <c r="D115" s="6">
        <v>19</v>
      </c>
      <c r="E115" s="32">
        <f t="shared" si="12"/>
        <v>0.79166666666666663</v>
      </c>
      <c r="F115" s="31">
        <v>7</v>
      </c>
      <c r="G115" s="6">
        <v>2</v>
      </c>
      <c r="H115" s="6">
        <v>5</v>
      </c>
      <c r="I115" s="6">
        <v>5</v>
      </c>
      <c r="J115" s="6">
        <v>19</v>
      </c>
      <c r="K115" s="6">
        <v>12</v>
      </c>
      <c r="L115" s="11">
        <f t="shared" si="13"/>
        <v>1.1057894736842104</v>
      </c>
      <c r="M115" s="12">
        <f t="shared" si="14"/>
        <v>1.8974561403508772</v>
      </c>
    </row>
    <row r="116" spans="1:13" ht="15" customHeight="1" x14ac:dyDescent="0.15">
      <c r="A116" s="24" t="s">
        <v>38</v>
      </c>
      <c r="B116" s="6">
        <v>2017</v>
      </c>
      <c r="C116" s="6">
        <f>'2017 - 2017 - Field of Dreamers'!C23</f>
        <v>64</v>
      </c>
      <c r="D116" s="6">
        <f>'2017 - 2017 - Field of Dreamers'!D23</f>
        <v>38</v>
      </c>
      <c r="E116" s="6">
        <f>'2017 - 2017 - Field of Dreamers'!E23</f>
        <v>0.59375</v>
      </c>
      <c r="F116" s="6">
        <f>'2017 - 2017 - Field of Dreamers'!F23</f>
        <v>36</v>
      </c>
      <c r="G116" s="6">
        <f>'2017 - 2017 - Field of Dreamers'!G23</f>
        <v>2</v>
      </c>
      <c r="H116" s="6">
        <f>'2017 - 2017 - Field of Dreamers'!H23</f>
        <v>0</v>
      </c>
      <c r="I116" s="6">
        <f>'2017 - 2017 - Field of Dreamers'!I23</f>
        <v>0</v>
      </c>
      <c r="J116" s="6">
        <f>'2017 - 2017 - Field of Dreamers'!J23</f>
        <v>20</v>
      </c>
      <c r="K116" s="6">
        <f>'2017 - 2017 - Field of Dreamers'!K23</f>
        <v>19</v>
      </c>
      <c r="L116" s="6">
        <f>'2017 - 2017 - Field of Dreamers'!L23</f>
        <v>7.01578947368421E-2</v>
      </c>
      <c r="M116" s="6">
        <f>'2017 - 2017 - Field of Dreamers'!M23</f>
        <v>0.66390789473684209</v>
      </c>
    </row>
    <row r="117" spans="1:13" ht="15" customHeight="1" x14ac:dyDescent="0.15">
      <c r="A117" s="24" t="s">
        <v>38</v>
      </c>
      <c r="B117" s="6">
        <f>'2018 Field of Dreamers - 2018 -'!B44</f>
        <v>2018</v>
      </c>
      <c r="C117" s="6">
        <f>'2018 Field of Dreamers - 2018 -'!C44</f>
        <v>50</v>
      </c>
      <c r="D117" s="6">
        <f>'2018 Field of Dreamers - 2018 -'!D44</f>
        <v>35</v>
      </c>
      <c r="E117" s="99">
        <f>'2018 Field of Dreamers - 2018 -'!E44</f>
        <v>0.7</v>
      </c>
      <c r="F117" s="6">
        <f>'2018 Field of Dreamers - 2018 -'!F44</f>
        <v>16</v>
      </c>
      <c r="G117" s="6">
        <f>'2018 Field of Dreamers - 2018 -'!G44</f>
        <v>7</v>
      </c>
      <c r="H117" s="6">
        <f>'2018 Field of Dreamers - 2018 -'!H44</f>
        <v>4</v>
      </c>
      <c r="I117" s="6">
        <f>'2018 Field of Dreamers - 2018 -'!I44</f>
        <v>8</v>
      </c>
      <c r="J117" s="6">
        <f>'2018 Field of Dreamers - 2018 -'!J44</f>
        <v>41</v>
      </c>
      <c r="K117" s="6">
        <f>'2018 Field of Dreamers - 2018 -'!K44</f>
        <v>28</v>
      </c>
      <c r="L117" s="100">
        <f>'2018 Field of Dreamers - 2018 -'!L44</f>
        <v>0.91425714285714277</v>
      </c>
      <c r="M117" s="8">
        <f>'2018 Field of Dreamers - 2018 -'!M44</f>
        <v>1.6142571428571428</v>
      </c>
    </row>
    <row r="118" spans="1:13" ht="15" customHeight="1" x14ac:dyDescent="0.15">
      <c r="A118" s="24" t="s">
        <v>58</v>
      </c>
      <c r="B118" s="6">
        <v>2012</v>
      </c>
      <c r="C118" s="6">
        <v>5</v>
      </c>
      <c r="D118" s="6">
        <v>4</v>
      </c>
      <c r="E118" s="32">
        <f>D118/C118</f>
        <v>0.8</v>
      </c>
      <c r="F118" s="31">
        <v>3</v>
      </c>
      <c r="G118" s="6">
        <v>1</v>
      </c>
      <c r="H118" s="6">
        <v>0</v>
      </c>
      <c r="I118" s="6">
        <v>0</v>
      </c>
      <c r="J118" s="6">
        <v>2</v>
      </c>
      <c r="K118" s="6">
        <v>0</v>
      </c>
      <c r="L118" s="11">
        <f>(G118*1.33+H118*1.67+I118*2)/D118</f>
        <v>0.33250000000000002</v>
      </c>
      <c r="M118" s="12">
        <f>L118+E118</f>
        <v>1.1325000000000001</v>
      </c>
    </row>
    <row r="119" spans="1:13" ht="15" customHeight="1" x14ac:dyDescent="0.15">
      <c r="A119" s="24" t="s">
        <v>114</v>
      </c>
      <c r="B119" s="6">
        <v>2017</v>
      </c>
      <c r="C119" s="6">
        <f>'2017 - 2017 - Field of Dreamers'!C24</f>
        <v>42</v>
      </c>
      <c r="D119" s="6">
        <f>'2017 - 2017 - Field of Dreamers'!D24</f>
        <v>26</v>
      </c>
      <c r="E119" s="6">
        <f>'2017 - 2017 - Field of Dreamers'!E24</f>
        <v>0.61904761904761907</v>
      </c>
      <c r="F119" s="6">
        <f>'2017 - 2017 - Field of Dreamers'!F24</f>
        <v>26</v>
      </c>
      <c r="G119" s="6">
        <f>'2017 - 2017 - Field of Dreamers'!G24</f>
        <v>0</v>
      </c>
      <c r="H119" s="6">
        <f>'2017 - 2017 - Field of Dreamers'!H24</f>
        <v>0</v>
      </c>
      <c r="I119" s="6">
        <f>'2017 - 2017 - Field of Dreamers'!I24</f>
        <v>0</v>
      </c>
      <c r="J119" s="6">
        <f>'2017 - 2017 - Field of Dreamers'!J24</f>
        <v>12</v>
      </c>
      <c r="K119" s="6">
        <f>'2017 - 2017 - Field of Dreamers'!K24</f>
        <v>20</v>
      </c>
      <c r="L119" s="6">
        <f>'2017 - 2017 - Field of Dreamers'!L24</f>
        <v>0</v>
      </c>
      <c r="M119" s="6">
        <f>'2017 - 2017 - Field of Dreamers'!M24</f>
        <v>0.61904761904761907</v>
      </c>
    </row>
    <row r="120" spans="1:13" ht="15" customHeight="1" x14ac:dyDescent="0.15">
      <c r="A120" s="24" t="s">
        <v>114</v>
      </c>
      <c r="B120" s="6">
        <f>'2018 Field of Dreamers - 2018 -'!B7</f>
        <v>2018</v>
      </c>
      <c r="C120" s="6">
        <f>'2018 Field of Dreamers - 2018 -'!C7</f>
        <v>34</v>
      </c>
      <c r="D120" s="6">
        <f>'2018 Field of Dreamers - 2018 -'!D7</f>
        <v>20</v>
      </c>
      <c r="E120" s="99">
        <f>'2018 Field of Dreamers - 2018 -'!E7</f>
        <v>0.58823529411764708</v>
      </c>
      <c r="F120" s="6">
        <f>'2018 Field of Dreamers - 2018 -'!F7</f>
        <v>20</v>
      </c>
      <c r="G120" s="6">
        <f>'2018 Field of Dreamers - 2018 -'!G7</f>
        <v>0</v>
      </c>
      <c r="H120" s="6">
        <f>'2018 Field of Dreamers - 2018 -'!H7</f>
        <v>0</v>
      </c>
      <c r="I120" s="6">
        <f>'2018 Field of Dreamers - 2018 -'!I7</f>
        <v>0</v>
      </c>
      <c r="J120" s="6">
        <f>'2018 Field of Dreamers - 2018 -'!J7</f>
        <v>8</v>
      </c>
      <c r="K120" s="6">
        <f>'2018 Field of Dreamers - 2018 -'!K7</f>
        <v>5</v>
      </c>
      <c r="L120" s="100">
        <f>'2018 Field of Dreamers - 2018 -'!L7</f>
        <v>0</v>
      </c>
      <c r="M120" s="8">
        <f>'2018 Field of Dreamers - 2018 -'!M7</f>
        <v>0.58823529411764708</v>
      </c>
    </row>
    <row r="121" spans="1:13" ht="15" customHeight="1" x14ac:dyDescent="0.15">
      <c r="A121" s="24" t="s">
        <v>85</v>
      </c>
      <c r="B121" s="6">
        <v>2015</v>
      </c>
      <c r="C121" s="6">
        <v>28</v>
      </c>
      <c r="D121" s="6">
        <v>17</v>
      </c>
      <c r="E121" s="30">
        <f>D121/C121</f>
        <v>0.6071428571428571</v>
      </c>
      <c r="F121" s="6">
        <v>8</v>
      </c>
      <c r="G121" s="6">
        <v>4</v>
      </c>
      <c r="H121" s="6">
        <v>2</v>
      </c>
      <c r="I121" s="6">
        <v>3</v>
      </c>
      <c r="J121" s="6">
        <v>11</v>
      </c>
      <c r="K121" s="6">
        <v>11</v>
      </c>
      <c r="L121" s="9">
        <f>(G121*1.33+H121*1.67+I121*2)/D121</f>
        <v>0.86235294117647054</v>
      </c>
      <c r="M121" s="10">
        <f>L121+E121</f>
        <v>1.4694957983193278</v>
      </c>
    </row>
    <row r="122" spans="1:13" ht="15" customHeight="1" x14ac:dyDescent="0.15">
      <c r="A122" s="24" t="s">
        <v>85</v>
      </c>
      <c r="B122" s="6">
        <v>2016</v>
      </c>
      <c r="C122" s="6">
        <v>51</v>
      </c>
      <c r="D122" s="6">
        <v>42</v>
      </c>
      <c r="E122" s="32">
        <f>D122/C122</f>
        <v>0.82352941176470584</v>
      </c>
      <c r="F122" s="6">
        <v>17</v>
      </c>
      <c r="G122" s="6">
        <v>7</v>
      </c>
      <c r="H122" s="6">
        <v>5</v>
      </c>
      <c r="I122" s="6">
        <v>13</v>
      </c>
      <c r="J122" s="6">
        <v>43</v>
      </c>
      <c r="K122" s="6">
        <v>31</v>
      </c>
      <c r="L122" s="11">
        <f>(G122*1.33+H122*1.67+I122*2)/D122</f>
        <v>1.0395238095238095</v>
      </c>
      <c r="M122" s="12">
        <f>L122+E122</f>
        <v>1.8630532212885154</v>
      </c>
    </row>
    <row r="123" spans="1:13" ht="15" customHeight="1" x14ac:dyDescent="0.15">
      <c r="A123" s="24" t="s">
        <v>85</v>
      </c>
      <c r="B123" s="6">
        <v>2017</v>
      </c>
      <c r="C123" s="6">
        <f>'2017 - 2017 - Field of Dreamers'!C25</f>
        <v>22</v>
      </c>
      <c r="D123" s="6">
        <f>'2017 - 2017 - Field of Dreamers'!D25</f>
        <v>12</v>
      </c>
      <c r="E123" s="6">
        <f>'2017 - 2017 - Field of Dreamers'!E25</f>
        <v>0.54545454545454541</v>
      </c>
      <c r="F123" s="6">
        <f>'2017 - 2017 - Field of Dreamers'!F25</f>
        <v>12</v>
      </c>
      <c r="G123" s="6">
        <f>'2017 - 2017 - Field of Dreamers'!G25</f>
        <v>0</v>
      </c>
      <c r="H123" s="6">
        <f>'2017 - 2017 - Field of Dreamers'!H25</f>
        <v>0</v>
      </c>
      <c r="I123" s="6">
        <f>'2017 - 2017 - Field of Dreamers'!I25</f>
        <v>0</v>
      </c>
      <c r="J123" s="6">
        <f>'2017 - 2017 - Field of Dreamers'!J25</f>
        <v>5</v>
      </c>
      <c r="K123" s="6">
        <f>'2017 - 2017 - Field of Dreamers'!K25</f>
        <v>11</v>
      </c>
      <c r="L123" s="6">
        <f>'2017 - 2017 - Field of Dreamers'!L25</f>
        <v>0</v>
      </c>
      <c r="M123" s="6">
        <f>'2017 - 2017 - Field of Dreamers'!M25</f>
        <v>0.54545454545454541</v>
      </c>
    </row>
    <row r="124" spans="1:13" ht="15" customHeight="1" x14ac:dyDescent="0.15">
      <c r="A124" s="24" t="s">
        <v>85</v>
      </c>
      <c r="B124" s="6">
        <f>'2018 Field of Dreamers - 2018 -'!B46</f>
        <v>2018</v>
      </c>
      <c r="C124" s="6">
        <f>'2018 Field of Dreamers - 2018 -'!C46</f>
        <v>40</v>
      </c>
      <c r="D124" s="6">
        <f>'2018 Field of Dreamers - 2018 -'!D46</f>
        <v>23</v>
      </c>
      <c r="E124" s="6">
        <f>'2018 Field of Dreamers - 2018 -'!E46</f>
        <v>0.57499999999999996</v>
      </c>
      <c r="F124" s="6">
        <f>'2018 Field of Dreamers - 2018 -'!F46</f>
        <v>14</v>
      </c>
      <c r="G124" s="6">
        <f>'2018 Field of Dreamers - 2018 -'!G46</f>
        <v>8</v>
      </c>
      <c r="H124" s="6">
        <f>'2018 Field of Dreamers - 2018 -'!H46</f>
        <v>1</v>
      </c>
      <c r="I124" s="6">
        <f>'2018 Field of Dreamers - 2018 -'!I46</f>
        <v>0</v>
      </c>
      <c r="J124" s="6">
        <f>'2018 Field of Dreamers - 2018 -'!J46</f>
        <v>16</v>
      </c>
      <c r="K124" s="6">
        <f>'2018 Field of Dreamers - 2018 -'!K46</f>
        <v>18</v>
      </c>
      <c r="L124" s="6">
        <f>'2018 Field of Dreamers - 2018 -'!L46</f>
        <v>0.53613043478260869</v>
      </c>
      <c r="M124" s="6">
        <f>'2018 Field of Dreamers - 2018 -'!M46</f>
        <v>1.1111304347826088</v>
      </c>
    </row>
    <row r="125" spans="1:13" ht="15" customHeight="1" x14ac:dyDescent="0.15">
      <c r="A125" s="24" t="s">
        <v>121</v>
      </c>
      <c r="B125" s="6">
        <v>2017</v>
      </c>
      <c r="C125" s="6">
        <f>'2017 - 2017 - Field of Dreamers'!C26</f>
        <v>43</v>
      </c>
      <c r="D125" s="6">
        <f>'2017 - 2017 - Field of Dreamers'!D26</f>
        <v>34</v>
      </c>
      <c r="E125" s="6">
        <f>'2017 - 2017 - Field of Dreamers'!E26</f>
        <v>0.79069767441860461</v>
      </c>
      <c r="F125" s="6">
        <f>'2017 - 2017 - Field of Dreamers'!F26</f>
        <v>16</v>
      </c>
      <c r="G125" s="6">
        <f>'2017 - 2017 - Field of Dreamers'!G26</f>
        <v>9</v>
      </c>
      <c r="H125" s="6">
        <f>'2017 - 2017 - Field of Dreamers'!H26</f>
        <v>3</v>
      </c>
      <c r="I125" s="6">
        <f>'2017 - 2017 - Field of Dreamers'!I26</f>
        <v>5</v>
      </c>
      <c r="J125" s="6">
        <f>'2017 - 2017 - Field of Dreamers'!J26</f>
        <v>30</v>
      </c>
      <c r="K125" s="6">
        <f>'2017 - 2017 - Field of Dreamers'!K26</f>
        <v>24</v>
      </c>
      <c r="L125" s="6">
        <f>'2017 - 2017 - Field of Dreamers'!L26</f>
        <v>0.79405882352941182</v>
      </c>
      <c r="M125" s="6">
        <f>'2017 - 2017 - Field of Dreamers'!M26</f>
        <v>1.5847564979480164</v>
      </c>
    </row>
    <row r="126" spans="1:13" ht="15" customHeight="1" x14ac:dyDescent="0.15">
      <c r="A126" s="25" t="s">
        <v>121</v>
      </c>
      <c r="B126" s="6">
        <f>'2018 Field of Dreamers - 2018 -'!B51</f>
        <v>2018</v>
      </c>
      <c r="C126" s="6">
        <f>'2018 Field of Dreamers - 2018 -'!C51</f>
        <v>30</v>
      </c>
      <c r="D126" s="6">
        <f>'2018 Field of Dreamers - 2018 -'!D51</f>
        <v>18</v>
      </c>
      <c r="E126" s="100">
        <f>'2018 Field of Dreamers - 2018 -'!E51</f>
        <v>0.6</v>
      </c>
      <c r="F126" s="8">
        <f>'2018 Field of Dreamers - 2018 -'!F51</f>
        <v>17</v>
      </c>
      <c r="G126" s="6">
        <f>'2018 Field of Dreamers - 2018 -'!G51</f>
        <v>1</v>
      </c>
      <c r="H126" s="6">
        <f>'2018 Field of Dreamers - 2018 -'!H51</f>
        <v>0</v>
      </c>
      <c r="I126" s="6">
        <f>'2018 Field of Dreamers - 2018 -'!I51</f>
        <v>0</v>
      </c>
      <c r="J126" s="6">
        <f>'2018 Field of Dreamers - 2018 -'!J51</f>
        <v>7</v>
      </c>
      <c r="K126" s="6">
        <f>'2018 Field of Dreamers - 2018 -'!K51</f>
        <v>6</v>
      </c>
      <c r="L126" s="100">
        <f>'2018 Field of Dreamers - 2018 -'!L51</f>
        <v>7.4055555555555555E-2</v>
      </c>
      <c r="M126" s="8">
        <f>'2018 Field of Dreamers - 2018 -'!M51</f>
        <v>0.67405555555555552</v>
      </c>
    </row>
    <row r="127" spans="1:13" ht="15" customHeight="1" x14ac:dyDescent="0.15">
      <c r="A127" s="25" t="s">
        <v>20</v>
      </c>
      <c r="B127" s="6">
        <v>2007</v>
      </c>
      <c r="C127" s="6">
        <v>10</v>
      </c>
      <c r="D127" s="6">
        <v>6</v>
      </c>
      <c r="E127" s="11">
        <f>D127/C127</f>
        <v>0.6</v>
      </c>
      <c r="F127" s="12">
        <v>4</v>
      </c>
      <c r="G127" s="6">
        <v>2</v>
      </c>
      <c r="H127" s="6">
        <v>0</v>
      </c>
      <c r="I127" s="6">
        <v>0</v>
      </c>
      <c r="J127" s="6">
        <v>2</v>
      </c>
      <c r="K127" s="6">
        <v>4</v>
      </c>
      <c r="L127" s="11">
        <f>(G127*1.33+H127*1.67+I127*2)/D127</f>
        <v>0.44333333333333336</v>
      </c>
      <c r="M127" s="12">
        <f>L127+E127</f>
        <v>1.0433333333333334</v>
      </c>
    </row>
    <row r="128" spans="1:13" ht="15" customHeight="1" x14ac:dyDescent="0.15">
      <c r="A128" s="24" t="s">
        <v>112</v>
      </c>
      <c r="B128" s="6">
        <v>2017</v>
      </c>
      <c r="C128" s="6">
        <f>'2017 - 2017 - Field of Dreamers'!C27</f>
        <v>64</v>
      </c>
      <c r="D128" s="6">
        <f>'2017 - 2017 - Field of Dreamers'!D27</f>
        <v>35</v>
      </c>
      <c r="E128" s="6">
        <f>'2017 - 2017 - Field of Dreamers'!E27</f>
        <v>0.546875</v>
      </c>
      <c r="F128" s="6">
        <f>'2017 - 2017 - Field of Dreamers'!F27</f>
        <v>34</v>
      </c>
      <c r="G128" s="6">
        <f>'2017 - 2017 - Field of Dreamers'!G27</f>
        <v>1</v>
      </c>
      <c r="H128" s="6">
        <f>'2017 - 2017 - Field of Dreamers'!H27</f>
        <v>0</v>
      </c>
      <c r="I128" s="6">
        <f>'2017 - 2017 - Field of Dreamers'!I27</f>
        <v>0</v>
      </c>
      <c r="J128" s="6">
        <f>'2017 - 2017 - Field of Dreamers'!J27</f>
        <v>7</v>
      </c>
      <c r="K128" s="6">
        <f>'2017 - 2017 - Field of Dreamers'!K27</f>
        <v>24</v>
      </c>
      <c r="L128" s="6">
        <f>'2017 - 2017 - Field of Dreamers'!L27</f>
        <v>0</v>
      </c>
      <c r="M128" s="6">
        <f>'2017 - 2017 - Field of Dreamers'!M27</f>
        <v>0.546875</v>
      </c>
    </row>
    <row r="129" spans="1:13" ht="15" customHeight="1" x14ac:dyDescent="0.15">
      <c r="A129" s="24" t="s">
        <v>112</v>
      </c>
      <c r="B129" s="6">
        <f>'2018 Field of Dreamers - 2018 -'!B53</f>
        <v>2018</v>
      </c>
      <c r="C129" s="6">
        <f>'2018 Field of Dreamers - 2018 -'!C53</f>
        <v>47</v>
      </c>
      <c r="D129" s="6">
        <f>'2018 Field of Dreamers - 2018 -'!D53</f>
        <v>29</v>
      </c>
      <c r="E129" s="99">
        <f>'2018 Field of Dreamers - 2018 -'!E53</f>
        <v>0.61702127659574468</v>
      </c>
      <c r="F129" s="99">
        <f>'2018 Field of Dreamers - 2018 -'!F53</f>
        <v>28</v>
      </c>
      <c r="G129" s="6">
        <f>'2018 Field of Dreamers - 2018 -'!G53</f>
        <v>1</v>
      </c>
      <c r="H129" s="6">
        <f>'2018 Field of Dreamers - 2018 -'!H53</f>
        <v>0</v>
      </c>
      <c r="I129" s="6">
        <f>'2018 Field of Dreamers - 2018 -'!I53</f>
        <v>0</v>
      </c>
      <c r="J129" s="6">
        <f>'2018 Field of Dreamers - 2018 -'!J53</f>
        <v>15</v>
      </c>
      <c r="K129" s="6">
        <f>'2018 Field of Dreamers - 2018 -'!K53</f>
        <v>14</v>
      </c>
      <c r="L129" s="100">
        <f>'2018 Field of Dreamers - 2018 -'!L53</f>
        <v>4.596551724137931E-2</v>
      </c>
      <c r="M129" s="8">
        <f>'2018 Field of Dreamers - 2018 -'!M53</f>
        <v>0.662986793837124</v>
      </c>
    </row>
    <row r="130" spans="1:13" ht="15" customHeight="1" x14ac:dyDescent="0.15">
      <c r="A130" s="25" t="s">
        <v>39</v>
      </c>
      <c r="B130" s="6">
        <v>2008</v>
      </c>
      <c r="C130" s="6">
        <v>15</v>
      </c>
      <c r="D130" s="6">
        <v>8</v>
      </c>
      <c r="E130" s="9">
        <f t="shared" ref="E130:E135" si="15">D130/C130</f>
        <v>0.53333333333333333</v>
      </c>
      <c r="F130" s="10">
        <v>7</v>
      </c>
      <c r="G130" s="6">
        <v>1</v>
      </c>
      <c r="H130" s="6">
        <v>0</v>
      </c>
      <c r="I130" s="6">
        <v>0</v>
      </c>
      <c r="J130" s="6">
        <v>3</v>
      </c>
      <c r="K130" s="6">
        <v>3</v>
      </c>
      <c r="L130" s="9">
        <f t="shared" ref="L130:L135" si="16">(G130*1.33+H130*1.67+I130*2)/D130</f>
        <v>0.16625000000000001</v>
      </c>
      <c r="M130" s="10">
        <f t="shared" ref="M130:M135" si="17">L130+E130</f>
        <v>0.69958333333333333</v>
      </c>
    </row>
    <row r="131" spans="1:13" ht="15" customHeight="1" x14ac:dyDescent="0.15">
      <c r="A131" s="24" t="s">
        <v>39</v>
      </c>
      <c r="B131" s="6">
        <v>2009</v>
      </c>
      <c r="C131" s="6">
        <v>34</v>
      </c>
      <c r="D131" s="6">
        <v>15</v>
      </c>
      <c r="E131" s="30">
        <f t="shared" si="15"/>
        <v>0.44117647058823528</v>
      </c>
      <c r="F131" s="103">
        <v>12</v>
      </c>
      <c r="G131" s="6">
        <v>3</v>
      </c>
      <c r="H131" s="6">
        <v>0</v>
      </c>
      <c r="I131" s="6">
        <v>0</v>
      </c>
      <c r="J131" s="6">
        <v>7</v>
      </c>
      <c r="K131" s="6">
        <v>7</v>
      </c>
      <c r="L131" s="9">
        <f t="shared" si="16"/>
        <v>0.26600000000000001</v>
      </c>
      <c r="M131" s="10">
        <f t="shared" si="17"/>
        <v>0.7071764705882353</v>
      </c>
    </row>
    <row r="132" spans="1:13" ht="15" customHeight="1" x14ac:dyDescent="0.15">
      <c r="A132" s="24" t="s">
        <v>39</v>
      </c>
      <c r="B132" s="6">
        <v>2010</v>
      </c>
      <c r="C132" s="6">
        <v>7</v>
      </c>
      <c r="D132" s="6">
        <v>5</v>
      </c>
      <c r="E132" s="30">
        <f t="shared" si="15"/>
        <v>0.7142857142857143</v>
      </c>
      <c r="F132" s="105">
        <v>5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9">
        <f t="shared" si="16"/>
        <v>0</v>
      </c>
      <c r="M132" s="10">
        <f t="shared" si="17"/>
        <v>0.7142857142857143</v>
      </c>
    </row>
    <row r="133" spans="1:13" ht="15" customHeight="1" x14ac:dyDescent="0.15">
      <c r="A133" s="25" t="s">
        <v>28</v>
      </c>
      <c r="B133" s="6">
        <v>2007</v>
      </c>
      <c r="C133" s="6">
        <v>7</v>
      </c>
      <c r="D133" s="6">
        <v>5</v>
      </c>
      <c r="E133" s="9">
        <f t="shared" si="15"/>
        <v>0.7142857142857143</v>
      </c>
      <c r="F133" s="10">
        <v>5</v>
      </c>
      <c r="G133" s="6">
        <v>0</v>
      </c>
      <c r="H133" s="6">
        <v>0</v>
      </c>
      <c r="I133" s="6">
        <v>0</v>
      </c>
      <c r="J133" s="6">
        <v>2</v>
      </c>
      <c r="K133" s="6">
        <v>3</v>
      </c>
      <c r="L133" s="9">
        <f t="shared" si="16"/>
        <v>0</v>
      </c>
      <c r="M133" s="10">
        <f t="shared" si="17"/>
        <v>0.7142857142857143</v>
      </c>
    </row>
    <row r="134" spans="1:13" ht="15" customHeight="1" x14ac:dyDescent="0.15">
      <c r="A134" s="25" t="s">
        <v>23</v>
      </c>
      <c r="B134" s="6">
        <v>2007</v>
      </c>
      <c r="C134" s="6">
        <v>47</v>
      </c>
      <c r="D134" s="6">
        <v>29</v>
      </c>
      <c r="E134" s="9">
        <f t="shared" si="15"/>
        <v>0.61702127659574468</v>
      </c>
      <c r="F134" s="10">
        <v>25</v>
      </c>
      <c r="G134" s="6">
        <v>4</v>
      </c>
      <c r="H134" s="6">
        <v>0</v>
      </c>
      <c r="I134" s="6">
        <v>0</v>
      </c>
      <c r="J134" s="6">
        <v>9</v>
      </c>
      <c r="K134" s="6">
        <v>19</v>
      </c>
      <c r="L134" s="9">
        <f t="shared" si="16"/>
        <v>0.18344827586206897</v>
      </c>
      <c r="M134" s="10">
        <f t="shared" si="17"/>
        <v>0.80046955245781359</v>
      </c>
    </row>
    <row r="135" spans="1:13" ht="15" customHeight="1" x14ac:dyDescent="0.15">
      <c r="A135" s="24" t="s">
        <v>23</v>
      </c>
      <c r="B135" s="6">
        <v>2008</v>
      </c>
      <c r="C135" s="6">
        <v>17</v>
      </c>
      <c r="D135" s="6">
        <v>11</v>
      </c>
      <c r="E135" s="11">
        <f t="shared" si="15"/>
        <v>0.6470588235294118</v>
      </c>
      <c r="F135" s="12">
        <v>11</v>
      </c>
      <c r="G135" s="6">
        <v>0</v>
      </c>
      <c r="H135" s="6">
        <v>0</v>
      </c>
      <c r="I135" s="6">
        <v>0</v>
      </c>
      <c r="J135" s="6">
        <v>3</v>
      </c>
      <c r="K135" s="6">
        <v>3</v>
      </c>
      <c r="L135" s="11">
        <f t="shared" si="16"/>
        <v>0</v>
      </c>
      <c r="M135" s="12">
        <f t="shared" si="17"/>
        <v>0.6470588235294118</v>
      </c>
    </row>
    <row r="136" spans="1:13" ht="15" customHeight="1" x14ac:dyDescent="0.15">
      <c r="A136" s="24" t="s">
        <v>146</v>
      </c>
      <c r="B136" s="6">
        <v>2017</v>
      </c>
      <c r="C136" s="6">
        <f>'2017 Field of Dreamers - 2017 -'!C69</f>
        <v>8</v>
      </c>
      <c r="D136" s="6">
        <f>'2017 Field of Dreamers - 2017 -'!D69</f>
        <v>3</v>
      </c>
      <c r="E136" s="6">
        <f>'2017 Field of Dreamers - 2017 -'!E69</f>
        <v>0.375</v>
      </c>
      <c r="F136" s="6">
        <f>'2017 Field of Dreamers - 2017 -'!F69</f>
        <v>3</v>
      </c>
      <c r="G136" s="6">
        <f>'2017 Field of Dreamers - 2017 -'!G69</f>
        <v>0</v>
      </c>
      <c r="H136" s="6">
        <f>'2017 Field of Dreamers - 2017 -'!H69</f>
        <v>0</v>
      </c>
      <c r="I136" s="6">
        <f>'2017 Field of Dreamers - 2017 -'!I69</f>
        <v>0</v>
      </c>
      <c r="J136" s="6">
        <f>'2017 Field of Dreamers - 2017 -'!J69</f>
        <v>2</v>
      </c>
      <c r="K136" s="6">
        <f>'2017 Field of Dreamers - 2017 -'!K69</f>
        <v>2</v>
      </c>
      <c r="L136" s="6">
        <f>'2017 Field of Dreamers - 2017 -'!L69</f>
        <v>0</v>
      </c>
      <c r="M136" s="6">
        <f>'2017 Field of Dreamers - 2017 -'!M69</f>
        <v>0.375</v>
      </c>
    </row>
    <row r="137" spans="1:13" ht="15" customHeight="1" x14ac:dyDescent="0.15">
      <c r="A137" s="24" t="s">
        <v>74</v>
      </c>
      <c r="B137" s="6">
        <v>2014</v>
      </c>
      <c r="C137" s="6">
        <v>23</v>
      </c>
      <c r="D137" s="6">
        <v>16</v>
      </c>
      <c r="E137" s="29">
        <f>D137/C137</f>
        <v>0.69565217391304346</v>
      </c>
      <c r="F137" s="31">
        <v>16</v>
      </c>
      <c r="G137" s="6">
        <v>0</v>
      </c>
      <c r="H137" s="6">
        <v>0</v>
      </c>
      <c r="I137" s="6">
        <v>0</v>
      </c>
      <c r="J137" s="6">
        <v>4</v>
      </c>
      <c r="K137" s="6">
        <v>4</v>
      </c>
      <c r="L137" s="7">
        <f>(G137*1.33+H137*1.67+I137*2)/D137</f>
        <v>0</v>
      </c>
      <c r="M137" s="8">
        <f>L137+E137</f>
        <v>0.69565217391304346</v>
      </c>
    </row>
    <row r="138" spans="1:13" ht="15" customHeight="1" x14ac:dyDescent="0.15">
      <c r="A138" s="24" t="s">
        <v>74</v>
      </c>
      <c r="B138" s="6">
        <v>2015</v>
      </c>
      <c r="C138" s="6">
        <f>'2015 - 2015'!B11</f>
        <v>31</v>
      </c>
      <c r="D138" s="6">
        <f>'2015 - 2015'!C11</f>
        <v>17</v>
      </c>
      <c r="E138" s="106">
        <f>'2015 - 2015'!D11</f>
        <v>0.54838709677419351</v>
      </c>
      <c r="F138" s="6">
        <f>'2015 - 2015'!E11</f>
        <v>17</v>
      </c>
      <c r="G138" s="6">
        <f>'2015 - 2015'!F11</f>
        <v>0</v>
      </c>
      <c r="H138" s="6">
        <f>'2015 - 2015'!G11</f>
        <v>0</v>
      </c>
      <c r="I138" s="6">
        <f>'2015 - 2015'!H11</f>
        <v>0</v>
      </c>
      <c r="J138" s="6">
        <f>'2015 - 2015'!I11</f>
        <v>6</v>
      </c>
      <c r="K138" s="6">
        <f>'2015 - 2015'!J11</f>
        <v>3</v>
      </c>
      <c r="L138" s="9">
        <f>(G138*1.33+H138*1.67+I138*2)/D138</f>
        <v>0</v>
      </c>
      <c r="M138" s="10">
        <f>L138+E138</f>
        <v>0.54838709677419351</v>
      </c>
    </row>
    <row r="139" spans="1:13" ht="15" customHeight="1" x14ac:dyDescent="0.15">
      <c r="A139" s="24" t="s">
        <v>74</v>
      </c>
      <c r="B139" s="6">
        <v>2016</v>
      </c>
      <c r="C139" s="6">
        <v>34</v>
      </c>
      <c r="D139" s="6">
        <v>16</v>
      </c>
      <c r="E139" s="32">
        <f>D139/C139</f>
        <v>0.47058823529411764</v>
      </c>
      <c r="F139" s="6">
        <v>14</v>
      </c>
      <c r="G139" s="6">
        <v>2</v>
      </c>
      <c r="H139" s="6">
        <v>0</v>
      </c>
      <c r="I139" s="6">
        <v>0</v>
      </c>
      <c r="J139" s="6">
        <v>7</v>
      </c>
      <c r="K139" s="6">
        <v>8</v>
      </c>
      <c r="L139" s="11">
        <f>(G139*1.33+H139*1.67+I139*2)/D139</f>
        <v>0.16625000000000001</v>
      </c>
      <c r="M139" s="12">
        <f>L139+E139</f>
        <v>0.63683823529411765</v>
      </c>
    </row>
    <row r="140" spans="1:13" ht="15" customHeight="1" x14ac:dyDescent="0.15">
      <c r="A140" s="24" t="s">
        <v>74</v>
      </c>
      <c r="B140" s="6">
        <v>2017</v>
      </c>
      <c r="C140" s="6">
        <f>'2017 - 2017 - Field of Dreamers'!C28</f>
        <v>56</v>
      </c>
      <c r="D140" s="6">
        <f>'2017 - 2017 - Field of Dreamers'!D28</f>
        <v>48</v>
      </c>
      <c r="E140" s="6">
        <f>'2017 - 2017 - Field of Dreamers'!E28</f>
        <v>0.8571428571428571</v>
      </c>
      <c r="F140" s="6">
        <f>'2017 - 2017 - Field of Dreamers'!F28</f>
        <v>46</v>
      </c>
      <c r="G140" s="6">
        <f>'2017 - 2017 - Field of Dreamers'!G28</f>
        <v>2</v>
      </c>
      <c r="H140" s="6">
        <f>'2017 - 2017 - Field of Dreamers'!H28</f>
        <v>0</v>
      </c>
      <c r="I140" s="6">
        <f>'2017 - 2017 - Field of Dreamers'!I28</f>
        <v>0</v>
      </c>
      <c r="J140" s="6">
        <f>'2017 - 2017 - Field of Dreamers'!J28</f>
        <v>15</v>
      </c>
      <c r="K140" s="6">
        <f>'2017 - 2017 - Field of Dreamers'!K28</f>
        <v>28</v>
      </c>
      <c r="L140" s="6">
        <f>'2017 - 2017 - Field of Dreamers'!L28</f>
        <v>5.5541666666666663E-2</v>
      </c>
      <c r="M140" s="6">
        <f>'2017 - 2017 - Field of Dreamers'!M28</f>
        <v>0.91268452380952381</v>
      </c>
    </row>
    <row r="141" spans="1:13" ht="15" customHeight="1" x14ac:dyDescent="0.15">
      <c r="A141" s="24" t="s">
        <v>74</v>
      </c>
      <c r="B141" s="6">
        <f>'2018 Field of Dreamers - 2018 -'!B28</f>
        <v>2018</v>
      </c>
      <c r="C141" s="6">
        <f>'2018 Field of Dreamers - 2018 -'!C28</f>
        <v>38</v>
      </c>
      <c r="D141" s="6">
        <f>'2018 Field of Dreamers - 2018 -'!D28</f>
        <v>19</v>
      </c>
      <c r="E141" s="100">
        <f>'2018 Field of Dreamers - 2018 -'!E28</f>
        <v>0.5</v>
      </c>
      <c r="F141" s="8">
        <f>'2018 Field of Dreamers - 2018 -'!F28</f>
        <v>19</v>
      </c>
      <c r="G141" s="6">
        <f>'2018 Field of Dreamers - 2018 -'!G28</f>
        <v>0</v>
      </c>
      <c r="H141" s="6">
        <f>'2018 Field of Dreamers - 2018 -'!H28</f>
        <v>0</v>
      </c>
      <c r="I141" s="6">
        <f>'2018 Field of Dreamers - 2018 -'!I28</f>
        <v>0</v>
      </c>
      <c r="J141" s="6">
        <f>'2018 Field of Dreamers - 2018 -'!J28</f>
        <v>3</v>
      </c>
      <c r="K141" s="6">
        <f>'2018 Field of Dreamers - 2018 -'!K28</f>
        <v>14</v>
      </c>
      <c r="L141" s="100">
        <f>'2018 Field of Dreamers - 2018 -'!L28</f>
        <v>0</v>
      </c>
      <c r="M141" s="8">
        <f>'2018 Field of Dreamers - 2018 -'!M28</f>
        <v>0.5</v>
      </c>
    </row>
    <row r="142" spans="1:13" ht="15" customHeight="1" x14ac:dyDescent="0.15">
      <c r="A142" s="24" t="s">
        <v>41</v>
      </c>
      <c r="B142" s="6">
        <v>2008</v>
      </c>
      <c r="C142" s="6">
        <v>14</v>
      </c>
      <c r="D142" s="6">
        <v>4</v>
      </c>
      <c r="E142" s="9">
        <f>D142/C142</f>
        <v>0.2857142857142857</v>
      </c>
      <c r="F142" s="10">
        <v>4</v>
      </c>
      <c r="G142" s="6">
        <v>0</v>
      </c>
      <c r="H142" s="6">
        <v>0</v>
      </c>
      <c r="I142" s="6">
        <v>0</v>
      </c>
      <c r="J142" s="6">
        <v>2</v>
      </c>
      <c r="K142" s="6">
        <v>2</v>
      </c>
      <c r="L142" s="9">
        <f>(G142*1.33+H142*1.67+I142*2)/D142</f>
        <v>0</v>
      </c>
      <c r="M142" s="10">
        <f>L142+E142</f>
        <v>0.2857142857142857</v>
      </c>
    </row>
    <row r="143" spans="1:13" ht="15" customHeight="1" x14ac:dyDescent="0.15">
      <c r="A143" s="24" t="s">
        <v>96</v>
      </c>
      <c r="B143" s="6">
        <v>2016</v>
      </c>
      <c r="C143" s="6">
        <v>5</v>
      </c>
      <c r="D143" s="6">
        <v>0</v>
      </c>
      <c r="E143" s="32">
        <f>D143/C143</f>
        <v>0</v>
      </c>
      <c r="F143" s="103">
        <v>0</v>
      </c>
      <c r="G143" s="6">
        <v>0</v>
      </c>
      <c r="H143" s="6">
        <v>0</v>
      </c>
      <c r="I143" s="6">
        <v>0</v>
      </c>
      <c r="J143" s="6">
        <v>1</v>
      </c>
      <c r="K143" s="6">
        <v>0</v>
      </c>
      <c r="L143" s="101" t="e">
        <f>(G143*1.33+H143*1.67+I143*2)/D143</f>
        <v>#DIV/0!</v>
      </c>
      <c r="M143" s="102" t="e">
        <f>L143+E143</f>
        <v>#DIV/0!</v>
      </c>
    </row>
    <row r="144" spans="1:13" ht="15" customHeight="1" x14ac:dyDescent="0.15">
      <c r="A144" s="24" t="s">
        <v>96</v>
      </c>
      <c r="B144" s="6">
        <v>2017</v>
      </c>
      <c r="C144" s="6">
        <f>'2017 - 2017 - Field of Dreamers'!C29</f>
        <v>76</v>
      </c>
      <c r="D144" s="6">
        <f>'2017 - 2017 - Field of Dreamers'!D29</f>
        <v>39</v>
      </c>
      <c r="E144" s="6">
        <f>'2017 - 2017 - Field of Dreamers'!E29</f>
        <v>0.51315789473684215</v>
      </c>
      <c r="F144" s="6">
        <f>'2017 - 2017 - Field of Dreamers'!F29</f>
        <v>37</v>
      </c>
      <c r="G144" s="6">
        <f>'2017 - 2017 - Field of Dreamers'!G29</f>
        <v>2</v>
      </c>
      <c r="H144" s="6">
        <f>'2017 - 2017 - Field of Dreamers'!H29</f>
        <v>0</v>
      </c>
      <c r="I144" s="6">
        <f>'2017 - 2017 - Field of Dreamers'!I29</f>
        <v>0</v>
      </c>
      <c r="J144" s="6">
        <f>'2017 - 2017 - Field of Dreamers'!J29</f>
        <v>16</v>
      </c>
      <c r="K144" s="6">
        <f>'2017 - 2017 - Field of Dreamers'!K29</f>
        <v>22</v>
      </c>
      <c r="L144" s="6">
        <f>'2017 - 2017 - Field of Dreamers'!L29</f>
        <v>6.8358974358974353E-2</v>
      </c>
      <c r="M144" s="6">
        <f>'2017 - 2017 - Field of Dreamers'!M29</f>
        <v>0.58151686909581646</v>
      </c>
    </row>
    <row r="145" spans="1:13" ht="15" customHeight="1" x14ac:dyDescent="0.15">
      <c r="A145" s="24" t="s">
        <v>96</v>
      </c>
      <c r="B145" s="6">
        <f>'2018 Field of Dreamers - 2018 -'!B54</f>
        <v>2018</v>
      </c>
      <c r="C145" s="6">
        <f>'2018 Field of Dreamers - 2018 -'!C54</f>
        <v>32</v>
      </c>
      <c r="D145" s="6">
        <f>'2018 Field of Dreamers - 2018 -'!D54</f>
        <v>17</v>
      </c>
      <c r="E145" s="6">
        <f>'2018 Field of Dreamers - 2018 -'!E54</f>
        <v>0.53125</v>
      </c>
      <c r="F145" s="6">
        <f>'2018 Field of Dreamers - 2018 -'!F54</f>
        <v>17</v>
      </c>
      <c r="G145" s="6">
        <f>'2018 Field of Dreamers - 2018 -'!G54</f>
        <v>0</v>
      </c>
      <c r="H145" s="6">
        <f>'2018 Field of Dreamers - 2018 -'!H54</f>
        <v>0</v>
      </c>
      <c r="I145" s="6">
        <f>'2018 Field of Dreamers - 2018 -'!I54</f>
        <v>0</v>
      </c>
      <c r="J145" s="6">
        <f>'2018 Field of Dreamers - 2018 -'!J54</f>
        <v>7</v>
      </c>
      <c r="K145" s="6">
        <f>'2018 Field of Dreamers - 2018 -'!K54</f>
        <v>4</v>
      </c>
      <c r="L145" s="6">
        <f>'2018 Field of Dreamers - 2018 -'!L54</f>
        <v>0</v>
      </c>
      <c r="M145" s="6">
        <f>'2018 Field of Dreamers - 2018 -'!M54</f>
        <v>0.53125</v>
      </c>
    </row>
    <row r="146" spans="1:13" ht="15" customHeight="1" x14ac:dyDescent="0.15">
      <c r="A146" s="24" t="s">
        <v>113</v>
      </c>
      <c r="B146" s="6">
        <v>2017</v>
      </c>
      <c r="C146" s="6">
        <f>'2017 - 2017 - Field of Dreamers'!C30</f>
        <v>57</v>
      </c>
      <c r="D146" s="6">
        <f>'2017 - 2017 - Field of Dreamers'!D30</f>
        <v>34</v>
      </c>
      <c r="E146" s="6">
        <f>'2017 - 2017 - Field of Dreamers'!E30</f>
        <v>0.59649122807017541</v>
      </c>
      <c r="F146" s="6">
        <f>'2017 - 2017 - Field of Dreamers'!F30</f>
        <v>26</v>
      </c>
      <c r="G146" s="6">
        <f>'2017 - 2017 - Field of Dreamers'!G30</f>
        <v>6</v>
      </c>
      <c r="H146" s="6">
        <f>'2017 - 2017 - Field of Dreamers'!H30</f>
        <v>2</v>
      </c>
      <c r="I146" s="6">
        <f>'2017 - 2017 - Field of Dreamers'!I30</f>
        <v>0</v>
      </c>
      <c r="J146" s="6">
        <f>'2017 - 2017 - Field of Dreamers'!J30</f>
        <v>11</v>
      </c>
      <c r="K146" s="6">
        <f>'2017 - 2017 - Field of Dreamers'!K30</f>
        <v>23</v>
      </c>
      <c r="L146" s="6">
        <f>'2017 - 2017 - Field of Dreamers'!L30</f>
        <v>0.3332941176470588</v>
      </c>
      <c r="M146" s="6">
        <f>'2017 - 2017 - Field of Dreamers'!M30</f>
        <v>0.92978534571723426</v>
      </c>
    </row>
    <row r="147" spans="1:13" ht="15" customHeight="1" x14ac:dyDescent="0.15">
      <c r="A147" s="24" t="s">
        <v>128</v>
      </c>
      <c r="B147" s="6">
        <v>2017</v>
      </c>
      <c r="C147" s="6">
        <f>'2017 - 2017 - Field of Dreamers'!C31</f>
        <v>47</v>
      </c>
      <c r="D147" s="6">
        <f>'2017 - 2017 - Field of Dreamers'!D31</f>
        <v>26</v>
      </c>
      <c r="E147" s="6">
        <f>'2017 - 2017 - Field of Dreamers'!E31</f>
        <v>0.55319148936170215</v>
      </c>
      <c r="F147" s="6">
        <f>'2017 - 2017 - Field of Dreamers'!F31</f>
        <v>25</v>
      </c>
      <c r="G147" s="6">
        <f>'2017 - 2017 - Field of Dreamers'!G31</f>
        <v>1</v>
      </c>
      <c r="H147" s="6">
        <f>'2017 - 2017 - Field of Dreamers'!H31</f>
        <v>0</v>
      </c>
      <c r="I147" s="6">
        <f>'2017 - 2017 - Field of Dreamers'!I31</f>
        <v>0</v>
      </c>
      <c r="J147" s="6">
        <f>'2017 - 2017 - Field of Dreamers'!J31</f>
        <v>18</v>
      </c>
      <c r="K147" s="6">
        <f>'2017 - 2017 - Field of Dreamers'!K31</f>
        <v>15</v>
      </c>
      <c r="L147" s="6">
        <f>'2017 - 2017 - Field of Dreamers'!L31</f>
        <v>5.1269230769230768E-2</v>
      </c>
      <c r="M147" s="6">
        <f>'2017 - 2017 - Field of Dreamers'!M31</f>
        <v>0.60446072013093288</v>
      </c>
    </row>
    <row r="148" spans="1:13" ht="15" customHeight="1" x14ac:dyDescent="0.15">
      <c r="A148" s="24" t="s">
        <v>51</v>
      </c>
      <c r="B148" s="6">
        <v>2011</v>
      </c>
      <c r="C148" s="6">
        <v>39</v>
      </c>
      <c r="D148" s="6">
        <v>19</v>
      </c>
      <c r="E148" s="29">
        <f>D148/C148</f>
        <v>0.48717948717948717</v>
      </c>
      <c r="F148" s="31">
        <v>15</v>
      </c>
      <c r="G148" s="6">
        <v>4</v>
      </c>
      <c r="H148" s="6">
        <v>0</v>
      </c>
      <c r="I148" s="6">
        <v>0</v>
      </c>
      <c r="J148" s="6">
        <v>9</v>
      </c>
      <c r="K148" s="6">
        <v>11</v>
      </c>
      <c r="L148" s="7">
        <f>(G148*1.33+H148*1.67+I148*2)/D148</f>
        <v>0.28000000000000003</v>
      </c>
      <c r="M148" s="8">
        <f>L148+E148</f>
        <v>0.76717948717948725</v>
      </c>
    </row>
    <row r="149" spans="1:13" ht="15" customHeight="1" x14ac:dyDescent="0.15">
      <c r="A149" s="24" t="s">
        <v>75</v>
      </c>
      <c r="B149" s="6">
        <v>2013</v>
      </c>
      <c r="C149" s="6">
        <v>28</v>
      </c>
      <c r="D149" s="6">
        <v>15</v>
      </c>
      <c r="E149" s="30">
        <f>D149/C149</f>
        <v>0.5357142857142857</v>
      </c>
      <c r="F149" s="31">
        <v>15</v>
      </c>
      <c r="G149" s="6">
        <v>0</v>
      </c>
      <c r="H149" s="6">
        <v>0</v>
      </c>
      <c r="I149" s="6">
        <v>0</v>
      </c>
      <c r="J149" s="6">
        <v>7</v>
      </c>
      <c r="K149" s="6">
        <v>11</v>
      </c>
      <c r="L149" s="9">
        <f>(G149*1.33+H149*1.67+I149*2)/D149</f>
        <v>0</v>
      </c>
      <c r="M149" s="10">
        <f>L149+E149</f>
        <v>0.5357142857142857</v>
      </c>
    </row>
    <row r="150" spans="1:13" ht="15" customHeight="1" x14ac:dyDescent="0.15">
      <c r="A150" s="24" t="s">
        <v>75</v>
      </c>
      <c r="B150" s="6">
        <v>2014</v>
      </c>
      <c r="C150" s="6">
        <v>40</v>
      </c>
      <c r="D150" s="6">
        <v>22</v>
      </c>
      <c r="E150" s="30">
        <f>D150/C150</f>
        <v>0.55000000000000004</v>
      </c>
      <c r="F150" s="31">
        <v>19</v>
      </c>
      <c r="G150" s="6">
        <v>2</v>
      </c>
      <c r="H150" s="6">
        <v>1</v>
      </c>
      <c r="I150" s="6">
        <v>0</v>
      </c>
      <c r="J150" s="6">
        <v>5</v>
      </c>
      <c r="K150" s="6">
        <v>7</v>
      </c>
      <c r="L150" s="9">
        <f>(G150*1.33+H150*1.67+I150*2)/D150</f>
        <v>0.19681818181818181</v>
      </c>
      <c r="M150" s="10">
        <f>L150+E150</f>
        <v>0.74681818181818183</v>
      </c>
    </row>
    <row r="151" spans="1:13" ht="15" customHeight="1" x14ac:dyDescent="0.15">
      <c r="A151" s="24" t="s">
        <v>75</v>
      </c>
      <c r="B151" s="6">
        <v>2015</v>
      </c>
      <c r="C151" s="6">
        <v>55</v>
      </c>
      <c r="D151" s="6">
        <v>32</v>
      </c>
      <c r="E151" s="30">
        <f>D151/C151</f>
        <v>0.58181818181818179</v>
      </c>
      <c r="F151" s="31">
        <v>22</v>
      </c>
      <c r="G151" s="6">
        <v>8</v>
      </c>
      <c r="H151" s="6">
        <v>2</v>
      </c>
      <c r="I151" s="6">
        <v>0</v>
      </c>
      <c r="J151" s="6">
        <v>15</v>
      </c>
      <c r="K151" s="6">
        <v>20</v>
      </c>
      <c r="L151" s="9">
        <f>(G151*1.33+H151*1.67+I151*2)/D151</f>
        <v>0.43687500000000001</v>
      </c>
      <c r="M151" s="10">
        <f>L151+E151</f>
        <v>1.0186931818181817</v>
      </c>
    </row>
    <row r="152" spans="1:13" ht="15" customHeight="1" x14ac:dyDescent="0.15">
      <c r="A152" s="24" t="s">
        <v>75</v>
      </c>
      <c r="B152" s="6">
        <v>2016</v>
      </c>
      <c r="C152" s="6">
        <v>38</v>
      </c>
      <c r="D152" s="6">
        <v>19</v>
      </c>
      <c r="E152" s="32">
        <f>D152/C152</f>
        <v>0.5</v>
      </c>
      <c r="F152" s="31">
        <v>16</v>
      </c>
      <c r="G152" s="6">
        <v>2</v>
      </c>
      <c r="H152" s="6">
        <v>0</v>
      </c>
      <c r="I152" s="6">
        <v>1</v>
      </c>
      <c r="J152" s="6">
        <v>13</v>
      </c>
      <c r="K152" s="6">
        <v>11</v>
      </c>
      <c r="L152" s="11">
        <f>(G152*1.33+H152*1.67+I152*2)/D152</f>
        <v>0.24526315789473685</v>
      </c>
      <c r="M152" s="12">
        <f>L152+E152</f>
        <v>0.74526315789473685</v>
      </c>
    </row>
    <row r="153" spans="1:13" ht="15" customHeight="1" x14ac:dyDescent="0.15">
      <c r="A153" s="24" t="s">
        <v>75</v>
      </c>
      <c r="B153" s="6">
        <v>2017</v>
      </c>
      <c r="C153" s="6">
        <f>'2017 - 2017 - Field of Dreamers'!C32</f>
        <v>71</v>
      </c>
      <c r="D153" s="6">
        <f>'2017 - 2017 - Field of Dreamers'!D32</f>
        <v>37</v>
      </c>
      <c r="E153" s="6">
        <f>'2017 - 2017 - Field of Dreamers'!E32</f>
        <v>0.52112676056338025</v>
      </c>
      <c r="F153" s="6">
        <f>'2017 - 2017 - Field of Dreamers'!F32</f>
        <v>34</v>
      </c>
      <c r="G153" s="6">
        <f>'2017 - 2017 - Field of Dreamers'!G32</f>
        <v>2</v>
      </c>
      <c r="H153" s="6">
        <f>'2017 - 2017 - Field of Dreamers'!H32</f>
        <v>0</v>
      </c>
      <c r="I153" s="6">
        <f>'2017 - 2017 - Field of Dreamers'!I32</f>
        <v>1</v>
      </c>
      <c r="J153" s="6">
        <f>'2017 - 2017 - Field of Dreamers'!J32</f>
        <v>29</v>
      </c>
      <c r="K153" s="6">
        <f>'2017 - 2017 - Field of Dreamers'!K32</f>
        <v>15</v>
      </c>
      <c r="L153" s="6">
        <f>'2017 - 2017 - Field of Dreamers'!L32</f>
        <v>0.12610810810810813</v>
      </c>
      <c r="M153" s="6">
        <f>'2017 - 2017 - Field of Dreamers'!M32</f>
        <v>0.64723486867148838</v>
      </c>
    </row>
    <row r="154" spans="1:13" ht="15" customHeight="1" x14ac:dyDescent="0.15">
      <c r="A154" s="24" t="s">
        <v>75</v>
      </c>
      <c r="B154" s="6">
        <f>'2018 Field of Dreamers - 2018 -'!B42</f>
        <v>2018</v>
      </c>
      <c r="C154" s="6">
        <f>'2018 Field of Dreamers - 2018 -'!C42</f>
        <v>39</v>
      </c>
      <c r="D154" s="6">
        <f>'2018 Field of Dreamers - 2018 -'!D42</f>
        <v>28</v>
      </c>
      <c r="E154" s="100">
        <f>'2018 Field of Dreamers - 2018 -'!E42</f>
        <v>0.71794871794871795</v>
      </c>
      <c r="F154" s="8">
        <f>'2018 Field of Dreamers - 2018 -'!F42</f>
        <v>24</v>
      </c>
      <c r="G154" s="6">
        <f>'2018 Field of Dreamers - 2018 -'!G42</f>
        <v>1</v>
      </c>
      <c r="H154" s="6">
        <f>'2018 Field of Dreamers - 2018 -'!H42</f>
        <v>1</v>
      </c>
      <c r="I154" s="6">
        <f>'2018 Field of Dreamers - 2018 -'!I42</f>
        <v>2</v>
      </c>
      <c r="J154" s="6">
        <f>'2018 Field of Dreamers - 2018 -'!J42</f>
        <v>13</v>
      </c>
      <c r="K154" s="6">
        <f>'2018 Field of Dreamers - 2018 -'!K42</f>
        <v>16</v>
      </c>
      <c r="L154" s="100">
        <f>'2018 Field of Dreamers - 2018 -'!L42</f>
        <v>0.25</v>
      </c>
      <c r="M154" s="8">
        <f>'2018 Field of Dreamers - 2018 -'!M42</f>
        <v>0.96794871794871795</v>
      </c>
    </row>
    <row r="155" spans="1:13" ht="15" customHeight="1" x14ac:dyDescent="0.15">
      <c r="A155" s="24" t="s">
        <v>42</v>
      </c>
      <c r="B155" s="6">
        <v>2008</v>
      </c>
      <c r="C155" s="6">
        <v>5</v>
      </c>
      <c r="D155" s="6">
        <v>0</v>
      </c>
      <c r="E155" s="9">
        <f>D155/C155</f>
        <v>0</v>
      </c>
      <c r="F155" s="10">
        <v>0</v>
      </c>
      <c r="G155" s="6">
        <v>0</v>
      </c>
      <c r="H155" s="6">
        <v>0</v>
      </c>
      <c r="I155" s="6">
        <v>0</v>
      </c>
      <c r="J155" s="6">
        <v>1</v>
      </c>
      <c r="K155" s="6">
        <v>0</v>
      </c>
      <c r="L155" s="26" t="e">
        <f>(G155*1.33+H155*1.67+I155*2)/D155</f>
        <v>#DIV/0!</v>
      </c>
      <c r="M155" s="27" t="e">
        <f>L155+E155</f>
        <v>#DIV/0!</v>
      </c>
    </row>
    <row r="156" spans="1:13" ht="15" customHeight="1" x14ac:dyDescent="0.15">
      <c r="A156" s="25" t="s">
        <v>35</v>
      </c>
      <c r="B156" s="6">
        <v>2007</v>
      </c>
      <c r="C156" s="14">
        <v>3</v>
      </c>
      <c r="D156" s="14">
        <v>1</v>
      </c>
      <c r="E156" s="11">
        <f>D156/C156</f>
        <v>0.33333333333333331</v>
      </c>
      <c r="F156" s="107">
        <v>1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1">
        <f>(G156*1.33+H156*1.67+I156*2)/D156</f>
        <v>0</v>
      </c>
      <c r="M156" s="12">
        <f>L156+E156</f>
        <v>0.33333333333333331</v>
      </c>
    </row>
    <row r="157" spans="1:13" ht="15" customHeight="1" x14ac:dyDescent="0.15">
      <c r="A157" s="24" t="s">
        <v>135</v>
      </c>
      <c r="B157" s="6">
        <v>2017</v>
      </c>
      <c r="C157" s="6">
        <f>'2017 - 2017 - Field of Dreamers'!C59</f>
        <v>4</v>
      </c>
      <c r="D157" s="6">
        <f>'2017 - 2017 - Field of Dreamers'!D59</f>
        <v>2</v>
      </c>
      <c r="E157" s="6">
        <f>'2017 - 2017 - Field of Dreamers'!E59</f>
        <v>0.5</v>
      </c>
      <c r="F157" s="6">
        <f>'2017 - 2017 - Field of Dreamers'!F59</f>
        <v>2</v>
      </c>
      <c r="G157" s="6">
        <f>'2017 - 2017 - Field of Dreamers'!G59</f>
        <v>0</v>
      </c>
      <c r="H157" s="6">
        <f>'2017 - 2017 - Field of Dreamers'!H59</f>
        <v>0</v>
      </c>
      <c r="I157" s="6">
        <f>'2017 - 2017 - Field of Dreamers'!I59</f>
        <v>0</v>
      </c>
      <c r="J157" s="6">
        <f>'2017 - 2017 - Field of Dreamers'!J59</f>
        <v>1</v>
      </c>
      <c r="K157" s="6">
        <f>'2017 - 2017 - Field of Dreamers'!K59</f>
        <v>1</v>
      </c>
      <c r="L157" s="6">
        <f>'2017 - 2017 - Field of Dreamers'!L59</f>
        <v>0</v>
      </c>
      <c r="M157" s="6">
        <f>'2017 - 2017 - Field of Dreamers'!M59</f>
        <v>0.5</v>
      </c>
    </row>
    <row r="158" spans="1:13" ht="15" customHeight="1" x14ac:dyDescent="0.15">
      <c r="A158" s="24" t="s">
        <v>109</v>
      </c>
      <c r="B158" s="6">
        <v>2017</v>
      </c>
      <c r="C158" s="6">
        <f>'2017 - 2017 - Field of Dreamers'!C33</f>
        <v>73</v>
      </c>
      <c r="D158" s="6">
        <f>'2017 - 2017 - Field of Dreamers'!D33</f>
        <v>37</v>
      </c>
      <c r="E158" s="6">
        <f>'2017 - 2017 - Field of Dreamers'!E33</f>
        <v>0.50684931506849318</v>
      </c>
      <c r="F158" s="6">
        <f>'2017 - 2017 - Field of Dreamers'!F33</f>
        <v>37</v>
      </c>
      <c r="G158" s="6">
        <f>'2017 - 2017 - Field of Dreamers'!G33</f>
        <v>0</v>
      </c>
      <c r="H158" s="6">
        <f>'2017 - 2017 - Field of Dreamers'!H33</f>
        <v>0</v>
      </c>
      <c r="I158" s="6">
        <f>'2017 - 2017 - Field of Dreamers'!I33</f>
        <v>0</v>
      </c>
      <c r="J158" s="6">
        <f>'2017 - 2017 - Field of Dreamers'!J33</f>
        <v>16</v>
      </c>
      <c r="K158" s="6">
        <f>'2017 - 2017 - Field of Dreamers'!K33</f>
        <v>20</v>
      </c>
      <c r="L158" s="6">
        <f>'2017 - 2017 - Field of Dreamers'!L33</f>
        <v>0</v>
      </c>
      <c r="M158" s="6">
        <f>'2017 - 2017 - Field of Dreamers'!M33</f>
        <v>0.50684931506849318</v>
      </c>
    </row>
    <row r="159" spans="1:13" ht="15" customHeight="1" x14ac:dyDescent="0.15">
      <c r="A159" s="24" t="s">
        <v>142</v>
      </c>
      <c r="B159" s="6">
        <v>2017</v>
      </c>
      <c r="C159" s="6">
        <f>'2017 Field of Dreamers - 2017 -'!C43</f>
        <v>12</v>
      </c>
      <c r="D159" s="6">
        <f>'2017 Field of Dreamers - 2017 -'!D43</f>
        <v>8</v>
      </c>
      <c r="E159" s="6">
        <f>'2017 Field of Dreamers - 2017 -'!E43</f>
        <v>0.66666666666666663</v>
      </c>
      <c r="F159" s="6">
        <f>'2017 Field of Dreamers - 2017 -'!F43</f>
        <v>8</v>
      </c>
      <c r="G159" s="6">
        <f>'2017 Field of Dreamers - 2017 -'!G43</f>
        <v>0</v>
      </c>
      <c r="H159" s="6">
        <f>'2017 Field of Dreamers - 2017 -'!H43</f>
        <v>0</v>
      </c>
      <c r="I159" s="6">
        <f>'2017 Field of Dreamers - 2017 -'!I43</f>
        <v>0</v>
      </c>
      <c r="J159" s="6">
        <f>'2017 Field of Dreamers - 2017 -'!J43</f>
        <v>3</v>
      </c>
      <c r="K159" s="6">
        <f>'2017 Field of Dreamers - 2017 -'!K43</f>
        <v>1</v>
      </c>
      <c r="L159" s="6">
        <f>'2017 Field of Dreamers - 2017 -'!L43</f>
        <v>0</v>
      </c>
      <c r="M159" s="6">
        <f>'2017 Field of Dreamers - 2017 -'!M43</f>
        <v>0.66666666666666663</v>
      </c>
    </row>
    <row r="160" spans="1:13" ht="15" customHeight="1" x14ac:dyDescent="0.15">
      <c r="A160" s="24" t="s">
        <v>142</v>
      </c>
      <c r="B160" s="6">
        <f>'2018 Field of Dreamers - 2018 -'!B4</f>
        <v>2018</v>
      </c>
      <c r="C160" s="6">
        <f>'2018 Field of Dreamers - 2018 -'!C4</f>
        <v>22</v>
      </c>
      <c r="D160" s="6">
        <f>'2018 Field of Dreamers - 2018 -'!D4</f>
        <v>13</v>
      </c>
      <c r="E160" s="6">
        <f>'2018 Field of Dreamers - 2018 -'!E4</f>
        <v>0.59090909090909094</v>
      </c>
      <c r="F160" s="6">
        <f>'2018 Field of Dreamers - 2018 -'!F4</f>
        <v>12</v>
      </c>
      <c r="G160" s="6">
        <f>'2018 Field of Dreamers - 2018 -'!G4</f>
        <v>1</v>
      </c>
      <c r="H160" s="6">
        <f>'2018 Field of Dreamers - 2018 -'!H4</f>
        <v>0</v>
      </c>
      <c r="I160" s="6">
        <f>'2018 Field of Dreamers - 2018 -'!I4</f>
        <v>0</v>
      </c>
      <c r="J160" s="6">
        <f>'2018 Field of Dreamers - 2018 -'!J4</f>
        <v>4</v>
      </c>
      <c r="K160" s="6">
        <f>'2018 Field of Dreamers - 2018 -'!K4</f>
        <v>12</v>
      </c>
      <c r="L160" s="6">
        <f>'2018 Field of Dreamers - 2018 -'!L4</f>
        <v>0.10253846153846154</v>
      </c>
      <c r="M160" s="6">
        <f>'2018 Field of Dreamers - 2018 -'!M4</f>
        <v>0.69344755244755252</v>
      </c>
    </row>
    <row r="161" spans="1:13" ht="15" customHeight="1" x14ac:dyDescent="0.15">
      <c r="A161" s="24" t="s">
        <v>86</v>
      </c>
      <c r="B161" s="6">
        <v>2014</v>
      </c>
      <c r="C161" s="6">
        <v>11</v>
      </c>
      <c r="D161" s="6">
        <v>5</v>
      </c>
      <c r="E161" s="29">
        <f>D161/C161</f>
        <v>0.45454545454545453</v>
      </c>
      <c r="F161" s="6">
        <v>5</v>
      </c>
      <c r="G161" s="6">
        <v>0</v>
      </c>
      <c r="H161" s="6">
        <v>0</v>
      </c>
      <c r="I161" s="6">
        <v>0</v>
      </c>
      <c r="J161" s="6">
        <v>0</v>
      </c>
      <c r="K161" s="6">
        <v>3</v>
      </c>
      <c r="L161" s="7">
        <f>(G161*1.33+H161*1.67+I161*2)/D161</f>
        <v>0</v>
      </c>
      <c r="M161" s="8">
        <f>L161+E161</f>
        <v>0.45454545454545453</v>
      </c>
    </row>
    <row r="162" spans="1:13" ht="15" customHeight="1" x14ac:dyDescent="0.15">
      <c r="A162" s="24" t="s">
        <v>86</v>
      </c>
      <c r="B162" s="6">
        <v>2015</v>
      </c>
      <c r="C162" s="6">
        <v>11</v>
      </c>
      <c r="D162" s="6">
        <v>3</v>
      </c>
      <c r="E162" s="30">
        <f>D162/C162</f>
        <v>0.27272727272727271</v>
      </c>
      <c r="F162" s="6">
        <v>3</v>
      </c>
      <c r="G162" s="6">
        <v>0</v>
      </c>
      <c r="H162" s="6">
        <v>0</v>
      </c>
      <c r="I162" s="6">
        <v>0</v>
      </c>
      <c r="J162" s="6">
        <v>2</v>
      </c>
      <c r="K162" s="6">
        <v>1</v>
      </c>
      <c r="L162" s="9">
        <f>(G162*1.33+H162*1.67+I162*2)/D162</f>
        <v>0</v>
      </c>
      <c r="M162" s="10">
        <f>L162+E162</f>
        <v>0.27272727272727271</v>
      </c>
    </row>
    <row r="163" spans="1:13" ht="15" customHeight="1" x14ac:dyDescent="0.15">
      <c r="A163" s="24" t="s">
        <v>86</v>
      </c>
      <c r="B163" s="6">
        <v>2016</v>
      </c>
      <c r="C163" s="6">
        <v>39</v>
      </c>
      <c r="D163" s="6">
        <v>18</v>
      </c>
      <c r="E163" s="32">
        <f>D163/C163</f>
        <v>0.46153846153846156</v>
      </c>
      <c r="F163" s="6">
        <v>17</v>
      </c>
      <c r="G163" s="6">
        <v>1</v>
      </c>
      <c r="H163" s="6">
        <v>0</v>
      </c>
      <c r="I163" s="6">
        <v>0</v>
      </c>
      <c r="J163" s="6">
        <v>6</v>
      </c>
      <c r="K163" s="6">
        <v>10</v>
      </c>
      <c r="L163" s="11">
        <f>(G163*1.33+H163*1.67+I163*2)/D163</f>
        <v>7.3888888888888893E-2</v>
      </c>
      <c r="M163" s="12">
        <f>L163+E163</f>
        <v>0.53542735042735046</v>
      </c>
    </row>
    <row r="164" spans="1:13" ht="15" customHeight="1" x14ac:dyDescent="0.15">
      <c r="A164" s="24" t="s">
        <v>86</v>
      </c>
      <c r="B164" s="6">
        <v>2017</v>
      </c>
      <c r="C164" s="6">
        <f>'2017 - 2017 - Field of Dreamers'!C34</f>
        <v>63</v>
      </c>
      <c r="D164" s="6">
        <f>'2017 - 2017 - Field of Dreamers'!D34</f>
        <v>34</v>
      </c>
      <c r="E164" s="6">
        <f>'2017 - 2017 - Field of Dreamers'!E34</f>
        <v>0.53968253968253965</v>
      </c>
      <c r="F164" s="6">
        <f>'2017 - 2017 - Field of Dreamers'!F34</f>
        <v>32</v>
      </c>
      <c r="G164" s="6">
        <f>'2017 - 2017 - Field of Dreamers'!G34</f>
        <v>2</v>
      </c>
      <c r="H164" s="6">
        <f>'2017 - 2017 - Field of Dreamers'!H34</f>
        <v>0</v>
      </c>
      <c r="I164" s="6">
        <f>'2017 - 2017 - Field of Dreamers'!I34</f>
        <v>0</v>
      </c>
      <c r="J164" s="6">
        <f>'2017 - 2017 - Field of Dreamers'!J34</f>
        <v>18</v>
      </c>
      <c r="K164" s="6">
        <f>'2017 - 2017 - Field of Dreamers'!K34</f>
        <v>16</v>
      </c>
      <c r="L164" s="6">
        <f>'2017 - 2017 - Field of Dreamers'!L34</f>
        <v>7.8411764705882347E-2</v>
      </c>
      <c r="M164" s="6">
        <f>'2017 - 2017 - Field of Dreamers'!M34</f>
        <v>0.61809430438842194</v>
      </c>
    </row>
    <row r="165" spans="1:13" ht="15" customHeight="1" x14ac:dyDescent="0.15">
      <c r="A165" s="24" t="s">
        <v>86</v>
      </c>
      <c r="B165" s="6">
        <f>'2018 Field of Dreamers - 2018 -'!B23</f>
        <v>2018</v>
      </c>
      <c r="C165" s="6">
        <f>'2018 Field of Dreamers - 2018 -'!C23</f>
        <v>41</v>
      </c>
      <c r="D165" s="6">
        <f>'2018 Field of Dreamers - 2018 -'!D23</f>
        <v>26</v>
      </c>
      <c r="E165" s="6">
        <f>'2018 Field of Dreamers - 2018 -'!E23</f>
        <v>0.63414634146341464</v>
      </c>
      <c r="F165" s="6">
        <f>'2018 Field of Dreamers - 2018 -'!F23</f>
        <v>26</v>
      </c>
      <c r="G165" s="6">
        <f>'2018 Field of Dreamers - 2018 -'!G23</f>
        <v>0</v>
      </c>
      <c r="H165" s="6">
        <f>'2018 Field of Dreamers - 2018 -'!H23</f>
        <v>0</v>
      </c>
      <c r="I165" s="6">
        <f>'2018 Field of Dreamers - 2018 -'!I23</f>
        <v>0</v>
      </c>
      <c r="J165" s="6">
        <f>'2018 Field of Dreamers - 2018 -'!J23</f>
        <v>13</v>
      </c>
      <c r="K165" s="6">
        <f>'2018 Field of Dreamers - 2018 -'!K23</f>
        <v>7</v>
      </c>
      <c r="L165" s="6">
        <f>'2018 Field of Dreamers - 2018 -'!L23</f>
        <v>0</v>
      </c>
      <c r="M165" s="6">
        <f>'2018 Field of Dreamers - 2018 -'!M23</f>
        <v>0.63414634146341464</v>
      </c>
    </row>
    <row r="166" spans="1:13" ht="15" customHeight="1" x14ac:dyDescent="0.15">
      <c r="A166" s="24" t="s">
        <v>117</v>
      </c>
      <c r="B166" s="6">
        <v>2017</v>
      </c>
      <c r="C166" s="6">
        <f>'2017 - 2017 - Field of Dreamers'!C35</f>
        <v>35</v>
      </c>
      <c r="D166" s="6">
        <f>'2017 - 2017 - Field of Dreamers'!D35</f>
        <v>18</v>
      </c>
      <c r="E166" s="6">
        <f>'2017 - 2017 - Field of Dreamers'!E35</f>
        <v>0.51428571428571423</v>
      </c>
      <c r="F166" s="6">
        <f>'2017 - 2017 - Field of Dreamers'!F35</f>
        <v>18</v>
      </c>
      <c r="G166" s="6">
        <f>'2017 - 2017 - Field of Dreamers'!G35</f>
        <v>0</v>
      </c>
      <c r="H166" s="6">
        <f>'2017 - 2017 - Field of Dreamers'!H35</f>
        <v>0</v>
      </c>
      <c r="I166" s="6">
        <f>'2017 - 2017 - Field of Dreamers'!I35</f>
        <v>0</v>
      </c>
      <c r="J166" s="6">
        <f>'2017 - 2017 - Field of Dreamers'!J35</f>
        <v>6</v>
      </c>
      <c r="K166" s="6">
        <f>'2017 - 2017 - Field of Dreamers'!K35</f>
        <v>9</v>
      </c>
      <c r="L166" s="6">
        <f>'2017 - 2017 - Field of Dreamers'!L35</f>
        <v>0</v>
      </c>
      <c r="M166" s="6">
        <f>'2017 - 2017 - Field of Dreamers'!M35</f>
        <v>0.51428571428571423</v>
      </c>
    </row>
    <row r="167" spans="1:13" ht="15" customHeight="1" x14ac:dyDescent="0.15">
      <c r="A167" s="25" t="s">
        <v>32</v>
      </c>
      <c r="B167" s="6">
        <v>2007</v>
      </c>
      <c r="C167" s="6">
        <v>7</v>
      </c>
      <c r="D167" s="6">
        <v>4</v>
      </c>
      <c r="E167" s="104">
        <f>D167/C167</f>
        <v>0.5714285714285714</v>
      </c>
      <c r="F167" s="41">
        <v>4</v>
      </c>
      <c r="G167" s="6">
        <v>0</v>
      </c>
      <c r="H167" s="6">
        <v>0</v>
      </c>
      <c r="I167" s="6">
        <v>0</v>
      </c>
      <c r="J167" s="6">
        <v>1</v>
      </c>
      <c r="K167" s="6">
        <v>2</v>
      </c>
      <c r="L167" s="104">
        <f>(G167*1.33+H167*1.67+I167*2)/D167</f>
        <v>0</v>
      </c>
      <c r="M167" s="41">
        <f>L167+E167</f>
        <v>0.5714285714285714</v>
      </c>
    </row>
    <row r="168" spans="1:13" ht="15" customHeight="1" x14ac:dyDescent="0.15">
      <c r="A168" s="24" t="s">
        <v>150</v>
      </c>
      <c r="B168" s="6">
        <v>2017</v>
      </c>
      <c r="C168" s="6">
        <f>'2017 Field of Dreamers - 2017 -'!C74</f>
        <v>4</v>
      </c>
      <c r="D168" s="6">
        <f>'2017 Field of Dreamers - 2017 -'!D74</f>
        <v>4</v>
      </c>
      <c r="E168" s="6">
        <f>'2017 Field of Dreamers - 2017 -'!E74</f>
        <v>1</v>
      </c>
      <c r="F168" s="6">
        <f>'2017 Field of Dreamers - 2017 -'!F74</f>
        <v>1</v>
      </c>
      <c r="G168" s="6">
        <f>'2017 Field of Dreamers - 2017 -'!G74</f>
        <v>1</v>
      </c>
      <c r="H168" s="6">
        <f>'2017 Field of Dreamers - 2017 -'!H74</f>
        <v>2</v>
      </c>
      <c r="I168" s="6">
        <f>'2017 Field of Dreamers - 2017 -'!I74</f>
        <v>0</v>
      </c>
      <c r="J168" s="6">
        <f>'2017 Field of Dreamers - 2017 -'!J74</f>
        <v>5</v>
      </c>
      <c r="K168" s="6">
        <f>'2017 Field of Dreamers - 2017 -'!K74</f>
        <v>2</v>
      </c>
      <c r="L168" s="6">
        <f>'2017 Field of Dreamers - 2017 -'!L74</f>
        <v>1.16675</v>
      </c>
      <c r="M168" s="6">
        <f>'2017 Field of Dreamers - 2017 -'!M74</f>
        <v>2.16675</v>
      </c>
    </row>
    <row r="169" spans="1:13" ht="15" customHeight="1" x14ac:dyDescent="0.15">
      <c r="A169" s="24" t="s">
        <v>94</v>
      </c>
      <c r="B169" s="6">
        <v>2016</v>
      </c>
      <c r="C169" s="6">
        <v>5</v>
      </c>
      <c r="D169" s="6">
        <v>3</v>
      </c>
      <c r="E169" s="46">
        <f>D169/C169</f>
        <v>0.6</v>
      </c>
      <c r="F169" s="31">
        <v>3</v>
      </c>
      <c r="G169" s="6">
        <v>0</v>
      </c>
      <c r="H169" s="6">
        <v>0</v>
      </c>
      <c r="I169" s="6">
        <v>0</v>
      </c>
      <c r="J169" s="6">
        <v>0</v>
      </c>
      <c r="K169" s="6">
        <v>1</v>
      </c>
      <c r="L169" s="104">
        <f>(G169*1.33+H169*1.67+I169*2)/D169</f>
        <v>0</v>
      </c>
      <c r="M169" s="41">
        <f>L169+E169</f>
        <v>0.6</v>
      </c>
    </row>
    <row r="170" spans="1:13" ht="15" customHeight="1" x14ac:dyDescent="0.15">
      <c r="A170" s="24" t="s">
        <v>94</v>
      </c>
      <c r="B170" s="6">
        <v>2017</v>
      </c>
      <c r="C170" s="6">
        <f>'2017 Field of Dreamers - 2017 -'!C70</f>
        <v>21</v>
      </c>
      <c r="D170" s="6">
        <f>'2017 Field of Dreamers - 2017 -'!D70</f>
        <v>10</v>
      </c>
      <c r="E170" s="6">
        <f>'2017 Field of Dreamers - 2017 -'!E70</f>
        <v>0.47619047619047616</v>
      </c>
      <c r="F170" s="6">
        <f>'2017 Field of Dreamers - 2017 -'!F70</f>
        <v>9</v>
      </c>
      <c r="G170" s="6">
        <f>'2017 Field of Dreamers - 2017 -'!G70</f>
        <v>1</v>
      </c>
      <c r="H170" s="6">
        <f>'2017 Field of Dreamers - 2017 -'!H70</f>
        <v>0</v>
      </c>
      <c r="I170" s="6">
        <f>'2017 Field of Dreamers - 2017 -'!I70</f>
        <v>0</v>
      </c>
      <c r="J170" s="6">
        <f>'2017 Field of Dreamers - 2017 -'!J70</f>
        <v>2</v>
      </c>
      <c r="K170" s="6">
        <f>'2017 Field of Dreamers - 2017 -'!K70</f>
        <v>5</v>
      </c>
      <c r="L170" s="6">
        <f>'2017 Field of Dreamers - 2017 -'!L70</f>
        <v>0.1333</v>
      </c>
      <c r="M170" s="6">
        <f>'2017 Field of Dreamers - 2017 -'!M70</f>
        <v>0.60949047619047614</v>
      </c>
    </row>
    <row r="171" spans="1:13" ht="15" customHeight="1" x14ac:dyDescent="0.15">
      <c r="A171" s="25" t="s">
        <v>19</v>
      </c>
      <c r="B171" s="6">
        <v>2007</v>
      </c>
      <c r="C171" s="6">
        <v>53</v>
      </c>
      <c r="D171" s="6">
        <v>34</v>
      </c>
      <c r="E171" s="7">
        <f t="shared" ref="E171:E177" si="18">D171/C171</f>
        <v>0.64150943396226412</v>
      </c>
      <c r="F171" s="8">
        <v>24</v>
      </c>
      <c r="G171" s="6">
        <v>8</v>
      </c>
      <c r="H171" s="6">
        <v>2</v>
      </c>
      <c r="I171" s="6">
        <v>0</v>
      </c>
      <c r="J171" s="6">
        <v>16</v>
      </c>
      <c r="K171" s="6">
        <v>20</v>
      </c>
      <c r="L171" s="7">
        <f t="shared" ref="L171:L177" si="19">(G171*1.33+H171*1.67+I171*2)/D171</f>
        <v>0.41117647058823531</v>
      </c>
      <c r="M171" s="8">
        <f t="shared" ref="M171:M177" si="20">L171+E171</f>
        <v>1.0526859045504995</v>
      </c>
    </row>
    <row r="172" spans="1:13" ht="15" customHeight="1" x14ac:dyDescent="0.15">
      <c r="A172" s="24" t="s">
        <v>19</v>
      </c>
      <c r="B172" s="6">
        <v>2008</v>
      </c>
      <c r="C172" s="6">
        <v>13</v>
      </c>
      <c r="D172" s="6">
        <v>9</v>
      </c>
      <c r="E172" s="9">
        <f t="shared" si="18"/>
        <v>0.69230769230769229</v>
      </c>
      <c r="F172" s="10">
        <v>8</v>
      </c>
      <c r="G172" s="6">
        <v>0</v>
      </c>
      <c r="H172" s="6">
        <v>1</v>
      </c>
      <c r="I172" s="6">
        <v>0</v>
      </c>
      <c r="J172" s="6">
        <v>0</v>
      </c>
      <c r="K172" s="6">
        <v>6</v>
      </c>
      <c r="L172" s="9">
        <f t="shared" si="19"/>
        <v>0.18555555555555556</v>
      </c>
      <c r="M172" s="10">
        <f t="shared" si="20"/>
        <v>0.87786324786324788</v>
      </c>
    </row>
    <row r="173" spans="1:13" ht="15" customHeight="1" x14ac:dyDescent="0.15">
      <c r="A173" s="24" t="s">
        <v>56</v>
      </c>
      <c r="B173" s="6">
        <v>2011</v>
      </c>
      <c r="C173" s="6">
        <v>4</v>
      </c>
      <c r="D173" s="6">
        <v>0</v>
      </c>
      <c r="E173" s="30">
        <f t="shared" si="18"/>
        <v>0</v>
      </c>
      <c r="F173" s="103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26" t="e">
        <f t="shared" si="19"/>
        <v>#DIV/0!</v>
      </c>
      <c r="M173" s="27" t="e">
        <f t="shared" si="20"/>
        <v>#DIV/0!</v>
      </c>
    </row>
    <row r="174" spans="1:13" ht="15" customHeight="1" x14ac:dyDescent="0.15">
      <c r="A174" s="24" t="s">
        <v>47</v>
      </c>
      <c r="B174" s="6">
        <v>2009</v>
      </c>
      <c r="C174" s="6">
        <v>25</v>
      </c>
      <c r="D174" s="6">
        <v>6</v>
      </c>
      <c r="E174" s="30">
        <f t="shared" si="18"/>
        <v>0.24</v>
      </c>
      <c r="F174" s="31">
        <v>6</v>
      </c>
      <c r="G174" s="6">
        <v>0</v>
      </c>
      <c r="H174" s="6">
        <v>0</v>
      </c>
      <c r="I174" s="6">
        <v>0</v>
      </c>
      <c r="J174" s="6">
        <v>4</v>
      </c>
      <c r="K174" s="6">
        <v>4</v>
      </c>
      <c r="L174" s="9">
        <f t="shared" si="19"/>
        <v>0</v>
      </c>
      <c r="M174" s="10">
        <f t="shared" si="20"/>
        <v>0.24</v>
      </c>
    </row>
    <row r="175" spans="1:13" ht="15" customHeight="1" x14ac:dyDescent="0.15">
      <c r="A175" s="24" t="s">
        <v>47</v>
      </c>
      <c r="B175" s="6">
        <v>2010</v>
      </c>
      <c r="C175" s="6">
        <v>3</v>
      </c>
      <c r="D175" s="6">
        <v>2</v>
      </c>
      <c r="E175" s="30">
        <f t="shared" si="18"/>
        <v>0.66666666666666663</v>
      </c>
      <c r="F175" s="31">
        <v>2</v>
      </c>
      <c r="G175" s="6">
        <v>0</v>
      </c>
      <c r="H175" s="6">
        <v>0</v>
      </c>
      <c r="I175" s="6">
        <v>0</v>
      </c>
      <c r="J175" s="6">
        <v>1</v>
      </c>
      <c r="K175" s="6">
        <v>1</v>
      </c>
      <c r="L175" s="9">
        <f t="shared" si="19"/>
        <v>0</v>
      </c>
      <c r="M175" s="10">
        <f t="shared" si="20"/>
        <v>0.66666666666666663</v>
      </c>
    </row>
    <row r="176" spans="1:13" ht="15" customHeight="1" x14ac:dyDescent="0.15">
      <c r="A176" s="24" t="s">
        <v>47</v>
      </c>
      <c r="B176" s="6">
        <v>2012</v>
      </c>
      <c r="C176" s="6">
        <v>8</v>
      </c>
      <c r="D176" s="6">
        <v>2</v>
      </c>
      <c r="E176" s="30">
        <f t="shared" si="18"/>
        <v>0.25</v>
      </c>
      <c r="F176" s="31">
        <v>0</v>
      </c>
      <c r="G176" s="6">
        <v>2</v>
      </c>
      <c r="H176" s="6">
        <v>0</v>
      </c>
      <c r="I176" s="6">
        <v>0</v>
      </c>
      <c r="J176" s="6">
        <v>1</v>
      </c>
      <c r="K176" s="6">
        <v>0</v>
      </c>
      <c r="L176" s="9">
        <f t="shared" si="19"/>
        <v>1.33</v>
      </c>
      <c r="M176" s="10">
        <f t="shared" si="20"/>
        <v>1.58</v>
      </c>
    </row>
    <row r="177" spans="1:13" ht="15" customHeight="1" x14ac:dyDescent="0.15">
      <c r="A177" s="24" t="s">
        <v>47</v>
      </c>
      <c r="B177" s="6">
        <v>2016</v>
      </c>
      <c r="C177" s="6">
        <v>8</v>
      </c>
      <c r="D177" s="6">
        <v>3</v>
      </c>
      <c r="E177" s="32">
        <f t="shared" si="18"/>
        <v>0.375</v>
      </c>
      <c r="F177" s="31">
        <v>3</v>
      </c>
      <c r="G177" s="6">
        <v>0</v>
      </c>
      <c r="H177" s="6">
        <v>0</v>
      </c>
      <c r="I177" s="6">
        <v>0</v>
      </c>
      <c r="J177" s="6">
        <v>1</v>
      </c>
      <c r="K177" s="6">
        <v>1</v>
      </c>
      <c r="L177" s="11">
        <f t="shared" si="19"/>
        <v>0</v>
      </c>
      <c r="M177" s="12">
        <f t="shared" si="20"/>
        <v>0.375</v>
      </c>
    </row>
    <row r="178" spans="1:13" ht="15" customHeight="1" x14ac:dyDescent="0.15">
      <c r="A178" s="24" t="s">
        <v>47</v>
      </c>
      <c r="B178" s="6">
        <v>2017</v>
      </c>
      <c r="C178" s="6">
        <f>'2017 - 2017 - Field of Dreamers'!C37</f>
        <v>53</v>
      </c>
      <c r="D178" s="6">
        <f>'2017 - 2017 - Field of Dreamers'!D37</f>
        <v>26</v>
      </c>
      <c r="E178" s="6">
        <f>'2017 - 2017 - Field of Dreamers'!E37</f>
        <v>0.49056603773584906</v>
      </c>
      <c r="F178" s="6">
        <f>'2017 - 2017 - Field of Dreamers'!F37</f>
        <v>25</v>
      </c>
      <c r="G178" s="6">
        <f>'2017 - 2017 - Field of Dreamers'!G37</f>
        <v>1</v>
      </c>
      <c r="H178" s="6">
        <f>'2017 - 2017 - Field of Dreamers'!H37</f>
        <v>0</v>
      </c>
      <c r="I178" s="6">
        <f>'2017 - 2017 - Field of Dreamers'!I37</f>
        <v>0</v>
      </c>
      <c r="J178" s="6">
        <f>'2017 - 2017 - Field of Dreamers'!J37</f>
        <v>12</v>
      </c>
      <c r="K178" s="6">
        <f>'2017 - 2017 - Field of Dreamers'!K37</f>
        <v>17</v>
      </c>
      <c r="L178" s="6">
        <f>'2017 - 2017 - Field of Dreamers'!L37</f>
        <v>5.1269230769230768E-2</v>
      </c>
      <c r="M178" s="6">
        <f>'2017 - 2017 - Field of Dreamers'!M37</f>
        <v>0.54183526850507979</v>
      </c>
    </row>
    <row r="179" spans="1:13" ht="15" customHeight="1" x14ac:dyDescent="0.15">
      <c r="A179" s="24" t="s">
        <v>47</v>
      </c>
      <c r="B179" s="6">
        <f>'2018 Field of Dreamers - 2018 -'!B11</f>
        <v>2018</v>
      </c>
      <c r="C179" s="6">
        <f>'2018 Field of Dreamers - 2018 -'!C11</f>
        <v>30</v>
      </c>
      <c r="D179" s="6">
        <f>'2018 Field of Dreamers - 2018 -'!D11</f>
        <v>23</v>
      </c>
      <c r="E179" s="99">
        <f>'2018 Field of Dreamers - 2018 -'!E11</f>
        <v>0.76666666666666672</v>
      </c>
      <c r="F179" s="6">
        <f>'2018 Field of Dreamers - 2018 -'!F11</f>
        <v>16</v>
      </c>
      <c r="G179" s="6">
        <f>'2018 Field of Dreamers - 2018 -'!G11</f>
        <v>4</v>
      </c>
      <c r="H179" s="6">
        <f>'2018 Field of Dreamers - 2018 -'!H11</f>
        <v>2</v>
      </c>
      <c r="I179" s="6">
        <f>'2018 Field of Dreamers - 2018 -'!I11</f>
        <v>1</v>
      </c>
      <c r="J179" s="6">
        <f>'2018 Field of Dreamers - 2018 -'!J11</f>
        <v>15</v>
      </c>
      <c r="K179" s="6">
        <f>'2018 Field of Dreamers - 2018 -'!K11</f>
        <v>12</v>
      </c>
      <c r="L179" s="100">
        <f>'2018 Field of Dreamers - 2018 -'!L11</f>
        <v>0.4637391304347826</v>
      </c>
      <c r="M179" s="8">
        <f>'2018 Field of Dreamers - 2018 -'!M11</f>
        <v>1.2304057971014493</v>
      </c>
    </row>
    <row r="180" spans="1:13" ht="15" customHeight="1" x14ac:dyDescent="0.15">
      <c r="A180" s="24" t="s">
        <v>65</v>
      </c>
      <c r="B180" s="6">
        <v>2013</v>
      </c>
      <c r="C180" s="6">
        <v>24</v>
      </c>
      <c r="D180" s="6">
        <v>16</v>
      </c>
      <c r="E180" s="30">
        <f>D180/C180</f>
        <v>0.66666666666666663</v>
      </c>
      <c r="F180" s="31">
        <v>15</v>
      </c>
      <c r="G180" s="6">
        <v>1</v>
      </c>
      <c r="H180" s="6">
        <v>0</v>
      </c>
      <c r="I180" s="6">
        <v>0</v>
      </c>
      <c r="J180" s="6">
        <v>9</v>
      </c>
      <c r="K180" s="6">
        <v>4</v>
      </c>
      <c r="L180" s="9">
        <f>(G180*1.33+H180*1.67+I180*2)/D180</f>
        <v>8.3125000000000004E-2</v>
      </c>
      <c r="M180" s="10">
        <f>L180+E180</f>
        <v>0.74979166666666663</v>
      </c>
    </row>
    <row r="181" spans="1:13" ht="15" customHeight="1" x14ac:dyDescent="0.15">
      <c r="A181" s="24" t="s">
        <v>65</v>
      </c>
      <c r="B181" s="6">
        <v>2014</v>
      </c>
      <c r="C181" s="6">
        <v>31</v>
      </c>
      <c r="D181" s="6">
        <v>14</v>
      </c>
      <c r="E181" s="30">
        <f>D181/C181</f>
        <v>0.45161290322580644</v>
      </c>
      <c r="F181" s="31">
        <v>10</v>
      </c>
      <c r="G181" s="6">
        <v>4</v>
      </c>
      <c r="H181" s="6">
        <v>0</v>
      </c>
      <c r="I181" s="6">
        <v>0</v>
      </c>
      <c r="J181" s="6">
        <v>8</v>
      </c>
      <c r="K181" s="6">
        <v>4</v>
      </c>
      <c r="L181" s="9">
        <f>(G181*1.33+H181*1.67+I181*2)/D181</f>
        <v>0.38</v>
      </c>
      <c r="M181" s="10">
        <f>L181+E181</f>
        <v>0.83161290322580639</v>
      </c>
    </row>
    <row r="182" spans="1:13" ht="15" customHeight="1" x14ac:dyDescent="0.15">
      <c r="A182" s="24" t="s">
        <v>65</v>
      </c>
      <c r="B182" s="6">
        <v>2016</v>
      </c>
      <c r="C182" s="6">
        <v>15</v>
      </c>
      <c r="D182" s="6">
        <v>12</v>
      </c>
      <c r="E182" s="32">
        <f>D182/C182</f>
        <v>0.8</v>
      </c>
      <c r="F182" s="31">
        <v>12</v>
      </c>
      <c r="G182" s="6">
        <v>0</v>
      </c>
      <c r="H182" s="6">
        <v>0</v>
      </c>
      <c r="I182" s="6">
        <v>0</v>
      </c>
      <c r="J182" s="6">
        <v>4</v>
      </c>
      <c r="K182" s="6">
        <v>6</v>
      </c>
      <c r="L182" s="11">
        <f>(G182*1.33+H182*1.67+I182*2)/D182</f>
        <v>0</v>
      </c>
      <c r="M182" s="12">
        <f>L182+E182</f>
        <v>0.8</v>
      </c>
    </row>
    <row r="183" spans="1:13" ht="15" customHeight="1" x14ac:dyDescent="0.15">
      <c r="A183" s="24" t="s">
        <v>65</v>
      </c>
      <c r="B183" s="6">
        <v>2017</v>
      </c>
      <c r="C183" s="6">
        <f>'2017 - 2017 - Field of Dreamers'!C38</f>
        <v>60</v>
      </c>
      <c r="D183" s="6">
        <f>'2017 - 2017 - Field of Dreamers'!D38</f>
        <v>29</v>
      </c>
      <c r="E183" s="6">
        <f>'2017 - 2017 - Field of Dreamers'!E38</f>
        <v>0.48333333333333334</v>
      </c>
      <c r="F183" s="6">
        <f>'2017 - 2017 - Field of Dreamers'!F38</f>
        <v>28</v>
      </c>
      <c r="G183" s="6">
        <f>'2017 - 2017 - Field of Dreamers'!G38</f>
        <v>1</v>
      </c>
      <c r="H183" s="6">
        <f>'2017 - 2017 - Field of Dreamers'!H38</f>
        <v>0</v>
      </c>
      <c r="I183" s="6">
        <f>'2017 - 2017 - Field of Dreamers'!I38</f>
        <v>0</v>
      </c>
      <c r="J183" s="6">
        <f>'2017 - 2017 - Field of Dreamers'!J38</f>
        <v>19</v>
      </c>
      <c r="K183" s="6">
        <f>'2017 - 2017 - Field of Dreamers'!K38</f>
        <v>18</v>
      </c>
      <c r="L183" s="6">
        <f>'2017 - 2017 - Field of Dreamers'!L38</f>
        <v>4.596551724137931E-2</v>
      </c>
      <c r="M183" s="6">
        <f>'2017 - 2017 - Field of Dreamers'!M38</f>
        <v>0.5292988505747126</v>
      </c>
    </row>
    <row r="184" spans="1:13" ht="15" customHeight="1" x14ac:dyDescent="0.15">
      <c r="A184" s="24" t="s">
        <v>65</v>
      </c>
      <c r="B184" s="6">
        <f>'2018 Field of Dreamers - 2018 -'!B36</f>
        <v>2018</v>
      </c>
      <c r="C184" s="6">
        <f>'2018 Field of Dreamers - 2018 -'!C36</f>
        <v>42</v>
      </c>
      <c r="D184" s="6">
        <f>'2018 Field of Dreamers - 2018 -'!D36</f>
        <v>23</v>
      </c>
      <c r="E184" s="6">
        <f>'2018 Field of Dreamers - 2018 -'!E36</f>
        <v>0.54761904761904767</v>
      </c>
      <c r="F184" s="6">
        <f>'2018 Field of Dreamers - 2018 -'!F36</f>
        <v>21</v>
      </c>
      <c r="G184" s="6">
        <f>'2018 Field of Dreamers - 2018 -'!G36</f>
        <v>2</v>
      </c>
      <c r="H184" s="6">
        <f>'2018 Field of Dreamers - 2018 -'!H36</f>
        <v>0</v>
      </c>
      <c r="I184" s="6">
        <f>'2018 Field of Dreamers - 2018 -'!I36</f>
        <v>0</v>
      </c>
      <c r="J184" s="6">
        <f>'2018 Field of Dreamers - 2018 -'!J36</f>
        <v>12</v>
      </c>
      <c r="K184" s="6">
        <f>'2018 Field of Dreamers - 2018 -'!K36</f>
        <v>13</v>
      </c>
      <c r="L184" s="6">
        <f>'2018 Field of Dreamers - 2018 -'!L36</f>
        <v>0.11591304347826087</v>
      </c>
      <c r="M184" s="6">
        <f>'2018 Field of Dreamers - 2018 -'!M36</f>
        <v>0.6635320910973086</v>
      </c>
    </row>
    <row r="185" spans="1:13" ht="15" customHeight="1" x14ac:dyDescent="0.15">
      <c r="A185" s="24" t="s">
        <v>127</v>
      </c>
      <c r="B185" s="6">
        <v>2017</v>
      </c>
      <c r="C185" s="6">
        <f>'2017 - 2017 - Field of Dreamers'!C39</f>
        <v>63</v>
      </c>
      <c r="D185" s="6">
        <f>'2017 - 2017 - Field of Dreamers'!D39</f>
        <v>37</v>
      </c>
      <c r="E185" s="6">
        <f>'2017 - 2017 - Field of Dreamers'!E39</f>
        <v>0.58730158730158732</v>
      </c>
      <c r="F185" s="6">
        <f>'2017 - 2017 - Field of Dreamers'!F39</f>
        <v>34</v>
      </c>
      <c r="G185" s="6">
        <f>'2017 - 2017 - Field of Dreamers'!G39</f>
        <v>2</v>
      </c>
      <c r="H185" s="6">
        <f>'2017 - 2017 - Field of Dreamers'!H39</f>
        <v>1</v>
      </c>
      <c r="I185" s="6">
        <f>'2017 - 2017 - Field of Dreamers'!I39</f>
        <v>0</v>
      </c>
      <c r="J185" s="6">
        <f>'2017 - 2017 - Field of Dreamers'!J39</f>
        <v>21</v>
      </c>
      <c r="K185" s="6">
        <f>'2017 - 2017 - Field of Dreamers'!K39</f>
        <v>18</v>
      </c>
      <c r="L185" s="6">
        <f>'2017 - 2017 - Field of Dreamers'!L39</f>
        <v>0.11710810810810811</v>
      </c>
      <c r="M185" s="6">
        <f>'2017 - 2017 - Field of Dreamers'!M39</f>
        <v>0.70440969540969545</v>
      </c>
    </row>
    <row r="186" spans="1:13" ht="15" customHeight="1" x14ac:dyDescent="0.15">
      <c r="A186" s="24" t="s">
        <v>127</v>
      </c>
      <c r="B186" s="6">
        <f>'2018 Field of Dreamers - 2018 -'!B43</f>
        <v>2018</v>
      </c>
      <c r="C186" s="6">
        <f>'2018 Field of Dreamers - 2018 -'!C43</f>
        <v>21</v>
      </c>
      <c r="D186" s="6">
        <f>'2018 Field of Dreamers - 2018 -'!D43</f>
        <v>15</v>
      </c>
      <c r="E186" s="6">
        <f>'2018 Field of Dreamers - 2018 -'!E43</f>
        <v>0.7142857142857143</v>
      </c>
      <c r="F186" s="6">
        <f>'2018 Field of Dreamers - 2018 -'!F43</f>
        <v>10</v>
      </c>
      <c r="G186" s="6">
        <f>'2018 Field of Dreamers - 2018 -'!G43</f>
        <v>5</v>
      </c>
      <c r="H186" s="6">
        <f>'2018 Field of Dreamers - 2018 -'!H43</f>
        <v>0</v>
      </c>
      <c r="I186" s="6">
        <f>'2018 Field of Dreamers - 2018 -'!I43</f>
        <v>0</v>
      </c>
      <c r="J186" s="6">
        <f>'2018 Field of Dreamers - 2018 -'!J43</f>
        <v>9</v>
      </c>
      <c r="K186" s="6">
        <f>'2018 Field of Dreamers - 2018 -'!K43</f>
        <v>9</v>
      </c>
      <c r="L186" s="6">
        <f>'2018 Field of Dreamers - 2018 -'!L43</f>
        <v>0.44433333333333336</v>
      </c>
      <c r="M186" s="6">
        <f>'2018 Field of Dreamers - 2018 -'!M43</f>
        <v>1.1586190476190477</v>
      </c>
    </row>
    <row r="187" spans="1:13" ht="15" customHeight="1" x14ac:dyDescent="0.15">
      <c r="A187" s="24" t="s">
        <v>125</v>
      </c>
      <c r="B187" s="6">
        <v>2017</v>
      </c>
      <c r="C187" s="6">
        <f>'2017 - 2017 - Field of Dreamers'!C40</f>
        <v>47</v>
      </c>
      <c r="D187" s="6">
        <f>'2017 - 2017 - Field of Dreamers'!D40</f>
        <v>32</v>
      </c>
      <c r="E187" s="6">
        <f>'2017 - 2017 - Field of Dreamers'!E40</f>
        <v>0.68085106382978722</v>
      </c>
      <c r="F187" s="6">
        <f>'2017 - 2017 - Field of Dreamers'!F40</f>
        <v>20</v>
      </c>
      <c r="G187" s="6">
        <f>'2017 - 2017 - Field of Dreamers'!G40</f>
        <v>7</v>
      </c>
      <c r="H187" s="6">
        <f>'2017 - 2017 - Field of Dreamers'!H40</f>
        <v>2</v>
      </c>
      <c r="I187" s="6">
        <f>'2017 - 2017 - Field of Dreamers'!I40</f>
        <v>3</v>
      </c>
      <c r="J187" s="6">
        <f>'2017 - 2017 - Field of Dreamers'!J40</f>
        <v>14</v>
      </c>
      <c r="K187" s="6">
        <f>'2017 - 2017 - Field of Dreamers'!K40</f>
        <v>18</v>
      </c>
      <c r="L187" s="6">
        <f>'2017 - 2017 - Field of Dreamers'!L40</f>
        <v>0.58328124999999997</v>
      </c>
      <c r="M187" s="6">
        <f>'2017 - 2017 - Field of Dreamers'!M40</f>
        <v>1.2641323138297871</v>
      </c>
    </row>
    <row r="188" spans="1:13" ht="15" customHeight="1" x14ac:dyDescent="0.15">
      <c r="A188" s="24" t="s">
        <v>125</v>
      </c>
      <c r="B188" s="6">
        <f>'2018 Field of Dreamers - 2018 -'!B60</f>
        <v>2018</v>
      </c>
      <c r="C188" s="40">
        <f>'2018 Field of Dreamers - 2018 -'!C60</f>
        <v>38</v>
      </c>
      <c r="D188" s="41">
        <f>'2018 Field of Dreamers - 2018 -'!D60</f>
        <v>27</v>
      </c>
      <c r="E188" s="99">
        <f>'2018 Field of Dreamers - 2018 -'!E60</f>
        <v>0.71052631578947367</v>
      </c>
      <c r="F188" s="40">
        <f>'2018 Field of Dreamers - 2018 -'!F60</f>
        <v>26</v>
      </c>
      <c r="G188" s="43">
        <f>'2018 Field of Dreamers - 2018 -'!G60</f>
        <v>1</v>
      </c>
      <c r="H188" s="43">
        <f>'2018 Field of Dreamers - 2018 -'!H60</f>
        <v>0</v>
      </c>
      <c r="I188" s="43">
        <f>'2018 Field of Dreamers - 2018 -'!I60</f>
        <v>0</v>
      </c>
      <c r="J188" s="43">
        <f>'2018 Field of Dreamers - 2018 -'!J60</f>
        <v>12</v>
      </c>
      <c r="K188" s="41">
        <f>'2018 Field of Dreamers - 2018 -'!K60</f>
        <v>13</v>
      </c>
      <c r="L188" s="100">
        <f>'2018 Field of Dreamers - 2018 -'!L60</f>
        <v>0</v>
      </c>
      <c r="M188" s="8">
        <f>'2018 Field of Dreamers - 2018 -'!M60</f>
        <v>0.71052631578947367</v>
      </c>
    </row>
    <row r="189" spans="1:13" ht="15" customHeight="1" x14ac:dyDescent="0.15">
      <c r="A189" s="24" t="s">
        <v>67</v>
      </c>
      <c r="B189" s="6">
        <v>2013</v>
      </c>
      <c r="C189" s="6">
        <v>17</v>
      </c>
      <c r="D189" s="6">
        <v>9</v>
      </c>
      <c r="E189" s="30">
        <f>D189/C189</f>
        <v>0.52941176470588236</v>
      </c>
      <c r="F189" s="31">
        <v>7</v>
      </c>
      <c r="G189" s="6">
        <v>2</v>
      </c>
      <c r="H189" s="6">
        <v>0</v>
      </c>
      <c r="I189" s="6">
        <v>0</v>
      </c>
      <c r="J189" s="6">
        <v>6</v>
      </c>
      <c r="K189" s="6">
        <v>7</v>
      </c>
      <c r="L189" s="9">
        <f>(G189*1.33+H189*1.67+I189*2)/D189</f>
        <v>0.29555555555555557</v>
      </c>
      <c r="M189" s="10">
        <f>L189+E189</f>
        <v>0.82496732026143793</v>
      </c>
    </row>
    <row r="190" spans="1:13" ht="15" customHeight="1" x14ac:dyDescent="0.15">
      <c r="A190" s="24" t="s">
        <v>67</v>
      </c>
      <c r="B190" s="6">
        <v>2014</v>
      </c>
      <c r="C190" s="6">
        <v>18</v>
      </c>
      <c r="D190" s="6">
        <v>9</v>
      </c>
      <c r="E190" s="30">
        <f>D190/C190</f>
        <v>0.5</v>
      </c>
      <c r="F190" s="31">
        <v>8</v>
      </c>
      <c r="G190" s="6">
        <v>1</v>
      </c>
      <c r="H190" s="6">
        <v>0</v>
      </c>
      <c r="I190" s="6">
        <v>0</v>
      </c>
      <c r="J190" s="6">
        <v>2</v>
      </c>
      <c r="K190" s="6">
        <v>2</v>
      </c>
      <c r="L190" s="9">
        <f>(G190*1.33+H190*1.67+I190*2)/D190</f>
        <v>0.14777777777777779</v>
      </c>
      <c r="M190" s="10">
        <f>L190+E190</f>
        <v>0.64777777777777779</v>
      </c>
    </row>
    <row r="191" spans="1:13" ht="15" customHeight="1" x14ac:dyDescent="0.15">
      <c r="A191" s="24" t="s">
        <v>67</v>
      </c>
      <c r="B191" s="6">
        <v>2015</v>
      </c>
      <c r="C191" s="40">
        <v>18</v>
      </c>
      <c r="D191" s="41">
        <v>10</v>
      </c>
      <c r="E191" s="32">
        <f>D191/C191</f>
        <v>0.55555555555555558</v>
      </c>
      <c r="F191" s="42">
        <v>10</v>
      </c>
      <c r="G191" s="43">
        <v>0</v>
      </c>
      <c r="H191" s="43">
        <v>0</v>
      </c>
      <c r="I191" s="43">
        <v>0</v>
      </c>
      <c r="J191" s="43">
        <v>5</v>
      </c>
      <c r="K191" s="41">
        <v>3</v>
      </c>
      <c r="L191" s="11">
        <f>(G191*1.33+H191*1.67+I191*2)/D191</f>
        <v>0</v>
      </c>
      <c r="M191" s="12">
        <f>L191+E191</f>
        <v>0.55555555555555558</v>
      </c>
    </row>
    <row r="192" spans="1:13" ht="15" customHeight="1" x14ac:dyDescent="0.15">
      <c r="A192" s="24" t="s">
        <v>67</v>
      </c>
      <c r="B192" s="6">
        <v>2017</v>
      </c>
      <c r="C192" s="6">
        <f>'2017 - 2017 - Field of Dreamers'!C41</f>
        <v>56</v>
      </c>
      <c r="D192" s="6">
        <f>'2017 - 2017 - Field of Dreamers'!D41</f>
        <v>35</v>
      </c>
      <c r="E192" s="6">
        <f>'2017 - 2017 - Field of Dreamers'!E41</f>
        <v>0.625</v>
      </c>
      <c r="F192" s="6">
        <f>'2017 - 2017 - Field of Dreamers'!F41</f>
        <v>29</v>
      </c>
      <c r="G192" s="6">
        <f>'2017 - 2017 - Field of Dreamers'!G41</f>
        <v>5</v>
      </c>
      <c r="H192" s="6">
        <f>'2017 - 2017 - Field of Dreamers'!H41</f>
        <v>1</v>
      </c>
      <c r="I192" s="6">
        <f>'2017 - 2017 - Field of Dreamers'!I41</f>
        <v>0</v>
      </c>
      <c r="J192" s="6">
        <f>'2017 - 2017 - Field of Dreamers'!J41</f>
        <v>9</v>
      </c>
      <c r="K192" s="6">
        <f>'2017 - 2017 - Field of Dreamers'!K41</f>
        <v>20</v>
      </c>
      <c r="L192" s="6">
        <f>'2017 - 2017 - Field of Dreamers'!L41</f>
        <v>0.23805714285714288</v>
      </c>
      <c r="M192" s="6">
        <f>'2017 - 2017 - Field of Dreamers'!M41</f>
        <v>0.86305714285714286</v>
      </c>
    </row>
    <row r="193" spans="1:13" ht="15" customHeight="1" x14ac:dyDescent="0.15">
      <c r="A193" s="24" t="s">
        <v>67</v>
      </c>
      <c r="B193" s="6">
        <f>'2018 Field of Dreamers - 2018 -'!B22</f>
        <v>2018</v>
      </c>
      <c r="C193" s="6">
        <f>'2018 Field of Dreamers - 2018 -'!C22</f>
        <v>21</v>
      </c>
      <c r="D193" s="6">
        <f>'2018 Field of Dreamers - 2018 -'!D22</f>
        <v>10</v>
      </c>
      <c r="E193" s="99">
        <f>'2018 Field of Dreamers - 2018 -'!E22</f>
        <v>0.47619047619047616</v>
      </c>
      <c r="F193" s="99">
        <f>'2018 Field of Dreamers - 2018 -'!F22</f>
        <v>9</v>
      </c>
      <c r="G193" s="6">
        <f>'2018 Field of Dreamers - 2018 -'!G22</f>
        <v>1</v>
      </c>
      <c r="H193" s="6">
        <f>'2018 Field of Dreamers - 2018 -'!H22</f>
        <v>0</v>
      </c>
      <c r="I193" s="6">
        <f>'2018 Field of Dreamers - 2018 -'!I22</f>
        <v>0</v>
      </c>
      <c r="J193" s="6">
        <f>'2018 Field of Dreamers - 2018 -'!J22</f>
        <v>6</v>
      </c>
      <c r="K193" s="6">
        <f>'2018 Field of Dreamers - 2018 -'!K22</f>
        <v>8</v>
      </c>
      <c r="L193" s="100">
        <f>'2018 Field of Dreamers - 2018 -'!L22</f>
        <v>0.1333</v>
      </c>
      <c r="M193" s="8">
        <f>'2018 Field of Dreamers - 2018 -'!M22</f>
        <v>0.60949047619047614</v>
      </c>
    </row>
    <row r="194" spans="1:13" ht="15" customHeight="1" x14ac:dyDescent="0.15">
      <c r="A194" s="25" t="s">
        <v>29</v>
      </c>
      <c r="B194" s="6">
        <v>2007</v>
      </c>
      <c r="C194" s="6">
        <v>50</v>
      </c>
      <c r="D194" s="6">
        <v>26</v>
      </c>
      <c r="E194" s="9">
        <f t="shared" ref="E194:E199" si="21">D194/C194</f>
        <v>0.52</v>
      </c>
      <c r="F194" s="10">
        <v>23</v>
      </c>
      <c r="G194" s="6">
        <v>3</v>
      </c>
      <c r="H194" s="6">
        <v>0</v>
      </c>
      <c r="I194" s="6">
        <v>0</v>
      </c>
      <c r="J194" s="6">
        <v>12</v>
      </c>
      <c r="K194" s="6">
        <v>14</v>
      </c>
      <c r="L194" s="9">
        <f t="shared" ref="L194:L199" si="22">(G194*1.33+H194*1.67+I194*2)/D194</f>
        <v>0.15346153846153848</v>
      </c>
      <c r="M194" s="10">
        <f t="shared" ref="M194:M199" si="23">L194+E194</f>
        <v>0.67346153846153856</v>
      </c>
    </row>
    <row r="195" spans="1:13" ht="15" customHeight="1" x14ac:dyDescent="0.15">
      <c r="A195" s="24" t="s">
        <v>29</v>
      </c>
      <c r="B195" s="6">
        <v>2008</v>
      </c>
      <c r="C195" s="6">
        <v>19</v>
      </c>
      <c r="D195" s="6">
        <v>5</v>
      </c>
      <c r="E195" s="9">
        <f t="shared" si="21"/>
        <v>0.26315789473684209</v>
      </c>
      <c r="F195" s="10">
        <v>4</v>
      </c>
      <c r="G195" s="6">
        <v>1</v>
      </c>
      <c r="H195" s="6">
        <v>0</v>
      </c>
      <c r="I195" s="6">
        <v>0</v>
      </c>
      <c r="J195" s="6">
        <v>0</v>
      </c>
      <c r="K195" s="6">
        <v>1</v>
      </c>
      <c r="L195" s="9">
        <f t="shared" si="22"/>
        <v>0.26600000000000001</v>
      </c>
      <c r="M195" s="10">
        <f t="shared" si="23"/>
        <v>0.52915789473684205</v>
      </c>
    </row>
    <row r="196" spans="1:13" ht="15" customHeight="1" x14ac:dyDescent="0.15">
      <c r="A196" s="24" t="s">
        <v>29</v>
      </c>
      <c r="B196" s="6">
        <v>2009</v>
      </c>
      <c r="C196" s="6">
        <v>28</v>
      </c>
      <c r="D196" s="6">
        <v>9</v>
      </c>
      <c r="E196" s="30">
        <f t="shared" si="21"/>
        <v>0.32142857142857145</v>
      </c>
      <c r="F196" s="103">
        <v>6</v>
      </c>
      <c r="G196" s="6">
        <v>3</v>
      </c>
      <c r="H196" s="6">
        <v>0</v>
      </c>
      <c r="I196" s="6">
        <v>0</v>
      </c>
      <c r="J196" s="6">
        <v>5</v>
      </c>
      <c r="K196" s="6">
        <v>5</v>
      </c>
      <c r="L196" s="9">
        <f t="shared" si="22"/>
        <v>0.44333333333333336</v>
      </c>
      <c r="M196" s="10">
        <f t="shared" si="23"/>
        <v>0.76476190476190475</v>
      </c>
    </row>
    <row r="197" spans="1:13" ht="15" customHeight="1" x14ac:dyDescent="0.15">
      <c r="A197" s="24" t="s">
        <v>29</v>
      </c>
      <c r="B197" s="6">
        <v>2010</v>
      </c>
      <c r="C197" s="6">
        <v>7</v>
      </c>
      <c r="D197" s="6">
        <v>1</v>
      </c>
      <c r="E197" s="30">
        <f t="shared" si="21"/>
        <v>0.14285714285714285</v>
      </c>
      <c r="F197" s="105">
        <v>0</v>
      </c>
      <c r="G197" s="6">
        <v>1</v>
      </c>
      <c r="H197" s="6">
        <v>0</v>
      </c>
      <c r="I197" s="6">
        <v>0</v>
      </c>
      <c r="J197" s="6">
        <v>1</v>
      </c>
      <c r="K197" s="6">
        <v>0</v>
      </c>
      <c r="L197" s="9">
        <f t="shared" si="22"/>
        <v>1.33</v>
      </c>
      <c r="M197" s="10">
        <f t="shared" si="23"/>
        <v>1.4728571428571429</v>
      </c>
    </row>
    <row r="198" spans="1:13" ht="15" customHeight="1" x14ac:dyDescent="0.15">
      <c r="A198" s="25" t="s">
        <v>22</v>
      </c>
      <c r="B198" s="6">
        <v>2007</v>
      </c>
      <c r="C198" s="6">
        <v>47</v>
      </c>
      <c r="D198" s="6">
        <v>34</v>
      </c>
      <c r="E198" s="9">
        <f t="shared" si="21"/>
        <v>0.72340425531914898</v>
      </c>
      <c r="F198" s="10">
        <v>28</v>
      </c>
      <c r="G198" s="6">
        <v>4</v>
      </c>
      <c r="H198" s="6">
        <v>0</v>
      </c>
      <c r="I198" s="6">
        <v>2</v>
      </c>
      <c r="J198" s="6">
        <v>20</v>
      </c>
      <c r="K198" s="6">
        <v>16</v>
      </c>
      <c r="L198" s="9">
        <f t="shared" si="22"/>
        <v>0.27411764705882352</v>
      </c>
      <c r="M198" s="10">
        <f t="shared" si="23"/>
        <v>0.99752190237797245</v>
      </c>
    </row>
    <row r="199" spans="1:13" ht="15" customHeight="1" x14ac:dyDescent="0.15">
      <c r="A199" s="24" t="s">
        <v>92</v>
      </c>
      <c r="B199" s="6">
        <v>2016</v>
      </c>
      <c r="C199" s="6">
        <v>9</v>
      </c>
      <c r="D199" s="6">
        <v>6</v>
      </c>
      <c r="E199" s="32">
        <f t="shared" si="21"/>
        <v>0.66666666666666663</v>
      </c>
      <c r="F199" s="103">
        <v>2</v>
      </c>
      <c r="G199" s="6">
        <v>3</v>
      </c>
      <c r="H199" s="6">
        <v>0</v>
      </c>
      <c r="I199" s="6">
        <v>1</v>
      </c>
      <c r="J199" s="6">
        <v>6</v>
      </c>
      <c r="K199" s="6">
        <v>4</v>
      </c>
      <c r="L199" s="11">
        <f t="shared" si="22"/>
        <v>0.99833333333333341</v>
      </c>
      <c r="M199" s="12">
        <f t="shared" si="23"/>
        <v>1.665</v>
      </c>
    </row>
    <row r="200" spans="1:13" ht="15" customHeight="1" x14ac:dyDescent="0.15">
      <c r="A200" s="24" t="s">
        <v>92</v>
      </c>
      <c r="B200" s="6">
        <v>2017</v>
      </c>
      <c r="C200" s="6">
        <f>'2017 - 2017 - Field of Dreamers'!C42</f>
        <v>43</v>
      </c>
      <c r="D200" s="6">
        <f>'2017 - 2017 - Field of Dreamers'!D42</f>
        <v>32</v>
      </c>
      <c r="E200" s="6">
        <f>'2017 - 2017 - Field of Dreamers'!E42</f>
        <v>0.7441860465116279</v>
      </c>
      <c r="F200" s="6">
        <f>'2017 - 2017 - Field of Dreamers'!F42</f>
        <v>15</v>
      </c>
      <c r="G200" s="6">
        <f>'2017 - 2017 - Field of Dreamers'!G42</f>
        <v>8</v>
      </c>
      <c r="H200" s="6">
        <f>'2017 - 2017 - Field of Dreamers'!H42</f>
        <v>2</v>
      </c>
      <c r="I200" s="6">
        <f>'2017 - 2017 - Field of Dreamers'!I42</f>
        <v>7</v>
      </c>
      <c r="J200" s="6">
        <f>'2017 - 2017 - Field of Dreamers'!J42</f>
        <v>28</v>
      </c>
      <c r="K200" s="6">
        <f>'2017 - 2017 - Field of Dreamers'!K42</f>
        <v>21</v>
      </c>
      <c r="L200" s="6">
        <f>'2017 - 2017 - Field of Dreamers'!L42</f>
        <v>0.87493749999999992</v>
      </c>
      <c r="M200" s="6">
        <f>'2017 - 2017 - Field of Dreamers'!M42</f>
        <v>1.6191235465116278</v>
      </c>
    </row>
    <row r="201" spans="1:13" ht="15" customHeight="1" x14ac:dyDescent="0.15">
      <c r="A201" s="24" t="s">
        <v>92</v>
      </c>
      <c r="B201" s="6">
        <f>'2018 Field of Dreamers - 2018 -'!B40</f>
        <v>2018</v>
      </c>
      <c r="C201" s="6">
        <f>'2018 Field of Dreamers - 2018 -'!C40</f>
        <v>44</v>
      </c>
      <c r="D201" s="6">
        <f>'2018 Field of Dreamers - 2018 -'!D40</f>
        <v>31</v>
      </c>
      <c r="E201" s="6">
        <f>'2018 Field of Dreamers - 2018 -'!E40</f>
        <v>0.70454545454545459</v>
      </c>
      <c r="F201" s="6">
        <f>'2018 Field of Dreamers - 2018 -'!F40</f>
        <v>26</v>
      </c>
      <c r="G201" s="6">
        <f>'2018 Field of Dreamers - 2018 -'!G40</f>
        <v>4</v>
      </c>
      <c r="H201" s="6">
        <f>'2018 Field of Dreamers - 2018 -'!H40</f>
        <v>0</v>
      </c>
      <c r="I201" s="6">
        <f>'2018 Field of Dreamers - 2018 -'!I40</f>
        <v>1</v>
      </c>
      <c r="J201" s="6">
        <f>'2018 Field of Dreamers - 2018 -'!J40</f>
        <v>17</v>
      </c>
      <c r="K201" s="6">
        <f>'2018 Field of Dreamers - 2018 -'!K40</f>
        <v>20</v>
      </c>
      <c r="L201" s="40">
        <f>'2018 Field of Dreamers - 2018 -'!L40</f>
        <v>0.23651612903225805</v>
      </c>
      <c r="M201" s="41">
        <f>'2018 Field of Dreamers - 2018 -'!M40</f>
        <v>0.94106158357771263</v>
      </c>
    </row>
    <row r="202" spans="1:13" ht="15" customHeight="1" x14ac:dyDescent="0.15">
      <c r="A202" s="24" t="s">
        <v>182</v>
      </c>
      <c r="B202" s="6">
        <f>'2018 Field of Dreamers - 2018 -'!B57</f>
        <v>2018</v>
      </c>
      <c r="C202" s="6">
        <f>'2018 Field of Dreamers - 2018 -'!C57</f>
        <v>50</v>
      </c>
      <c r="D202" s="6">
        <f>'2018 Field of Dreamers - 2018 -'!D57</f>
        <v>33</v>
      </c>
      <c r="E202" s="6">
        <f>'2018 Field of Dreamers - 2018 -'!E57</f>
        <v>0.66</v>
      </c>
      <c r="F202" s="6">
        <f>'2018 Field of Dreamers - 2018 -'!F57</f>
        <v>22</v>
      </c>
      <c r="G202" s="6">
        <f>'2018 Field of Dreamers - 2018 -'!G57</f>
        <v>9</v>
      </c>
      <c r="H202" s="6">
        <f>'2018 Field of Dreamers - 2018 -'!H57</f>
        <v>0</v>
      </c>
      <c r="I202" s="6">
        <f>'2018 Field of Dreamers - 2018 -'!I57</f>
        <v>2</v>
      </c>
      <c r="J202" s="6">
        <f>'2018 Field of Dreamers - 2018 -'!J57</f>
        <v>11</v>
      </c>
      <c r="K202" s="6">
        <f>'2018 Field of Dreamers - 2018 -'!K57</f>
        <v>18</v>
      </c>
      <c r="L202" s="6">
        <f>'2018 Field of Dreamers - 2018 -'!L57</f>
        <v>0.48475757575757578</v>
      </c>
      <c r="M202" s="6">
        <f>'2018 Field of Dreamers - 2018 -'!M57</f>
        <v>1.1447575757575759</v>
      </c>
    </row>
    <row r="203" spans="1:13" ht="15" customHeight="1" x14ac:dyDescent="0.15">
      <c r="A203" s="24" t="s">
        <v>68</v>
      </c>
      <c r="B203" s="6">
        <v>2013</v>
      </c>
      <c r="C203" s="6">
        <v>11</v>
      </c>
      <c r="D203" s="6">
        <v>5</v>
      </c>
      <c r="E203" s="29">
        <f>D203/C203</f>
        <v>0.45454545454545453</v>
      </c>
      <c r="F203" s="31">
        <v>5</v>
      </c>
      <c r="G203" s="6">
        <v>0</v>
      </c>
      <c r="H203" s="6">
        <v>0</v>
      </c>
      <c r="I203" s="6">
        <v>0</v>
      </c>
      <c r="J203" s="6">
        <v>1</v>
      </c>
      <c r="K203" s="6">
        <v>3</v>
      </c>
      <c r="L203" s="7">
        <f>(G203*1.33+H203*1.67+I203*2)/D203</f>
        <v>0</v>
      </c>
      <c r="M203" s="8">
        <f>L203+E203</f>
        <v>0.45454545454545453</v>
      </c>
    </row>
    <row r="204" spans="1:13" ht="15" customHeight="1" x14ac:dyDescent="0.15">
      <c r="A204" s="24" t="s">
        <v>68</v>
      </c>
      <c r="B204" s="6">
        <v>2014</v>
      </c>
      <c r="C204" s="6">
        <v>37</v>
      </c>
      <c r="D204" s="6">
        <v>27</v>
      </c>
      <c r="E204" s="30">
        <f>D204/C204</f>
        <v>0.72972972972972971</v>
      </c>
      <c r="F204" s="31">
        <v>25</v>
      </c>
      <c r="G204" s="6">
        <v>2</v>
      </c>
      <c r="H204" s="6">
        <v>0</v>
      </c>
      <c r="I204" s="6">
        <v>0</v>
      </c>
      <c r="J204" s="6">
        <v>4</v>
      </c>
      <c r="K204" s="6">
        <v>11</v>
      </c>
      <c r="L204" s="9">
        <f>(G204*1.33+H204*1.67+I204*2)/D204</f>
        <v>9.8518518518518519E-2</v>
      </c>
      <c r="M204" s="10">
        <f>L204+E204</f>
        <v>0.82824824824824828</v>
      </c>
    </row>
    <row r="205" spans="1:13" ht="15" customHeight="1" x14ac:dyDescent="0.15">
      <c r="A205" s="24" t="s">
        <v>68</v>
      </c>
      <c r="B205" s="6">
        <v>2015</v>
      </c>
      <c r="C205" s="6">
        <v>15</v>
      </c>
      <c r="D205" s="6">
        <v>9</v>
      </c>
      <c r="E205" s="30">
        <f>D205/C205</f>
        <v>0.6</v>
      </c>
      <c r="F205" s="31">
        <v>8</v>
      </c>
      <c r="G205" s="6">
        <v>1</v>
      </c>
      <c r="H205" s="6">
        <v>0</v>
      </c>
      <c r="I205" s="6">
        <v>0</v>
      </c>
      <c r="J205" s="6">
        <v>5</v>
      </c>
      <c r="K205" s="6">
        <v>5</v>
      </c>
      <c r="L205" s="9">
        <f>(G205*1.33+H205*1.67+I205*2)/D205</f>
        <v>0.14777777777777779</v>
      </c>
      <c r="M205" s="10">
        <f>L205+E205</f>
        <v>0.74777777777777776</v>
      </c>
    </row>
    <row r="206" spans="1:13" ht="15" customHeight="1" x14ac:dyDescent="0.15">
      <c r="A206" s="24" t="s">
        <v>68</v>
      </c>
      <c r="B206" s="6">
        <v>2016</v>
      </c>
      <c r="C206" s="6">
        <v>42</v>
      </c>
      <c r="D206" s="6">
        <v>28</v>
      </c>
      <c r="E206" s="32">
        <f>D206/C206</f>
        <v>0.66666666666666663</v>
      </c>
      <c r="F206" s="31">
        <v>24</v>
      </c>
      <c r="G206" s="6">
        <v>4</v>
      </c>
      <c r="H206" s="6">
        <v>0</v>
      </c>
      <c r="I206" s="6">
        <v>0</v>
      </c>
      <c r="J206" s="6">
        <v>6</v>
      </c>
      <c r="K206" s="6">
        <v>20</v>
      </c>
      <c r="L206" s="11">
        <f>(G206*1.33+H206*1.67+I206*2)/D206</f>
        <v>0.19</v>
      </c>
      <c r="M206" s="12">
        <f>L206+E206</f>
        <v>0.85666666666666669</v>
      </c>
    </row>
    <row r="207" spans="1:13" ht="15" customHeight="1" x14ac:dyDescent="0.15">
      <c r="A207" s="24" t="s">
        <v>68</v>
      </c>
      <c r="B207" s="6">
        <v>2017</v>
      </c>
      <c r="C207" s="6">
        <f>'2017 - 2017 - Field of Dreamers'!C43</f>
        <v>57</v>
      </c>
      <c r="D207" s="6">
        <f>'2017 - 2017 - Field of Dreamers'!D43</f>
        <v>43</v>
      </c>
      <c r="E207" s="6">
        <f>'2017 - 2017 - Field of Dreamers'!E43</f>
        <v>0.75438596491228072</v>
      </c>
      <c r="F207" s="6">
        <f>'2017 - 2017 - Field of Dreamers'!F43</f>
        <v>31</v>
      </c>
      <c r="G207" s="6">
        <f>'2017 - 2017 - Field of Dreamers'!G43</f>
        <v>10</v>
      </c>
      <c r="H207" s="6">
        <f>'2017 - 2017 - Field of Dreamers'!H43</f>
        <v>1</v>
      </c>
      <c r="I207" s="6">
        <f>'2017 - 2017 - Field of Dreamers'!I43</f>
        <v>1</v>
      </c>
      <c r="J207" s="6">
        <f>'2017 - 2017 - Field of Dreamers'!J43</f>
        <v>18</v>
      </c>
      <c r="K207" s="6">
        <f>'2017 - 2017 - Field of Dreamers'!K43</f>
        <v>24</v>
      </c>
      <c r="L207" s="6">
        <f>'2017 - 2017 - Field of Dreamers'!L43</f>
        <v>0.39527906976744187</v>
      </c>
      <c r="M207" s="6">
        <f>'2017 - 2017 - Field of Dreamers'!M43</f>
        <v>1.1496650346797226</v>
      </c>
    </row>
    <row r="208" spans="1:13" ht="15" customHeight="1" x14ac:dyDescent="0.15">
      <c r="A208" s="24" t="s">
        <v>68</v>
      </c>
      <c r="B208" s="6">
        <f>'2018 Field of Dreamers - 2018 -'!B15</f>
        <v>2018</v>
      </c>
      <c r="C208" s="6">
        <f>'2018 Field of Dreamers - 2018 -'!C15</f>
        <v>60</v>
      </c>
      <c r="D208" s="6">
        <f>'2018 Field of Dreamers - 2018 -'!D15</f>
        <v>37</v>
      </c>
      <c r="E208" s="6">
        <f>'2018 Field of Dreamers - 2018 -'!E15</f>
        <v>0.6166666666666667</v>
      </c>
      <c r="F208" s="6">
        <f>'2018 Field of Dreamers - 2018 -'!F15</f>
        <v>31</v>
      </c>
      <c r="G208" s="6">
        <f>'2018 Field of Dreamers - 2018 -'!G15</f>
        <v>5</v>
      </c>
      <c r="H208" s="6">
        <f>'2018 Field of Dreamers - 2018 -'!H15</f>
        <v>0</v>
      </c>
      <c r="I208" s="6">
        <f>'2018 Field of Dreamers - 2018 -'!I15</f>
        <v>1</v>
      </c>
      <c r="J208" s="6">
        <f>'2018 Field of Dreamers - 2018 -'!J15</f>
        <v>15</v>
      </c>
      <c r="K208" s="6">
        <f>'2018 Field of Dreamers - 2018 -'!K15</f>
        <v>20</v>
      </c>
      <c r="L208" s="6">
        <f>'2018 Field of Dreamers - 2018 -'!L15</f>
        <v>0.23418918918918916</v>
      </c>
      <c r="M208" s="6">
        <f>'2018 Field of Dreamers - 2018 -'!M15</f>
        <v>0.85085585585585588</v>
      </c>
    </row>
    <row r="209" spans="1:13" ht="15" customHeight="1" x14ac:dyDescent="0.15">
      <c r="A209" s="24" t="s">
        <v>177</v>
      </c>
      <c r="B209" s="6">
        <v>2017</v>
      </c>
      <c r="C209" s="6">
        <f>'2017 - 2017 - Field of Dreamers'!C44</f>
        <v>53</v>
      </c>
      <c r="D209" s="6">
        <f>'2017 - 2017 - Field of Dreamers'!D44</f>
        <v>28</v>
      </c>
      <c r="E209" s="6">
        <f>'2017 - 2017 - Field of Dreamers'!E44</f>
        <v>0.52830188679245282</v>
      </c>
      <c r="F209" s="6">
        <f>'2017 - 2017 - Field of Dreamers'!F44</f>
        <v>24</v>
      </c>
      <c r="G209" s="6">
        <f>'2017 - 2017 - Field of Dreamers'!G44</f>
        <v>4</v>
      </c>
      <c r="H209" s="6">
        <f>'2017 - 2017 - Field of Dreamers'!H44</f>
        <v>0</v>
      </c>
      <c r="I209" s="6">
        <f>'2017 - 2017 - Field of Dreamers'!I44</f>
        <v>0</v>
      </c>
      <c r="J209" s="6">
        <f>'2017 - 2017 - Field of Dreamers'!J44</f>
        <v>12</v>
      </c>
      <c r="K209" s="6">
        <f>'2017 - 2017 - Field of Dreamers'!K44</f>
        <v>12</v>
      </c>
      <c r="L209" s="6">
        <f>'2017 - 2017 - Field of Dreamers'!L44</f>
        <v>0.19042857142857142</v>
      </c>
      <c r="M209" s="6">
        <f>'2017 - 2017 - Field of Dreamers'!M44</f>
        <v>0.71873045822102422</v>
      </c>
    </row>
    <row r="210" spans="1:13" ht="15" customHeight="1" x14ac:dyDescent="0.15">
      <c r="A210" s="24" t="s">
        <v>177</v>
      </c>
      <c r="B210" s="6">
        <f>'2018 Field of Dreamers - 2018 -'!B39</f>
        <v>2018</v>
      </c>
      <c r="C210" s="6">
        <f>'2018 Field of Dreamers - 2018 -'!C39</f>
        <v>46</v>
      </c>
      <c r="D210" s="6">
        <f>'2018 Field of Dreamers - 2018 -'!D39</f>
        <v>22</v>
      </c>
      <c r="E210" s="99">
        <f>'2018 Field of Dreamers - 2018 -'!E39</f>
        <v>0.47826086956521741</v>
      </c>
      <c r="F210" s="6">
        <f>'2018 Field of Dreamers - 2018 -'!F39</f>
        <v>22</v>
      </c>
      <c r="G210" s="6">
        <f>'2018 Field of Dreamers - 2018 -'!G39</f>
        <v>0</v>
      </c>
      <c r="H210" s="6">
        <f>'2018 Field of Dreamers - 2018 -'!H39</f>
        <v>0</v>
      </c>
      <c r="I210" s="6">
        <f>'2018 Field of Dreamers - 2018 -'!I39</f>
        <v>0</v>
      </c>
      <c r="J210" s="6">
        <f>'2018 Field of Dreamers - 2018 -'!J39</f>
        <v>8</v>
      </c>
      <c r="K210" s="6">
        <f>'2018 Field of Dreamers - 2018 -'!K39</f>
        <v>11</v>
      </c>
      <c r="L210" s="100">
        <f>'2018 Field of Dreamers - 2018 -'!L39</f>
        <v>0</v>
      </c>
      <c r="M210" s="8">
        <f>'2018 Field of Dreamers - 2018 -'!M39</f>
        <v>0.47826086956521741</v>
      </c>
    </row>
    <row r="211" spans="1:13" ht="15" customHeight="1" x14ac:dyDescent="0.15">
      <c r="A211" s="24" t="s">
        <v>80</v>
      </c>
      <c r="B211" s="6">
        <v>2014</v>
      </c>
      <c r="C211" s="6">
        <v>4</v>
      </c>
      <c r="D211" s="6">
        <v>1</v>
      </c>
      <c r="E211" s="30">
        <f>D211/C211</f>
        <v>0.25</v>
      </c>
      <c r="F211" s="6">
        <v>1</v>
      </c>
      <c r="G211" s="6">
        <v>0</v>
      </c>
      <c r="H211" s="6">
        <v>0</v>
      </c>
      <c r="I211" s="6">
        <v>0</v>
      </c>
      <c r="J211" s="6">
        <v>1</v>
      </c>
      <c r="K211" s="6">
        <v>1</v>
      </c>
      <c r="L211" s="9">
        <f>(G211*1.33+H211*1.67+I211*2)/D211</f>
        <v>0</v>
      </c>
      <c r="M211" s="10">
        <f>L211+E211</f>
        <v>0.25</v>
      </c>
    </row>
    <row r="212" spans="1:13" ht="15" customHeight="1" x14ac:dyDescent="0.15">
      <c r="A212" s="24" t="s">
        <v>80</v>
      </c>
      <c r="B212" s="6">
        <v>2015</v>
      </c>
      <c r="C212" s="6">
        <v>16</v>
      </c>
      <c r="D212" s="6">
        <v>9</v>
      </c>
      <c r="E212" s="30">
        <f>D212/C212</f>
        <v>0.5625</v>
      </c>
      <c r="F212" s="31">
        <v>8</v>
      </c>
      <c r="G212" s="6">
        <v>1</v>
      </c>
      <c r="H212" s="6">
        <v>0</v>
      </c>
      <c r="I212" s="6">
        <v>0</v>
      </c>
      <c r="J212" s="6">
        <v>6</v>
      </c>
      <c r="K212" s="6">
        <v>5</v>
      </c>
      <c r="L212" s="9">
        <f>(G212*1.33+H212*1.67+I212*2)/D212</f>
        <v>0.14777777777777779</v>
      </c>
      <c r="M212" s="10">
        <f>L212+E212</f>
        <v>0.71027777777777779</v>
      </c>
    </row>
    <row r="213" spans="1:13" ht="15" customHeight="1" x14ac:dyDescent="0.15">
      <c r="A213" s="24" t="s">
        <v>80</v>
      </c>
      <c r="B213" s="6">
        <v>2016</v>
      </c>
      <c r="C213" s="6">
        <v>30</v>
      </c>
      <c r="D213" s="6">
        <v>10</v>
      </c>
      <c r="E213" s="32">
        <f>D213/C213</f>
        <v>0.33333333333333331</v>
      </c>
      <c r="F213" s="31">
        <v>10</v>
      </c>
      <c r="G213" s="6">
        <v>0</v>
      </c>
      <c r="H213" s="6">
        <v>0</v>
      </c>
      <c r="I213" s="6">
        <v>0</v>
      </c>
      <c r="J213" s="6">
        <v>12</v>
      </c>
      <c r="K213" s="6">
        <v>3</v>
      </c>
      <c r="L213" s="11">
        <f>(G213*1.33+H213*1.67+I213*2)/D213</f>
        <v>0</v>
      </c>
      <c r="M213" s="12">
        <f>L213+E213</f>
        <v>0.33333333333333331</v>
      </c>
    </row>
    <row r="214" spans="1:13" ht="15" customHeight="1" x14ac:dyDescent="0.15">
      <c r="A214" s="24" t="s">
        <v>80</v>
      </c>
      <c r="B214" s="6">
        <v>2017</v>
      </c>
      <c r="C214" s="6">
        <f>'2017 - 2017 - Field of Dreamers'!C45</f>
        <v>46</v>
      </c>
      <c r="D214" s="6">
        <f>'2017 - 2017 - Field of Dreamers'!D45</f>
        <v>27</v>
      </c>
      <c r="E214" s="6">
        <f>'2017 - 2017 - Field of Dreamers'!E45</f>
        <v>0.58695652173913049</v>
      </c>
      <c r="F214" s="6">
        <f>'2017 - 2017 - Field of Dreamers'!F45</f>
        <v>27</v>
      </c>
      <c r="G214" s="6">
        <f>'2017 - 2017 - Field of Dreamers'!G45</f>
        <v>0</v>
      </c>
      <c r="H214" s="6">
        <f>'2017 - 2017 - Field of Dreamers'!H45</f>
        <v>0</v>
      </c>
      <c r="I214" s="6">
        <f>'2017 - 2017 - Field of Dreamers'!I45</f>
        <v>0</v>
      </c>
      <c r="J214" s="6">
        <f>'2017 - 2017 - Field of Dreamers'!J45</f>
        <v>15</v>
      </c>
      <c r="K214" s="6">
        <f>'2017 - 2017 - Field of Dreamers'!K45</f>
        <v>6</v>
      </c>
      <c r="L214" s="6">
        <f>'2017 - 2017 - Field of Dreamers'!L45</f>
        <v>0</v>
      </c>
      <c r="M214" s="6">
        <f>'2017 - 2017 - Field of Dreamers'!M45</f>
        <v>0.58695652173913049</v>
      </c>
    </row>
    <row r="215" spans="1:13" ht="15" customHeight="1" x14ac:dyDescent="0.15">
      <c r="A215" s="24" t="s">
        <v>64</v>
      </c>
      <c r="B215" s="6">
        <v>2013</v>
      </c>
      <c r="C215" s="6">
        <v>12</v>
      </c>
      <c r="D215" s="6">
        <v>8</v>
      </c>
      <c r="E215" s="29">
        <f>D215/C215</f>
        <v>0.66666666666666663</v>
      </c>
      <c r="F215" s="31">
        <v>6</v>
      </c>
      <c r="G215" s="6">
        <v>0</v>
      </c>
      <c r="H215" s="6">
        <v>2</v>
      </c>
      <c r="I215" s="6">
        <v>0</v>
      </c>
      <c r="J215" s="6">
        <v>2</v>
      </c>
      <c r="K215" s="6">
        <v>1</v>
      </c>
      <c r="L215" s="7">
        <f>(G215*1.33+H215*1.67+I215*2)/D215</f>
        <v>0.41749999999999998</v>
      </c>
      <c r="M215" s="8">
        <f>L215+E215</f>
        <v>1.0841666666666665</v>
      </c>
    </row>
    <row r="216" spans="1:13" ht="15" customHeight="1" x14ac:dyDescent="0.15">
      <c r="A216" s="24" t="s">
        <v>64</v>
      </c>
      <c r="B216" s="6">
        <v>2015</v>
      </c>
      <c r="C216" s="6">
        <v>8</v>
      </c>
      <c r="D216" s="6">
        <v>5</v>
      </c>
      <c r="E216" s="32">
        <f>D216/C216</f>
        <v>0.625</v>
      </c>
      <c r="F216" s="31">
        <v>3</v>
      </c>
      <c r="G216" s="6">
        <v>1</v>
      </c>
      <c r="H216" s="6">
        <v>0</v>
      </c>
      <c r="I216" s="6">
        <v>1</v>
      </c>
      <c r="J216" s="6">
        <v>2</v>
      </c>
      <c r="K216" s="6">
        <v>1</v>
      </c>
      <c r="L216" s="11">
        <f>(G216*1.33+H216*1.67+I216*2)/D216</f>
        <v>0.66600000000000004</v>
      </c>
      <c r="M216" s="12">
        <f>L216+E216</f>
        <v>1.2909999999999999</v>
      </c>
    </row>
    <row r="217" spans="1:13" ht="15" customHeight="1" x14ac:dyDescent="0.15">
      <c r="A217" s="24" t="s">
        <v>64</v>
      </c>
      <c r="B217" s="6">
        <v>2015</v>
      </c>
      <c r="C217" s="6">
        <f>'2016 - 2016'!B27</f>
        <v>5</v>
      </c>
      <c r="D217" s="6">
        <f>'2016 - 2016'!C27</f>
        <v>2</v>
      </c>
      <c r="E217" s="6">
        <f>'2016 - 2016'!D27</f>
        <v>0.4</v>
      </c>
      <c r="F217" s="6">
        <f>'2016 - 2016'!E27</f>
        <v>2</v>
      </c>
      <c r="G217" s="6">
        <f>'2016 - 2016'!F27</f>
        <v>0</v>
      </c>
      <c r="H217" s="6">
        <f>'2016 - 2016'!G27</f>
        <v>0</v>
      </c>
      <c r="I217" s="6">
        <f>'2016 - 2016'!H27</f>
        <v>0</v>
      </c>
      <c r="J217" s="6">
        <f>'2016 - 2016'!I27</f>
        <v>2</v>
      </c>
      <c r="K217" s="6">
        <f>'2016 - 2016'!J27</f>
        <v>0</v>
      </c>
      <c r="L217" s="6">
        <f>'2016 - 2016'!K27</f>
        <v>0</v>
      </c>
      <c r="M217" s="6">
        <f>'2016 - 2016'!L27</f>
        <v>0.4</v>
      </c>
    </row>
    <row r="218" spans="1:13" ht="15" customHeight="1" x14ac:dyDescent="0.15">
      <c r="A218" s="24" t="s">
        <v>64</v>
      </c>
      <c r="B218" s="6">
        <v>2017</v>
      </c>
      <c r="C218" s="6">
        <f>'2017 - 2017 - Field of Dreamers'!C46</f>
        <v>69</v>
      </c>
      <c r="D218" s="6">
        <f>'2017 - 2017 - Field of Dreamers'!D46</f>
        <v>49</v>
      </c>
      <c r="E218" s="6">
        <f>'2017 - 2017 - Field of Dreamers'!E46</f>
        <v>0.71014492753623193</v>
      </c>
      <c r="F218" s="6">
        <f>'2017 - 2017 - Field of Dreamers'!F46</f>
        <v>38</v>
      </c>
      <c r="G218" s="6">
        <f>'2017 - 2017 - Field of Dreamers'!G46</f>
        <v>5</v>
      </c>
      <c r="H218" s="6">
        <f>'2017 - 2017 - Field of Dreamers'!H46</f>
        <v>3</v>
      </c>
      <c r="I218" s="6">
        <f>'2017 - 2017 - Field of Dreamers'!I46</f>
        <v>3</v>
      </c>
      <c r="J218" s="6">
        <f>'2017 - 2017 - Field of Dreamers'!J46</f>
        <v>38</v>
      </c>
      <c r="K218" s="6">
        <f>'2017 - 2017 - Field of Dreamers'!K46</f>
        <v>26</v>
      </c>
      <c r="L218" s="6">
        <f>'2017 - 2017 - Field of Dreamers'!L46</f>
        <v>0.36053061224489796</v>
      </c>
      <c r="M218" s="6">
        <f>'2017 - 2017 - Field of Dreamers'!M46</f>
        <v>1.0706755397811298</v>
      </c>
    </row>
    <row r="219" spans="1:13" ht="15" customHeight="1" x14ac:dyDescent="0.15">
      <c r="A219" s="24" t="s">
        <v>64</v>
      </c>
      <c r="B219" s="6">
        <f>'2018 Field of Dreamers - 2018 -'!B58</f>
        <v>2018</v>
      </c>
      <c r="C219" s="6">
        <f>'2018 Field of Dreamers - 2018 -'!C58</f>
        <v>35</v>
      </c>
      <c r="D219" s="6">
        <f>'2018 Field of Dreamers - 2018 -'!D58</f>
        <v>28</v>
      </c>
      <c r="E219" s="6">
        <f>'2018 Field of Dreamers - 2018 -'!E58</f>
        <v>0.8</v>
      </c>
      <c r="F219" s="6">
        <f>'2018 Field of Dreamers - 2018 -'!F58</f>
        <v>15</v>
      </c>
      <c r="G219" s="6">
        <f>'2018 Field of Dreamers - 2018 -'!G58</f>
        <v>6</v>
      </c>
      <c r="H219" s="6">
        <f>'2018 Field of Dreamers - 2018 -'!H58</f>
        <v>5</v>
      </c>
      <c r="I219" s="6">
        <f>'2018 Field of Dreamers - 2018 -'!I58</f>
        <v>2</v>
      </c>
      <c r="J219" s="6">
        <f>'2018 Field of Dreamers - 2018 -'!J58</f>
        <v>19</v>
      </c>
      <c r="K219" s="6">
        <f>'2018 Field of Dreamers - 2018 -'!K58</f>
        <v>16</v>
      </c>
      <c r="L219" s="6">
        <f>'2018 Field of Dreamers - 2018 -'!L58</f>
        <v>0.72617857142857134</v>
      </c>
      <c r="M219" s="6">
        <f>'2018 Field of Dreamers - 2018 -'!M58</f>
        <v>1.5261785714285714</v>
      </c>
    </row>
    <row r="220" spans="1:13" ht="15" customHeight="1" x14ac:dyDescent="0.15">
      <c r="A220" s="24" t="s">
        <v>120</v>
      </c>
      <c r="B220" s="6">
        <v>2017</v>
      </c>
      <c r="C220" s="6">
        <f>'2017 Field of Dreamers - 2017 -'!C41</f>
        <v>35</v>
      </c>
      <c r="D220" s="6">
        <f>'2017 Field of Dreamers - 2017 -'!D41</f>
        <v>18</v>
      </c>
      <c r="E220" s="6">
        <f>'2017 Field of Dreamers - 2017 -'!E41</f>
        <v>0.51428571428571423</v>
      </c>
      <c r="F220" s="6">
        <f>'2017 Field of Dreamers - 2017 -'!F41</f>
        <v>18</v>
      </c>
      <c r="G220" s="6">
        <f>'2017 Field of Dreamers - 2017 -'!G41</f>
        <v>0</v>
      </c>
      <c r="H220" s="6">
        <f>'2017 Field of Dreamers - 2017 -'!H41</f>
        <v>0</v>
      </c>
      <c r="I220" s="6">
        <f>'2017 Field of Dreamers - 2017 -'!I41</f>
        <v>0</v>
      </c>
      <c r="J220" s="6">
        <f>'2017 Field of Dreamers - 2017 -'!J41</f>
        <v>6</v>
      </c>
      <c r="K220" s="6">
        <f>'2017 Field of Dreamers - 2017 -'!K41</f>
        <v>9</v>
      </c>
      <c r="L220" s="6">
        <f>'2017 Field of Dreamers - 2017 -'!L41</f>
        <v>0</v>
      </c>
      <c r="M220" s="6">
        <f>'2017 Field of Dreamers - 2017 -'!M41</f>
        <v>0.51428571428571423</v>
      </c>
    </row>
    <row r="221" spans="1:13" ht="15" customHeight="1" x14ac:dyDescent="0.15">
      <c r="A221" s="24" t="s">
        <v>120</v>
      </c>
      <c r="B221" s="6">
        <f>'2018 Field of Dreamers - 2018 -'!B8</f>
        <v>2018</v>
      </c>
      <c r="C221" s="6">
        <f>'2018 Field of Dreamers - 2018 -'!C8</f>
        <v>14</v>
      </c>
      <c r="D221" s="6">
        <f>'2018 Field of Dreamers - 2018 -'!D8</f>
        <v>9</v>
      </c>
      <c r="E221" s="99">
        <f>'2018 Field of Dreamers - 2018 -'!E8</f>
        <v>0.6428571428571429</v>
      </c>
      <c r="F221" s="6">
        <f>'2018 Field of Dreamers - 2018 -'!F8</f>
        <v>9</v>
      </c>
      <c r="G221" s="6">
        <f>'2018 Field of Dreamers - 2018 -'!G8</f>
        <v>0</v>
      </c>
      <c r="H221" s="6">
        <f>'2018 Field of Dreamers - 2018 -'!H8</f>
        <v>0</v>
      </c>
      <c r="I221" s="6">
        <f>'2018 Field of Dreamers - 2018 -'!I8</f>
        <v>0</v>
      </c>
      <c r="J221" s="6">
        <f>'2018 Field of Dreamers - 2018 -'!J8</f>
        <v>4</v>
      </c>
      <c r="K221" s="6">
        <f>'2018 Field of Dreamers - 2018 -'!K8</f>
        <v>3</v>
      </c>
      <c r="L221" s="100">
        <f>'2018 Field of Dreamers - 2018 -'!L8</f>
        <v>0</v>
      </c>
      <c r="M221" s="8">
        <f>'2018 Field of Dreamers - 2018 -'!M8</f>
        <v>0.6428571428571429</v>
      </c>
    </row>
    <row r="222" spans="1:13" ht="15" customHeight="1" x14ac:dyDescent="0.15">
      <c r="A222" s="24" t="s">
        <v>87</v>
      </c>
      <c r="B222" s="6">
        <v>2015</v>
      </c>
      <c r="C222" s="6">
        <v>23</v>
      </c>
      <c r="D222" s="6">
        <v>16</v>
      </c>
      <c r="E222" s="30">
        <f>D222/C222</f>
        <v>0.69565217391304346</v>
      </c>
      <c r="F222" s="6">
        <v>16</v>
      </c>
      <c r="G222" s="6">
        <v>0</v>
      </c>
      <c r="H222" s="6">
        <v>0</v>
      </c>
      <c r="I222" s="6">
        <v>0</v>
      </c>
      <c r="J222" s="6">
        <v>12</v>
      </c>
      <c r="K222" s="6">
        <v>7</v>
      </c>
      <c r="L222" s="9">
        <f>(G222*1.33+H222*1.67+I222*2)/D222</f>
        <v>0</v>
      </c>
      <c r="M222" s="10">
        <f>L222+E222</f>
        <v>0.69565217391304346</v>
      </c>
    </row>
    <row r="223" spans="1:13" ht="15" customHeight="1" x14ac:dyDescent="0.15">
      <c r="A223" s="24" t="s">
        <v>87</v>
      </c>
      <c r="B223" s="6">
        <v>2016</v>
      </c>
      <c r="C223" s="6">
        <v>28</v>
      </c>
      <c r="D223" s="6">
        <v>14</v>
      </c>
      <c r="E223" s="32">
        <f>D223/C223</f>
        <v>0.5</v>
      </c>
      <c r="F223" s="6">
        <v>14</v>
      </c>
      <c r="G223" s="6">
        <v>0</v>
      </c>
      <c r="H223" s="6">
        <v>0</v>
      </c>
      <c r="I223" s="6">
        <v>0</v>
      </c>
      <c r="J223" s="6">
        <v>8</v>
      </c>
      <c r="K223" s="6">
        <v>10</v>
      </c>
      <c r="L223" s="11">
        <f>(G223*1.33+H223*1.67+I223*2)/D223</f>
        <v>0</v>
      </c>
      <c r="M223" s="12">
        <f>L223+E223</f>
        <v>0.5</v>
      </c>
    </row>
    <row r="224" spans="1:13" ht="15" customHeight="1" x14ac:dyDescent="0.15">
      <c r="A224" s="24" t="s">
        <v>87</v>
      </c>
      <c r="B224" s="6">
        <v>2017</v>
      </c>
      <c r="C224" s="6">
        <f>'2017 - 2017 - Field of Dreamers'!C48</f>
        <v>40</v>
      </c>
      <c r="D224" s="6">
        <f>'2017 - 2017 - Field of Dreamers'!D48</f>
        <v>27</v>
      </c>
      <c r="E224" s="6">
        <f>'2017 - 2017 - Field of Dreamers'!E48</f>
        <v>0.67500000000000004</v>
      </c>
      <c r="F224" s="6">
        <f>'2017 - 2017 - Field of Dreamers'!F48</f>
        <v>27</v>
      </c>
      <c r="G224" s="6">
        <f>'2017 - 2017 - Field of Dreamers'!G48</f>
        <v>0</v>
      </c>
      <c r="H224" s="6">
        <f>'2017 - 2017 - Field of Dreamers'!H48</f>
        <v>0</v>
      </c>
      <c r="I224" s="6">
        <f>'2017 - 2017 - Field of Dreamers'!I48</f>
        <v>0</v>
      </c>
      <c r="J224" s="6">
        <f>'2017 - 2017 - Field of Dreamers'!J48</f>
        <v>8</v>
      </c>
      <c r="K224" s="6">
        <f>'2017 - 2017 - Field of Dreamers'!K48</f>
        <v>16</v>
      </c>
      <c r="L224" s="6">
        <f>'2017 - 2017 - Field of Dreamers'!L48</f>
        <v>0</v>
      </c>
      <c r="M224" s="6">
        <f>'2017 - 2017 - Field of Dreamers'!M48</f>
        <v>0.67500000000000004</v>
      </c>
    </row>
    <row r="225" spans="1:13" ht="15" customHeight="1" x14ac:dyDescent="0.15">
      <c r="A225" s="24" t="s">
        <v>87</v>
      </c>
      <c r="B225" s="6">
        <f>'2018 Field of Dreamers - 2018 -'!B41</f>
        <v>2018</v>
      </c>
      <c r="C225" s="6">
        <f>'2018 Field of Dreamers - 2018 -'!C41</f>
        <v>50</v>
      </c>
      <c r="D225" s="6">
        <f>'2018 Field of Dreamers - 2018 -'!D41</f>
        <v>33</v>
      </c>
      <c r="E225" s="99">
        <f>'2018 Field of Dreamers - 2018 -'!E41</f>
        <v>0.66</v>
      </c>
      <c r="F225" s="99">
        <f>'2018 Field of Dreamers - 2018 -'!F41</f>
        <v>33</v>
      </c>
      <c r="G225" s="6">
        <f>'2018 Field of Dreamers - 2018 -'!G41</f>
        <v>0</v>
      </c>
      <c r="H225" s="6">
        <f>'2018 Field of Dreamers - 2018 -'!H41</f>
        <v>0</v>
      </c>
      <c r="I225" s="6">
        <f>'2018 Field of Dreamers - 2018 -'!I41</f>
        <v>0</v>
      </c>
      <c r="J225" s="6">
        <f>'2018 Field of Dreamers - 2018 -'!J41</f>
        <v>11</v>
      </c>
      <c r="K225" s="6">
        <f>'2018 Field of Dreamers - 2018 -'!K41</f>
        <v>12</v>
      </c>
      <c r="L225" s="100">
        <f>'2018 Field of Dreamers - 2018 -'!L41</f>
        <v>0</v>
      </c>
      <c r="M225" s="8">
        <f>'2018 Field of Dreamers - 2018 -'!M41</f>
        <v>0.66</v>
      </c>
    </row>
    <row r="226" spans="1:13" ht="15" customHeight="1" x14ac:dyDescent="0.15">
      <c r="A226" s="24" t="s">
        <v>122</v>
      </c>
      <c r="B226" s="6">
        <v>2008</v>
      </c>
      <c r="C226" s="6">
        <v>13</v>
      </c>
      <c r="D226" s="6">
        <v>4</v>
      </c>
      <c r="E226" s="9">
        <f>D226/C226</f>
        <v>0.30769230769230771</v>
      </c>
      <c r="F226" s="10">
        <v>4</v>
      </c>
      <c r="G226" s="6">
        <v>0</v>
      </c>
      <c r="H226" s="6">
        <v>0</v>
      </c>
      <c r="I226" s="6">
        <v>0</v>
      </c>
      <c r="J226" s="6">
        <v>2</v>
      </c>
      <c r="K226" s="6">
        <v>2</v>
      </c>
      <c r="L226" s="9">
        <f>(G226*1.33+H226*1.67+I226*2)/D226</f>
        <v>0</v>
      </c>
      <c r="M226" s="10">
        <f>L226+E226</f>
        <v>0.30769230769230771</v>
      </c>
    </row>
    <row r="227" spans="1:13" ht="15" customHeight="1" x14ac:dyDescent="0.15">
      <c r="A227" s="24" t="s">
        <v>122</v>
      </c>
      <c r="B227" s="6">
        <v>2009</v>
      </c>
      <c r="C227" s="6">
        <v>21</v>
      </c>
      <c r="D227" s="6">
        <v>9</v>
      </c>
      <c r="E227" s="30">
        <f>D227/C227</f>
        <v>0.42857142857142855</v>
      </c>
      <c r="F227" s="103">
        <v>9</v>
      </c>
      <c r="G227" s="6">
        <v>0</v>
      </c>
      <c r="H227" s="6">
        <v>0</v>
      </c>
      <c r="I227" s="6">
        <v>0</v>
      </c>
      <c r="J227" s="6">
        <v>2</v>
      </c>
      <c r="K227" s="6">
        <v>6</v>
      </c>
      <c r="L227" s="9">
        <f>(G227*1.33+H227*1.67+I227*2)/D227</f>
        <v>0</v>
      </c>
      <c r="M227" s="10">
        <f>L227+E227</f>
        <v>0.42857142857142855</v>
      </c>
    </row>
    <row r="228" spans="1:13" ht="15" customHeight="1" x14ac:dyDescent="0.15">
      <c r="A228" s="24" t="s">
        <v>122</v>
      </c>
      <c r="B228" s="6">
        <v>2010</v>
      </c>
      <c r="C228" s="6">
        <v>5</v>
      </c>
      <c r="D228" s="6">
        <v>1</v>
      </c>
      <c r="E228" s="30">
        <f>D228/C228</f>
        <v>0.2</v>
      </c>
      <c r="F228" s="31">
        <v>1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9">
        <f>(G228*1.33+H228*1.67+I228*2)/D228</f>
        <v>0</v>
      </c>
      <c r="M228" s="10">
        <f>L228+E228</f>
        <v>0.2</v>
      </c>
    </row>
    <row r="229" spans="1:13" ht="15" customHeight="1" x14ac:dyDescent="0.15">
      <c r="A229" s="24" t="s">
        <v>122</v>
      </c>
      <c r="B229" s="6">
        <v>2011</v>
      </c>
      <c r="C229" s="6">
        <v>8</v>
      </c>
      <c r="D229" s="6">
        <v>2</v>
      </c>
      <c r="E229" s="30">
        <f>D229/C229</f>
        <v>0.25</v>
      </c>
      <c r="F229" s="31">
        <v>2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9">
        <f>(G229*1.33+H229*1.67+I229*2)/D229</f>
        <v>0</v>
      </c>
      <c r="M229" s="10">
        <f>L229+E229</f>
        <v>0.25</v>
      </c>
    </row>
    <row r="230" spans="1:13" ht="15" customHeight="1" x14ac:dyDescent="0.15">
      <c r="A230" s="24" t="s">
        <v>122</v>
      </c>
      <c r="B230" s="6">
        <v>2016</v>
      </c>
      <c r="C230" s="6">
        <v>4</v>
      </c>
      <c r="D230" s="6">
        <v>1</v>
      </c>
      <c r="E230" s="32">
        <f>D230/C230</f>
        <v>0.25</v>
      </c>
      <c r="F230" s="31">
        <v>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11">
        <f>(G230*1.33+H230*1.67+I230*2)/D230</f>
        <v>0</v>
      </c>
      <c r="M230" s="12">
        <f>L230+E230</f>
        <v>0.25</v>
      </c>
    </row>
    <row r="231" spans="1:13" ht="15" customHeight="1" x14ac:dyDescent="0.15">
      <c r="A231" s="24" t="s">
        <v>122</v>
      </c>
      <c r="B231" s="6">
        <v>2017</v>
      </c>
      <c r="C231" s="6">
        <f>'2017 - 2017 - Field of Dreamers'!C49</f>
        <v>22</v>
      </c>
      <c r="D231" s="6">
        <f>'2017 - 2017 - Field of Dreamers'!D49</f>
        <v>18</v>
      </c>
      <c r="E231" s="6">
        <f>'2017 - 2017 - Field of Dreamers'!E49</f>
        <v>0.81818181818181823</v>
      </c>
      <c r="F231" s="6">
        <f>'2017 - 2017 - Field of Dreamers'!F49</f>
        <v>15</v>
      </c>
      <c r="G231" s="6">
        <f>'2017 - 2017 - Field of Dreamers'!G49</f>
        <v>2</v>
      </c>
      <c r="H231" s="6">
        <f>'2017 - 2017 - Field of Dreamers'!H49</f>
        <v>0</v>
      </c>
      <c r="I231" s="6">
        <f>'2017 - 2017 - Field of Dreamers'!I49</f>
        <v>1</v>
      </c>
      <c r="J231" s="6">
        <f>'2017 - 2017 - Field of Dreamers'!J49</f>
        <v>9</v>
      </c>
      <c r="K231" s="6">
        <f>'2017 - 2017 - Field of Dreamers'!K49</f>
        <v>8</v>
      </c>
      <c r="L231" s="6">
        <f>'2017 - 2017 - Field of Dreamers'!L49</f>
        <v>0.25922222222222224</v>
      </c>
      <c r="M231" s="6">
        <f>'2017 - 2017 - Field of Dreamers'!M49</f>
        <v>1.0774040404040406</v>
      </c>
    </row>
    <row r="232" spans="1:13" ht="15" customHeight="1" x14ac:dyDescent="0.15">
      <c r="A232" s="108" t="s">
        <v>122</v>
      </c>
      <c r="B232" s="109">
        <f>'2018 Field of Dreamers - 2018 -'!B20</f>
        <v>2018</v>
      </c>
      <c r="C232" s="43">
        <f>'2018 Field of Dreamers - 2018 -'!C20</f>
        <v>26</v>
      </c>
      <c r="D232" s="43">
        <f>'2018 Field of Dreamers - 2018 -'!D20</f>
        <v>15</v>
      </c>
      <c r="E232" s="110">
        <f>'2018 Field of Dreamers - 2018 -'!E20</f>
        <v>0.57692307692307687</v>
      </c>
      <c r="F232" s="110">
        <f>'2018 Field of Dreamers - 2018 -'!F20</f>
        <v>15</v>
      </c>
      <c r="G232" s="43">
        <f>'2018 Field of Dreamers - 2018 -'!G20</f>
        <v>0</v>
      </c>
      <c r="H232" s="43">
        <f>'2018 Field of Dreamers - 2018 -'!H20</f>
        <v>0</v>
      </c>
      <c r="I232" s="43">
        <f>'2018 Field of Dreamers - 2018 -'!I20</f>
        <v>0</v>
      </c>
      <c r="J232" s="43">
        <f>'2018 Field of Dreamers - 2018 -'!J20</f>
        <v>10</v>
      </c>
      <c r="K232" s="43">
        <f>'2018 Field of Dreamers - 2018 -'!K20</f>
        <v>9</v>
      </c>
      <c r="L232" s="110">
        <f>'2018 Field of Dreamers - 2018 -'!L20</f>
        <v>0</v>
      </c>
      <c r="M232" s="110">
        <f>'2018 Field of Dreamers - 2018 -'!M20</f>
        <v>0.57692307692307687</v>
      </c>
    </row>
    <row r="233" spans="1:13" ht="15" customHeight="1" x14ac:dyDescent="0.15">
      <c r="A233" s="25" t="s">
        <v>21</v>
      </c>
      <c r="B233" s="6">
        <v>2007</v>
      </c>
      <c r="C233" s="6">
        <v>31</v>
      </c>
      <c r="D233" s="6">
        <v>20</v>
      </c>
      <c r="E233" s="9">
        <f t="shared" ref="E233:E242" si="24">D233/C233</f>
        <v>0.64516129032258063</v>
      </c>
      <c r="F233" s="10">
        <v>15</v>
      </c>
      <c r="G233" s="6">
        <v>3</v>
      </c>
      <c r="H233" s="6">
        <v>2</v>
      </c>
      <c r="I233" s="6">
        <v>0</v>
      </c>
      <c r="J233" s="6">
        <v>11</v>
      </c>
      <c r="K233" s="6">
        <v>11</v>
      </c>
      <c r="L233" s="9">
        <f t="shared" ref="L233:L242" si="25">(G233*1.33+H233*1.67+I233*2)/D233</f>
        <v>0.36649999999999999</v>
      </c>
      <c r="M233" s="10">
        <f t="shared" ref="M233:M242" si="26">L233+E233</f>
        <v>1.0116612903225806</v>
      </c>
    </row>
    <row r="234" spans="1:13" ht="15" customHeight="1" x14ac:dyDescent="0.15">
      <c r="A234" s="24" t="s">
        <v>21</v>
      </c>
      <c r="B234" s="6">
        <v>2008</v>
      </c>
      <c r="C234" s="6">
        <v>10</v>
      </c>
      <c r="D234" s="6">
        <v>7</v>
      </c>
      <c r="E234" s="9">
        <f t="shared" si="24"/>
        <v>0.7</v>
      </c>
      <c r="F234" s="10">
        <v>4</v>
      </c>
      <c r="G234" s="6">
        <v>1</v>
      </c>
      <c r="H234" s="6">
        <v>2</v>
      </c>
      <c r="I234" s="6">
        <v>0</v>
      </c>
      <c r="J234" s="6">
        <v>6</v>
      </c>
      <c r="K234" s="6">
        <v>3</v>
      </c>
      <c r="L234" s="9">
        <f t="shared" si="25"/>
        <v>0.66714285714285715</v>
      </c>
      <c r="M234" s="10">
        <f t="shared" si="26"/>
        <v>1.367142857142857</v>
      </c>
    </row>
    <row r="235" spans="1:13" ht="15" customHeight="1" x14ac:dyDescent="0.15">
      <c r="A235" s="24" t="s">
        <v>21</v>
      </c>
      <c r="B235" s="6">
        <v>2009</v>
      </c>
      <c r="C235" s="6">
        <v>24</v>
      </c>
      <c r="D235" s="6">
        <v>16</v>
      </c>
      <c r="E235" s="30">
        <f t="shared" si="24"/>
        <v>0.66666666666666663</v>
      </c>
      <c r="F235" s="103">
        <v>12</v>
      </c>
      <c r="G235" s="6">
        <v>4</v>
      </c>
      <c r="H235" s="6">
        <v>0</v>
      </c>
      <c r="I235" s="6">
        <v>0</v>
      </c>
      <c r="J235" s="6">
        <v>8</v>
      </c>
      <c r="K235" s="6">
        <v>8</v>
      </c>
      <c r="L235" s="9">
        <f t="shared" si="25"/>
        <v>0.33250000000000002</v>
      </c>
      <c r="M235" s="10">
        <f t="shared" si="26"/>
        <v>0.99916666666666665</v>
      </c>
    </row>
    <row r="236" spans="1:13" ht="15" customHeight="1" x14ac:dyDescent="0.15">
      <c r="A236" s="24" t="s">
        <v>21</v>
      </c>
      <c r="B236" s="6">
        <v>2010</v>
      </c>
      <c r="C236" s="6">
        <v>6</v>
      </c>
      <c r="D236" s="6">
        <v>6</v>
      </c>
      <c r="E236" s="30">
        <f t="shared" si="24"/>
        <v>1</v>
      </c>
      <c r="F236" s="31">
        <v>6</v>
      </c>
      <c r="G236" s="6">
        <v>0</v>
      </c>
      <c r="H236" s="6">
        <v>0</v>
      </c>
      <c r="I236" s="6">
        <v>0</v>
      </c>
      <c r="J236" s="6">
        <v>3</v>
      </c>
      <c r="K236" s="6">
        <v>1</v>
      </c>
      <c r="L236" s="9">
        <f t="shared" si="25"/>
        <v>0</v>
      </c>
      <c r="M236" s="10">
        <f t="shared" si="26"/>
        <v>1</v>
      </c>
    </row>
    <row r="237" spans="1:13" ht="15" customHeight="1" x14ac:dyDescent="0.15">
      <c r="A237" s="24" t="s">
        <v>21</v>
      </c>
      <c r="B237" s="6">
        <v>2011</v>
      </c>
      <c r="C237" s="6">
        <v>27</v>
      </c>
      <c r="D237" s="6">
        <v>17</v>
      </c>
      <c r="E237" s="30">
        <f t="shared" si="24"/>
        <v>0.62962962962962965</v>
      </c>
      <c r="F237" s="31">
        <v>12</v>
      </c>
      <c r="G237" s="6">
        <v>4</v>
      </c>
      <c r="H237" s="6">
        <v>1</v>
      </c>
      <c r="I237" s="6">
        <v>0</v>
      </c>
      <c r="J237" s="6">
        <v>11</v>
      </c>
      <c r="K237" s="6">
        <v>9</v>
      </c>
      <c r="L237" s="9">
        <f t="shared" si="25"/>
        <v>0.41117647058823531</v>
      </c>
      <c r="M237" s="10">
        <f t="shared" si="26"/>
        <v>1.040806100217865</v>
      </c>
    </row>
    <row r="238" spans="1:13" ht="15" customHeight="1" x14ac:dyDescent="0.15">
      <c r="A238" s="24" t="s">
        <v>21</v>
      </c>
      <c r="B238" s="6">
        <v>2012</v>
      </c>
      <c r="C238" s="6">
        <v>19</v>
      </c>
      <c r="D238" s="6">
        <v>15</v>
      </c>
      <c r="E238" s="30">
        <f t="shared" si="24"/>
        <v>0.78947368421052633</v>
      </c>
      <c r="F238" s="31">
        <v>12</v>
      </c>
      <c r="G238" s="6">
        <v>3</v>
      </c>
      <c r="H238" s="6">
        <v>0</v>
      </c>
      <c r="I238" s="6">
        <v>0</v>
      </c>
      <c r="J238" s="6">
        <v>5</v>
      </c>
      <c r="K238" s="6">
        <v>7</v>
      </c>
      <c r="L238" s="9">
        <f t="shared" si="25"/>
        <v>0.26600000000000001</v>
      </c>
      <c r="M238" s="10">
        <f t="shared" si="26"/>
        <v>1.0554736842105263</v>
      </c>
    </row>
    <row r="239" spans="1:13" ht="15" customHeight="1" x14ac:dyDescent="0.15">
      <c r="A239" s="24" t="s">
        <v>21</v>
      </c>
      <c r="B239" s="6">
        <v>2013</v>
      </c>
      <c r="C239" s="6">
        <v>20</v>
      </c>
      <c r="D239" s="6">
        <v>15</v>
      </c>
      <c r="E239" s="30">
        <f t="shared" si="24"/>
        <v>0.75</v>
      </c>
      <c r="F239" s="31">
        <v>10</v>
      </c>
      <c r="G239" s="6">
        <v>4</v>
      </c>
      <c r="H239" s="6">
        <v>1</v>
      </c>
      <c r="I239" s="6">
        <v>0</v>
      </c>
      <c r="J239" s="6">
        <v>7</v>
      </c>
      <c r="K239" s="6">
        <v>8</v>
      </c>
      <c r="L239" s="9">
        <f t="shared" si="25"/>
        <v>0.46600000000000003</v>
      </c>
      <c r="M239" s="10">
        <f t="shared" si="26"/>
        <v>1.216</v>
      </c>
    </row>
    <row r="240" spans="1:13" ht="15" customHeight="1" x14ac:dyDescent="0.15">
      <c r="A240" s="24" t="s">
        <v>21</v>
      </c>
      <c r="B240" s="6">
        <v>2014</v>
      </c>
      <c r="C240" s="6">
        <v>42</v>
      </c>
      <c r="D240" s="6">
        <v>27</v>
      </c>
      <c r="E240" s="30">
        <f t="shared" si="24"/>
        <v>0.6428571428571429</v>
      </c>
      <c r="F240" s="31">
        <v>19</v>
      </c>
      <c r="G240" s="6">
        <v>5</v>
      </c>
      <c r="H240" s="6">
        <v>1</v>
      </c>
      <c r="I240" s="6">
        <v>3</v>
      </c>
      <c r="J240" s="6">
        <v>20</v>
      </c>
      <c r="K240" s="6">
        <v>12</v>
      </c>
      <c r="L240" s="9">
        <f t="shared" si="25"/>
        <v>0.53037037037037038</v>
      </c>
      <c r="M240" s="10">
        <f t="shared" si="26"/>
        <v>1.1732275132275132</v>
      </c>
    </row>
    <row r="241" spans="1:13" ht="15" customHeight="1" x14ac:dyDescent="0.15">
      <c r="A241" s="24" t="s">
        <v>21</v>
      </c>
      <c r="B241" s="6">
        <v>2015</v>
      </c>
      <c r="C241" s="6">
        <v>44</v>
      </c>
      <c r="D241" s="6">
        <v>30</v>
      </c>
      <c r="E241" s="30">
        <f t="shared" si="24"/>
        <v>0.68181818181818177</v>
      </c>
      <c r="F241" s="31">
        <v>15</v>
      </c>
      <c r="G241" s="6">
        <v>7</v>
      </c>
      <c r="H241" s="6">
        <v>2</v>
      </c>
      <c r="I241" s="6">
        <v>6</v>
      </c>
      <c r="J241" s="6">
        <v>29</v>
      </c>
      <c r="K241" s="6">
        <v>20</v>
      </c>
      <c r="L241" s="9">
        <f t="shared" si="25"/>
        <v>0.82166666666666666</v>
      </c>
      <c r="M241" s="10">
        <f t="shared" si="26"/>
        <v>1.5034848484848484</v>
      </c>
    </row>
    <row r="242" spans="1:13" ht="15" customHeight="1" x14ac:dyDescent="0.15">
      <c r="A242" s="24" t="s">
        <v>21</v>
      </c>
      <c r="B242" s="6">
        <v>2016</v>
      </c>
      <c r="C242" s="6">
        <v>29</v>
      </c>
      <c r="D242" s="6">
        <v>19</v>
      </c>
      <c r="E242" s="32">
        <f t="shared" si="24"/>
        <v>0.65517241379310343</v>
      </c>
      <c r="F242" s="31">
        <v>9</v>
      </c>
      <c r="G242" s="6">
        <v>5</v>
      </c>
      <c r="H242" s="6">
        <v>3</v>
      </c>
      <c r="I242" s="6">
        <v>2</v>
      </c>
      <c r="J242" s="6">
        <v>17</v>
      </c>
      <c r="K242" s="6">
        <v>11</v>
      </c>
      <c r="L242" s="11">
        <f t="shared" si="25"/>
        <v>0.8242105263157895</v>
      </c>
      <c r="M242" s="12">
        <f t="shared" si="26"/>
        <v>1.4793829401088929</v>
      </c>
    </row>
    <row r="243" spans="1:13" ht="15" customHeight="1" x14ac:dyDescent="0.15">
      <c r="A243" s="24" t="s">
        <v>21</v>
      </c>
      <c r="B243" s="6">
        <v>2017</v>
      </c>
      <c r="C243" s="6">
        <f>'2017 - 2017 - Field of Dreamers'!C50</f>
        <v>5</v>
      </c>
      <c r="D243" s="6">
        <f>'2017 - 2017 - Field of Dreamers'!D50</f>
        <v>4</v>
      </c>
      <c r="E243" s="6">
        <f>'2017 - 2017 - Field of Dreamers'!E50</f>
        <v>0.8</v>
      </c>
      <c r="F243" s="6">
        <f>'2017 - 2017 - Field of Dreamers'!F50</f>
        <v>3</v>
      </c>
      <c r="G243" s="6">
        <f>'2017 - 2017 - Field of Dreamers'!G50</f>
        <v>1</v>
      </c>
      <c r="H243" s="6">
        <f>'2017 - 2017 - Field of Dreamers'!H50</f>
        <v>0</v>
      </c>
      <c r="I243" s="6">
        <f>'2017 - 2017 - Field of Dreamers'!I50</f>
        <v>0</v>
      </c>
      <c r="J243" s="6">
        <f>'2017 - 2017 - Field of Dreamers'!J50</f>
        <v>4</v>
      </c>
      <c r="K243" s="6">
        <f>'2017 - 2017 - Field of Dreamers'!K50</f>
        <v>3</v>
      </c>
      <c r="L243" s="6">
        <f>'2017 - 2017 - Field of Dreamers'!L50</f>
        <v>0.33324999999999999</v>
      </c>
      <c r="M243" s="6">
        <f>'2017 - 2017 - Field of Dreamers'!M50</f>
        <v>1.1332500000000001</v>
      </c>
    </row>
    <row r="244" spans="1:13" ht="15" customHeight="1" x14ac:dyDescent="0.15">
      <c r="A244" s="24" t="s">
        <v>21</v>
      </c>
      <c r="B244" s="6">
        <f>'2018 Field of Dreamers - 2018 -'!B10</f>
        <v>2018</v>
      </c>
      <c r="C244" s="6">
        <f>'2018 Field of Dreamers - 2018 -'!C10</f>
        <v>48</v>
      </c>
      <c r="D244" s="6">
        <f>'2018 Field of Dreamers - 2018 -'!D10</f>
        <v>35</v>
      </c>
      <c r="E244" s="99">
        <f>'2018 Field of Dreamers - 2018 -'!E10</f>
        <v>0.72916666666666663</v>
      </c>
      <c r="F244" s="6">
        <f>'2018 Field of Dreamers - 2018 -'!F10</f>
        <v>23</v>
      </c>
      <c r="G244" s="6">
        <f>'2018 Field of Dreamers - 2018 -'!G10</f>
        <v>9</v>
      </c>
      <c r="H244" s="6">
        <f>'2018 Field of Dreamers - 2018 -'!H10</f>
        <v>2</v>
      </c>
      <c r="I244" s="6">
        <f>'2018 Field of Dreamers - 2018 -'!I10</f>
        <v>1</v>
      </c>
      <c r="J244" s="6">
        <f>'2018 Field of Dreamers - 2018 -'!J10</f>
        <v>29</v>
      </c>
      <c r="K244" s="6">
        <f>'2018 Field of Dreamers - 2018 -'!K10</f>
        <v>31</v>
      </c>
      <c r="L244" s="100">
        <f>'2018 Field of Dreamers - 2018 -'!L10</f>
        <v>0.49517142857142854</v>
      </c>
      <c r="M244" s="8">
        <f>'2018 Field of Dreamers - 2018 -'!M10</f>
        <v>1.2243380952380951</v>
      </c>
    </row>
    <row r="245" spans="1:13" ht="15" customHeight="1" x14ac:dyDescent="0.15">
      <c r="A245" s="24" t="s">
        <v>97</v>
      </c>
      <c r="B245" s="6">
        <v>2016</v>
      </c>
      <c r="C245" s="6">
        <v>4</v>
      </c>
      <c r="D245" s="6">
        <v>4</v>
      </c>
      <c r="E245" s="30">
        <f>D245/C245</f>
        <v>1</v>
      </c>
      <c r="F245" s="105">
        <v>1</v>
      </c>
      <c r="G245" s="6">
        <v>3</v>
      </c>
      <c r="H245" s="6">
        <v>0</v>
      </c>
      <c r="I245" s="6">
        <v>0</v>
      </c>
      <c r="J245" s="6">
        <v>1</v>
      </c>
      <c r="K245" s="6">
        <v>2</v>
      </c>
      <c r="L245" s="9">
        <f>(G245*1.33+H245*1.67+I245*2)/D245</f>
        <v>0.99750000000000005</v>
      </c>
      <c r="M245" s="10">
        <f>L245+E245</f>
        <v>1.9975000000000001</v>
      </c>
    </row>
    <row r="246" spans="1:13" ht="15" customHeight="1" x14ac:dyDescent="0.15">
      <c r="A246" s="25" t="s">
        <v>34</v>
      </c>
      <c r="B246" s="6">
        <v>2007</v>
      </c>
      <c r="C246" s="14">
        <v>30</v>
      </c>
      <c r="D246" s="14">
        <v>10</v>
      </c>
      <c r="E246" s="11">
        <f>D246/C246</f>
        <v>0.33333333333333331</v>
      </c>
      <c r="F246" s="107">
        <v>10</v>
      </c>
      <c r="G246" s="14">
        <v>0</v>
      </c>
      <c r="H246" s="14">
        <v>0</v>
      </c>
      <c r="I246" s="14">
        <v>0</v>
      </c>
      <c r="J246" s="14">
        <v>4</v>
      </c>
      <c r="K246" s="14">
        <v>4</v>
      </c>
      <c r="L246" s="11">
        <f>(G246*1.33+H246*1.67+I246*2)/D246</f>
        <v>0</v>
      </c>
      <c r="M246" s="12">
        <f>L246+E246</f>
        <v>0.33333333333333331</v>
      </c>
    </row>
    <row r="247" spans="1:13" ht="15" customHeight="1" x14ac:dyDescent="0.15">
      <c r="A247" s="24" t="s">
        <v>171</v>
      </c>
      <c r="B247" s="6">
        <f>'2018 Field of Dreamers - 2018 -'!B19</f>
        <v>2018</v>
      </c>
      <c r="C247" s="6">
        <f>'2018 Field of Dreamers - 2018 -'!C19</f>
        <v>30</v>
      </c>
      <c r="D247" s="6">
        <f>'2018 Field of Dreamers - 2018 -'!D19</f>
        <v>13</v>
      </c>
      <c r="E247" s="6">
        <f>'2018 Field of Dreamers - 2018 -'!E19</f>
        <v>0.43333333333333335</v>
      </c>
      <c r="F247" s="6">
        <f>'2018 Field of Dreamers - 2018 -'!F19</f>
        <v>12</v>
      </c>
      <c r="G247" s="6">
        <f>'2018 Field of Dreamers - 2018 -'!G19</f>
        <v>1</v>
      </c>
      <c r="H247" s="6">
        <f>'2018 Field of Dreamers - 2018 -'!H19</f>
        <v>0</v>
      </c>
      <c r="I247" s="6">
        <f>'2018 Field of Dreamers - 2018 -'!I19</f>
        <v>0</v>
      </c>
      <c r="J247" s="6">
        <f>'2018 Field of Dreamers - 2018 -'!J19</f>
        <v>4</v>
      </c>
      <c r="K247" s="6">
        <f>'2018 Field of Dreamers - 2018 -'!K19</f>
        <v>6</v>
      </c>
      <c r="L247" s="6">
        <f>'2018 Field of Dreamers - 2018 -'!L19</f>
        <v>0.10253846153846154</v>
      </c>
      <c r="M247" s="6">
        <f>'2018 Field of Dreamers - 2018 -'!M19</f>
        <v>0.53587179487179493</v>
      </c>
    </row>
    <row r="248" spans="1:13" ht="15" customHeight="1" x14ac:dyDescent="0.15">
      <c r="A248" s="24" t="s">
        <v>69</v>
      </c>
      <c r="B248" s="6">
        <v>2013</v>
      </c>
      <c r="C248" s="6">
        <v>19</v>
      </c>
      <c r="D248" s="6">
        <v>7</v>
      </c>
      <c r="E248" s="29">
        <f>D248/C248</f>
        <v>0.36842105263157893</v>
      </c>
      <c r="F248" s="31">
        <v>7</v>
      </c>
      <c r="G248" s="6">
        <v>0</v>
      </c>
      <c r="H248" s="6">
        <v>0</v>
      </c>
      <c r="I248" s="6">
        <v>0</v>
      </c>
      <c r="J248" s="6">
        <v>3</v>
      </c>
      <c r="K248" s="6">
        <v>3</v>
      </c>
      <c r="L248" s="7">
        <f>(G248*1.33+H248*1.67+I248*2)/D248</f>
        <v>0</v>
      </c>
      <c r="M248" s="8">
        <f>L248+E248</f>
        <v>0.36842105263157893</v>
      </c>
    </row>
    <row r="249" spans="1:13" ht="15" customHeight="1" x14ac:dyDescent="0.15">
      <c r="A249" s="24" t="s">
        <v>69</v>
      </c>
      <c r="B249" s="6">
        <v>2014</v>
      </c>
      <c r="C249" s="6">
        <v>19</v>
      </c>
      <c r="D249" s="6">
        <v>10</v>
      </c>
      <c r="E249" s="30">
        <f>D249/C249</f>
        <v>0.52631578947368418</v>
      </c>
      <c r="F249" s="31">
        <v>10</v>
      </c>
      <c r="G249" s="6">
        <v>0</v>
      </c>
      <c r="H249" s="6">
        <v>0</v>
      </c>
      <c r="I249" s="6">
        <v>0</v>
      </c>
      <c r="J249" s="6">
        <v>2</v>
      </c>
      <c r="K249" s="6">
        <v>4</v>
      </c>
      <c r="L249" s="9">
        <f>(G249*1.33+H249*1.67+I249*2)/D249</f>
        <v>0</v>
      </c>
      <c r="M249" s="10">
        <f>L249+E249</f>
        <v>0.52631578947368418</v>
      </c>
    </row>
    <row r="250" spans="1:13" ht="15" customHeight="1" x14ac:dyDescent="0.15">
      <c r="A250" s="24" t="s">
        <v>69</v>
      </c>
      <c r="B250" s="6">
        <v>2016</v>
      </c>
      <c r="C250" s="6">
        <v>16</v>
      </c>
      <c r="D250" s="6">
        <v>11</v>
      </c>
      <c r="E250" s="30">
        <f>D250/C250</f>
        <v>0.6875</v>
      </c>
      <c r="F250" s="105">
        <v>11</v>
      </c>
      <c r="G250" s="6">
        <v>0</v>
      </c>
      <c r="H250" s="6">
        <v>0</v>
      </c>
      <c r="I250" s="6">
        <v>0</v>
      </c>
      <c r="J250" s="6">
        <v>5</v>
      </c>
      <c r="K250" s="6">
        <v>5</v>
      </c>
      <c r="L250" s="9">
        <f>(G250*1.33+H250*1.67+I250*2)/D250</f>
        <v>0</v>
      </c>
      <c r="M250" s="10">
        <f>L250+E250</f>
        <v>0.6875</v>
      </c>
    </row>
    <row r="251" spans="1:13" ht="15" customHeight="1" x14ac:dyDescent="0.15">
      <c r="A251" s="25" t="s">
        <v>24</v>
      </c>
      <c r="B251" s="6">
        <v>2007</v>
      </c>
      <c r="C251" s="6">
        <v>5</v>
      </c>
      <c r="D251" s="6">
        <v>4</v>
      </c>
      <c r="E251" s="11">
        <f>D251/C251</f>
        <v>0.8</v>
      </c>
      <c r="F251" s="12">
        <v>4</v>
      </c>
      <c r="G251" s="6">
        <v>0</v>
      </c>
      <c r="H251" s="6">
        <v>0</v>
      </c>
      <c r="I251" s="6">
        <v>0</v>
      </c>
      <c r="J251" s="6">
        <v>1</v>
      </c>
      <c r="K251" s="6">
        <v>2</v>
      </c>
      <c r="L251" s="11">
        <f>(G251*1.33+H251*1.67+I251*2)/D251</f>
        <v>0</v>
      </c>
      <c r="M251" s="12">
        <f>L251+E251</f>
        <v>0.8</v>
      </c>
    </row>
    <row r="252" spans="1:13" ht="15" customHeight="1" x14ac:dyDescent="0.15">
      <c r="A252" s="24" t="s">
        <v>130</v>
      </c>
      <c r="B252" s="6">
        <v>2017</v>
      </c>
      <c r="C252" s="6">
        <f>'2017 - 2017 - Field of Dreamers'!C51</f>
        <v>53</v>
      </c>
      <c r="D252" s="6">
        <f>'2017 - 2017 - Field of Dreamers'!D51</f>
        <v>45</v>
      </c>
      <c r="E252" s="6">
        <f>'2017 - 2017 - Field of Dreamers'!E51</f>
        <v>0.84905660377358494</v>
      </c>
      <c r="F252" s="6">
        <f>'2017 - 2017 - Field of Dreamers'!F51</f>
        <v>21</v>
      </c>
      <c r="G252" s="6">
        <f>'2017 - 2017 - Field of Dreamers'!G51</f>
        <v>18</v>
      </c>
      <c r="H252" s="6">
        <f>'2017 - 2017 - Field of Dreamers'!H51</f>
        <v>4</v>
      </c>
      <c r="I252" s="6">
        <f>'2017 - 2017 - Field of Dreamers'!I51</f>
        <v>2</v>
      </c>
      <c r="J252" s="6">
        <f>'2017 - 2017 - Field of Dreamers'!J51</f>
        <v>30</v>
      </c>
      <c r="K252" s="6">
        <f>'2017 - 2017 - Field of Dreamers'!K51</f>
        <v>27</v>
      </c>
      <c r="L252" s="6">
        <f>'2017 - 2017 - Field of Dreamers'!L51</f>
        <v>0.77026666666666666</v>
      </c>
      <c r="M252" s="6">
        <f>'2017 - 2017 - Field of Dreamers'!M51</f>
        <v>1.6193232704402516</v>
      </c>
    </row>
    <row r="253" spans="1:13" ht="15" customHeight="1" x14ac:dyDescent="0.15">
      <c r="A253" s="25" t="s">
        <v>36</v>
      </c>
      <c r="B253" s="6">
        <v>2007</v>
      </c>
      <c r="C253" s="14">
        <v>2</v>
      </c>
      <c r="D253" s="14">
        <v>0</v>
      </c>
      <c r="E253" s="104">
        <f>D253/C253</f>
        <v>0</v>
      </c>
      <c r="F253" s="111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69" t="e">
        <f>(G253*1.33+H253*1.67+I253*2)/D253</f>
        <v>#DIV/0!</v>
      </c>
      <c r="M253" s="112" t="e">
        <f>L253+E253</f>
        <v>#DIV/0!</v>
      </c>
    </row>
    <row r="254" spans="1:13" ht="15" customHeight="1" x14ac:dyDescent="0.15">
      <c r="A254" s="24" t="str">
        <f>'2018 Field of Dreamers - 2018 -'!$A18</f>
        <v>Sarah Weinberger</v>
      </c>
      <c r="B254" s="6">
        <f>'2018 Field of Dreamers - 2018 -'!B18</f>
        <v>2018</v>
      </c>
      <c r="C254" s="6">
        <f>'2018 Field of Dreamers - 2018 -'!C18</f>
        <v>36</v>
      </c>
      <c r="D254" s="6">
        <f>'2018 Field of Dreamers - 2018 -'!D18</f>
        <v>15</v>
      </c>
      <c r="E254" s="6">
        <f>'2018 Field of Dreamers - 2018 -'!E18</f>
        <v>0.41666666666666669</v>
      </c>
      <c r="F254" s="6">
        <f>'2018 Field of Dreamers - 2018 -'!F18</f>
        <v>15</v>
      </c>
      <c r="G254" s="6">
        <f>'2018 Field of Dreamers - 2018 -'!G18</f>
        <v>0</v>
      </c>
      <c r="H254" s="6">
        <f>'2018 Field of Dreamers - 2018 -'!H18</f>
        <v>0</v>
      </c>
      <c r="I254" s="6">
        <f>'2018 Field of Dreamers - 2018 -'!I18</f>
        <v>0</v>
      </c>
      <c r="J254" s="6">
        <f>'2018 Field of Dreamers - 2018 -'!J18</f>
        <v>6</v>
      </c>
      <c r="K254" s="6">
        <f>'2018 Field of Dreamers - 2018 -'!K18</f>
        <v>9</v>
      </c>
      <c r="L254" s="6">
        <f>'2018 Field of Dreamers - 2018 -'!L18</f>
        <v>0</v>
      </c>
      <c r="M254" s="6">
        <f>'2018 Field of Dreamers - 2018 -'!M18</f>
        <v>0.41666666666666669</v>
      </c>
    </row>
    <row r="255" spans="1:13" ht="15" customHeight="1" x14ac:dyDescent="0.15">
      <c r="A255" s="24" t="s">
        <v>145</v>
      </c>
      <c r="B255" s="6">
        <v>2017</v>
      </c>
      <c r="C255" s="6">
        <f>'2017 Field of Dreamers - 2017 -'!C68</f>
        <v>5</v>
      </c>
      <c r="D255" s="6">
        <f>'2017 Field of Dreamers - 2017 -'!D68</f>
        <v>2</v>
      </c>
      <c r="E255" s="6">
        <f>'2017 Field of Dreamers - 2017 -'!E68</f>
        <v>0.4</v>
      </c>
      <c r="F255" s="6">
        <f>'2017 Field of Dreamers - 2017 -'!F68</f>
        <v>2</v>
      </c>
      <c r="G255" s="6">
        <f>'2017 Field of Dreamers - 2017 -'!G68</f>
        <v>0</v>
      </c>
      <c r="H255" s="6">
        <f>'2017 Field of Dreamers - 2017 -'!H68</f>
        <v>0</v>
      </c>
      <c r="I255" s="6">
        <f>'2017 Field of Dreamers - 2017 -'!I68</f>
        <v>0</v>
      </c>
      <c r="J255" s="6">
        <f>'2017 Field of Dreamers - 2017 -'!J68</f>
        <v>1</v>
      </c>
      <c r="K255" s="6">
        <f>'2017 Field of Dreamers - 2017 -'!K68</f>
        <v>1</v>
      </c>
      <c r="L255" s="6">
        <f>'2017 Field of Dreamers - 2017 -'!L68</f>
        <v>0</v>
      </c>
      <c r="M255" s="6">
        <f>'2017 Field of Dreamers - 2017 -'!M68</f>
        <v>0.4</v>
      </c>
    </row>
    <row r="256" spans="1:13" ht="15" customHeight="1" x14ac:dyDescent="0.15">
      <c r="A256" s="24" t="s">
        <v>46</v>
      </c>
      <c r="B256" s="6">
        <v>2009</v>
      </c>
      <c r="C256" s="6">
        <v>11</v>
      </c>
      <c r="D256" s="6">
        <v>3</v>
      </c>
      <c r="E256" s="29">
        <f>D256/C256</f>
        <v>0.27272727272727271</v>
      </c>
      <c r="F256" s="31">
        <v>3</v>
      </c>
      <c r="G256" s="6">
        <v>0</v>
      </c>
      <c r="H256" s="6">
        <v>0</v>
      </c>
      <c r="I256" s="6">
        <v>0</v>
      </c>
      <c r="J256" s="6">
        <v>2</v>
      </c>
      <c r="K256" s="6">
        <v>0</v>
      </c>
      <c r="L256" s="7">
        <f>(G256*1.33+H256*1.67+I256*2)/D256</f>
        <v>0</v>
      </c>
      <c r="M256" s="8">
        <f>L256+E256</f>
        <v>0.27272727272727271</v>
      </c>
    </row>
    <row r="257" spans="1:13" ht="15" customHeight="1" x14ac:dyDescent="0.15">
      <c r="A257" s="24" t="s">
        <v>46</v>
      </c>
      <c r="B257" s="6">
        <v>2011</v>
      </c>
      <c r="C257" s="6">
        <v>30</v>
      </c>
      <c r="D257" s="6">
        <v>14</v>
      </c>
      <c r="E257" s="30">
        <f>D257/C257</f>
        <v>0.46666666666666667</v>
      </c>
      <c r="F257" s="31">
        <v>11</v>
      </c>
      <c r="G257" s="6">
        <v>3</v>
      </c>
      <c r="H257" s="6">
        <v>0</v>
      </c>
      <c r="I257" s="6">
        <v>0</v>
      </c>
      <c r="J257" s="6">
        <v>6</v>
      </c>
      <c r="K257" s="6">
        <v>6</v>
      </c>
      <c r="L257" s="9">
        <f>(G257*1.33+H257*1.67+I257*2)/D257</f>
        <v>0.28500000000000003</v>
      </c>
      <c r="M257" s="10">
        <f>L257+E257</f>
        <v>0.75166666666666671</v>
      </c>
    </row>
    <row r="258" spans="1:13" ht="15" customHeight="1" x14ac:dyDescent="0.15">
      <c r="A258" s="24" t="s">
        <v>46</v>
      </c>
      <c r="B258" s="6">
        <v>2012</v>
      </c>
      <c r="C258" s="6">
        <v>7</v>
      </c>
      <c r="D258" s="6">
        <v>3</v>
      </c>
      <c r="E258" s="30">
        <f>D258/C258</f>
        <v>0.42857142857142855</v>
      </c>
      <c r="F258" s="31">
        <v>2</v>
      </c>
      <c r="G258" s="6">
        <v>1</v>
      </c>
      <c r="H258" s="6">
        <v>0</v>
      </c>
      <c r="I258" s="6">
        <v>0</v>
      </c>
      <c r="J258" s="6">
        <v>1</v>
      </c>
      <c r="K258" s="6">
        <v>2</v>
      </c>
      <c r="L258" s="9">
        <f>(G258*1.33+H258*1.67+I258*2)/D258</f>
        <v>0.44333333333333336</v>
      </c>
      <c r="M258" s="10">
        <f>L258+E258</f>
        <v>0.87190476190476196</v>
      </c>
    </row>
    <row r="259" spans="1:13" ht="15" customHeight="1" x14ac:dyDescent="0.15">
      <c r="A259" s="24" t="s">
        <v>46</v>
      </c>
      <c r="B259" s="6">
        <v>2013</v>
      </c>
      <c r="C259" s="6">
        <v>11</v>
      </c>
      <c r="D259" s="6">
        <v>4</v>
      </c>
      <c r="E259" s="30">
        <f>D259/C259</f>
        <v>0.36363636363636365</v>
      </c>
      <c r="F259" s="31">
        <v>4</v>
      </c>
      <c r="G259" s="6">
        <v>0</v>
      </c>
      <c r="H259" s="6">
        <v>0</v>
      </c>
      <c r="I259" s="6">
        <v>0</v>
      </c>
      <c r="J259" s="6">
        <v>4</v>
      </c>
      <c r="K259" s="6">
        <v>1</v>
      </c>
      <c r="L259" s="9">
        <f>(G259*1.33+H259*1.67+I259*2)/D259</f>
        <v>0</v>
      </c>
      <c r="M259" s="10">
        <f>L259+E259</f>
        <v>0.36363636363636365</v>
      </c>
    </row>
    <row r="260" spans="1:13" ht="15" customHeight="1" x14ac:dyDescent="0.15">
      <c r="A260" s="24" t="s">
        <v>46</v>
      </c>
      <c r="B260" s="6">
        <v>2014</v>
      </c>
      <c r="C260" s="6">
        <v>6</v>
      </c>
      <c r="D260" s="6">
        <v>4</v>
      </c>
      <c r="E260" s="32">
        <f>D260/C260</f>
        <v>0.66666666666666663</v>
      </c>
      <c r="F260" s="31">
        <v>4</v>
      </c>
      <c r="G260" s="6">
        <v>0</v>
      </c>
      <c r="H260" s="6">
        <v>0</v>
      </c>
      <c r="I260" s="6">
        <v>0</v>
      </c>
      <c r="J260" s="6">
        <v>0</v>
      </c>
      <c r="K260" s="6">
        <v>1</v>
      </c>
      <c r="L260" s="11">
        <f>(G260*1.33+H260*1.67+I260*2)/D260</f>
        <v>0</v>
      </c>
      <c r="M260" s="12">
        <f>L260+E260</f>
        <v>0.66666666666666663</v>
      </c>
    </row>
    <row r="261" spans="1:13" ht="15" customHeight="1" x14ac:dyDescent="0.15">
      <c r="A261" s="24" t="s">
        <v>126</v>
      </c>
      <c r="B261" s="6">
        <v>2017</v>
      </c>
      <c r="C261" s="6">
        <f>'2017 - 2017 - Field of Dreamers'!C52</f>
        <v>66</v>
      </c>
      <c r="D261" s="6">
        <f>'2017 - 2017 - Field of Dreamers'!D52</f>
        <v>42</v>
      </c>
      <c r="E261" s="6">
        <f>'2017 - 2017 - Field of Dreamers'!E52</f>
        <v>0.63636363636363635</v>
      </c>
      <c r="F261" s="6">
        <f>'2017 - 2017 - Field of Dreamers'!F52</f>
        <v>37</v>
      </c>
      <c r="G261" s="6">
        <f>'2017 - 2017 - Field of Dreamers'!G52</f>
        <v>4</v>
      </c>
      <c r="H261" s="6">
        <f>'2017 - 2017 - Field of Dreamers'!H52</f>
        <v>0</v>
      </c>
      <c r="I261" s="6">
        <f>'2017 - 2017 - Field of Dreamers'!I52</f>
        <v>1</v>
      </c>
      <c r="J261" s="6">
        <f>'2017 - 2017 - Field of Dreamers'!J52</f>
        <v>15</v>
      </c>
      <c r="K261" s="6">
        <f>'2017 - 2017 - Field of Dreamers'!K52</f>
        <v>20</v>
      </c>
      <c r="L261" s="6">
        <f>'2017 - 2017 - Field of Dreamers'!L52</f>
        <v>0.17457142857142857</v>
      </c>
      <c r="M261" s="6">
        <f>'2017 - 2017 - Field of Dreamers'!M52</f>
        <v>0.81093506493506495</v>
      </c>
    </row>
    <row r="262" spans="1:13" ht="15" customHeight="1" x14ac:dyDescent="0.15">
      <c r="A262" s="24" t="s">
        <v>126</v>
      </c>
      <c r="B262" s="6">
        <f>'2018 Field of Dreamers - 2018 -'!B50</f>
        <v>2018</v>
      </c>
      <c r="C262" s="6">
        <f>'2018 Field of Dreamers - 2018 -'!C50</f>
        <v>33</v>
      </c>
      <c r="D262" s="6">
        <f>'2018 Field of Dreamers - 2018 -'!D50</f>
        <v>22</v>
      </c>
      <c r="E262" s="99">
        <f>'2018 Field of Dreamers - 2018 -'!E50</f>
        <v>0.66666666666666663</v>
      </c>
      <c r="F262" s="6">
        <f>'2018 Field of Dreamers - 2018 -'!F50</f>
        <v>21</v>
      </c>
      <c r="G262" s="6">
        <f>'2018 Field of Dreamers - 2018 -'!G50</f>
        <v>1</v>
      </c>
      <c r="H262" s="6">
        <f>'2018 Field of Dreamers - 2018 -'!H50</f>
        <v>0</v>
      </c>
      <c r="I262" s="6">
        <f>'2018 Field of Dreamers - 2018 -'!I50</f>
        <v>0</v>
      </c>
      <c r="J262" s="6">
        <f>'2018 Field of Dreamers - 2018 -'!J50</f>
        <v>8</v>
      </c>
      <c r="K262" s="6">
        <f>'2018 Field of Dreamers - 2018 -'!K50</f>
        <v>8</v>
      </c>
      <c r="L262" s="100">
        <f>'2018 Field of Dreamers - 2018 -'!L50</f>
        <v>6.0590909090909091E-2</v>
      </c>
      <c r="M262" s="8">
        <f>'2018 Field of Dreamers - 2018 -'!M50</f>
        <v>0.72725757575757577</v>
      </c>
    </row>
    <row r="263" spans="1:13" ht="15" customHeight="1" x14ac:dyDescent="0.15">
      <c r="A263" s="24" t="s">
        <v>93</v>
      </c>
      <c r="B263" s="6">
        <v>2016</v>
      </c>
      <c r="C263" s="6">
        <v>9</v>
      </c>
      <c r="D263" s="6">
        <v>6</v>
      </c>
      <c r="E263" s="30">
        <f>D263/C263</f>
        <v>0.66666666666666663</v>
      </c>
      <c r="F263" s="31">
        <v>4</v>
      </c>
      <c r="G263" s="6">
        <v>2</v>
      </c>
      <c r="H263" s="6">
        <v>0</v>
      </c>
      <c r="I263" s="6">
        <v>0</v>
      </c>
      <c r="J263" s="6">
        <v>5</v>
      </c>
      <c r="K263" s="6">
        <v>5</v>
      </c>
      <c r="L263" s="9">
        <f>(G263*1.33+H263*1.67+I263*2)/D263</f>
        <v>0.44333333333333336</v>
      </c>
      <c r="M263" s="10">
        <f>L263+E263</f>
        <v>1.1099999999999999</v>
      </c>
    </row>
    <row r="264" spans="1:13" ht="15" customHeight="1" x14ac:dyDescent="0.15">
      <c r="A264" s="24" t="s">
        <v>91</v>
      </c>
      <c r="B264" s="6">
        <v>2016</v>
      </c>
      <c r="C264" s="6">
        <v>9</v>
      </c>
      <c r="D264" s="6">
        <v>5</v>
      </c>
      <c r="E264" s="30">
        <f>D264/C264</f>
        <v>0.55555555555555558</v>
      </c>
      <c r="F264" s="31">
        <v>2</v>
      </c>
      <c r="G264" s="6">
        <v>0</v>
      </c>
      <c r="H264" s="6">
        <v>0</v>
      </c>
      <c r="I264" s="6">
        <v>3</v>
      </c>
      <c r="J264" s="6">
        <v>5</v>
      </c>
      <c r="K264" s="6">
        <v>6</v>
      </c>
      <c r="L264" s="9">
        <f>(G264*1.33+H264*1.67+I264*2)/D264</f>
        <v>1.2</v>
      </c>
      <c r="M264" s="10">
        <f>L264+E264</f>
        <v>1.7555555555555555</v>
      </c>
    </row>
    <row r="265" spans="1:13" ht="15" customHeight="1" x14ac:dyDescent="0.15">
      <c r="A265" s="24" t="s">
        <v>99</v>
      </c>
      <c r="B265" s="6">
        <v>2016</v>
      </c>
      <c r="C265" s="6">
        <v>4</v>
      </c>
      <c r="D265" s="6">
        <v>2</v>
      </c>
      <c r="E265" s="32">
        <f>D265/C265</f>
        <v>0.5</v>
      </c>
      <c r="F265" s="31">
        <v>2</v>
      </c>
      <c r="G265" s="6">
        <v>0</v>
      </c>
      <c r="H265" s="6">
        <v>0</v>
      </c>
      <c r="I265" s="6">
        <v>0</v>
      </c>
      <c r="J265" s="6">
        <v>1</v>
      </c>
      <c r="K265" s="6">
        <v>2</v>
      </c>
      <c r="L265" s="11">
        <f>(G265*1.33+H265*1.67+I265*2)/D265</f>
        <v>0</v>
      </c>
      <c r="M265" s="12">
        <f>L265+E265</f>
        <v>0.5</v>
      </c>
    </row>
    <row r="266" spans="1:13" ht="15" customHeight="1" x14ac:dyDescent="0.15">
      <c r="A266" s="24" t="s">
        <v>99</v>
      </c>
      <c r="B266" s="6">
        <v>2017</v>
      </c>
      <c r="C266" s="6">
        <f>'2017 Field of Dreamers - 2017 -'!C25</f>
        <v>57</v>
      </c>
      <c r="D266" s="6">
        <f>'2017 Field of Dreamers - 2017 -'!D25</f>
        <v>43</v>
      </c>
      <c r="E266" s="6">
        <f>'2017 Field of Dreamers - 2017 -'!E25</f>
        <v>0.75438596491228072</v>
      </c>
      <c r="F266" s="6">
        <f>'2017 Field of Dreamers - 2017 -'!F25</f>
        <v>31</v>
      </c>
      <c r="G266" s="6">
        <f>'2017 Field of Dreamers - 2017 -'!G25</f>
        <v>10</v>
      </c>
      <c r="H266" s="6">
        <f>'2017 Field of Dreamers - 2017 -'!H25</f>
        <v>1</v>
      </c>
      <c r="I266" s="6">
        <f>'2017 Field of Dreamers - 2017 -'!I25</f>
        <v>1</v>
      </c>
      <c r="J266" s="6">
        <f>'2017 Field of Dreamers - 2017 -'!J25</f>
        <v>18</v>
      </c>
      <c r="K266" s="6">
        <f>'2017 Field of Dreamers - 2017 -'!K25</f>
        <v>24</v>
      </c>
      <c r="L266" s="6">
        <f>'2017 Field of Dreamers - 2017 -'!L25</f>
        <v>0.39527906976744187</v>
      </c>
      <c r="M266" s="6">
        <f>'2017 Field of Dreamers - 2017 -'!M25</f>
        <v>1.1496650346797226</v>
      </c>
    </row>
    <row r="267" spans="1:13" ht="15" customHeight="1" x14ac:dyDescent="0.15">
      <c r="A267" s="24" t="s">
        <v>99</v>
      </c>
      <c r="B267" s="6">
        <f>'2018 Field of Dreamers - 2018 -'!B56</f>
        <v>2018</v>
      </c>
      <c r="C267" s="6">
        <f>'2018 Field of Dreamers - 2018 -'!C56</f>
        <v>48</v>
      </c>
      <c r="D267" s="6">
        <f>'2018 Field of Dreamers - 2018 -'!D56</f>
        <v>33</v>
      </c>
      <c r="E267" s="6">
        <f>'2018 Field of Dreamers - 2018 -'!E56</f>
        <v>0.6875</v>
      </c>
      <c r="F267" s="6">
        <f>'2018 Field of Dreamers - 2018 -'!F56</f>
        <v>19</v>
      </c>
      <c r="G267" s="6">
        <f>'2018 Field of Dreamers - 2018 -'!G56</f>
        <v>8</v>
      </c>
      <c r="H267" s="6">
        <f>'2018 Field of Dreamers - 2018 -'!H56</f>
        <v>4</v>
      </c>
      <c r="I267" s="6">
        <f>'2018 Field of Dreamers - 2018 -'!I56</f>
        <v>2</v>
      </c>
      <c r="J267" s="6">
        <f>'2018 Field of Dreamers - 2018 -'!J56</f>
        <v>18</v>
      </c>
      <c r="K267" s="6">
        <f>'2018 Field of Dreamers - 2018 -'!K56</f>
        <v>16</v>
      </c>
      <c r="L267" s="40">
        <f>'2018 Field of Dreamers - 2018 -'!L56</f>
        <v>0.64642424242424246</v>
      </c>
      <c r="M267" s="41">
        <f>'2018 Field of Dreamers - 2018 -'!M56</f>
        <v>1.3339242424242426</v>
      </c>
    </row>
    <row r="268" spans="1:13" ht="15" customHeight="1" x14ac:dyDescent="0.15">
      <c r="A268" s="24" t="s">
        <v>180</v>
      </c>
      <c r="B268" s="6">
        <f>'2018 Field of Dreamers - 2018 -'!B49</f>
        <v>2018</v>
      </c>
      <c r="C268" s="6">
        <f>'2018 Field of Dreamers - 2018 -'!C49</f>
        <v>12</v>
      </c>
      <c r="D268" s="6">
        <f>'2018 Field of Dreamers - 2018 -'!D49</f>
        <v>8</v>
      </c>
      <c r="E268" s="6">
        <f>'2018 Field of Dreamers - 2018 -'!E49</f>
        <v>0.66666666666666663</v>
      </c>
      <c r="F268" s="6">
        <f>'2018 Field of Dreamers - 2018 -'!F49</f>
        <v>8</v>
      </c>
      <c r="G268" s="6">
        <f>'2018 Field of Dreamers - 2018 -'!G49</f>
        <v>0</v>
      </c>
      <c r="H268" s="6">
        <f>'2018 Field of Dreamers - 2018 -'!H49</f>
        <v>0</v>
      </c>
      <c r="I268" s="6">
        <f>'2018 Field of Dreamers - 2018 -'!I49</f>
        <v>0</v>
      </c>
      <c r="J268" s="6">
        <f>'2018 Field of Dreamers - 2018 -'!J49</f>
        <v>1</v>
      </c>
      <c r="K268" s="6">
        <f>'2018 Field of Dreamers - 2018 -'!K49</f>
        <v>5</v>
      </c>
      <c r="L268" s="6">
        <f>'2018 Field of Dreamers - 2018 -'!L49</f>
        <v>0</v>
      </c>
      <c r="M268" s="6">
        <f>'2018 Field of Dreamers - 2018 -'!M49</f>
        <v>0.66666666666666663</v>
      </c>
    </row>
    <row r="269" spans="1:13" ht="15" customHeight="1" x14ac:dyDescent="0.15">
      <c r="A269" s="24" t="s">
        <v>175</v>
      </c>
      <c r="B269" s="6">
        <f>'2018 Field of Dreamers - 2018 -'!B35</f>
        <v>2018</v>
      </c>
      <c r="C269" s="6">
        <f>'2018 Field of Dreamers - 2018 -'!C35</f>
        <v>37</v>
      </c>
      <c r="D269" s="6">
        <f>'2018 Field of Dreamers - 2018 -'!D35</f>
        <v>24</v>
      </c>
      <c r="E269" s="6">
        <f>'2018 Field of Dreamers - 2018 -'!E35</f>
        <v>0.64864864864864868</v>
      </c>
      <c r="F269" s="6">
        <f>'2018 Field of Dreamers - 2018 -'!F35</f>
        <v>22</v>
      </c>
      <c r="G269" s="6">
        <f>'2018 Field of Dreamers - 2018 -'!G35</f>
        <v>2</v>
      </c>
      <c r="H269" s="6">
        <f>'2018 Field of Dreamers - 2018 -'!H35</f>
        <v>0</v>
      </c>
      <c r="I269" s="6">
        <f>'2018 Field of Dreamers - 2018 -'!I35</f>
        <v>0</v>
      </c>
      <c r="J269" s="6">
        <f>'2018 Field of Dreamers - 2018 -'!J35</f>
        <v>17</v>
      </c>
      <c r="K269" s="6">
        <f>'2018 Field of Dreamers - 2018 -'!K35</f>
        <v>15</v>
      </c>
      <c r="L269" s="6">
        <f>'2018 Field of Dreamers - 2018 -'!L35</f>
        <v>0.11108333333333333</v>
      </c>
      <c r="M269" s="6">
        <f>'2018 Field of Dreamers - 2018 -'!M35</f>
        <v>0.759731981981982</v>
      </c>
    </row>
    <row r="270" spans="1:13" ht="15" customHeight="1" x14ac:dyDescent="0.15">
      <c r="A270" s="24" t="s">
        <v>73</v>
      </c>
      <c r="B270" s="6">
        <v>2011</v>
      </c>
      <c r="C270" s="6">
        <v>3</v>
      </c>
      <c r="D270" s="6">
        <v>1</v>
      </c>
      <c r="E270" s="29">
        <f>D270/C270</f>
        <v>0.33333333333333331</v>
      </c>
      <c r="F270" s="6">
        <v>1</v>
      </c>
      <c r="G270" s="6">
        <v>0</v>
      </c>
      <c r="H270" s="6">
        <v>0</v>
      </c>
      <c r="I270" s="6">
        <v>0</v>
      </c>
      <c r="J270" s="6">
        <v>2</v>
      </c>
      <c r="K270" s="6">
        <v>1</v>
      </c>
      <c r="L270" s="7">
        <f>(G270*1.33+H270*1.67+I270*2)/D270</f>
        <v>0</v>
      </c>
      <c r="M270" s="8">
        <f>L270+E270</f>
        <v>0.33333333333333331</v>
      </c>
    </row>
    <row r="271" spans="1:13" ht="15" customHeight="1" x14ac:dyDescent="0.15">
      <c r="A271" s="24" t="s">
        <v>73</v>
      </c>
      <c r="B271" s="6">
        <v>2012</v>
      </c>
      <c r="C271" s="6">
        <v>15</v>
      </c>
      <c r="D271" s="6">
        <v>6</v>
      </c>
      <c r="E271" s="30">
        <f>D271/C271</f>
        <v>0.4</v>
      </c>
      <c r="F271" s="6">
        <v>4</v>
      </c>
      <c r="G271" s="6">
        <v>1</v>
      </c>
      <c r="H271" s="6">
        <v>1</v>
      </c>
      <c r="I271" s="6">
        <v>0</v>
      </c>
      <c r="J271" s="6">
        <v>3</v>
      </c>
      <c r="K271" s="6">
        <v>5</v>
      </c>
      <c r="L271" s="9">
        <f>(G271*1.33+H271*1.67+I271*2)/D271</f>
        <v>0.5</v>
      </c>
      <c r="M271" s="10">
        <f>L271+E271</f>
        <v>0.9</v>
      </c>
    </row>
    <row r="272" spans="1:13" ht="15" customHeight="1" x14ac:dyDescent="0.15">
      <c r="A272" s="24" t="s">
        <v>73</v>
      </c>
      <c r="B272" s="6">
        <v>2014</v>
      </c>
      <c r="C272" s="6">
        <v>18</v>
      </c>
      <c r="D272" s="6">
        <v>11</v>
      </c>
      <c r="E272" s="30">
        <f>D272/C272</f>
        <v>0.61111111111111116</v>
      </c>
      <c r="F272" s="31">
        <v>9</v>
      </c>
      <c r="G272" s="6">
        <v>1</v>
      </c>
      <c r="H272" s="6">
        <v>0</v>
      </c>
      <c r="I272" s="6">
        <v>1</v>
      </c>
      <c r="J272" s="6">
        <v>5</v>
      </c>
      <c r="K272" s="6">
        <v>6</v>
      </c>
      <c r="L272" s="9">
        <f>(G272*1.33+H272*1.67+I272*2)/D272</f>
        <v>0.30272727272727273</v>
      </c>
      <c r="M272" s="10">
        <f>L272+E272</f>
        <v>0.91383838383838389</v>
      </c>
    </row>
    <row r="273" spans="1:13" ht="15" customHeight="1" x14ac:dyDescent="0.15">
      <c r="A273" s="24" t="s">
        <v>73</v>
      </c>
      <c r="B273" s="6">
        <v>2015</v>
      </c>
      <c r="C273" s="6">
        <v>26</v>
      </c>
      <c r="D273" s="6">
        <v>19</v>
      </c>
      <c r="E273" s="30">
        <f>D273/C273</f>
        <v>0.73076923076923073</v>
      </c>
      <c r="F273" s="6">
        <v>12</v>
      </c>
      <c r="G273" s="6">
        <v>6</v>
      </c>
      <c r="H273" s="6">
        <v>1</v>
      </c>
      <c r="I273" s="6">
        <v>0</v>
      </c>
      <c r="J273" s="6">
        <v>10</v>
      </c>
      <c r="K273" s="6">
        <v>12</v>
      </c>
      <c r="L273" s="9">
        <f>(G273*1.33+H273*1.67+I273*2)/D273</f>
        <v>0.50789473684210529</v>
      </c>
      <c r="M273" s="10">
        <f>L273+E273</f>
        <v>1.238663967611336</v>
      </c>
    </row>
    <row r="274" spans="1:13" ht="15" customHeight="1" x14ac:dyDescent="0.15">
      <c r="A274" s="24" t="s">
        <v>73</v>
      </c>
      <c r="B274" s="6">
        <v>2016</v>
      </c>
      <c r="C274" s="6">
        <v>10</v>
      </c>
      <c r="D274" s="6">
        <v>6</v>
      </c>
      <c r="E274" s="32">
        <f>D274/C274</f>
        <v>0.6</v>
      </c>
      <c r="F274" s="31">
        <v>3</v>
      </c>
      <c r="G274" s="6">
        <v>2</v>
      </c>
      <c r="H274" s="6">
        <v>0</v>
      </c>
      <c r="I274" s="6">
        <v>1</v>
      </c>
      <c r="J274" s="6">
        <v>8</v>
      </c>
      <c r="K274" s="6">
        <v>4</v>
      </c>
      <c r="L274" s="11">
        <f>(G274*1.33+H274*1.67+I274*2)/D274</f>
        <v>0.77666666666666673</v>
      </c>
      <c r="M274" s="12">
        <f>L274+E274</f>
        <v>1.3766666666666667</v>
      </c>
    </row>
    <row r="275" spans="1:13" ht="15" customHeight="1" x14ac:dyDescent="0.15">
      <c r="A275" s="24" t="s">
        <v>73</v>
      </c>
      <c r="B275" s="6">
        <v>2017</v>
      </c>
      <c r="C275" s="6">
        <f>'2017 - 2017 - Field of Dreamers'!C54</f>
        <v>14</v>
      </c>
      <c r="D275" s="6">
        <f>'2017 - 2017 - Field of Dreamers'!D54</f>
        <v>9</v>
      </c>
      <c r="E275" s="6">
        <f>'2017 - 2017 - Field of Dreamers'!E54</f>
        <v>0.6428571428571429</v>
      </c>
      <c r="F275" s="6">
        <f>'2017 - 2017 - Field of Dreamers'!F54</f>
        <v>8</v>
      </c>
      <c r="G275" s="6">
        <f>'2017 - 2017 - Field of Dreamers'!G54</f>
        <v>1</v>
      </c>
      <c r="H275" s="6">
        <f>'2017 - 2017 - Field of Dreamers'!H54</f>
        <v>0</v>
      </c>
      <c r="I275" s="6">
        <f>'2017 - 2017 - Field of Dreamers'!I54</f>
        <v>0</v>
      </c>
      <c r="J275" s="6">
        <f>'2017 - 2017 - Field of Dreamers'!J54</f>
        <v>3</v>
      </c>
      <c r="K275" s="6">
        <f>'2017 - 2017 - Field of Dreamers'!K54</f>
        <v>7</v>
      </c>
      <c r="L275" s="6">
        <f>'2017 - 2017 - Field of Dreamers'!L54</f>
        <v>0.14811111111111111</v>
      </c>
      <c r="M275" s="6">
        <f>'2017 - 2017 - Field of Dreamers'!M54</f>
        <v>0.79096825396825399</v>
      </c>
    </row>
    <row r="276" spans="1:13" ht="15" customHeight="1" x14ac:dyDescent="0.15">
      <c r="A276" s="24" t="s">
        <v>73</v>
      </c>
      <c r="B276" s="6">
        <f>'2018 Field of Dreamers - 2018 -'!B29</f>
        <v>2018</v>
      </c>
      <c r="C276" s="6">
        <f>'2018 Field of Dreamers - 2018 -'!C29</f>
        <v>53</v>
      </c>
      <c r="D276" s="6">
        <f>'2018 Field of Dreamers - 2018 -'!D29</f>
        <v>38</v>
      </c>
      <c r="E276" s="6">
        <f>'2018 Field of Dreamers - 2018 -'!E29</f>
        <v>0.71698113207547165</v>
      </c>
      <c r="F276" s="6">
        <f>'2018 Field of Dreamers - 2018 -'!F29</f>
        <v>22</v>
      </c>
      <c r="G276" s="6">
        <f>'2018 Field of Dreamers - 2018 -'!G29</f>
        <v>10</v>
      </c>
      <c r="H276" s="6">
        <f>'2018 Field of Dreamers - 2018 -'!H29</f>
        <v>3</v>
      </c>
      <c r="I276" s="6">
        <f>'2018 Field of Dreamers - 2018 -'!I29</f>
        <v>3</v>
      </c>
      <c r="J276" s="6">
        <f>'2018 Field of Dreamers - 2018 -'!J29</f>
        <v>22</v>
      </c>
      <c r="K276" s="6">
        <f>'2018 Field of Dreamers - 2018 -'!K29</f>
        <v>25</v>
      </c>
      <c r="L276" s="6">
        <f>'2018 Field of Dreamers - 2018 -'!L29</f>
        <v>0.64028947368421052</v>
      </c>
      <c r="M276" s="6">
        <f>'2018 Field of Dreamers - 2018 -'!M29</f>
        <v>1.3572706057596822</v>
      </c>
    </row>
    <row r="277" spans="1:13" ht="15" customHeight="1" x14ac:dyDescent="0.15">
      <c r="A277" s="24" t="s">
        <v>129</v>
      </c>
      <c r="B277" s="6">
        <v>2016</v>
      </c>
      <c r="C277" s="6">
        <v>4</v>
      </c>
      <c r="D277" s="6">
        <v>2</v>
      </c>
      <c r="E277" s="46">
        <f>D277/C277</f>
        <v>0.5</v>
      </c>
      <c r="F277" s="31">
        <v>2</v>
      </c>
      <c r="G277" s="6">
        <v>0</v>
      </c>
      <c r="H277" s="6">
        <v>0</v>
      </c>
      <c r="I277" s="6">
        <v>0</v>
      </c>
      <c r="J277" s="6">
        <v>0</v>
      </c>
      <c r="K277" s="6">
        <v>2</v>
      </c>
      <c r="L277" s="104">
        <f>(G277*1.33+H277*1.67+I277*2)/D277</f>
        <v>0</v>
      </c>
      <c r="M277" s="41">
        <f>L277+E277</f>
        <v>0.5</v>
      </c>
    </row>
    <row r="278" spans="1:13" ht="15" customHeight="1" x14ac:dyDescent="0.15">
      <c r="A278" s="24" t="s">
        <v>129</v>
      </c>
      <c r="B278" s="6">
        <v>2017</v>
      </c>
      <c r="C278" s="6">
        <f>'2017 - 2017 - Field of Dreamers'!C55</f>
        <v>41</v>
      </c>
      <c r="D278" s="6">
        <f>'2017 - 2017 - Field of Dreamers'!D55</f>
        <v>26</v>
      </c>
      <c r="E278" s="6">
        <f>'2017 - 2017 - Field of Dreamers'!E55</f>
        <v>0.63414634146341464</v>
      </c>
      <c r="F278" s="6">
        <f>'2017 - 2017 - Field of Dreamers'!F55</f>
        <v>25</v>
      </c>
      <c r="G278" s="6">
        <f>'2017 - 2017 - Field of Dreamers'!G55</f>
        <v>1</v>
      </c>
      <c r="H278" s="6">
        <f>'2017 - 2017 - Field of Dreamers'!H55</f>
        <v>0</v>
      </c>
      <c r="I278" s="6">
        <f>'2017 - 2017 - Field of Dreamers'!I55</f>
        <v>0</v>
      </c>
      <c r="J278" s="6">
        <f>'2017 - 2017 - Field of Dreamers'!J55</f>
        <v>9</v>
      </c>
      <c r="K278" s="6">
        <f>'2017 - 2017 - Field of Dreamers'!K55</f>
        <v>13</v>
      </c>
      <c r="L278" s="6">
        <f>'2017 - 2017 - Field of Dreamers'!L55</f>
        <v>0</v>
      </c>
      <c r="M278" s="6">
        <f>'2017 - 2017 - Field of Dreamers'!M55</f>
        <v>0.63414634146341464</v>
      </c>
    </row>
    <row r="279" spans="1:13" ht="15" customHeight="1" x14ac:dyDescent="0.15">
      <c r="A279" s="24" t="s">
        <v>129</v>
      </c>
      <c r="B279" s="6">
        <f>'2018 Field of Dreamers - 2018 -'!B25</f>
        <v>2018</v>
      </c>
      <c r="C279" s="6">
        <f>'2018 Field of Dreamers - 2018 -'!C25</f>
        <v>47</v>
      </c>
      <c r="D279" s="6">
        <f>'2018 Field of Dreamers - 2018 -'!D25</f>
        <v>31</v>
      </c>
      <c r="E279" s="99">
        <f>'2018 Field of Dreamers - 2018 -'!E25</f>
        <v>0.65957446808510634</v>
      </c>
      <c r="F279" s="6">
        <f>'2018 Field of Dreamers - 2018 -'!F25</f>
        <v>30</v>
      </c>
      <c r="G279" s="6">
        <f>'2018 Field of Dreamers - 2018 -'!G25</f>
        <v>1</v>
      </c>
      <c r="H279" s="6">
        <f>'2018 Field of Dreamers - 2018 -'!H25</f>
        <v>0</v>
      </c>
      <c r="I279" s="6">
        <f>'2018 Field of Dreamers - 2018 -'!I25</f>
        <v>0</v>
      </c>
      <c r="J279" s="6">
        <f>'2018 Field of Dreamers - 2018 -'!J25</f>
        <v>6</v>
      </c>
      <c r="K279" s="6">
        <f>'2018 Field of Dreamers - 2018 -'!K25</f>
        <v>18</v>
      </c>
      <c r="L279" s="100">
        <f>'2018 Field of Dreamers - 2018 -'!L25</f>
        <v>4.2999999999999997E-2</v>
      </c>
      <c r="M279" s="8">
        <f>'2018 Field of Dreamers - 2018 -'!M25</f>
        <v>0.70257446808510637</v>
      </c>
    </row>
    <row r="280" spans="1:13" ht="15" customHeight="1" x14ac:dyDescent="0.15">
      <c r="A280" s="25" t="s">
        <v>16</v>
      </c>
      <c r="B280" s="6">
        <v>2007</v>
      </c>
      <c r="C280" s="6">
        <v>45</v>
      </c>
      <c r="D280" s="6">
        <v>33</v>
      </c>
      <c r="E280" s="9">
        <f t="shared" ref="E280:E292" si="27">D280/C280</f>
        <v>0.73333333333333328</v>
      </c>
      <c r="F280" s="8">
        <v>22</v>
      </c>
      <c r="G280" s="6">
        <v>5</v>
      </c>
      <c r="H280" s="6">
        <v>4</v>
      </c>
      <c r="I280" s="6">
        <v>2</v>
      </c>
      <c r="J280" s="6">
        <v>28</v>
      </c>
      <c r="K280" s="6">
        <v>22</v>
      </c>
      <c r="L280" s="9">
        <f t="shared" ref="L280:L292" si="28">(G280*1.33+H280*1.67+I280*2)/D280</f>
        <v>0.52515151515151515</v>
      </c>
      <c r="M280" s="10">
        <f t="shared" ref="M280:M292" si="29">L280+E280</f>
        <v>1.2584848484848483</v>
      </c>
    </row>
    <row r="281" spans="1:13" ht="15" customHeight="1" x14ac:dyDescent="0.15">
      <c r="A281" s="24" t="s">
        <v>16</v>
      </c>
      <c r="B281" s="6">
        <v>2008</v>
      </c>
      <c r="C281" s="6">
        <v>22</v>
      </c>
      <c r="D281" s="6">
        <v>14</v>
      </c>
      <c r="E281" s="9">
        <f t="shared" si="27"/>
        <v>0.63636363636363635</v>
      </c>
      <c r="F281" s="10">
        <v>7</v>
      </c>
      <c r="G281" s="6">
        <v>2</v>
      </c>
      <c r="H281" s="6">
        <v>3</v>
      </c>
      <c r="I281" s="6">
        <v>2</v>
      </c>
      <c r="J281" s="6">
        <v>9</v>
      </c>
      <c r="K281" s="6">
        <v>12</v>
      </c>
      <c r="L281" s="9">
        <f t="shared" si="28"/>
        <v>0.83357142857142852</v>
      </c>
      <c r="M281" s="10">
        <f t="shared" si="29"/>
        <v>1.4699350649350649</v>
      </c>
    </row>
    <row r="282" spans="1:13" ht="15" customHeight="1" x14ac:dyDescent="0.15">
      <c r="A282" s="24" t="s">
        <v>16</v>
      </c>
      <c r="B282" s="6">
        <v>2009</v>
      </c>
      <c r="C282" s="6">
        <v>4</v>
      </c>
      <c r="D282" s="6">
        <v>3</v>
      </c>
      <c r="E282" s="30">
        <f t="shared" si="27"/>
        <v>0.75</v>
      </c>
      <c r="F282" s="103">
        <v>3</v>
      </c>
      <c r="G282" s="6">
        <v>0</v>
      </c>
      <c r="H282" s="6">
        <v>0</v>
      </c>
      <c r="I282" s="6">
        <v>0</v>
      </c>
      <c r="J282" s="6">
        <v>3</v>
      </c>
      <c r="K282" s="6">
        <v>3</v>
      </c>
      <c r="L282" s="9">
        <f t="shared" si="28"/>
        <v>0</v>
      </c>
      <c r="M282" s="10">
        <f t="shared" si="29"/>
        <v>0.75</v>
      </c>
    </row>
    <row r="283" spans="1:13" ht="15" customHeight="1" x14ac:dyDescent="0.15">
      <c r="A283" s="24" t="s">
        <v>16</v>
      </c>
      <c r="B283" s="6">
        <v>2010</v>
      </c>
      <c r="C283" s="6">
        <v>6</v>
      </c>
      <c r="D283" s="6">
        <v>5</v>
      </c>
      <c r="E283" s="30">
        <f t="shared" si="27"/>
        <v>0.83333333333333337</v>
      </c>
      <c r="F283" s="31">
        <v>3</v>
      </c>
      <c r="G283" s="6">
        <v>2</v>
      </c>
      <c r="H283" s="6">
        <v>0</v>
      </c>
      <c r="I283" s="6">
        <v>0</v>
      </c>
      <c r="J283" s="6">
        <v>2</v>
      </c>
      <c r="K283" s="6">
        <v>3</v>
      </c>
      <c r="L283" s="9">
        <f t="shared" si="28"/>
        <v>0.53200000000000003</v>
      </c>
      <c r="M283" s="10">
        <f t="shared" si="29"/>
        <v>1.3653333333333335</v>
      </c>
    </row>
    <row r="284" spans="1:13" ht="15" customHeight="1" x14ac:dyDescent="0.15">
      <c r="A284" s="24" t="s">
        <v>16</v>
      </c>
      <c r="B284" s="6">
        <v>2011</v>
      </c>
      <c r="C284" s="6">
        <v>5</v>
      </c>
      <c r="D284" s="6">
        <v>3</v>
      </c>
      <c r="E284" s="30">
        <f t="shared" si="27"/>
        <v>0.6</v>
      </c>
      <c r="F284" s="6">
        <v>3</v>
      </c>
      <c r="G284" s="6">
        <v>0</v>
      </c>
      <c r="H284" s="6">
        <v>0</v>
      </c>
      <c r="I284" s="6">
        <v>0</v>
      </c>
      <c r="J284" s="6">
        <v>2</v>
      </c>
      <c r="K284" s="6">
        <v>2</v>
      </c>
      <c r="L284" s="9">
        <f t="shared" si="28"/>
        <v>0</v>
      </c>
      <c r="M284" s="10">
        <f t="shared" si="29"/>
        <v>0.6</v>
      </c>
    </row>
    <row r="285" spans="1:13" ht="15" customHeight="1" x14ac:dyDescent="0.15">
      <c r="A285" s="24" t="s">
        <v>16</v>
      </c>
      <c r="B285" s="6">
        <v>2012</v>
      </c>
      <c r="C285" s="6">
        <v>4</v>
      </c>
      <c r="D285" s="6">
        <v>4</v>
      </c>
      <c r="E285" s="30">
        <f t="shared" si="27"/>
        <v>1</v>
      </c>
      <c r="F285" s="6">
        <v>2</v>
      </c>
      <c r="G285" s="6">
        <v>1</v>
      </c>
      <c r="H285" s="6">
        <v>0</v>
      </c>
      <c r="I285" s="6">
        <v>1</v>
      </c>
      <c r="J285" s="6">
        <v>3</v>
      </c>
      <c r="K285" s="6">
        <v>2</v>
      </c>
      <c r="L285" s="9">
        <f t="shared" si="28"/>
        <v>0.83250000000000002</v>
      </c>
      <c r="M285" s="10">
        <f t="shared" si="29"/>
        <v>1.8325</v>
      </c>
    </row>
    <row r="286" spans="1:13" ht="15" customHeight="1" x14ac:dyDescent="0.15">
      <c r="A286" s="24" t="s">
        <v>16</v>
      </c>
      <c r="B286" s="6">
        <v>2014</v>
      </c>
      <c r="C286" s="6">
        <v>3</v>
      </c>
      <c r="D286" s="6">
        <v>1</v>
      </c>
      <c r="E286" s="30">
        <f t="shared" si="27"/>
        <v>0.33333333333333331</v>
      </c>
      <c r="F286" s="31">
        <v>0</v>
      </c>
      <c r="G286" s="6">
        <v>0</v>
      </c>
      <c r="H286" s="6">
        <v>1</v>
      </c>
      <c r="I286" s="6">
        <v>0</v>
      </c>
      <c r="J286" s="6">
        <v>1</v>
      </c>
      <c r="K286" s="6">
        <v>1</v>
      </c>
      <c r="L286" s="9">
        <f t="shared" si="28"/>
        <v>1.67</v>
      </c>
      <c r="M286" s="10">
        <f t="shared" si="29"/>
        <v>2.0033333333333334</v>
      </c>
    </row>
    <row r="287" spans="1:13" ht="15" customHeight="1" x14ac:dyDescent="0.15">
      <c r="A287" s="24" t="s">
        <v>16</v>
      </c>
      <c r="B287" s="6">
        <v>2015</v>
      </c>
      <c r="C287" s="6">
        <v>4</v>
      </c>
      <c r="D287" s="6">
        <v>2</v>
      </c>
      <c r="E287" s="30">
        <f t="shared" si="27"/>
        <v>0.5</v>
      </c>
      <c r="F287" s="31">
        <v>1</v>
      </c>
      <c r="G287" s="6">
        <v>1</v>
      </c>
      <c r="H287" s="6">
        <v>0</v>
      </c>
      <c r="I287" s="6">
        <v>0</v>
      </c>
      <c r="J287" s="6">
        <v>1</v>
      </c>
      <c r="K287" s="6">
        <v>2</v>
      </c>
      <c r="L287" s="9">
        <f t="shared" si="28"/>
        <v>0.66500000000000004</v>
      </c>
      <c r="M287" s="10">
        <f t="shared" si="29"/>
        <v>1.165</v>
      </c>
    </row>
    <row r="288" spans="1:13" ht="15" customHeight="1" x14ac:dyDescent="0.15">
      <c r="A288" s="24" t="s">
        <v>77</v>
      </c>
      <c r="B288" s="6">
        <v>2014</v>
      </c>
      <c r="C288" s="6">
        <v>8</v>
      </c>
      <c r="D288" s="6">
        <v>4</v>
      </c>
      <c r="E288" s="30">
        <f t="shared" si="27"/>
        <v>0.5</v>
      </c>
      <c r="F288" s="6">
        <v>4</v>
      </c>
      <c r="G288" s="6">
        <v>0</v>
      </c>
      <c r="H288" s="6">
        <v>0</v>
      </c>
      <c r="I288" s="6">
        <v>0</v>
      </c>
      <c r="J288" s="6">
        <v>3</v>
      </c>
      <c r="K288" s="6">
        <v>0</v>
      </c>
      <c r="L288" s="9">
        <f t="shared" si="28"/>
        <v>0</v>
      </c>
      <c r="M288" s="10">
        <f t="shared" si="29"/>
        <v>0.5</v>
      </c>
    </row>
    <row r="289" spans="1:13" ht="15" customHeight="1" x14ac:dyDescent="0.15">
      <c r="A289" s="24" t="s">
        <v>44</v>
      </c>
      <c r="B289" s="6">
        <v>2009</v>
      </c>
      <c r="C289" s="6">
        <v>24</v>
      </c>
      <c r="D289" s="6">
        <v>17</v>
      </c>
      <c r="E289" s="30">
        <f t="shared" si="27"/>
        <v>0.70833333333333337</v>
      </c>
      <c r="F289" s="31">
        <v>12</v>
      </c>
      <c r="G289" s="6">
        <v>4</v>
      </c>
      <c r="H289" s="6">
        <v>1</v>
      </c>
      <c r="I289" s="6">
        <v>0</v>
      </c>
      <c r="J289" s="6">
        <v>6</v>
      </c>
      <c r="K289" s="6">
        <v>9</v>
      </c>
      <c r="L289" s="9">
        <f t="shared" si="28"/>
        <v>0.41117647058823531</v>
      </c>
      <c r="M289" s="10">
        <f t="shared" si="29"/>
        <v>1.1195098039215687</v>
      </c>
    </row>
    <row r="290" spans="1:13" ht="15" customHeight="1" x14ac:dyDescent="0.15">
      <c r="A290" s="24" t="s">
        <v>44</v>
      </c>
      <c r="B290" s="6">
        <v>2010</v>
      </c>
      <c r="C290" s="6">
        <v>6</v>
      </c>
      <c r="D290" s="6">
        <v>3</v>
      </c>
      <c r="E290" s="30">
        <f t="shared" si="27"/>
        <v>0.5</v>
      </c>
      <c r="F290" s="31">
        <v>3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9">
        <f t="shared" si="28"/>
        <v>0</v>
      </c>
      <c r="M290" s="10">
        <f t="shared" si="29"/>
        <v>0.5</v>
      </c>
    </row>
    <row r="291" spans="1:13" ht="15" customHeight="1" x14ac:dyDescent="0.15">
      <c r="A291" s="24" t="s">
        <v>44</v>
      </c>
      <c r="B291" s="6">
        <v>2011</v>
      </c>
      <c r="C291" s="6">
        <v>22</v>
      </c>
      <c r="D291" s="6">
        <v>14</v>
      </c>
      <c r="E291" s="30">
        <f t="shared" si="27"/>
        <v>0.63636363636363635</v>
      </c>
      <c r="F291" s="31">
        <v>14</v>
      </c>
      <c r="G291" s="6">
        <v>0</v>
      </c>
      <c r="H291" s="6">
        <v>0</v>
      </c>
      <c r="I291" s="6">
        <v>0</v>
      </c>
      <c r="J291" s="6">
        <v>7</v>
      </c>
      <c r="K291" s="6">
        <v>4</v>
      </c>
      <c r="L291" s="9">
        <f t="shared" si="28"/>
        <v>0</v>
      </c>
      <c r="M291" s="10">
        <f t="shared" si="29"/>
        <v>0.63636363636363635</v>
      </c>
    </row>
    <row r="292" spans="1:13" ht="15" customHeight="1" x14ac:dyDescent="0.15">
      <c r="A292" s="24" t="s">
        <v>44</v>
      </c>
      <c r="B292" s="6">
        <v>2012</v>
      </c>
      <c r="C292" s="6">
        <v>17</v>
      </c>
      <c r="D292" s="6">
        <v>10</v>
      </c>
      <c r="E292" s="32">
        <f t="shared" si="27"/>
        <v>0.58823529411764708</v>
      </c>
      <c r="F292" s="31">
        <v>6</v>
      </c>
      <c r="G292" s="6">
        <v>4</v>
      </c>
      <c r="H292" s="6">
        <v>0</v>
      </c>
      <c r="I292" s="6">
        <v>0</v>
      </c>
      <c r="J292" s="6">
        <v>4</v>
      </c>
      <c r="K292" s="6">
        <v>5</v>
      </c>
      <c r="L292" s="11">
        <f t="shared" si="28"/>
        <v>0.53200000000000003</v>
      </c>
      <c r="M292" s="12">
        <f t="shared" si="29"/>
        <v>1.1202352941176472</v>
      </c>
    </row>
    <row r="293" spans="1:13" ht="15" customHeight="1" x14ac:dyDescent="0.15">
      <c r="A293" s="24" t="s">
        <v>133</v>
      </c>
      <c r="B293" s="6">
        <v>2017</v>
      </c>
      <c r="C293" s="6">
        <f>'2017 - 2017 - Field of Dreamers'!C56</f>
        <v>4</v>
      </c>
      <c r="D293" s="6">
        <f>'2017 - 2017 - Field of Dreamers'!D56</f>
        <v>3</v>
      </c>
      <c r="E293" s="6">
        <f>'2017 - 2017 - Field of Dreamers'!E56</f>
        <v>0.75</v>
      </c>
      <c r="F293" s="6">
        <f>'2017 - 2017 - Field of Dreamers'!F56</f>
        <v>2</v>
      </c>
      <c r="G293" s="6">
        <f>'2017 - 2017 - Field of Dreamers'!G56</f>
        <v>1</v>
      </c>
      <c r="H293" s="6">
        <f>'2017 - 2017 - Field of Dreamers'!H56</f>
        <v>0</v>
      </c>
      <c r="I293" s="6">
        <f>'2017 - 2017 - Field of Dreamers'!I56</f>
        <v>0</v>
      </c>
      <c r="J293" s="6">
        <f>'2017 - 2017 - Field of Dreamers'!J56</f>
        <v>0</v>
      </c>
      <c r="K293" s="6">
        <f>'2017 - 2017 - Field of Dreamers'!K56</f>
        <v>0</v>
      </c>
      <c r="L293" s="6">
        <f>'2017 - 2017 - Field of Dreamers'!L56</f>
        <v>0.4443333333333333</v>
      </c>
      <c r="M293" s="6">
        <f>'2017 - 2017 - Field of Dreamers'!M56</f>
        <v>1.1943333333333332</v>
      </c>
    </row>
    <row r="294" spans="1:13" ht="15" customHeight="1" x14ac:dyDescent="0.15">
      <c r="A294" s="24" t="s">
        <v>133</v>
      </c>
      <c r="B294" s="6">
        <f>'2018 Field of Dreamers - 2018 -'!B24</f>
        <v>2018</v>
      </c>
      <c r="C294" s="6">
        <f>'2018 Field of Dreamers - 2018 -'!C24</f>
        <v>4</v>
      </c>
      <c r="D294" s="6">
        <f>'2018 Field of Dreamers - 2018 -'!D24</f>
        <v>1</v>
      </c>
      <c r="E294" s="6">
        <f>'2018 Field of Dreamers - 2018 -'!E24</f>
        <v>0.25</v>
      </c>
      <c r="F294" s="6">
        <f>'2018 Field of Dreamers - 2018 -'!F24</f>
        <v>1</v>
      </c>
      <c r="G294" s="6">
        <f>'2018 Field of Dreamers - 2018 -'!G24</f>
        <v>0</v>
      </c>
      <c r="H294" s="6">
        <f>'2018 Field of Dreamers - 2018 -'!H24</f>
        <v>0</v>
      </c>
      <c r="I294" s="6">
        <f>'2018 Field of Dreamers - 2018 -'!I24</f>
        <v>0</v>
      </c>
      <c r="J294" s="6">
        <f>'2018 Field of Dreamers - 2018 -'!J24</f>
        <v>0</v>
      </c>
      <c r="K294" s="6">
        <f>'2018 Field of Dreamers - 2018 -'!K24</f>
        <v>0</v>
      </c>
      <c r="L294" s="6">
        <f>'2018 Field of Dreamers - 2018 -'!L24</f>
        <v>0</v>
      </c>
      <c r="M294" s="6">
        <f>'2018 Field of Dreamers - 2018 -'!M24</f>
        <v>0.25</v>
      </c>
    </row>
    <row r="295" spans="1:13" ht="15" customHeight="1" x14ac:dyDescent="0.15">
      <c r="A295" s="24" t="s">
        <v>116</v>
      </c>
      <c r="B295" s="6">
        <v>2017</v>
      </c>
      <c r="C295" s="6">
        <f>'2017 - 2017 - Field of Dreamers'!C57</f>
        <v>4</v>
      </c>
      <c r="D295" s="6">
        <f>'2017 - 2017 - Field of Dreamers'!D57</f>
        <v>4</v>
      </c>
      <c r="E295" s="6">
        <f>'2017 - 2017 - Field of Dreamers'!E57</f>
        <v>1</v>
      </c>
      <c r="F295" s="6">
        <f>'2017 - 2017 - Field of Dreamers'!F57</f>
        <v>4</v>
      </c>
      <c r="G295" s="6">
        <f>'2017 - 2017 - Field of Dreamers'!G57</f>
        <v>0</v>
      </c>
      <c r="H295" s="6">
        <f>'2017 - 2017 - Field of Dreamers'!H57</f>
        <v>0</v>
      </c>
      <c r="I295" s="6">
        <f>'2017 - 2017 - Field of Dreamers'!I57</f>
        <v>0</v>
      </c>
      <c r="J295" s="6">
        <f>'2017 - 2017 - Field of Dreamers'!J57</f>
        <v>0</v>
      </c>
      <c r="K295" s="6">
        <f>'2017 - 2017 - Field of Dreamers'!K57</f>
        <v>0</v>
      </c>
      <c r="L295" s="6">
        <f>'2017 - 2017 - Field of Dreamers'!L57</f>
        <v>0</v>
      </c>
      <c r="M295" s="6">
        <f>'2017 - 2017 - Field of Dreamers'!M57</f>
        <v>1</v>
      </c>
    </row>
    <row r="296" spans="1:13" ht="15" customHeight="1" x14ac:dyDescent="0.15">
      <c r="A296" s="24" t="s">
        <v>116</v>
      </c>
      <c r="B296" s="6">
        <f>'2018 Field of Dreamers - 2018 -'!B27</f>
        <v>2018</v>
      </c>
      <c r="C296" s="6">
        <f>'2018 Field of Dreamers - 2018 -'!C27</f>
        <v>30</v>
      </c>
      <c r="D296" s="6">
        <f>'2018 Field of Dreamers - 2018 -'!D27</f>
        <v>22</v>
      </c>
      <c r="E296" s="6">
        <f>'2018 Field of Dreamers - 2018 -'!E27</f>
        <v>0.73333333333333328</v>
      </c>
      <c r="F296" s="6">
        <f>'2018 Field of Dreamers - 2018 -'!F27</f>
        <v>15</v>
      </c>
      <c r="G296" s="6">
        <f>'2018 Field of Dreamers - 2018 -'!G27</f>
        <v>4</v>
      </c>
      <c r="H296" s="6">
        <f>'2018 Field of Dreamers - 2018 -'!H27</f>
        <v>2</v>
      </c>
      <c r="I296" s="6">
        <f>'2018 Field of Dreamers - 2018 -'!I27</f>
        <v>1</v>
      </c>
      <c r="J296" s="6">
        <f>'2018 Field of Dreamers - 2018 -'!J27</f>
        <v>16</v>
      </c>
      <c r="K296" s="6">
        <f>'2018 Field of Dreamers - 2018 -'!K27</f>
        <v>8</v>
      </c>
      <c r="L296" s="6">
        <f>'2018 Field of Dreamers - 2018 -'!L27</f>
        <v>0.48481818181818181</v>
      </c>
      <c r="M296" s="6">
        <f>'2018 Field of Dreamers - 2018 -'!M27</f>
        <v>1.218151515151515</v>
      </c>
    </row>
    <row r="297" spans="1:13" ht="15" customHeight="1" x14ac:dyDescent="0.15">
      <c r="A297" s="24" t="s">
        <v>199</v>
      </c>
      <c r="B297" s="6">
        <v>2017</v>
      </c>
      <c r="C297" s="6">
        <f>'2017 - 2017 - Field of Dreamers'!C60</f>
        <v>3</v>
      </c>
      <c r="D297" s="6">
        <f>'2017 - 2017 - Field of Dreamers'!D60</f>
        <v>2</v>
      </c>
      <c r="E297" s="6">
        <f>'2017 - 2017 - Field of Dreamers'!E60</f>
        <v>0.66666666666666663</v>
      </c>
      <c r="F297" s="6">
        <f>'2017 - 2017 - Field of Dreamers'!F60</f>
        <v>2</v>
      </c>
      <c r="G297" s="6">
        <f>'2017 - 2017 - Field of Dreamers'!G60</f>
        <v>0</v>
      </c>
      <c r="H297" s="6">
        <f>'2017 - 2017 - Field of Dreamers'!H60</f>
        <v>0</v>
      </c>
      <c r="I297" s="6">
        <f>'2017 - 2017 - Field of Dreamers'!I60</f>
        <v>0</v>
      </c>
      <c r="J297" s="6">
        <f>'2017 - 2017 - Field of Dreamers'!J60</f>
        <v>1</v>
      </c>
      <c r="K297" s="6">
        <f>'2017 - 2017 - Field of Dreamers'!K60</f>
        <v>1</v>
      </c>
      <c r="L297" s="6">
        <f>'2017 - 2017 - Field of Dreamers'!L60</f>
        <v>0</v>
      </c>
      <c r="M297" s="6">
        <f>'2017 - 2017 - Field of Dreamers'!M60</f>
        <v>0.66666666666666663</v>
      </c>
    </row>
    <row r="298" spans="1:13" ht="15" customHeight="1" x14ac:dyDescent="0.15">
      <c r="A298" s="24" t="s">
        <v>49</v>
      </c>
      <c r="B298" s="6">
        <v>2010</v>
      </c>
      <c r="C298" s="6">
        <v>3</v>
      </c>
      <c r="D298" s="6">
        <v>0</v>
      </c>
      <c r="E298" s="29">
        <f>D298/C298</f>
        <v>0</v>
      </c>
      <c r="F298" s="31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113" t="e">
        <f>(G298*1.33+H298*1.67+I298*2)/D298</f>
        <v>#DIV/0!</v>
      </c>
      <c r="M298" s="114" t="e">
        <f>L298+E298</f>
        <v>#DIV/0!</v>
      </c>
    </row>
    <row r="299" spans="1:13" ht="15" customHeight="1" x14ac:dyDescent="0.15">
      <c r="A299" s="24" t="s">
        <v>53</v>
      </c>
      <c r="B299" s="6">
        <v>2011</v>
      </c>
      <c r="C299" s="6">
        <v>24</v>
      </c>
      <c r="D299" s="6">
        <v>11</v>
      </c>
      <c r="E299" s="30">
        <f>D299/C299</f>
        <v>0.45833333333333331</v>
      </c>
      <c r="F299" s="31">
        <v>9</v>
      </c>
      <c r="G299" s="6">
        <v>2</v>
      </c>
      <c r="H299" s="6">
        <v>0</v>
      </c>
      <c r="I299" s="6">
        <v>0</v>
      </c>
      <c r="J299" s="6">
        <v>3</v>
      </c>
      <c r="K299" s="6">
        <v>6</v>
      </c>
      <c r="L299" s="9">
        <f>(G299*1.33+H299*1.67+I299*2)/D299</f>
        <v>0.24181818181818182</v>
      </c>
      <c r="M299" s="10">
        <f>L299+E299</f>
        <v>0.70015151515151519</v>
      </c>
    </row>
    <row r="300" spans="1:13" ht="15" customHeight="1" x14ac:dyDescent="0.15">
      <c r="A300" s="24" t="s">
        <v>53</v>
      </c>
      <c r="B300" s="6">
        <v>2012</v>
      </c>
      <c r="C300" s="6">
        <v>14</v>
      </c>
      <c r="D300" s="6">
        <v>8</v>
      </c>
      <c r="E300" s="32">
        <f>D300/C300</f>
        <v>0.5714285714285714</v>
      </c>
      <c r="F300" s="31">
        <v>6</v>
      </c>
      <c r="G300" s="6">
        <v>2</v>
      </c>
      <c r="H300" s="6">
        <v>0</v>
      </c>
      <c r="I300" s="6">
        <v>0</v>
      </c>
      <c r="J300" s="6">
        <v>3</v>
      </c>
      <c r="K300" s="6">
        <v>4</v>
      </c>
      <c r="L300" s="11">
        <f>(G300*1.33+H300*1.67+I300*2)/D300</f>
        <v>0.33250000000000002</v>
      </c>
      <c r="M300" s="12">
        <f>L300+E300</f>
        <v>0.90392857142857141</v>
      </c>
    </row>
    <row r="301" spans="1:13" ht="15" customHeight="1" x14ac:dyDescent="0.15">
      <c r="A301" s="24" t="s">
        <v>53</v>
      </c>
      <c r="B301" s="6">
        <v>2017</v>
      </c>
      <c r="C301" s="6">
        <f>'2017 - 2017 - Field of Dreamers'!C58</f>
        <v>9</v>
      </c>
      <c r="D301" s="6">
        <f>'2017 - 2017 - Field of Dreamers'!D58</f>
        <v>0</v>
      </c>
      <c r="E301" s="6">
        <f>'2017 - 2017 - Field of Dreamers'!E58</f>
        <v>0</v>
      </c>
      <c r="F301" s="6">
        <f>'2017 - 2017 - Field of Dreamers'!F58</f>
        <v>0</v>
      </c>
      <c r="G301" s="6">
        <f>'2017 - 2017 - Field of Dreamers'!G58</f>
        <v>0</v>
      </c>
      <c r="H301" s="6">
        <f>'2017 - 2017 - Field of Dreamers'!H58</f>
        <v>0</v>
      </c>
      <c r="I301" s="6">
        <f>'2017 - 2017 - Field of Dreamers'!I58</f>
        <v>0</v>
      </c>
      <c r="J301" s="6">
        <f>'2017 - 2017 - Field of Dreamers'!J58</f>
        <v>2</v>
      </c>
      <c r="K301" s="6">
        <f>'2017 - 2017 - Field of Dreamers'!K58</f>
        <v>1</v>
      </c>
      <c r="L301" s="47" t="e">
        <f>'2017 - 2017 - Field of Dreamers'!L58</f>
        <v>#DIV/0!</v>
      </c>
      <c r="M301" s="47" t="e">
        <f>'2017 - 2017 - Field of Dreamers'!M58</f>
        <v>#DIV/0!</v>
      </c>
    </row>
    <row r="302" spans="1:13" ht="15" customHeight="1" x14ac:dyDescent="0.15">
      <c r="A302" s="24" t="s">
        <v>53</v>
      </c>
      <c r="B302" s="6">
        <f>'2018 Field of Dreamers - 2018 -'!B38</f>
        <v>2018</v>
      </c>
      <c r="C302" s="6">
        <f>'2018 Field of Dreamers - 2018 -'!C38</f>
        <v>57</v>
      </c>
      <c r="D302" s="6">
        <f>'2018 Field of Dreamers - 2018 -'!D38</f>
        <v>42</v>
      </c>
      <c r="E302" s="6">
        <f>'2018 Field of Dreamers - 2018 -'!E38</f>
        <v>0.73684210526315785</v>
      </c>
      <c r="F302" s="6">
        <f>'2018 Field of Dreamers - 2018 -'!F38</f>
        <v>36</v>
      </c>
      <c r="G302" s="6">
        <f>'2018 Field of Dreamers - 2018 -'!G38</f>
        <v>4</v>
      </c>
      <c r="H302" s="6">
        <f>'2018 Field of Dreamers - 2018 -'!H38</f>
        <v>1</v>
      </c>
      <c r="I302" s="6">
        <f>'2018 Field of Dreamers - 2018 -'!I38</f>
        <v>1</v>
      </c>
      <c r="J302" s="6">
        <f>'2018 Field of Dreamers - 2018 -'!J38</f>
        <v>22</v>
      </c>
      <c r="K302" s="6">
        <f>'2018 Field of Dreamers - 2018 -'!K38</f>
        <v>24</v>
      </c>
      <c r="L302" s="6">
        <f>'2018 Field of Dreamers - 2018 -'!L38</f>
        <v>0.21426190476190474</v>
      </c>
      <c r="M302" s="6">
        <f>'2018 Field of Dreamers - 2018 -'!M38</f>
        <v>0.95110401002506262</v>
      </c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U66"/>
  <sheetViews>
    <sheetView showGridLines="0" workbookViewId="0">
      <selection sqref="A1:D1"/>
    </sheetView>
  </sheetViews>
  <sheetFormatPr baseColWidth="10" defaultColWidth="10.83203125" defaultRowHeight="13" customHeight="1" x14ac:dyDescent="0.15"/>
  <cols>
    <col min="1" max="1" width="5.33203125" style="155" customWidth="1"/>
    <col min="2" max="2" width="17" style="155" customWidth="1"/>
    <col min="3" max="3" width="5" style="155" customWidth="1"/>
    <col min="4" max="4" width="9.1640625" style="155" customWidth="1"/>
    <col min="5" max="5" width="1.5" style="155" customWidth="1"/>
    <col min="6" max="6" width="4.33203125" style="155" customWidth="1"/>
    <col min="7" max="7" width="15.6640625" style="155" customWidth="1"/>
    <col min="8" max="8" width="5" style="155" customWidth="1"/>
    <col min="9" max="9" width="7.6640625" style="155" customWidth="1"/>
    <col min="10" max="10" width="1.33203125" style="155" customWidth="1"/>
    <col min="11" max="11" width="5.83203125" style="155" customWidth="1"/>
    <col min="12" max="12" width="15.6640625" style="155" customWidth="1"/>
    <col min="13" max="13" width="5" style="155" customWidth="1"/>
    <col min="14" max="14" width="6" style="155" customWidth="1"/>
    <col min="15" max="15" width="1.83203125" style="155" customWidth="1"/>
    <col min="16" max="16" width="6" style="155" customWidth="1"/>
    <col min="17" max="17" width="17" style="155" customWidth="1"/>
    <col min="18" max="18" width="5" style="155" customWidth="1"/>
    <col min="19" max="19" width="6.1640625" style="155" customWidth="1"/>
    <col min="20" max="255" width="10.83203125" style="155" customWidth="1"/>
  </cols>
  <sheetData>
    <row r="1" spans="1:255" ht="15" customHeight="1" x14ac:dyDescent="0.15">
      <c r="A1" s="194" t="s">
        <v>220</v>
      </c>
      <c r="B1" s="195"/>
      <c r="C1" s="195"/>
      <c r="D1" s="195"/>
      <c r="E1" s="156"/>
      <c r="F1" s="194" t="s">
        <v>221</v>
      </c>
      <c r="G1" s="195"/>
      <c r="H1" s="195"/>
      <c r="I1" s="195"/>
      <c r="J1" s="156"/>
      <c r="K1" s="196" t="s">
        <v>222</v>
      </c>
      <c r="L1" s="197"/>
      <c r="M1" s="197"/>
      <c r="N1" s="197"/>
      <c r="O1" s="156"/>
      <c r="P1" s="194" t="s">
        <v>223</v>
      </c>
      <c r="Q1" s="195"/>
      <c r="R1" s="195"/>
      <c r="S1" s="195"/>
      <c r="T1" s="157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9"/>
    </row>
    <row r="2" spans="1:255" ht="15" customHeight="1" x14ac:dyDescent="0.15">
      <c r="A2" s="160">
        <v>1</v>
      </c>
      <c r="B2" s="5" t="s">
        <v>108</v>
      </c>
      <c r="C2" s="161">
        <v>2017</v>
      </c>
      <c r="D2" s="161">
        <v>85</v>
      </c>
      <c r="E2" s="156"/>
      <c r="F2" s="160">
        <v>1</v>
      </c>
      <c r="G2" s="5" t="s">
        <v>108</v>
      </c>
      <c r="H2" s="161">
        <v>2017</v>
      </c>
      <c r="I2" s="161">
        <v>67</v>
      </c>
      <c r="J2" s="156"/>
      <c r="K2" s="160">
        <v>1</v>
      </c>
      <c r="L2" s="5" t="s">
        <v>84</v>
      </c>
      <c r="M2" s="161">
        <v>2017</v>
      </c>
      <c r="N2" s="161">
        <v>46</v>
      </c>
      <c r="O2" s="156"/>
      <c r="P2" s="160">
        <v>1</v>
      </c>
      <c r="Q2" s="5" t="s">
        <v>17</v>
      </c>
      <c r="R2" s="161">
        <v>2017</v>
      </c>
      <c r="S2" s="161">
        <v>24</v>
      </c>
      <c r="T2" s="162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4"/>
    </row>
    <row r="3" spans="1:255" ht="15" customHeight="1" x14ac:dyDescent="0.15">
      <c r="A3" s="160">
        <v>2</v>
      </c>
      <c r="B3" s="5" t="s">
        <v>85</v>
      </c>
      <c r="C3" s="161">
        <v>2017</v>
      </c>
      <c r="D3" s="161">
        <v>80</v>
      </c>
      <c r="E3" s="156"/>
      <c r="F3" s="160">
        <f t="shared" ref="F3:F21" si="0">F2+1</f>
        <v>2</v>
      </c>
      <c r="G3" s="5" t="s">
        <v>85</v>
      </c>
      <c r="H3" s="161">
        <v>2017</v>
      </c>
      <c r="I3" s="161">
        <v>59</v>
      </c>
      <c r="J3" s="156"/>
      <c r="K3" s="160">
        <v>2</v>
      </c>
      <c r="L3" s="165" t="s">
        <v>84</v>
      </c>
      <c r="M3" s="166">
        <v>2018</v>
      </c>
      <c r="N3" s="166">
        <v>44</v>
      </c>
      <c r="O3" s="156"/>
      <c r="P3" s="160">
        <v>2</v>
      </c>
      <c r="Q3" s="5" t="s">
        <v>224</v>
      </c>
      <c r="R3" s="161">
        <v>2017</v>
      </c>
      <c r="S3" s="161">
        <v>23</v>
      </c>
      <c r="T3" s="162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4"/>
    </row>
    <row r="4" spans="1:255" ht="15" customHeight="1" x14ac:dyDescent="0.15">
      <c r="A4" s="167">
        <v>3</v>
      </c>
      <c r="B4" s="168" t="s">
        <v>17</v>
      </c>
      <c r="C4" s="161">
        <v>2017</v>
      </c>
      <c r="D4" s="169">
        <v>77</v>
      </c>
      <c r="E4" s="170"/>
      <c r="F4" s="160">
        <f t="shared" si="0"/>
        <v>3</v>
      </c>
      <c r="G4" s="5" t="s">
        <v>17</v>
      </c>
      <c r="H4" s="161">
        <v>2017</v>
      </c>
      <c r="I4" s="161">
        <v>58</v>
      </c>
      <c r="J4" s="156"/>
      <c r="K4" s="160">
        <v>3</v>
      </c>
      <c r="L4" s="165" t="s">
        <v>83</v>
      </c>
      <c r="M4" s="166">
        <v>2018</v>
      </c>
      <c r="N4" s="166">
        <v>40</v>
      </c>
      <c r="O4" s="156"/>
      <c r="P4" s="160">
        <v>3</v>
      </c>
      <c r="Q4" s="5" t="s">
        <v>21</v>
      </c>
      <c r="R4" s="161">
        <v>2017</v>
      </c>
      <c r="S4" s="161">
        <v>23</v>
      </c>
      <c r="T4" s="162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4"/>
    </row>
    <row r="5" spans="1:255" ht="15" customHeight="1" x14ac:dyDescent="0.15">
      <c r="A5" s="160">
        <v>4</v>
      </c>
      <c r="B5" s="5" t="s">
        <v>86</v>
      </c>
      <c r="C5" s="161">
        <v>2017</v>
      </c>
      <c r="D5" s="161">
        <v>76</v>
      </c>
      <c r="E5" s="156"/>
      <c r="F5" s="160">
        <f t="shared" si="0"/>
        <v>4</v>
      </c>
      <c r="G5" s="5" t="s">
        <v>90</v>
      </c>
      <c r="H5" s="161">
        <v>2017</v>
      </c>
      <c r="I5" s="161">
        <v>57</v>
      </c>
      <c r="J5" s="156"/>
      <c r="K5" s="160">
        <v>4</v>
      </c>
      <c r="L5" s="13" t="s">
        <v>121</v>
      </c>
      <c r="M5" s="160">
        <v>2017</v>
      </c>
      <c r="N5" s="160">
        <v>39</v>
      </c>
      <c r="O5" s="156"/>
      <c r="P5" s="160">
        <v>4</v>
      </c>
      <c r="Q5" s="5" t="s">
        <v>108</v>
      </c>
      <c r="R5" s="161">
        <v>2017</v>
      </c>
      <c r="S5" s="161">
        <v>21</v>
      </c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3"/>
      <c r="GS5" s="163"/>
      <c r="GT5" s="163"/>
      <c r="GU5" s="163"/>
      <c r="GV5" s="163"/>
      <c r="GW5" s="163"/>
      <c r="GX5" s="163"/>
      <c r="GY5" s="163"/>
      <c r="GZ5" s="163"/>
      <c r="HA5" s="163"/>
      <c r="HB5" s="163"/>
      <c r="HC5" s="163"/>
      <c r="HD5" s="163"/>
      <c r="HE5" s="163"/>
      <c r="HF5" s="163"/>
      <c r="HG5" s="163"/>
      <c r="HH5" s="163"/>
      <c r="HI5" s="163"/>
      <c r="HJ5" s="163"/>
      <c r="HK5" s="163"/>
      <c r="HL5" s="163"/>
      <c r="HM5" s="163"/>
      <c r="HN5" s="163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3"/>
      <c r="IA5" s="163"/>
      <c r="IB5" s="163"/>
      <c r="IC5" s="163"/>
      <c r="ID5" s="163"/>
      <c r="IE5" s="163"/>
      <c r="IF5" s="163"/>
      <c r="IG5" s="163"/>
      <c r="IH5" s="163"/>
      <c r="II5" s="163"/>
      <c r="IJ5" s="163"/>
      <c r="IK5" s="163"/>
      <c r="IL5" s="163"/>
      <c r="IM5" s="163"/>
      <c r="IN5" s="163"/>
      <c r="IO5" s="163"/>
      <c r="IP5" s="163"/>
      <c r="IQ5" s="163"/>
      <c r="IR5" s="163"/>
      <c r="IS5" s="163"/>
      <c r="IT5" s="163"/>
      <c r="IU5" s="164"/>
    </row>
    <row r="6" spans="1:255" ht="15" customHeight="1" x14ac:dyDescent="0.15">
      <c r="A6" s="160">
        <v>5</v>
      </c>
      <c r="B6" s="5" t="s">
        <v>53</v>
      </c>
      <c r="C6" s="161">
        <v>2017</v>
      </c>
      <c r="D6" s="161">
        <v>75</v>
      </c>
      <c r="E6" s="156"/>
      <c r="F6" s="160">
        <f t="shared" si="0"/>
        <v>5</v>
      </c>
      <c r="G6" s="5" t="s">
        <v>21</v>
      </c>
      <c r="H6" s="161">
        <v>2017</v>
      </c>
      <c r="I6" s="161">
        <v>54</v>
      </c>
      <c r="J6" s="156"/>
      <c r="K6" s="160">
        <v>5</v>
      </c>
      <c r="L6" s="165" t="s">
        <v>225</v>
      </c>
      <c r="M6" s="166">
        <v>2018</v>
      </c>
      <c r="N6" s="166">
        <v>38</v>
      </c>
      <c r="O6" s="156"/>
      <c r="P6" s="160">
        <v>5</v>
      </c>
      <c r="Q6" s="5" t="s">
        <v>85</v>
      </c>
      <c r="R6" s="161">
        <v>2017</v>
      </c>
      <c r="S6" s="161">
        <v>21</v>
      </c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4"/>
    </row>
    <row r="7" spans="1:255" ht="15" customHeight="1" x14ac:dyDescent="0.15">
      <c r="A7" s="160">
        <v>6</v>
      </c>
      <c r="B7" s="5" t="s">
        <v>21</v>
      </c>
      <c r="C7" s="161">
        <v>2017</v>
      </c>
      <c r="D7" s="161">
        <v>75</v>
      </c>
      <c r="E7" s="156"/>
      <c r="F7" s="160">
        <f t="shared" si="0"/>
        <v>6</v>
      </c>
      <c r="G7" s="5" t="s">
        <v>53</v>
      </c>
      <c r="H7" s="161">
        <v>2017</v>
      </c>
      <c r="I7" s="161">
        <v>53</v>
      </c>
      <c r="J7" s="156"/>
      <c r="K7" s="160">
        <v>6</v>
      </c>
      <c r="L7" s="13" t="s">
        <v>92</v>
      </c>
      <c r="M7" s="160">
        <v>2017</v>
      </c>
      <c r="N7" s="160">
        <v>38</v>
      </c>
      <c r="O7" s="156"/>
      <c r="P7" s="160">
        <v>6</v>
      </c>
      <c r="Q7" s="5" t="s">
        <v>82</v>
      </c>
      <c r="R7" s="161">
        <v>2017</v>
      </c>
      <c r="S7" s="161">
        <v>18</v>
      </c>
      <c r="T7" s="162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  <c r="IL7" s="163"/>
      <c r="IM7" s="163"/>
      <c r="IN7" s="163"/>
      <c r="IO7" s="163"/>
      <c r="IP7" s="163"/>
      <c r="IQ7" s="163"/>
      <c r="IR7" s="163"/>
      <c r="IS7" s="163"/>
      <c r="IT7" s="163"/>
      <c r="IU7" s="164"/>
    </row>
    <row r="8" spans="1:255" ht="15" customHeight="1" x14ac:dyDescent="0.15">
      <c r="A8" s="160">
        <v>7</v>
      </c>
      <c r="B8" s="5" t="s">
        <v>119</v>
      </c>
      <c r="C8" s="161">
        <v>2017</v>
      </c>
      <c r="D8" s="161">
        <v>73</v>
      </c>
      <c r="E8" s="156"/>
      <c r="F8" s="160">
        <f t="shared" si="0"/>
        <v>7</v>
      </c>
      <c r="G8" s="5" t="s">
        <v>64</v>
      </c>
      <c r="H8" s="161">
        <v>2017</v>
      </c>
      <c r="I8" s="161">
        <v>51</v>
      </c>
      <c r="J8" s="156"/>
      <c r="K8" s="160">
        <v>7</v>
      </c>
      <c r="L8" s="13" t="s">
        <v>88</v>
      </c>
      <c r="M8" s="160">
        <v>2017</v>
      </c>
      <c r="N8" s="160">
        <v>38</v>
      </c>
      <c r="O8" s="156"/>
      <c r="P8" s="160">
        <v>7</v>
      </c>
      <c r="Q8" s="171" t="s">
        <v>38</v>
      </c>
      <c r="R8" s="172">
        <v>2015</v>
      </c>
      <c r="S8" s="172">
        <v>18</v>
      </c>
      <c r="T8" s="162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4"/>
    </row>
    <row r="9" spans="1:255" ht="15" customHeight="1" x14ac:dyDescent="0.15">
      <c r="A9" s="167">
        <v>8</v>
      </c>
      <c r="B9" s="168" t="s">
        <v>118</v>
      </c>
      <c r="C9" s="161">
        <v>2017</v>
      </c>
      <c r="D9" s="169">
        <v>71</v>
      </c>
      <c r="E9" s="170"/>
      <c r="F9" s="160">
        <f t="shared" si="0"/>
        <v>8</v>
      </c>
      <c r="G9" s="5" t="s">
        <v>226</v>
      </c>
      <c r="H9" s="161">
        <v>2017</v>
      </c>
      <c r="I9" s="161">
        <v>50</v>
      </c>
      <c r="J9" s="156"/>
      <c r="K9" s="160">
        <v>8</v>
      </c>
      <c r="L9" s="13" t="s">
        <v>227</v>
      </c>
      <c r="M9" s="160">
        <v>2017</v>
      </c>
      <c r="N9" s="160">
        <v>37</v>
      </c>
      <c r="O9" s="156"/>
      <c r="P9" s="160">
        <v>8</v>
      </c>
      <c r="Q9" s="165" t="s">
        <v>111</v>
      </c>
      <c r="R9" s="166">
        <v>2018</v>
      </c>
      <c r="S9" s="166">
        <v>18</v>
      </c>
      <c r="T9" s="162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4"/>
    </row>
    <row r="10" spans="1:255" ht="15" customHeight="1" x14ac:dyDescent="0.15">
      <c r="A10" s="160">
        <v>9</v>
      </c>
      <c r="B10" s="5" t="s">
        <v>90</v>
      </c>
      <c r="C10" s="161">
        <v>2017</v>
      </c>
      <c r="D10" s="161">
        <v>69</v>
      </c>
      <c r="E10" s="156"/>
      <c r="F10" s="160">
        <f t="shared" si="0"/>
        <v>9</v>
      </c>
      <c r="G10" s="5" t="s">
        <v>92</v>
      </c>
      <c r="H10" s="161">
        <v>2017</v>
      </c>
      <c r="I10" s="161">
        <v>49</v>
      </c>
      <c r="J10" s="156"/>
      <c r="K10" s="160">
        <v>9</v>
      </c>
      <c r="L10" s="13" t="s">
        <v>119</v>
      </c>
      <c r="M10" s="160">
        <v>2017</v>
      </c>
      <c r="N10" s="160">
        <v>37</v>
      </c>
      <c r="O10" s="156"/>
      <c r="P10" s="160">
        <v>9</v>
      </c>
      <c r="Q10" s="13" t="s">
        <v>111</v>
      </c>
      <c r="R10" s="160">
        <v>2017</v>
      </c>
      <c r="S10" s="160">
        <v>17</v>
      </c>
      <c r="T10" s="162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  <c r="IL10" s="163"/>
      <c r="IM10" s="163"/>
      <c r="IN10" s="163"/>
      <c r="IO10" s="163"/>
      <c r="IP10" s="163"/>
      <c r="IQ10" s="163"/>
      <c r="IR10" s="163"/>
      <c r="IS10" s="163"/>
      <c r="IT10" s="163"/>
      <c r="IU10" s="164"/>
    </row>
    <row r="11" spans="1:255" ht="15" customHeight="1" x14ac:dyDescent="0.15">
      <c r="A11" s="160">
        <v>10</v>
      </c>
      <c r="B11" s="5" t="s">
        <v>92</v>
      </c>
      <c r="C11" s="161">
        <v>2017</v>
      </c>
      <c r="D11" s="161">
        <v>69</v>
      </c>
      <c r="E11" s="156"/>
      <c r="F11" s="160">
        <f t="shared" si="0"/>
        <v>10</v>
      </c>
      <c r="G11" s="5" t="s">
        <v>84</v>
      </c>
      <c r="H11" s="161">
        <v>2017</v>
      </c>
      <c r="I11" s="161">
        <v>48</v>
      </c>
      <c r="J11" s="156"/>
      <c r="K11" s="160">
        <v>10</v>
      </c>
      <c r="L11" s="13" t="s">
        <v>86</v>
      </c>
      <c r="M11" s="160">
        <v>2017</v>
      </c>
      <c r="N11" s="160">
        <v>37</v>
      </c>
      <c r="O11" s="156"/>
      <c r="P11" s="160">
        <v>10</v>
      </c>
      <c r="Q11" s="165" t="s">
        <v>17</v>
      </c>
      <c r="R11" s="166">
        <v>2018</v>
      </c>
      <c r="S11" s="166">
        <v>15</v>
      </c>
      <c r="T11" s="162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  <c r="IL11" s="163"/>
      <c r="IM11" s="163"/>
      <c r="IN11" s="163"/>
      <c r="IO11" s="163"/>
      <c r="IP11" s="163"/>
      <c r="IQ11" s="163"/>
      <c r="IR11" s="163"/>
      <c r="IS11" s="163"/>
      <c r="IT11" s="163"/>
      <c r="IU11" s="164"/>
    </row>
    <row r="12" spans="1:255" ht="15" customHeight="1" x14ac:dyDescent="0.15">
      <c r="A12" s="160">
        <f t="shared" ref="A12:A21" si="1">A11+1</f>
        <v>11</v>
      </c>
      <c r="B12" s="165" t="s">
        <v>58</v>
      </c>
      <c r="C12" s="166">
        <v>2018</v>
      </c>
      <c r="D12" s="166">
        <v>68</v>
      </c>
      <c r="E12" s="156"/>
      <c r="F12" s="160">
        <f t="shared" si="0"/>
        <v>11</v>
      </c>
      <c r="G12" s="165" t="s">
        <v>82</v>
      </c>
      <c r="H12" s="166">
        <v>2018</v>
      </c>
      <c r="I12" s="166">
        <v>47</v>
      </c>
      <c r="J12" s="156"/>
      <c r="K12" s="160">
        <f t="shared" ref="K12:K21" si="2">K11+1</f>
        <v>11</v>
      </c>
      <c r="L12" s="13" t="s">
        <v>53</v>
      </c>
      <c r="M12" s="160">
        <v>2017</v>
      </c>
      <c r="N12" s="160">
        <v>37</v>
      </c>
      <c r="O12" s="156"/>
      <c r="P12" s="160">
        <v>11</v>
      </c>
      <c r="Q12" s="171" t="s">
        <v>17</v>
      </c>
      <c r="R12" s="172">
        <v>2016</v>
      </c>
      <c r="S12" s="172">
        <v>14</v>
      </c>
      <c r="T12" s="162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  <c r="IL12" s="163"/>
      <c r="IM12" s="163"/>
      <c r="IN12" s="163"/>
      <c r="IO12" s="163"/>
      <c r="IP12" s="163"/>
      <c r="IQ12" s="163"/>
      <c r="IR12" s="163"/>
      <c r="IS12" s="163"/>
      <c r="IT12" s="163"/>
      <c r="IU12" s="164"/>
    </row>
    <row r="13" spans="1:255" ht="15" customHeight="1" x14ac:dyDescent="0.15">
      <c r="A13" s="160">
        <f t="shared" si="1"/>
        <v>12</v>
      </c>
      <c r="B13" s="13" t="s">
        <v>64</v>
      </c>
      <c r="C13" s="160">
        <v>2017</v>
      </c>
      <c r="D13" s="160">
        <v>67</v>
      </c>
      <c r="E13" s="156"/>
      <c r="F13" s="160">
        <f t="shared" si="0"/>
        <v>12</v>
      </c>
      <c r="G13" s="165" t="s">
        <v>83</v>
      </c>
      <c r="H13" s="166">
        <v>2018</v>
      </c>
      <c r="I13" s="166">
        <v>46</v>
      </c>
      <c r="J13" s="156"/>
      <c r="K13" s="160">
        <f t="shared" si="2"/>
        <v>12</v>
      </c>
      <c r="L13" s="165" t="s">
        <v>53</v>
      </c>
      <c r="M13" s="166">
        <v>2018</v>
      </c>
      <c r="N13" s="166">
        <v>36</v>
      </c>
      <c r="O13" s="156"/>
      <c r="P13" s="160">
        <v>12</v>
      </c>
      <c r="Q13" s="171" t="s">
        <v>17</v>
      </c>
      <c r="R13" s="172">
        <v>2015</v>
      </c>
      <c r="S13" s="172">
        <v>14</v>
      </c>
      <c r="T13" s="162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  <c r="IL13" s="163"/>
      <c r="IM13" s="163"/>
      <c r="IN13" s="163"/>
      <c r="IO13" s="163"/>
      <c r="IP13" s="163"/>
      <c r="IQ13" s="163"/>
      <c r="IR13" s="163"/>
      <c r="IS13" s="163"/>
      <c r="IT13" s="163"/>
      <c r="IU13" s="164"/>
    </row>
    <row r="14" spans="1:255" ht="15" customHeight="1" x14ac:dyDescent="0.15">
      <c r="A14" s="160">
        <f t="shared" si="1"/>
        <v>13</v>
      </c>
      <c r="B14" s="13" t="s">
        <v>68</v>
      </c>
      <c r="C14" s="160">
        <v>2017</v>
      </c>
      <c r="D14" s="160">
        <v>66</v>
      </c>
      <c r="E14" s="156"/>
      <c r="F14" s="160">
        <f t="shared" si="0"/>
        <v>13</v>
      </c>
      <c r="G14" s="165" t="s">
        <v>84</v>
      </c>
      <c r="H14" s="166">
        <v>2018</v>
      </c>
      <c r="I14" s="166">
        <v>45</v>
      </c>
      <c r="J14" s="156"/>
      <c r="K14" s="160">
        <f t="shared" si="2"/>
        <v>13</v>
      </c>
      <c r="L14" s="13" t="s">
        <v>112</v>
      </c>
      <c r="M14" s="160">
        <v>2017</v>
      </c>
      <c r="N14" s="160">
        <v>36</v>
      </c>
      <c r="O14" s="156"/>
      <c r="P14" s="160">
        <f t="shared" ref="P14:P21" si="3">P13+1</f>
        <v>13</v>
      </c>
      <c r="Q14" s="13" t="s">
        <v>107</v>
      </c>
      <c r="R14" s="160">
        <v>2017</v>
      </c>
      <c r="S14" s="160">
        <v>14</v>
      </c>
      <c r="T14" s="162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  <c r="IL14" s="163"/>
      <c r="IM14" s="163"/>
      <c r="IN14" s="163"/>
      <c r="IO14" s="163"/>
      <c r="IP14" s="163"/>
      <c r="IQ14" s="163"/>
      <c r="IR14" s="163"/>
      <c r="IS14" s="163"/>
      <c r="IT14" s="163"/>
      <c r="IU14" s="164"/>
    </row>
    <row r="15" spans="1:255" ht="15" customHeight="1" x14ac:dyDescent="0.15">
      <c r="A15" s="160">
        <f t="shared" si="1"/>
        <v>14</v>
      </c>
      <c r="B15" s="165" t="s">
        <v>118</v>
      </c>
      <c r="C15" s="166">
        <v>2018</v>
      </c>
      <c r="D15" s="166">
        <v>65</v>
      </c>
      <c r="E15" s="156"/>
      <c r="F15" s="160">
        <f t="shared" si="0"/>
        <v>14</v>
      </c>
      <c r="G15" s="165" t="s">
        <v>58</v>
      </c>
      <c r="H15" s="166">
        <v>2018</v>
      </c>
      <c r="I15" s="166">
        <v>45</v>
      </c>
      <c r="J15" s="156"/>
      <c r="K15" s="160">
        <f t="shared" si="2"/>
        <v>14</v>
      </c>
      <c r="L15" s="13" t="s">
        <v>114</v>
      </c>
      <c r="M15" s="160">
        <v>2017</v>
      </c>
      <c r="N15" s="160">
        <v>36</v>
      </c>
      <c r="O15" s="156"/>
      <c r="P15" s="160">
        <f t="shared" si="3"/>
        <v>14</v>
      </c>
      <c r="Q15" s="13" t="s">
        <v>90</v>
      </c>
      <c r="R15" s="160">
        <v>2017</v>
      </c>
      <c r="S15" s="160">
        <v>13</v>
      </c>
      <c r="T15" s="162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  <c r="IL15" s="163"/>
      <c r="IM15" s="163"/>
      <c r="IN15" s="163"/>
      <c r="IO15" s="163"/>
      <c r="IP15" s="163"/>
      <c r="IQ15" s="163"/>
      <c r="IR15" s="163"/>
      <c r="IS15" s="163"/>
      <c r="IT15" s="163"/>
      <c r="IU15" s="164"/>
    </row>
    <row r="16" spans="1:255" ht="15" customHeight="1" x14ac:dyDescent="0.15">
      <c r="A16" s="160">
        <f t="shared" si="1"/>
        <v>15</v>
      </c>
      <c r="B16" s="165" t="s">
        <v>84</v>
      </c>
      <c r="C16" s="166">
        <v>2018</v>
      </c>
      <c r="D16" s="166">
        <v>64</v>
      </c>
      <c r="E16" s="156"/>
      <c r="F16" s="160">
        <f t="shared" si="0"/>
        <v>15</v>
      </c>
      <c r="G16" s="13" t="s">
        <v>82</v>
      </c>
      <c r="H16" s="160">
        <v>2017</v>
      </c>
      <c r="I16" s="160">
        <v>45</v>
      </c>
      <c r="J16" s="156"/>
      <c r="K16" s="160">
        <f t="shared" si="2"/>
        <v>15</v>
      </c>
      <c r="L16" s="13" t="s">
        <v>125</v>
      </c>
      <c r="M16" s="160">
        <v>2017</v>
      </c>
      <c r="N16" s="160">
        <v>35</v>
      </c>
      <c r="O16" s="156"/>
      <c r="P16" s="160">
        <f t="shared" si="3"/>
        <v>15</v>
      </c>
      <c r="Q16" s="165" t="s">
        <v>82</v>
      </c>
      <c r="R16" s="166">
        <v>2018</v>
      </c>
      <c r="S16" s="166">
        <v>13</v>
      </c>
      <c r="T16" s="162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  <c r="IL16" s="163"/>
      <c r="IM16" s="163"/>
      <c r="IN16" s="163"/>
      <c r="IO16" s="163"/>
      <c r="IP16" s="163"/>
      <c r="IQ16" s="163"/>
      <c r="IR16" s="163"/>
      <c r="IS16" s="163"/>
      <c r="IT16" s="163"/>
      <c r="IU16" s="164"/>
    </row>
    <row r="17" spans="1:255" ht="15" customHeight="1" x14ac:dyDescent="0.15">
      <c r="A17" s="160">
        <f t="shared" si="1"/>
        <v>16</v>
      </c>
      <c r="B17" s="13" t="s">
        <v>112</v>
      </c>
      <c r="C17" s="160">
        <v>2017</v>
      </c>
      <c r="D17" s="160">
        <v>64</v>
      </c>
      <c r="E17" s="156"/>
      <c r="F17" s="160">
        <f t="shared" si="0"/>
        <v>16</v>
      </c>
      <c r="G17" s="13" t="s">
        <v>13</v>
      </c>
      <c r="H17" s="160">
        <v>2007</v>
      </c>
      <c r="I17" s="160">
        <v>45</v>
      </c>
      <c r="J17" s="156"/>
      <c r="K17" s="160">
        <f t="shared" si="2"/>
        <v>16</v>
      </c>
      <c r="L17" s="165" t="s">
        <v>228</v>
      </c>
      <c r="M17" s="166">
        <v>2018</v>
      </c>
      <c r="N17" s="166">
        <v>34</v>
      </c>
      <c r="O17" s="156"/>
      <c r="P17" s="160">
        <f t="shared" si="3"/>
        <v>16</v>
      </c>
      <c r="Q17" s="13" t="s">
        <v>53</v>
      </c>
      <c r="R17" s="160">
        <v>2017</v>
      </c>
      <c r="S17" s="160">
        <v>11</v>
      </c>
      <c r="T17" s="162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4"/>
    </row>
    <row r="18" spans="1:255" ht="15" customHeight="1" x14ac:dyDescent="0.15">
      <c r="A18" s="160">
        <f t="shared" si="1"/>
        <v>17</v>
      </c>
      <c r="B18" s="13" t="s">
        <v>124</v>
      </c>
      <c r="C18" s="160">
        <v>2017</v>
      </c>
      <c r="D18" s="160">
        <v>64</v>
      </c>
      <c r="E18" s="156"/>
      <c r="F18" s="160">
        <f t="shared" si="0"/>
        <v>17</v>
      </c>
      <c r="G18" s="171" t="s">
        <v>38</v>
      </c>
      <c r="H18" s="172">
        <v>2015</v>
      </c>
      <c r="I18" s="172">
        <v>44</v>
      </c>
      <c r="J18" s="156"/>
      <c r="K18" s="160">
        <f t="shared" si="2"/>
        <v>17</v>
      </c>
      <c r="L18" s="13" t="s">
        <v>110</v>
      </c>
      <c r="M18" s="160">
        <v>2017</v>
      </c>
      <c r="N18" s="160">
        <v>34</v>
      </c>
      <c r="O18" s="156"/>
      <c r="P18" s="160">
        <f t="shared" si="3"/>
        <v>17</v>
      </c>
      <c r="Q18" s="165" t="s">
        <v>108</v>
      </c>
      <c r="R18" s="166">
        <v>2018</v>
      </c>
      <c r="S18" s="166">
        <v>11</v>
      </c>
      <c r="T18" s="162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  <c r="IL18" s="163"/>
      <c r="IM18" s="163"/>
      <c r="IN18" s="163"/>
      <c r="IO18" s="163"/>
      <c r="IP18" s="163"/>
      <c r="IQ18" s="163"/>
      <c r="IR18" s="163"/>
      <c r="IS18" s="163"/>
      <c r="IT18" s="163"/>
      <c r="IU18" s="164"/>
    </row>
    <row r="19" spans="1:255" ht="15" customHeight="1" x14ac:dyDescent="0.15">
      <c r="A19" s="160">
        <f t="shared" si="1"/>
        <v>18</v>
      </c>
      <c r="B19" s="13" t="s">
        <v>114</v>
      </c>
      <c r="C19" s="160">
        <v>2017</v>
      </c>
      <c r="D19" s="160">
        <v>64</v>
      </c>
      <c r="E19" s="156"/>
      <c r="F19" s="160">
        <f t="shared" si="0"/>
        <v>18</v>
      </c>
      <c r="G19" s="165" t="s">
        <v>108</v>
      </c>
      <c r="H19" s="166">
        <v>2018</v>
      </c>
      <c r="I19" s="166">
        <v>44</v>
      </c>
      <c r="J19" s="156"/>
      <c r="K19" s="160">
        <f t="shared" si="2"/>
        <v>18</v>
      </c>
      <c r="L19" s="13" t="s">
        <v>225</v>
      </c>
      <c r="M19" s="160">
        <v>2017</v>
      </c>
      <c r="N19" s="160">
        <v>34</v>
      </c>
      <c r="O19" s="156"/>
      <c r="P19" s="160">
        <f t="shared" si="3"/>
        <v>18</v>
      </c>
      <c r="Q19" s="13" t="s">
        <v>99</v>
      </c>
      <c r="R19" s="160">
        <v>2017</v>
      </c>
      <c r="S19" s="160">
        <v>10</v>
      </c>
      <c r="T19" s="162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4"/>
    </row>
    <row r="20" spans="1:255" ht="15" customHeight="1" x14ac:dyDescent="0.15">
      <c r="A20" s="160">
        <f t="shared" si="1"/>
        <v>19</v>
      </c>
      <c r="B20" s="13" t="s">
        <v>109</v>
      </c>
      <c r="C20" s="160">
        <v>2017</v>
      </c>
      <c r="D20" s="160">
        <v>64</v>
      </c>
      <c r="E20" s="156"/>
      <c r="F20" s="160">
        <f t="shared" si="0"/>
        <v>19</v>
      </c>
      <c r="G20" s="165" t="s">
        <v>118</v>
      </c>
      <c r="H20" s="166">
        <v>2018</v>
      </c>
      <c r="I20" s="166">
        <v>44</v>
      </c>
      <c r="J20" s="156"/>
      <c r="K20" s="160">
        <f t="shared" si="2"/>
        <v>19</v>
      </c>
      <c r="L20" s="13" t="s">
        <v>90</v>
      </c>
      <c r="M20" s="160">
        <v>2017</v>
      </c>
      <c r="N20" s="160">
        <v>34</v>
      </c>
      <c r="O20" s="156"/>
      <c r="P20" s="160">
        <f t="shared" si="3"/>
        <v>19</v>
      </c>
      <c r="Q20" s="13" t="s">
        <v>14</v>
      </c>
      <c r="R20" s="160">
        <v>2007</v>
      </c>
      <c r="S20" s="160">
        <v>10</v>
      </c>
      <c r="T20" s="162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  <c r="IL20" s="163"/>
      <c r="IM20" s="163"/>
      <c r="IN20" s="163"/>
      <c r="IO20" s="163"/>
      <c r="IP20" s="163"/>
      <c r="IQ20" s="163"/>
      <c r="IR20" s="163"/>
      <c r="IS20" s="163"/>
      <c r="IT20" s="163"/>
      <c r="IU20" s="164"/>
    </row>
    <row r="21" spans="1:255" ht="15" customHeight="1" x14ac:dyDescent="0.15">
      <c r="A21" s="160">
        <f t="shared" si="1"/>
        <v>20</v>
      </c>
      <c r="B21" s="165" t="s">
        <v>229</v>
      </c>
      <c r="C21" s="166">
        <v>2018</v>
      </c>
      <c r="D21" s="166">
        <v>63</v>
      </c>
      <c r="E21" s="156"/>
      <c r="F21" s="160">
        <f t="shared" si="0"/>
        <v>20</v>
      </c>
      <c r="G21" s="13" t="s">
        <v>109</v>
      </c>
      <c r="H21" s="160">
        <v>2017</v>
      </c>
      <c r="I21" s="160">
        <v>44</v>
      </c>
      <c r="J21" s="156"/>
      <c r="K21" s="160">
        <f t="shared" si="2"/>
        <v>20</v>
      </c>
      <c r="L21" s="13" t="s">
        <v>124</v>
      </c>
      <c r="M21" s="160">
        <v>2017</v>
      </c>
      <c r="N21" s="160">
        <v>34</v>
      </c>
      <c r="O21" s="156"/>
      <c r="P21" s="160">
        <f t="shared" si="3"/>
        <v>20</v>
      </c>
      <c r="Q21" s="13" t="s">
        <v>13</v>
      </c>
      <c r="R21" s="160">
        <v>2007</v>
      </c>
      <c r="S21" s="160">
        <v>10</v>
      </c>
      <c r="T21" s="162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4"/>
    </row>
    <row r="22" spans="1:255" ht="15" customHeight="1" x14ac:dyDescent="0.15">
      <c r="A22" s="156"/>
      <c r="B22" s="173"/>
      <c r="C22" s="174"/>
      <c r="D22" s="175"/>
      <c r="E22" s="156"/>
      <c r="F22" s="156"/>
      <c r="G22" s="173"/>
      <c r="H22" s="174"/>
      <c r="I22" s="175"/>
      <c r="J22" s="156"/>
      <c r="K22" s="156"/>
      <c r="L22" s="173"/>
      <c r="M22" s="174"/>
      <c r="N22" s="175"/>
      <c r="O22" s="156"/>
      <c r="P22" s="156"/>
      <c r="Q22" s="173"/>
      <c r="R22" s="174"/>
      <c r="S22" s="174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  <c r="GB22" s="163"/>
      <c r="GC22" s="163"/>
      <c r="GD22" s="163"/>
      <c r="GE22" s="163"/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3"/>
      <c r="GQ22" s="163"/>
      <c r="GR22" s="163"/>
      <c r="GS22" s="163"/>
      <c r="GT22" s="163"/>
      <c r="GU22" s="163"/>
      <c r="GV22" s="163"/>
      <c r="GW22" s="163"/>
      <c r="GX22" s="163"/>
      <c r="GY22" s="163"/>
      <c r="GZ22" s="163"/>
      <c r="HA22" s="163"/>
      <c r="HB22" s="163"/>
      <c r="HC22" s="163"/>
      <c r="HD22" s="163"/>
      <c r="HE22" s="163"/>
      <c r="HF22" s="163"/>
      <c r="HG22" s="163"/>
      <c r="HH22" s="163"/>
      <c r="HI22" s="163"/>
      <c r="HJ22" s="163"/>
      <c r="HK22" s="163"/>
      <c r="HL22" s="163"/>
      <c r="HM22" s="163"/>
      <c r="HN22" s="163"/>
      <c r="HO22" s="163"/>
      <c r="HP22" s="163"/>
      <c r="HQ22" s="163"/>
      <c r="HR22" s="163"/>
      <c r="HS22" s="163"/>
      <c r="HT22" s="163"/>
      <c r="HU22" s="163"/>
      <c r="HV22" s="163"/>
      <c r="HW22" s="163"/>
      <c r="HX22" s="163"/>
      <c r="HY22" s="163"/>
      <c r="HZ22" s="163"/>
      <c r="IA22" s="163"/>
      <c r="IB22" s="163"/>
      <c r="IC22" s="163"/>
      <c r="ID22" s="163"/>
      <c r="IE22" s="163"/>
      <c r="IF22" s="163"/>
      <c r="IG22" s="163"/>
      <c r="IH22" s="163"/>
      <c r="II22" s="163"/>
      <c r="IJ22" s="163"/>
      <c r="IK22" s="163"/>
      <c r="IL22" s="163"/>
      <c r="IM22" s="163"/>
      <c r="IN22" s="163"/>
      <c r="IO22" s="163"/>
      <c r="IP22" s="163"/>
      <c r="IQ22" s="163"/>
      <c r="IR22" s="163"/>
      <c r="IS22" s="163"/>
      <c r="IT22" s="163"/>
      <c r="IU22" s="164"/>
    </row>
    <row r="23" spans="1:255" ht="15" customHeight="1" x14ac:dyDescent="0.15">
      <c r="A23" s="194" t="s">
        <v>230</v>
      </c>
      <c r="B23" s="195"/>
      <c r="C23" s="195"/>
      <c r="D23" s="195"/>
      <c r="E23" s="156"/>
      <c r="F23" s="194" t="s">
        <v>231</v>
      </c>
      <c r="G23" s="195"/>
      <c r="H23" s="195"/>
      <c r="I23" s="195"/>
      <c r="J23" s="156"/>
      <c r="K23" s="194" t="s">
        <v>232</v>
      </c>
      <c r="L23" s="195"/>
      <c r="M23" s="195"/>
      <c r="N23" s="195"/>
      <c r="O23" s="156"/>
      <c r="P23" s="194" t="s">
        <v>233</v>
      </c>
      <c r="Q23" s="195"/>
      <c r="R23" s="195"/>
      <c r="S23" s="195"/>
      <c r="T23" s="162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3"/>
      <c r="IO23" s="163"/>
      <c r="IP23" s="163"/>
      <c r="IQ23" s="163"/>
      <c r="IR23" s="163"/>
      <c r="IS23" s="163"/>
      <c r="IT23" s="163"/>
      <c r="IU23" s="164"/>
    </row>
    <row r="24" spans="1:255" ht="15" customHeight="1" x14ac:dyDescent="0.15">
      <c r="A24" s="160">
        <v>1</v>
      </c>
      <c r="B24" s="5" t="s">
        <v>108</v>
      </c>
      <c r="C24" s="161">
        <v>2017</v>
      </c>
      <c r="D24" s="161">
        <v>12</v>
      </c>
      <c r="E24" s="156"/>
      <c r="F24" s="160">
        <v>1</v>
      </c>
      <c r="G24" s="5" t="s">
        <v>13</v>
      </c>
      <c r="H24" s="161">
        <v>2007</v>
      </c>
      <c r="I24" s="161">
        <v>13</v>
      </c>
      <c r="J24" s="156"/>
      <c r="K24" s="160">
        <v>1</v>
      </c>
      <c r="L24" s="5" t="s">
        <v>108</v>
      </c>
      <c r="M24" s="161">
        <v>2017</v>
      </c>
      <c r="N24" s="161">
        <v>73</v>
      </c>
      <c r="O24" s="156"/>
      <c r="P24" s="160">
        <v>1</v>
      </c>
      <c r="Q24" s="5" t="s">
        <v>17</v>
      </c>
      <c r="R24" s="161">
        <v>2017</v>
      </c>
      <c r="S24" s="161">
        <v>42</v>
      </c>
      <c r="T24" s="162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3"/>
      <c r="EO24" s="163"/>
      <c r="EP24" s="163"/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3"/>
      <c r="GB24" s="163"/>
      <c r="GC24" s="163"/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3"/>
      <c r="GO24" s="163"/>
      <c r="GP24" s="163"/>
      <c r="GQ24" s="163"/>
      <c r="GR24" s="163"/>
      <c r="GS24" s="163"/>
      <c r="GT24" s="163"/>
      <c r="GU24" s="163"/>
      <c r="GV24" s="163"/>
      <c r="GW24" s="163"/>
      <c r="GX24" s="163"/>
      <c r="GY24" s="163"/>
      <c r="GZ24" s="163"/>
      <c r="HA24" s="163"/>
      <c r="HB24" s="163"/>
      <c r="HC24" s="163"/>
      <c r="HD24" s="163"/>
      <c r="HE24" s="163"/>
      <c r="HF24" s="163"/>
      <c r="HG24" s="163"/>
      <c r="HH24" s="163"/>
      <c r="HI24" s="163"/>
      <c r="HJ24" s="163"/>
      <c r="HK24" s="163"/>
      <c r="HL24" s="163"/>
      <c r="HM24" s="163"/>
      <c r="HN24" s="163"/>
      <c r="HO24" s="163"/>
      <c r="HP24" s="163"/>
      <c r="HQ24" s="163"/>
      <c r="HR24" s="163"/>
      <c r="HS24" s="163"/>
      <c r="HT24" s="163"/>
      <c r="HU24" s="163"/>
      <c r="HV24" s="163"/>
      <c r="HW24" s="163"/>
      <c r="HX24" s="163"/>
      <c r="HY24" s="163"/>
      <c r="HZ24" s="163"/>
      <c r="IA24" s="163"/>
      <c r="IB24" s="163"/>
      <c r="IC24" s="163"/>
      <c r="ID24" s="163"/>
      <c r="IE24" s="163"/>
      <c r="IF24" s="163"/>
      <c r="IG24" s="163"/>
      <c r="IH24" s="163"/>
      <c r="II24" s="163"/>
      <c r="IJ24" s="163"/>
      <c r="IK24" s="163"/>
      <c r="IL24" s="163"/>
      <c r="IM24" s="163"/>
      <c r="IN24" s="163"/>
      <c r="IO24" s="163"/>
      <c r="IP24" s="163"/>
      <c r="IQ24" s="163"/>
      <c r="IR24" s="163"/>
      <c r="IS24" s="163"/>
      <c r="IT24" s="163"/>
      <c r="IU24" s="164"/>
    </row>
    <row r="25" spans="1:255" ht="15" customHeight="1" x14ac:dyDescent="0.15">
      <c r="A25" s="160">
        <v>2</v>
      </c>
      <c r="B25" s="5" t="s">
        <v>17</v>
      </c>
      <c r="C25" s="161">
        <v>2017</v>
      </c>
      <c r="D25" s="161">
        <v>8</v>
      </c>
      <c r="E25" s="156"/>
      <c r="F25" s="160">
        <v>2</v>
      </c>
      <c r="G25" s="171" t="s">
        <v>85</v>
      </c>
      <c r="H25" s="172">
        <v>2016</v>
      </c>
      <c r="I25" s="172">
        <v>13</v>
      </c>
      <c r="J25" s="156"/>
      <c r="K25" s="160">
        <v>2</v>
      </c>
      <c r="L25" s="5" t="s">
        <v>17</v>
      </c>
      <c r="M25" s="161">
        <v>2017</v>
      </c>
      <c r="N25" s="161">
        <v>71</v>
      </c>
      <c r="O25" s="156"/>
      <c r="P25" s="160">
        <v>2</v>
      </c>
      <c r="Q25" s="5" t="s">
        <v>108</v>
      </c>
      <c r="R25" s="161">
        <v>2017</v>
      </c>
      <c r="S25" s="161">
        <v>42</v>
      </c>
      <c r="T25" s="162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163"/>
      <c r="DX25" s="163"/>
      <c r="DY25" s="163"/>
      <c r="DZ25" s="163"/>
      <c r="EA25" s="163"/>
      <c r="EB25" s="163"/>
      <c r="EC25" s="163"/>
      <c r="ED25" s="163"/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3"/>
      <c r="ER25" s="163"/>
      <c r="ES25" s="163"/>
      <c r="ET25" s="163"/>
      <c r="EU25" s="163"/>
      <c r="EV25" s="163"/>
      <c r="EW25" s="163"/>
      <c r="EX25" s="163"/>
      <c r="EY25" s="163"/>
      <c r="EZ25" s="163"/>
      <c r="FA25" s="163"/>
      <c r="FB25" s="163"/>
      <c r="FC25" s="163"/>
      <c r="FD25" s="163"/>
      <c r="FE25" s="163"/>
      <c r="FF25" s="163"/>
      <c r="FG25" s="163"/>
      <c r="FH25" s="163"/>
      <c r="FI25" s="163"/>
      <c r="FJ25" s="163"/>
      <c r="FK25" s="163"/>
      <c r="FL25" s="163"/>
      <c r="FM25" s="163"/>
      <c r="FN25" s="163"/>
      <c r="FO25" s="163"/>
      <c r="FP25" s="163"/>
      <c r="FQ25" s="163"/>
      <c r="FR25" s="163"/>
      <c r="FS25" s="163"/>
      <c r="FT25" s="163"/>
      <c r="FU25" s="163"/>
      <c r="FV25" s="163"/>
      <c r="FW25" s="163"/>
      <c r="FX25" s="163"/>
      <c r="FY25" s="163"/>
      <c r="FZ25" s="163"/>
      <c r="GA25" s="163"/>
      <c r="GB25" s="163"/>
      <c r="GC25" s="163"/>
      <c r="GD25" s="163"/>
      <c r="GE25" s="163"/>
      <c r="GF25" s="163"/>
      <c r="GG25" s="163"/>
      <c r="GH25" s="163"/>
      <c r="GI25" s="163"/>
      <c r="GJ25" s="163"/>
      <c r="GK25" s="163"/>
      <c r="GL25" s="163"/>
      <c r="GM25" s="163"/>
      <c r="GN25" s="163"/>
      <c r="GO25" s="163"/>
      <c r="GP25" s="163"/>
      <c r="GQ25" s="163"/>
      <c r="GR25" s="163"/>
      <c r="GS25" s="163"/>
      <c r="GT25" s="163"/>
      <c r="GU25" s="163"/>
      <c r="GV25" s="163"/>
      <c r="GW25" s="163"/>
      <c r="GX25" s="163"/>
      <c r="GY25" s="163"/>
      <c r="GZ25" s="163"/>
      <c r="HA25" s="163"/>
      <c r="HB25" s="163"/>
      <c r="HC25" s="163"/>
      <c r="HD25" s="163"/>
      <c r="HE25" s="163"/>
      <c r="HF25" s="163"/>
      <c r="HG25" s="163"/>
      <c r="HH25" s="163"/>
      <c r="HI25" s="163"/>
      <c r="HJ25" s="163"/>
      <c r="HK25" s="163"/>
      <c r="HL25" s="163"/>
      <c r="HM25" s="163"/>
      <c r="HN25" s="163"/>
      <c r="HO25" s="163"/>
      <c r="HP25" s="163"/>
      <c r="HQ25" s="163"/>
      <c r="HR25" s="163"/>
      <c r="HS25" s="163"/>
      <c r="HT25" s="163"/>
      <c r="HU25" s="163"/>
      <c r="HV25" s="163"/>
      <c r="HW25" s="163"/>
      <c r="HX25" s="163"/>
      <c r="HY25" s="163"/>
      <c r="HZ25" s="163"/>
      <c r="IA25" s="163"/>
      <c r="IB25" s="163"/>
      <c r="IC25" s="163"/>
      <c r="ID25" s="163"/>
      <c r="IE25" s="163"/>
      <c r="IF25" s="163"/>
      <c r="IG25" s="163"/>
      <c r="IH25" s="163"/>
      <c r="II25" s="163"/>
      <c r="IJ25" s="163"/>
      <c r="IK25" s="163"/>
      <c r="IL25" s="163"/>
      <c r="IM25" s="163"/>
      <c r="IN25" s="163"/>
      <c r="IO25" s="163"/>
      <c r="IP25" s="163"/>
      <c r="IQ25" s="163"/>
      <c r="IR25" s="163"/>
      <c r="IS25" s="163"/>
      <c r="IT25" s="163"/>
      <c r="IU25" s="164"/>
    </row>
    <row r="26" spans="1:255" ht="15" customHeight="1" x14ac:dyDescent="0.15">
      <c r="A26" s="160">
        <v>3</v>
      </c>
      <c r="B26" s="5" t="s">
        <v>90</v>
      </c>
      <c r="C26" s="161">
        <v>2017</v>
      </c>
      <c r="D26" s="161">
        <v>7</v>
      </c>
      <c r="E26" s="156"/>
      <c r="F26" s="160">
        <v>3</v>
      </c>
      <c r="G26" s="5" t="s">
        <v>85</v>
      </c>
      <c r="H26" s="161">
        <v>2017</v>
      </c>
      <c r="I26" s="161">
        <v>13</v>
      </c>
      <c r="J26" s="156"/>
      <c r="K26" s="160">
        <v>3</v>
      </c>
      <c r="L26" s="5" t="s">
        <v>85</v>
      </c>
      <c r="M26" s="161">
        <v>2017</v>
      </c>
      <c r="N26" s="161">
        <v>63</v>
      </c>
      <c r="O26" s="156"/>
      <c r="P26" s="160">
        <v>3</v>
      </c>
      <c r="Q26" s="5" t="s">
        <v>90</v>
      </c>
      <c r="R26" s="161">
        <v>2017</v>
      </c>
      <c r="S26" s="161">
        <v>40</v>
      </c>
      <c r="T26" s="162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4"/>
    </row>
    <row r="27" spans="1:255" ht="15" customHeight="1" x14ac:dyDescent="0.15">
      <c r="A27" s="160">
        <v>4</v>
      </c>
      <c r="B27" s="5" t="s">
        <v>85</v>
      </c>
      <c r="C27" s="161">
        <v>2017</v>
      </c>
      <c r="D27" s="161">
        <v>7</v>
      </c>
      <c r="E27" s="156"/>
      <c r="F27" s="160">
        <v>4</v>
      </c>
      <c r="G27" s="171" t="s">
        <v>38</v>
      </c>
      <c r="H27" s="172">
        <v>2015</v>
      </c>
      <c r="I27" s="172">
        <v>12</v>
      </c>
      <c r="J27" s="156"/>
      <c r="K27" s="160">
        <v>4</v>
      </c>
      <c r="L27" s="171" t="s">
        <v>13</v>
      </c>
      <c r="M27" s="172">
        <v>2007</v>
      </c>
      <c r="N27" s="172">
        <v>55</v>
      </c>
      <c r="O27" s="156"/>
      <c r="P27" s="160">
        <v>4</v>
      </c>
      <c r="Q27" s="5" t="s">
        <v>53</v>
      </c>
      <c r="R27" s="161">
        <v>2017</v>
      </c>
      <c r="S27" s="161">
        <v>39</v>
      </c>
      <c r="T27" s="162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3"/>
      <c r="GC27" s="163"/>
      <c r="GD27" s="163"/>
      <c r="GE27" s="163"/>
      <c r="GF27" s="163"/>
      <c r="GG27" s="163"/>
      <c r="GH27" s="163"/>
      <c r="GI27" s="163"/>
      <c r="GJ27" s="163"/>
      <c r="GK27" s="163"/>
      <c r="GL27" s="163"/>
      <c r="GM27" s="163"/>
      <c r="GN27" s="163"/>
      <c r="GO27" s="163"/>
      <c r="GP27" s="163"/>
      <c r="GQ27" s="163"/>
      <c r="GR27" s="163"/>
      <c r="GS27" s="163"/>
      <c r="GT27" s="163"/>
      <c r="GU27" s="163"/>
      <c r="GV27" s="163"/>
      <c r="GW27" s="163"/>
      <c r="GX27" s="163"/>
      <c r="GY27" s="163"/>
      <c r="GZ27" s="163"/>
      <c r="HA27" s="163"/>
      <c r="HB27" s="163"/>
      <c r="HC27" s="163"/>
      <c r="HD27" s="163"/>
      <c r="HE27" s="163"/>
      <c r="HF27" s="163"/>
      <c r="HG27" s="163"/>
      <c r="HH27" s="163"/>
      <c r="HI27" s="163"/>
      <c r="HJ27" s="163"/>
      <c r="HK27" s="163"/>
      <c r="HL27" s="163"/>
      <c r="HM27" s="163"/>
      <c r="HN27" s="163"/>
      <c r="HO27" s="163"/>
      <c r="HP27" s="163"/>
      <c r="HQ27" s="163"/>
      <c r="HR27" s="163"/>
      <c r="HS27" s="163"/>
      <c r="HT27" s="163"/>
      <c r="HU27" s="163"/>
      <c r="HV27" s="163"/>
      <c r="HW27" s="163"/>
      <c r="HX27" s="163"/>
      <c r="HY27" s="163"/>
      <c r="HZ27" s="163"/>
      <c r="IA27" s="163"/>
      <c r="IB27" s="163"/>
      <c r="IC27" s="163"/>
      <c r="ID27" s="163"/>
      <c r="IE27" s="163"/>
      <c r="IF27" s="163"/>
      <c r="IG27" s="163"/>
      <c r="IH27" s="163"/>
      <c r="II27" s="163"/>
      <c r="IJ27" s="163"/>
      <c r="IK27" s="163"/>
      <c r="IL27" s="163"/>
      <c r="IM27" s="163"/>
      <c r="IN27" s="163"/>
      <c r="IO27" s="163"/>
      <c r="IP27" s="163"/>
      <c r="IQ27" s="163"/>
      <c r="IR27" s="163"/>
      <c r="IS27" s="163"/>
      <c r="IT27" s="163"/>
      <c r="IU27" s="164"/>
    </row>
    <row r="28" spans="1:255" ht="15" customHeight="1" x14ac:dyDescent="0.15">
      <c r="A28" s="160">
        <v>5</v>
      </c>
      <c r="B28" s="5" t="s">
        <v>14</v>
      </c>
      <c r="C28" s="161">
        <v>2007</v>
      </c>
      <c r="D28" s="161">
        <v>7</v>
      </c>
      <c r="E28" s="156"/>
      <c r="F28" s="160">
        <v>5</v>
      </c>
      <c r="G28" s="5" t="s">
        <v>17</v>
      </c>
      <c r="H28" s="161">
        <v>2017</v>
      </c>
      <c r="I28" s="161">
        <v>11</v>
      </c>
      <c r="J28" s="156"/>
      <c r="K28" s="160">
        <v>5</v>
      </c>
      <c r="L28" s="5" t="s">
        <v>21</v>
      </c>
      <c r="M28" s="161">
        <v>2017</v>
      </c>
      <c r="N28" s="161">
        <v>46</v>
      </c>
      <c r="O28" s="156"/>
      <c r="P28" s="160">
        <v>5</v>
      </c>
      <c r="Q28" s="5" t="s">
        <v>85</v>
      </c>
      <c r="R28" s="161">
        <v>2017</v>
      </c>
      <c r="S28" s="161">
        <v>39</v>
      </c>
      <c r="T28" s="162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  <c r="IL28" s="163"/>
      <c r="IM28" s="163"/>
      <c r="IN28" s="163"/>
      <c r="IO28" s="163"/>
      <c r="IP28" s="163"/>
      <c r="IQ28" s="163"/>
      <c r="IR28" s="163"/>
      <c r="IS28" s="163"/>
      <c r="IT28" s="163"/>
      <c r="IU28" s="164"/>
    </row>
    <row r="29" spans="1:255" ht="15" customHeight="1" x14ac:dyDescent="0.15">
      <c r="A29" s="160">
        <v>6</v>
      </c>
      <c r="B29" s="171" t="s">
        <v>13</v>
      </c>
      <c r="C29" s="172">
        <v>2007</v>
      </c>
      <c r="D29" s="172">
        <v>7</v>
      </c>
      <c r="E29" s="156"/>
      <c r="F29" s="160">
        <v>6</v>
      </c>
      <c r="G29" s="171" t="s">
        <v>13</v>
      </c>
      <c r="H29" s="172">
        <v>2008</v>
      </c>
      <c r="I29" s="172">
        <v>10</v>
      </c>
      <c r="J29" s="156"/>
      <c r="K29" s="160">
        <v>6</v>
      </c>
      <c r="L29" s="176" t="s">
        <v>82</v>
      </c>
      <c r="M29" s="177">
        <v>2018</v>
      </c>
      <c r="N29" s="177">
        <v>43</v>
      </c>
      <c r="O29" s="156"/>
      <c r="P29" s="160">
        <v>6</v>
      </c>
      <c r="Q29" s="5" t="s">
        <v>21</v>
      </c>
      <c r="R29" s="161">
        <v>2017</v>
      </c>
      <c r="S29" s="161">
        <v>37</v>
      </c>
      <c r="T29" s="162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3"/>
      <c r="FW29" s="163"/>
      <c r="FX29" s="163"/>
      <c r="FY29" s="163"/>
      <c r="FZ29" s="163"/>
      <c r="GA29" s="163"/>
      <c r="GB29" s="163"/>
      <c r="GC29" s="163"/>
      <c r="GD29" s="163"/>
      <c r="GE29" s="163"/>
      <c r="GF29" s="163"/>
      <c r="GG29" s="163"/>
      <c r="GH29" s="163"/>
      <c r="GI29" s="163"/>
      <c r="GJ29" s="163"/>
      <c r="GK29" s="163"/>
      <c r="GL29" s="163"/>
      <c r="GM29" s="163"/>
      <c r="GN29" s="163"/>
      <c r="GO29" s="163"/>
      <c r="GP29" s="163"/>
      <c r="GQ29" s="163"/>
      <c r="GR29" s="163"/>
      <c r="GS29" s="163"/>
      <c r="GT29" s="163"/>
      <c r="GU29" s="163"/>
      <c r="GV29" s="163"/>
      <c r="GW29" s="163"/>
      <c r="GX29" s="163"/>
      <c r="GY29" s="163"/>
      <c r="GZ29" s="163"/>
      <c r="HA29" s="163"/>
      <c r="HB29" s="163"/>
      <c r="HC29" s="163"/>
      <c r="HD29" s="163"/>
      <c r="HE29" s="163"/>
      <c r="HF29" s="163"/>
      <c r="HG29" s="163"/>
      <c r="HH29" s="163"/>
      <c r="HI29" s="163"/>
      <c r="HJ29" s="163"/>
      <c r="HK29" s="163"/>
      <c r="HL29" s="163"/>
      <c r="HM29" s="163"/>
      <c r="HN29" s="163"/>
      <c r="HO29" s="163"/>
      <c r="HP29" s="163"/>
      <c r="HQ29" s="163"/>
      <c r="HR29" s="163"/>
      <c r="HS29" s="163"/>
      <c r="HT29" s="163"/>
      <c r="HU29" s="163"/>
      <c r="HV29" s="163"/>
      <c r="HW29" s="163"/>
      <c r="HX29" s="163"/>
      <c r="HY29" s="163"/>
      <c r="HZ29" s="163"/>
      <c r="IA29" s="163"/>
      <c r="IB29" s="163"/>
      <c r="IC29" s="163"/>
      <c r="ID29" s="163"/>
      <c r="IE29" s="163"/>
      <c r="IF29" s="163"/>
      <c r="IG29" s="163"/>
      <c r="IH29" s="163"/>
      <c r="II29" s="163"/>
      <c r="IJ29" s="163"/>
      <c r="IK29" s="163"/>
      <c r="IL29" s="163"/>
      <c r="IM29" s="163"/>
      <c r="IN29" s="163"/>
      <c r="IO29" s="163"/>
      <c r="IP29" s="163"/>
      <c r="IQ29" s="163"/>
      <c r="IR29" s="163"/>
      <c r="IS29" s="163"/>
      <c r="IT29" s="163"/>
      <c r="IU29" s="164"/>
    </row>
    <row r="30" spans="1:255" ht="15" customHeight="1" x14ac:dyDescent="0.15">
      <c r="A30" s="160">
        <v>7</v>
      </c>
      <c r="B30" s="176" t="s">
        <v>82</v>
      </c>
      <c r="C30" s="177">
        <v>2018</v>
      </c>
      <c r="D30" s="177">
        <v>6</v>
      </c>
      <c r="E30" s="156"/>
      <c r="F30" s="160">
        <v>7</v>
      </c>
      <c r="G30" s="176" t="s">
        <v>17</v>
      </c>
      <c r="H30" s="177">
        <v>2018</v>
      </c>
      <c r="I30" s="177">
        <v>8</v>
      </c>
      <c r="J30" s="156"/>
      <c r="K30" s="160">
        <v>7</v>
      </c>
      <c r="L30" s="13" t="s">
        <v>90</v>
      </c>
      <c r="M30" s="160">
        <v>2017</v>
      </c>
      <c r="N30" s="160">
        <v>43</v>
      </c>
      <c r="O30" s="156"/>
      <c r="P30" s="160">
        <v>7</v>
      </c>
      <c r="Q30" s="171" t="s">
        <v>13</v>
      </c>
      <c r="R30" s="172">
        <v>2007</v>
      </c>
      <c r="S30" s="172">
        <v>36</v>
      </c>
      <c r="T30" s="162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3"/>
      <c r="GC30" s="163"/>
      <c r="GD30" s="163"/>
      <c r="GE30" s="163"/>
      <c r="GF30" s="163"/>
      <c r="GG30" s="163"/>
      <c r="GH30" s="163"/>
      <c r="GI30" s="163"/>
      <c r="GJ30" s="163"/>
      <c r="GK30" s="163"/>
      <c r="GL30" s="163"/>
      <c r="GM30" s="163"/>
      <c r="GN30" s="163"/>
      <c r="GO30" s="163"/>
      <c r="GP30" s="163"/>
      <c r="GQ30" s="163"/>
      <c r="GR30" s="163"/>
      <c r="GS30" s="163"/>
      <c r="GT30" s="163"/>
      <c r="GU30" s="163"/>
      <c r="GV30" s="163"/>
      <c r="GW30" s="163"/>
      <c r="GX30" s="163"/>
      <c r="GY30" s="163"/>
      <c r="GZ30" s="163"/>
      <c r="HA30" s="163"/>
      <c r="HB30" s="163"/>
      <c r="HC30" s="163"/>
      <c r="HD30" s="163"/>
      <c r="HE30" s="163"/>
      <c r="HF30" s="163"/>
      <c r="HG30" s="163"/>
      <c r="HH30" s="163"/>
      <c r="HI30" s="163"/>
      <c r="HJ30" s="163"/>
      <c r="HK30" s="163"/>
      <c r="HL30" s="163"/>
      <c r="HM30" s="163"/>
      <c r="HN30" s="163"/>
      <c r="HO30" s="163"/>
      <c r="HP30" s="163"/>
      <c r="HQ30" s="163"/>
      <c r="HR30" s="163"/>
      <c r="HS30" s="163"/>
      <c r="HT30" s="163"/>
      <c r="HU30" s="163"/>
      <c r="HV30" s="163"/>
      <c r="HW30" s="163"/>
      <c r="HX30" s="163"/>
      <c r="HY30" s="163"/>
      <c r="HZ30" s="163"/>
      <c r="IA30" s="163"/>
      <c r="IB30" s="163"/>
      <c r="IC30" s="163"/>
      <c r="ID30" s="163"/>
      <c r="IE30" s="163"/>
      <c r="IF30" s="163"/>
      <c r="IG30" s="163"/>
      <c r="IH30" s="163"/>
      <c r="II30" s="163"/>
      <c r="IJ30" s="163"/>
      <c r="IK30" s="163"/>
      <c r="IL30" s="163"/>
      <c r="IM30" s="163"/>
      <c r="IN30" s="163"/>
      <c r="IO30" s="163"/>
      <c r="IP30" s="163"/>
      <c r="IQ30" s="163"/>
      <c r="IR30" s="163"/>
      <c r="IS30" s="163"/>
      <c r="IT30" s="163"/>
      <c r="IU30" s="164"/>
    </row>
    <row r="31" spans="1:255" ht="15" customHeight="1" x14ac:dyDescent="0.15">
      <c r="A31" s="160">
        <v>8</v>
      </c>
      <c r="B31" s="13" t="s">
        <v>107</v>
      </c>
      <c r="C31" s="160">
        <v>2017</v>
      </c>
      <c r="D31" s="160">
        <v>6</v>
      </c>
      <c r="E31" s="156"/>
      <c r="F31" s="160">
        <v>8</v>
      </c>
      <c r="G31" s="176" t="s">
        <v>38</v>
      </c>
      <c r="H31" s="177">
        <v>2018</v>
      </c>
      <c r="I31" s="177">
        <v>8</v>
      </c>
      <c r="J31" s="156"/>
      <c r="K31" s="160">
        <v>8</v>
      </c>
      <c r="L31" s="171" t="s">
        <v>38</v>
      </c>
      <c r="M31" s="172">
        <v>2015</v>
      </c>
      <c r="N31" s="172">
        <v>43</v>
      </c>
      <c r="O31" s="156"/>
      <c r="P31" s="160">
        <v>8</v>
      </c>
      <c r="Q31" s="171" t="s">
        <v>38</v>
      </c>
      <c r="R31" s="172">
        <v>2015</v>
      </c>
      <c r="S31" s="172">
        <v>36</v>
      </c>
      <c r="T31" s="162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3"/>
      <c r="GC31" s="163"/>
      <c r="GD31" s="163"/>
      <c r="GE31" s="163"/>
      <c r="GF31" s="163"/>
      <c r="GG31" s="163"/>
      <c r="GH31" s="163"/>
      <c r="GI31" s="163"/>
      <c r="GJ31" s="163"/>
      <c r="GK31" s="163"/>
      <c r="GL31" s="163"/>
      <c r="GM31" s="163"/>
      <c r="GN31" s="163"/>
      <c r="GO31" s="163"/>
      <c r="GP31" s="163"/>
      <c r="GQ31" s="163"/>
      <c r="GR31" s="163"/>
      <c r="GS31" s="163"/>
      <c r="GT31" s="163"/>
      <c r="GU31" s="163"/>
      <c r="GV31" s="163"/>
      <c r="GW31" s="163"/>
      <c r="GX31" s="163"/>
      <c r="GY31" s="163"/>
      <c r="GZ31" s="163"/>
      <c r="HA31" s="163"/>
      <c r="HB31" s="163"/>
      <c r="HC31" s="163"/>
      <c r="HD31" s="163"/>
      <c r="HE31" s="163"/>
      <c r="HF31" s="163"/>
      <c r="HG31" s="163"/>
      <c r="HH31" s="163"/>
      <c r="HI31" s="163"/>
      <c r="HJ31" s="163"/>
      <c r="HK31" s="163"/>
      <c r="HL31" s="163"/>
      <c r="HM31" s="163"/>
      <c r="HN31" s="163"/>
      <c r="HO31" s="163"/>
      <c r="HP31" s="163"/>
      <c r="HQ31" s="163"/>
      <c r="HR31" s="163"/>
      <c r="HS31" s="163"/>
      <c r="HT31" s="163"/>
      <c r="HU31" s="163"/>
      <c r="HV31" s="163"/>
      <c r="HW31" s="163"/>
      <c r="HX31" s="163"/>
      <c r="HY31" s="163"/>
      <c r="HZ31" s="163"/>
      <c r="IA31" s="163"/>
      <c r="IB31" s="163"/>
      <c r="IC31" s="163"/>
      <c r="ID31" s="163"/>
      <c r="IE31" s="163"/>
      <c r="IF31" s="163"/>
      <c r="IG31" s="163"/>
      <c r="IH31" s="163"/>
      <c r="II31" s="163"/>
      <c r="IJ31" s="163"/>
      <c r="IK31" s="163"/>
      <c r="IL31" s="163"/>
      <c r="IM31" s="163"/>
      <c r="IN31" s="163"/>
      <c r="IO31" s="163"/>
      <c r="IP31" s="163"/>
      <c r="IQ31" s="163"/>
      <c r="IR31" s="163"/>
      <c r="IS31" s="163"/>
      <c r="IT31" s="163"/>
      <c r="IU31" s="164"/>
    </row>
    <row r="32" spans="1:255" ht="15" customHeight="1" x14ac:dyDescent="0.15">
      <c r="A32" s="160">
        <v>9</v>
      </c>
      <c r="B32" s="176" t="s">
        <v>64</v>
      </c>
      <c r="C32" s="177">
        <v>2018</v>
      </c>
      <c r="D32" s="177">
        <v>5</v>
      </c>
      <c r="E32" s="156"/>
      <c r="F32" s="160">
        <v>9</v>
      </c>
      <c r="G32" s="171" t="s">
        <v>82</v>
      </c>
      <c r="H32" s="172">
        <v>2015</v>
      </c>
      <c r="I32" s="172">
        <v>8</v>
      </c>
      <c r="J32" s="156"/>
      <c r="K32" s="160">
        <v>9</v>
      </c>
      <c r="L32" s="171" t="s">
        <v>85</v>
      </c>
      <c r="M32" s="172">
        <v>2016</v>
      </c>
      <c r="N32" s="172">
        <v>43</v>
      </c>
      <c r="O32" s="156"/>
      <c r="P32" s="160">
        <v>9</v>
      </c>
      <c r="Q32" s="5" t="s">
        <v>107</v>
      </c>
      <c r="R32" s="161">
        <v>2017</v>
      </c>
      <c r="S32" s="161">
        <v>35</v>
      </c>
      <c r="T32" s="162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4"/>
    </row>
    <row r="33" spans="1:255" ht="15" customHeight="1" x14ac:dyDescent="0.15">
      <c r="A33" s="160">
        <v>10</v>
      </c>
      <c r="B33" s="13" t="s">
        <v>73</v>
      </c>
      <c r="C33" s="160">
        <v>2017</v>
      </c>
      <c r="D33" s="160">
        <v>5</v>
      </c>
      <c r="E33" s="156"/>
      <c r="F33" s="160">
        <v>10</v>
      </c>
      <c r="G33" s="13" t="s">
        <v>111</v>
      </c>
      <c r="H33" s="160">
        <v>2017</v>
      </c>
      <c r="I33" s="160">
        <v>8</v>
      </c>
      <c r="J33" s="156"/>
      <c r="K33" s="160">
        <v>10</v>
      </c>
      <c r="L33" s="13" t="s">
        <v>64</v>
      </c>
      <c r="M33" s="160">
        <v>2017</v>
      </c>
      <c r="N33" s="160">
        <v>42</v>
      </c>
      <c r="O33" s="156"/>
      <c r="P33" s="160">
        <v>10</v>
      </c>
      <c r="Q33" s="5" t="s">
        <v>224</v>
      </c>
      <c r="R33" s="161">
        <v>2017</v>
      </c>
      <c r="S33" s="161">
        <v>34</v>
      </c>
      <c r="T33" s="162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3"/>
      <c r="DP33" s="163"/>
      <c r="DQ33" s="163"/>
      <c r="DR33" s="163"/>
      <c r="DS33" s="163"/>
      <c r="DT33" s="163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63"/>
      <c r="EH33" s="163"/>
      <c r="EI33" s="163"/>
      <c r="EJ33" s="163"/>
      <c r="EK33" s="163"/>
      <c r="EL33" s="163"/>
      <c r="EM33" s="163"/>
      <c r="EN33" s="163"/>
      <c r="EO33" s="163"/>
      <c r="EP33" s="163"/>
      <c r="EQ33" s="163"/>
      <c r="ER33" s="163"/>
      <c r="ES33" s="163"/>
      <c r="ET33" s="163"/>
      <c r="EU33" s="163"/>
      <c r="EV33" s="163"/>
      <c r="EW33" s="163"/>
      <c r="EX33" s="163"/>
      <c r="EY33" s="163"/>
      <c r="EZ33" s="163"/>
      <c r="FA33" s="163"/>
      <c r="FB33" s="163"/>
      <c r="FC33" s="163"/>
      <c r="FD33" s="163"/>
      <c r="FE33" s="163"/>
      <c r="FF33" s="163"/>
      <c r="FG33" s="163"/>
      <c r="FH33" s="163"/>
      <c r="FI33" s="163"/>
      <c r="FJ33" s="163"/>
      <c r="FK33" s="163"/>
      <c r="FL33" s="163"/>
      <c r="FM33" s="163"/>
      <c r="FN33" s="163"/>
      <c r="FO33" s="163"/>
      <c r="FP33" s="163"/>
      <c r="FQ33" s="163"/>
      <c r="FR33" s="163"/>
      <c r="FS33" s="163"/>
      <c r="FT33" s="163"/>
      <c r="FU33" s="163"/>
      <c r="FV33" s="163"/>
      <c r="FW33" s="163"/>
      <c r="FX33" s="163"/>
      <c r="FY33" s="163"/>
      <c r="FZ33" s="163"/>
      <c r="GA33" s="163"/>
      <c r="GB33" s="163"/>
      <c r="GC33" s="163"/>
      <c r="GD33" s="163"/>
      <c r="GE33" s="163"/>
      <c r="GF33" s="163"/>
      <c r="GG33" s="163"/>
      <c r="GH33" s="163"/>
      <c r="GI33" s="163"/>
      <c r="GJ33" s="163"/>
      <c r="GK33" s="163"/>
      <c r="GL33" s="163"/>
      <c r="GM33" s="163"/>
      <c r="GN33" s="163"/>
      <c r="GO33" s="163"/>
      <c r="GP33" s="163"/>
      <c r="GQ33" s="163"/>
      <c r="GR33" s="163"/>
      <c r="GS33" s="163"/>
      <c r="GT33" s="163"/>
      <c r="GU33" s="163"/>
      <c r="GV33" s="163"/>
      <c r="GW33" s="163"/>
      <c r="GX33" s="163"/>
      <c r="GY33" s="163"/>
      <c r="GZ33" s="163"/>
      <c r="HA33" s="163"/>
      <c r="HB33" s="163"/>
      <c r="HC33" s="163"/>
      <c r="HD33" s="163"/>
      <c r="HE33" s="163"/>
      <c r="HF33" s="163"/>
      <c r="HG33" s="163"/>
      <c r="HH33" s="163"/>
      <c r="HI33" s="163"/>
      <c r="HJ33" s="163"/>
      <c r="HK33" s="163"/>
      <c r="HL33" s="163"/>
      <c r="HM33" s="163"/>
      <c r="HN33" s="163"/>
      <c r="HO33" s="163"/>
      <c r="HP33" s="163"/>
      <c r="HQ33" s="163"/>
      <c r="HR33" s="163"/>
      <c r="HS33" s="163"/>
      <c r="HT33" s="163"/>
      <c r="HU33" s="163"/>
      <c r="HV33" s="163"/>
      <c r="HW33" s="163"/>
      <c r="HX33" s="163"/>
      <c r="HY33" s="163"/>
      <c r="HZ33" s="163"/>
      <c r="IA33" s="163"/>
      <c r="IB33" s="163"/>
      <c r="IC33" s="163"/>
      <c r="ID33" s="163"/>
      <c r="IE33" s="163"/>
      <c r="IF33" s="163"/>
      <c r="IG33" s="163"/>
      <c r="IH33" s="163"/>
      <c r="II33" s="163"/>
      <c r="IJ33" s="163"/>
      <c r="IK33" s="163"/>
      <c r="IL33" s="163"/>
      <c r="IM33" s="163"/>
      <c r="IN33" s="163"/>
      <c r="IO33" s="163"/>
      <c r="IP33" s="163"/>
      <c r="IQ33" s="163"/>
      <c r="IR33" s="163"/>
      <c r="IS33" s="163"/>
      <c r="IT33" s="163"/>
      <c r="IU33" s="164"/>
    </row>
    <row r="34" spans="1:255" ht="15" customHeight="1" x14ac:dyDescent="0.15">
      <c r="A34" s="160">
        <v>11</v>
      </c>
      <c r="B34" s="171" t="s">
        <v>85</v>
      </c>
      <c r="C34" s="172">
        <v>2016</v>
      </c>
      <c r="D34" s="172">
        <v>5</v>
      </c>
      <c r="E34" s="156"/>
      <c r="F34" s="160">
        <f>F33+1</f>
        <v>11</v>
      </c>
      <c r="G34" s="13" t="s">
        <v>64</v>
      </c>
      <c r="H34" s="160">
        <v>2017</v>
      </c>
      <c r="I34" s="160">
        <v>7</v>
      </c>
      <c r="J34" s="156"/>
      <c r="K34" s="160">
        <f t="shared" ref="K34:K43" si="4">K33+1</f>
        <v>11</v>
      </c>
      <c r="L34" s="176" t="s">
        <v>38</v>
      </c>
      <c r="M34" s="177">
        <v>2018</v>
      </c>
      <c r="N34" s="177">
        <v>41</v>
      </c>
      <c r="O34" s="156"/>
      <c r="P34" s="160">
        <f t="shared" ref="P34:P43" si="5">P33+1</f>
        <v>11</v>
      </c>
      <c r="Q34" s="176" t="s">
        <v>82</v>
      </c>
      <c r="R34" s="177">
        <v>2018</v>
      </c>
      <c r="S34" s="177">
        <v>33</v>
      </c>
      <c r="T34" s="162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3"/>
      <c r="GF34" s="163"/>
      <c r="GG34" s="163"/>
      <c r="GH34" s="163"/>
      <c r="GI34" s="163"/>
      <c r="GJ34" s="163"/>
      <c r="GK34" s="163"/>
      <c r="GL34" s="163"/>
      <c r="GM34" s="163"/>
      <c r="GN34" s="163"/>
      <c r="GO34" s="163"/>
      <c r="GP34" s="163"/>
      <c r="GQ34" s="163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3"/>
      <c r="IA34" s="163"/>
      <c r="IB34" s="163"/>
      <c r="IC34" s="163"/>
      <c r="ID34" s="163"/>
      <c r="IE34" s="163"/>
      <c r="IF34" s="163"/>
      <c r="IG34" s="163"/>
      <c r="IH34" s="163"/>
      <c r="II34" s="163"/>
      <c r="IJ34" s="163"/>
      <c r="IK34" s="163"/>
      <c r="IL34" s="163"/>
      <c r="IM34" s="163"/>
      <c r="IN34" s="163"/>
      <c r="IO34" s="163"/>
      <c r="IP34" s="163"/>
      <c r="IQ34" s="163"/>
      <c r="IR34" s="163"/>
      <c r="IS34" s="163"/>
      <c r="IT34" s="163"/>
      <c r="IU34" s="164"/>
    </row>
    <row r="35" spans="1:255" ht="15" customHeight="1" x14ac:dyDescent="0.15">
      <c r="A35" s="160">
        <f t="shared" ref="A35:A40" si="6">A34+1</f>
        <v>12</v>
      </c>
      <c r="B35" s="171" t="s">
        <v>38</v>
      </c>
      <c r="C35" s="172">
        <v>2016</v>
      </c>
      <c r="D35" s="172">
        <v>5</v>
      </c>
      <c r="E35" s="156"/>
      <c r="F35" s="160">
        <f>F34+1</f>
        <v>12</v>
      </c>
      <c r="G35" s="13" t="s">
        <v>108</v>
      </c>
      <c r="H35" s="160">
        <v>2017</v>
      </c>
      <c r="I35" s="160">
        <v>7</v>
      </c>
      <c r="J35" s="156"/>
      <c r="K35" s="160">
        <f t="shared" si="4"/>
        <v>12</v>
      </c>
      <c r="L35" s="176" t="s">
        <v>17</v>
      </c>
      <c r="M35" s="177">
        <v>2018</v>
      </c>
      <c r="N35" s="177">
        <v>38</v>
      </c>
      <c r="O35" s="156"/>
      <c r="P35" s="160">
        <f t="shared" si="5"/>
        <v>12</v>
      </c>
      <c r="Q35" s="176" t="s">
        <v>17</v>
      </c>
      <c r="R35" s="177">
        <v>2018</v>
      </c>
      <c r="S35" s="177">
        <v>32</v>
      </c>
      <c r="T35" s="162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  <c r="FW35" s="163"/>
      <c r="FX35" s="163"/>
      <c r="FY35" s="163"/>
      <c r="FZ35" s="163"/>
      <c r="GA35" s="163"/>
      <c r="GB35" s="163"/>
      <c r="GC35" s="163"/>
      <c r="GD35" s="163"/>
      <c r="GE35" s="163"/>
      <c r="GF35" s="163"/>
      <c r="GG35" s="163"/>
      <c r="GH35" s="163"/>
      <c r="GI35" s="163"/>
      <c r="GJ35" s="163"/>
      <c r="GK35" s="163"/>
      <c r="GL35" s="163"/>
      <c r="GM35" s="163"/>
      <c r="GN35" s="163"/>
      <c r="GO35" s="163"/>
      <c r="GP35" s="163"/>
      <c r="GQ35" s="163"/>
      <c r="GR35" s="163"/>
      <c r="GS35" s="163"/>
      <c r="GT35" s="163"/>
      <c r="GU35" s="163"/>
      <c r="GV35" s="163"/>
      <c r="GW35" s="163"/>
      <c r="GX35" s="163"/>
      <c r="GY35" s="163"/>
      <c r="GZ35" s="163"/>
      <c r="HA35" s="163"/>
      <c r="HB35" s="163"/>
      <c r="HC35" s="163"/>
      <c r="HD35" s="163"/>
      <c r="HE35" s="163"/>
      <c r="HF35" s="163"/>
      <c r="HG35" s="163"/>
      <c r="HH35" s="163"/>
      <c r="HI35" s="163"/>
      <c r="HJ35" s="163"/>
      <c r="HK35" s="163"/>
      <c r="HL35" s="163"/>
      <c r="HM35" s="163"/>
      <c r="HN35" s="163"/>
      <c r="HO35" s="163"/>
      <c r="HP35" s="163"/>
      <c r="HQ35" s="163"/>
      <c r="HR35" s="163"/>
      <c r="HS35" s="163"/>
      <c r="HT35" s="163"/>
      <c r="HU35" s="163"/>
      <c r="HV35" s="163"/>
      <c r="HW35" s="163"/>
      <c r="HX35" s="163"/>
      <c r="HY35" s="163"/>
      <c r="HZ35" s="163"/>
      <c r="IA35" s="163"/>
      <c r="IB35" s="163"/>
      <c r="IC35" s="163"/>
      <c r="ID35" s="163"/>
      <c r="IE35" s="163"/>
      <c r="IF35" s="163"/>
      <c r="IG35" s="163"/>
      <c r="IH35" s="163"/>
      <c r="II35" s="163"/>
      <c r="IJ35" s="163"/>
      <c r="IK35" s="163"/>
      <c r="IL35" s="163"/>
      <c r="IM35" s="163"/>
      <c r="IN35" s="163"/>
      <c r="IO35" s="163"/>
      <c r="IP35" s="163"/>
      <c r="IQ35" s="163"/>
      <c r="IR35" s="163"/>
      <c r="IS35" s="163"/>
      <c r="IT35" s="163"/>
      <c r="IU35" s="164"/>
    </row>
    <row r="36" spans="1:255" ht="15" customHeight="1" x14ac:dyDescent="0.15">
      <c r="A36" s="160">
        <f t="shared" si="6"/>
        <v>13</v>
      </c>
      <c r="B36" s="13" t="s">
        <v>82</v>
      </c>
      <c r="C36" s="160">
        <v>2017</v>
      </c>
      <c r="D36" s="160">
        <v>4</v>
      </c>
      <c r="E36" s="156"/>
      <c r="F36" s="160">
        <f>F35+1</f>
        <v>13</v>
      </c>
      <c r="G36" s="13" t="s">
        <v>38</v>
      </c>
      <c r="H36" s="160">
        <v>2017</v>
      </c>
      <c r="I36" s="160">
        <v>7</v>
      </c>
      <c r="J36" s="156"/>
      <c r="K36" s="160">
        <f t="shared" si="4"/>
        <v>13</v>
      </c>
      <c r="L36" s="13" t="s">
        <v>111</v>
      </c>
      <c r="M36" s="160">
        <v>2017</v>
      </c>
      <c r="N36" s="160">
        <v>38</v>
      </c>
      <c r="O36" s="156"/>
      <c r="P36" s="160">
        <f t="shared" si="5"/>
        <v>13</v>
      </c>
      <c r="Q36" s="176" t="s">
        <v>21</v>
      </c>
      <c r="R36" s="177">
        <v>2018</v>
      </c>
      <c r="S36" s="177">
        <v>31</v>
      </c>
      <c r="T36" s="162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3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  <c r="FF36" s="163"/>
      <c r="FG36" s="163"/>
      <c r="FH36" s="163"/>
      <c r="FI36" s="163"/>
      <c r="FJ36" s="163"/>
      <c r="FK36" s="163"/>
      <c r="FL36" s="163"/>
      <c r="FM36" s="163"/>
      <c r="FN36" s="163"/>
      <c r="FO36" s="163"/>
      <c r="FP36" s="163"/>
      <c r="FQ36" s="163"/>
      <c r="FR36" s="163"/>
      <c r="FS36" s="163"/>
      <c r="FT36" s="163"/>
      <c r="FU36" s="163"/>
      <c r="FV36" s="163"/>
      <c r="FW36" s="163"/>
      <c r="FX36" s="163"/>
      <c r="FY36" s="163"/>
      <c r="FZ36" s="163"/>
      <c r="GA36" s="163"/>
      <c r="GB36" s="163"/>
      <c r="GC36" s="163"/>
      <c r="GD36" s="163"/>
      <c r="GE36" s="163"/>
      <c r="GF36" s="163"/>
      <c r="GG36" s="163"/>
      <c r="GH36" s="163"/>
      <c r="GI36" s="163"/>
      <c r="GJ36" s="163"/>
      <c r="GK36" s="163"/>
      <c r="GL36" s="163"/>
      <c r="GM36" s="163"/>
      <c r="GN36" s="163"/>
      <c r="GO36" s="163"/>
      <c r="GP36" s="163"/>
      <c r="GQ36" s="163"/>
      <c r="GR36" s="163"/>
      <c r="GS36" s="163"/>
      <c r="GT36" s="163"/>
      <c r="GU36" s="163"/>
      <c r="GV36" s="163"/>
      <c r="GW36" s="163"/>
      <c r="GX36" s="163"/>
      <c r="GY36" s="163"/>
      <c r="GZ36" s="163"/>
      <c r="HA36" s="163"/>
      <c r="HB36" s="163"/>
      <c r="HC36" s="163"/>
      <c r="HD36" s="163"/>
      <c r="HE36" s="163"/>
      <c r="HF36" s="163"/>
      <c r="HG36" s="163"/>
      <c r="HH36" s="163"/>
      <c r="HI36" s="163"/>
      <c r="HJ36" s="163"/>
      <c r="HK36" s="163"/>
      <c r="HL36" s="163"/>
      <c r="HM36" s="163"/>
      <c r="HN36" s="163"/>
      <c r="HO36" s="163"/>
      <c r="HP36" s="163"/>
      <c r="HQ36" s="163"/>
      <c r="HR36" s="163"/>
      <c r="HS36" s="163"/>
      <c r="HT36" s="163"/>
      <c r="HU36" s="163"/>
      <c r="HV36" s="163"/>
      <c r="HW36" s="163"/>
      <c r="HX36" s="163"/>
      <c r="HY36" s="163"/>
      <c r="HZ36" s="163"/>
      <c r="IA36" s="163"/>
      <c r="IB36" s="163"/>
      <c r="IC36" s="163"/>
      <c r="ID36" s="163"/>
      <c r="IE36" s="163"/>
      <c r="IF36" s="163"/>
      <c r="IG36" s="163"/>
      <c r="IH36" s="163"/>
      <c r="II36" s="163"/>
      <c r="IJ36" s="163"/>
      <c r="IK36" s="163"/>
      <c r="IL36" s="163"/>
      <c r="IM36" s="163"/>
      <c r="IN36" s="163"/>
      <c r="IO36" s="163"/>
      <c r="IP36" s="163"/>
      <c r="IQ36" s="163"/>
      <c r="IR36" s="163"/>
      <c r="IS36" s="163"/>
      <c r="IT36" s="163"/>
      <c r="IU36" s="164"/>
    </row>
    <row r="37" spans="1:255" ht="15" customHeight="1" x14ac:dyDescent="0.15">
      <c r="A37" s="160">
        <f t="shared" si="6"/>
        <v>14</v>
      </c>
      <c r="B37" s="171" t="s">
        <v>82</v>
      </c>
      <c r="C37" s="172">
        <v>2016</v>
      </c>
      <c r="D37" s="172">
        <v>4</v>
      </c>
      <c r="E37" s="156"/>
      <c r="F37" s="160">
        <f>F36+1</f>
        <v>14</v>
      </c>
      <c r="G37" s="171" t="s">
        <v>17</v>
      </c>
      <c r="H37" s="172">
        <v>2015</v>
      </c>
      <c r="I37" s="172">
        <v>7</v>
      </c>
      <c r="J37" s="156"/>
      <c r="K37" s="160">
        <f t="shared" si="4"/>
        <v>14</v>
      </c>
      <c r="L37" s="13" t="s">
        <v>92</v>
      </c>
      <c r="M37" s="160">
        <v>2017</v>
      </c>
      <c r="N37" s="160">
        <v>38</v>
      </c>
      <c r="O37" s="156"/>
      <c r="P37" s="160">
        <f t="shared" si="5"/>
        <v>14</v>
      </c>
      <c r="Q37" s="171" t="s">
        <v>85</v>
      </c>
      <c r="R37" s="172">
        <v>2016</v>
      </c>
      <c r="S37" s="172">
        <v>31</v>
      </c>
      <c r="T37" s="162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4"/>
    </row>
    <row r="38" spans="1:255" ht="15" customHeight="1" x14ac:dyDescent="0.15">
      <c r="A38" s="160">
        <f t="shared" si="6"/>
        <v>15</v>
      </c>
      <c r="B38" s="171" t="s">
        <v>17</v>
      </c>
      <c r="C38" s="172">
        <v>2007</v>
      </c>
      <c r="D38" s="172">
        <v>4</v>
      </c>
      <c r="E38" s="156"/>
      <c r="F38" s="160">
        <f>F37+1</f>
        <v>15</v>
      </c>
      <c r="G38" s="13" t="s">
        <v>21</v>
      </c>
      <c r="H38" s="160">
        <v>2017</v>
      </c>
      <c r="I38" s="160">
        <v>6</v>
      </c>
      <c r="J38" s="156"/>
      <c r="K38" s="160">
        <f t="shared" si="4"/>
        <v>15</v>
      </c>
      <c r="L38" s="171" t="s">
        <v>82</v>
      </c>
      <c r="M38" s="172">
        <v>2015</v>
      </c>
      <c r="N38" s="172">
        <v>34</v>
      </c>
      <c r="O38" s="156"/>
      <c r="P38" s="160">
        <f t="shared" si="5"/>
        <v>15</v>
      </c>
      <c r="Q38" s="13" t="s">
        <v>111</v>
      </c>
      <c r="R38" s="160">
        <v>2017</v>
      </c>
      <c r="S38" s="160">
        <v>30</v>
      </c>
      <c r="T38" s="162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  <c r="FW38" s="163"/>
      <c r="FX38" s="163"/>
      <c r="FY38" s="163"/>
      <c r="FZ38" s="163"/>
      <c r="GA38" s="163"/>
      <c r="GB38" s="163"/>
      <c r="GC38" s="163"/>
      <c r="GD38" s="163"/>
      <c r="GE38" s="163"/>
      <c r="GF38" s="163"/>
      <c r="GG38" s="163"/>
      <c r="GH38" s="163"/>
      <c r="GI38" s="163"/>
      <c r="GJ38" s="163"/>
      <c r="GK38" s="163"/>
      <c r="GL38" s="163"/>
      <c r="GM38" s="163"/>
      <c r="GN38" s="163"/>
      <c r="GO38" s="163"/>
      <c r="GP38" s="163"/>
      <c r="GQ38" s="163"/>
      <c r="GR38" s="163"/>
      <c r="GS38" s="163"/>
      <c r="GT38" s="163"/>
      <c r="GU38" s="163"/>
      <c r="GV38" s="163"/>
      <c r="GW38" s="163"/>
      <c r="GX38" s="163"/>
      <c r="GY38" s="163"/>
      <c r="GZ38" s="163"/>
      <c r="HA38" s="163"/>
      <c r="HB38" s="163"/>
      <c r="HC38" s="163"/>
      <c r="HD38" s="163"/>
      <c r="HE38" s="163"/>
      <c r="HF38" s="163"/>
      <c r="HG38" s="163"/>
      <c r="HH38" s="163"/>
      <c r="HI38" s="163"/>
      <c r="HJ38" s="163"/>
      <c r="HK38" s="163"/>
      <c r="HL38" s="163"/>
      <c r="HM38" s="163"/>
      <c r="HN38" s="163"/>
      <c r="HO38" s="163"/>
      <c r="HP38" s="163"/>
      <c r="HQ38" s="163"/>
      <c r="HR38" s="163"/>
      <c r="HS38" s="163"/>
      <c r="HT38" s="163"/>
      <c r="HU38" s="163"/>
      <c r="HV38" s="163"/>
      <c r="HW38" s="163"/>
      <c r="HX38" s="163"/>
      <c r="HY38" s="163"/>
      <c r="HZ38" s="163"/>
      <c r="IA38" s="163"/>
      <c r="IB38" s="163"/>
      <c r="IC38" s="163"/>
      <c r="ID38" s="163"/>
      <c r="IE38" s="163"/>
      <c r="IF38" s="163"/>
      <c r="IG38" s="163"/>
      <c r="IH38" s="163"/>
      <c r="II38" s="163"/>
      <c r="IJ38" s="163"/>
      <c r="IK38" s="163"/>
      <c r="IL38" s="163"/>
      <c r="IM38" s="163"/>
      <c r="IN38" s="163"/>
      <c r="IO38" s="163"/>
      <c r="IP38" s="163"/>
      <c r="IQ38" s="163"/>
      <c r="IR38" s="163"/>
      <c r="IS38" s="163"/>
      <c r="IT38" s="163"/>
      <c r="IU38" s="164"/>
    </row>
    <row r="39" spans="1:255" ht="15" customHeight="1" x14ac:dyDescent="0.15">
      <c r="A39" s="160">
        <f t="shared" si="6"/>
        <v>16</v>
      </c>
      <c r="B39" s="171" t="s">
        <v>17</v>
      </c>
      <c r="C39" s="172">
        <v>2008</v>
      </c>
      <c r="D39" s="172">
        <v>4</v>
      </c>
      <c r="E39" s="156"/>
      <c r="F39" s="160">
        <v>16</v>
      </c>
      <c r="G39" s="171" t="s">
        <v>82</v>
      </c>
      <c r="H39" s="172">
        <v>2016</v>
      </c>
      <c r="I39" s="172">
        <v>6</v>
      </c>
      <c r="J39" s="156"/>
      <c r="K39" s="160">
        <f t="shared" si="4"/>
        <v>16</v>
      </c>
      <c r="L39" s="13" t="s">
        <v>107</v>
      </c>
      <c r="M39" s="160">
        <v>2017</v>
      </c>
      <c r="N39" s="160">
        <v>34</v>
      </c>
      <c r="O39" s="156"/>
      <c r="P39" s="160">
        <f t="shared" si="5"/>
        <v>16</v>
      </c>
      <c r="Q39" s="171" t="s">
        <v>82</v>
      </c>
      <c r="R39" s="172">
        <v>2015</v>
      </c>
      <c r="S39" s="172">
        <v>30</v>
      </c>
      <c r="T39" s="162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4"/>
    </row>
    <row r="40" spans="1:255" ht="15" customHeight="1" x14ac:dyDescent="0.15">
      <c r="A40" s="160">
        <f t="shared" si="6"/>
        <v>17</v>
      </c>
      <c r="B40" s="171" t="s">
        <v>17</v>
      </c>
      <c r="C40" s="172">
        <v>2011</v>
      </c>
      <c r="D40" s="172">
        <v>4</v>
      </c>
      <c r="E40" s="156"/>
      <c r="F40" s="160">
        <v>17</v>
      </c>
      <c r="G40" s="171" t="s">
        <v>17</v>
      </c>
      <c r="H40" s="172">
        <v>2016</v>
      </c>
      <c r="I40" s="172">
        <v>6</v>
      </c>
      <c r="J40" s="156"/>
      <c r="K40" s="160">
        <f t="shared" si="4"/>
        <v>17</v>
      </c>
      <c r="L40" s="13" t="s">
        <v>109</v>
      </c>
      <c r="M40" s="160">
        <v>2017</v>
      </c>
      <c r="N40" s="160">
        <v>33</v>
      </c>
      <c r="O40" s="156"/>
      <c r="P40" s="160">
        <f t="shared" si="5"/>
        <v>17</v>
      </c>
      <c r="Q40" s="13" t="s">
        <v>84</v>
      </c>
      <c r="R40" s="160">
        <v>2017</v>
      </c>
      <c r="S40" s="160">
        <v>28</v>
      </c>
      <c r="T40" s="162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3"/>
      <c r="GB40" s="163"/>
      <c r="GC40" s="163"/>
      <c r="GD40" s="163"/>
      <c r="GE40" s="163"/>
      <c r="GF40" s="163"/>
      <c r="GG40" s="163"/>
      <c r="GH40" s="163"/>
      <c r="GI40" s="163"/>
      <c r="GJ40" s="163"/>
      <c r="GK40" s="163"/>
      <c r="GL40" s="163"/>
      <c r="GM40" s="163"/>
      <c r="GN40" s="163"/>
      <c r="GO40" s="163"/>
      <c r="GP40" s="163"/>
      <c r="GQ40" s="163"/>
      <c r="GR40" s="163"/>
      <c r="GS40" s="163"/>
      <c r="GT40" s="163"/>
      <c r="GU40" s="163"/>
      <c r="GV40" s="163"/>
      <c r="GW40" s="163"/>
      <c r="GX40" s="163"/>
      <c r="GY40" s="163"/>
      <c r="GZ40" s="163"/>
      <c r="HA40" s="163"/>
      <c r="HB40" s="163"/>
      <c r="HC40" s="163"/>
      <c r="HD40" s="163"/>
      <c r="HE40" s="163"/>
      <c r="HF40" s="163"/>
      <c r="HG40" s="163"/>
      <c r="HH40" s="163"/>
      <c r="HI40" s="163"/>
      <c r="HJ40" s="163"/>
      <c r="HK40" s="163"/>
      <c r="HL40" s="163"/>
      <c r="HM40" s="163"/>
      <c r="HN40" s="163"/>
      <c r="HO40" s="163"/>
      <c r="HP40" s="163"/>
      <c r="HQ40" s="163"/>
      <c r="HR40" s="163"/>
      <c r="HS40" s="163"/>
      <c r="HT40" s="163"/>
      <c r="HU40" s="163"/>
      <c r="HV40" s="163"/>
      <c r="HW40" s="163"/>
      <c r="HX40" s="163"/>
      <c r="HY40" s="163"/>
      <c r="HZ40" s="163"/>
      <c r="IA40" s="163"/>
      <c r="IB40" s="163"/>
      <c r="IC40" s="163"/>
      <c r="ID40" s="163"/>
      <c r="IE40" s="163"/>
      <c r="IF40" s="163"/>
      <c r="IG40" s="163"/>
      <c r="IH40" s="163"/>
      <c r="II40" s="163"/>
      <c r="IJ40" s="163"/>
      <c r="IK40" s="163"/>
      <c r="IL40" s="163"/>
      <c r="IM40" s="163"/>
      <c r="IN40" s="163"/>
      <c r="IO40" s="163"/>
      <c r="IP40" s="163"/>
      <c r="IQ40" s="163"/>
      <c r="IR40" s="163"/>
      <c r="IS40" s="163"/>
      <c r="IT40" s="163"/>
      <c r="IU40" s="164"/>
    </row>
    <row r="41" spans="1:255" ht="15" customHeight="1" x14ac:dyDescent="0.15">
      <c r="A41" s="160">
        <v>18</v>
      </c>
      <c r="B41" s="176" t="s">
        <v>99</v>
      </c>
      <c r="C41" s="177">
        <v>2018</v>
      </c>
      <c r="D41" s="177">
        <v>4</v>
      </c>
      <c r="E41" s="156"/>
      <c r="F41" s="160">
        <v>18</v>
      </c>
      <c r="G41" s="171" t="s">
        <v>17</v>
      </c>
      <c r="H41" s="172">
        <v>2014</v>
      </c>
      <c r="I41" s="172">
        <v>6</v>
      </c>
      <c r="J41" s="156"/>
      <c r="K41" s="160">
        <f t="shared" si="4"/>
        <v>18</v>
      </c>
      <c r="L41" s="171" t="s">
        <v>17</v>
      </c>
      <c r="M41" s="172">
        <v>2016</v>
      </c>
      <c r="N41" s="172">
        <v>33</v>
      </c>
      <c r="O41" s="156"/>
      <c r="P41" s="160">
        <f t="shared" si="5"/>
        <v>18</v>
      </c>
      <c r="Q41" s="13" t="s">
        <v>73</v>
      </c>
      <c r="R41" s="160">
        <v>2017</v>
      </c>
      <c r="S41" s="160">
        <v>28</v>
      </c>
      <c r="T41" s="162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3"/>
      <c r="FO41" s="163"/>
      <c r="FP41" s="163"/>
      <c r="FQ41" s="163"/>
      <c r="FR41" s="163"/>
      <c r="FS41" s="163"/>
      <c r="FT41" s="163"/>
      <c r="FU41" s="163"/>
      <c r="FV41" s="163"/>
      <c r="FW41" s="163"/>
      <c r="FX41" s="163"/>
      <c r="FY41" s="163"/>
      <c r="FZ41" s="163"/>
      <c r="GA41" s="163"/>
      <c r="GB41" s="163"/>
      <c r="GC41" s="163"/>
      <c r="GD41" s="163"/>
      <c r="GE41" s="163"/>
      <c r="GF41" s="163"/>
      <c r="GG41" s="163"/>
      <c r="GH41" s="163"/>
      <c r="GI41" s="163"/>
      <c r="GJ41" s="163"/>
      <c r="GK41" s="163"/>
      <c r="GL41" s="163"/>
      <c r="GM41" s="163"/>
      <c r="GN41" s="163"/>
      <c r="GO41" s="163"/>
      <c r="GP41" s="163"/>
      <c r="GQ41" s="163"/>
      <c r="GR41" s="163"/>
      <c r="GS41" s="163"/>
      <c r="GT41" s="163"/>
      <c r="GU41" s="163"/>
      <c r="GV41" s="163"/>
      <c r="GW41" s="163"/>
      <c r="GX41" s="163"/>
      <c r="GY41" s="163"/>
      <c r="GZ41" s="163"/>
      <c r="HA41" s="163"/>
      <c r="HB41" s="163"/>
      <c r="HC41" s="163"/>
      <c r="HD41" s="163"/>
      <c r="HE41" s="163"/>
      <c r="HF41" s="163"/>
      <c r="HG41" s="163"/>
      <c r="HH41" s="163"/>
      <c r="HI41" s="163"/>
      <c r="HJ41" s="163"/>
      <c r="HK41" s="163"/>
      <c r="HL41" s="163"/>
      <c r="HM41" s="163"/>
      <c r="HN41" s="163"/>
      <c r="HO41" s="163"/>
      <c r="HP41" s="163"/>
      <c r="HQ41" s="163"/>
      <c r="HR41" s="163"/>
      <c r="HS41" s="163"/>
      <c r="HT41" s="163"/>
      <c r="HU41" s="163"/>
      <c r="HV41" s="163"/>
      <c r="HW41" s="163"/>
      <c r="HX41" s="163"/>
      <c r="HY41" s="163"/>
      <c r="HZ41" s="163"/>
      <c r="IA41" s="163"/>
      <c r="IB41" s="163"/>
      <c r="IC41" s="163"/>
      <c r="ID41" s="163"/>
      <c r="IE41" s="163"/>
      <c r="IF41" s="163"/>
      <c r="IG41" s="163"/>
      <c r="IH41" s="163"/>
      <c r="II41" s="163"/>
      <c r="IJ41" s="163"/>
      <c r="IK41" s="163"/>
      <c r="IL41" s="163"/>
      <c r="IM41" s="163"/>
      <c r="IN41" s="163"/>
      <c r="IO41" s="163"/>
      <c r="IP41" s="163"/>
      <c r="IQ41" s="163"/>
      <c r="IR41" s="163"/>
      <c r="IS41" s="163"/>
      <c r="IT41" s="163"/>
      <c r="IU41" s="164"/>
    </row>
    <row r="42" spans="1:255" ht="15" customHeight="1" x14ac:dyDescent="0.15">
      <c r="A42" s="160">
        <v>19</v>
      </c>
      <c r="B42" s="176" t="s">
        <v>38</v>
      </c>
      <c r="C42" s="177">
        <v>2018</v>
      </c>
      <c r="D42" s="177">
        <v>4</v>
      </c>
      <c r="E42" s="156"/>
      <c r="F42" s="160">
        <v>19</v>
      </c>
      <c r="G42" s="171" t="s">
        <v>21</v>
      </c>
      <c r="H42" s="172">
        <v>2015</v>
      </c>
      <c r="I42" s="172">
        <v>6</v>
      </c>
      <c r="J42" s="156"/>
      <c r="K42" s="160">
        <f t="shared" si="4"/>
        <v>19</v>
      </c>
      <c r="L42" s="13" t="s">
        <v>82</v>
      </c>
      <c r="M42" s="160">
        <v>2017</v>
      </c>
      <c r="N42" s="160">
        <v>30</v>
      </c>
      <c r="O42" s="156"/>
      <c r="P42" s="160">
        <f t="shared" si="5"/>
        <v>19</v>
      </c>
      <c r="Q42" s="176" t="s">
        <v>84</v>
      </c>
      <c r="R42" s="177">
        <v>2018</v>
      </c>
      <c r="S42" s="177">
        <v>28</v>
      </c>
      <c r="T42" s="162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3"/>
      <c r="GC42" s="163"/>
      <c r="GD42" s="163"/>
      <c r="GE42" s="163"/>
      <c r="GF42" s="163"/>
      <c r="GG42" s="163"/>
      <c r="GH42" s="163"/>
      <c r="GI42" s="163"/>
      <c r="GJ42" s="163"/>
      <c r="GK42" s="163"/>
      <c r="GL42" s="163"/>
      <c r="GM42" s="163"/>
      <c r="GN42" s="163"/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63"/>
      <c r="GZ42" s="163"/>
      <c r="HA42" s="163"/>
      <c r="HB42" s="163"/>
      <c r="HC42" s="163"/>
      <c r="HD42" s="163"/>
      <c r="HE42" s="163"/>
      <c r="HF42" s="163"/>
      <c r="HG42" s="163"/>
      <c r="HH42" s="163"/>
      <c r="HI42" s="163"/>
      <c r="HJ42" s="163"/>
      <c r="HK42" s="163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3"/>
      <c r="IL42" s="163"/>
      <c r="IM42" s="163"/>
      <c r="IN42" s="163"/>
      <c r="IO42" s="163"/>
      <c r="IP42" s="163"/>
      <c r="IQ42" s="163"/>
      <c r="IR42" s="163"/>
      <c r="IS42" s="163"/>
      <c r="IT42" s="163"/>
      <c r="IU42" s="164"/>
    </row>
    <row r="43" spans="1:255" ht="15" customHeight="1" x14ac:dyDescent="0.15">
      <c r="A43" s="160">
        <v>20</v>
      </c>
      <c r="B43" s="176" t="s">
        <v>17</v>
      </c>
      <c r="C43" s="177">
        <v>2018</v>
      </c>
      <c r="D43" s="177">
        <v>4</v>
      </c>
      <c r="E43" s="156"/>
      <c r="F43" s="160">
        <v>20</v>
      </c>
      <c r="G43" s="171" t="s">
        <v>13</v>
      </c>
      <c r="H43" s="172">
        <v>2011</v>
      </c>
      <c r="I43" s="172">
        <v>5</v>
      </c>
      <c r="J43" s="156"/>
      <c r="K43" s="160">
        <f t="shared" si="4"/>
        <v>20</v>
      </c>
      <c r="L43" s="13" t="s">
        <v>116</v>
      </c>
      <c r="M43" s="160">
        <v>2017</v>
      </c>
      <c r="N43" s="160">
        <v>30</v>
      </c>
      <c r="O43" s="156"/>
      <c r="P43" s="160">
        <f t="shared" si="5"/>
        <v>20</v>
      </c>
      <c r="Q43" s="176" t="s">
        <v>234</v>
      </c>
      <c r="R43" s="177">
        <v>2018</v>
      </c>
      <c r="S43" s="177">
        <v>28</v>
      </c>
      <c r="T43" s="162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3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63"/>
      <c r="FO43" s="163"/>
      <c r="FP43" s="163"/>
      <c r="FQ43" s="163"/>
      <c r="FR43" s="163"/>
      <c r="FS43" s="163"/>
      <c r="FT43" s="163"/>
      <c r="FU43" s="163"/>
      <c r="FV43" s="163"/>
      <c r="FW43" s="163"/>
      <c r="FX43" s="163"/>
      <c r="FY43" s="163"/>
      <c r="FZ43" s="163"/>
      <c r="GA43" s="163"/>
      <c r="GB43" s="163"/>
      <c r="GC43" s="163"/>
      <c r="GD43" s="163"/>
      <c r="GE43" s="163"/>
      <c r="GF43" s="163"/>
      <c r="GG43" s="163"/>
      <c r="GH43" s="163"/>
      <c r="GI43" s="163"/>
      <c r="GJ43" s="163"/>
      <c r="GK43" s="163"/>
      <c r="GL43" s="163"/>
      <c r="GM43" s="163"/>
      <c r="GN43" s="163"/>
      <c r="GO43" s="163"/>
      <c r="GP43" s="163"/>
      <c r="GQ43" s="163"/>
      <c r="GR43" s="163"/>
      <c r="GS43" s="163"/>
      <c r="GT43" s="163"/>
      <c r="GU43" s="163"/>
      <c r="GV43" s="163"/>
      <c r="GW43" s="163"/>
      <c r="GX43" s="163"/>
      <c r="GY43" s="163"/>
      <c r="GZ43" s="163"/>
      <c r="HA43" s="163"/>
      <c r="HB43" s="163"/>
      <c r="HC43" s="163"/>
      <c r="HD43" s="163"/>
      <c r="HE43" s="163"/>
      <c r="HF43" s="163"/>
      <c r="HG43" s="163"/>
      <c r="HH43" s="163"/>
      <c r="HI43" s="163"/>
      <c r="HJ43" s="163"/>
      <c r="HK43" s="163"/>
      <c r="HL43" s="163"/>
      <c r="HM43" s="163"/>
      <c r="HN43" s="163"/>
      <c r="HO43" s="163"/>
      <c r="HP43" s="163"/>
      <c r="HQ43" s="163"/>
      <c r="HR43" s="163"/>
      <c r="HS43" s="163"/>
      <c r="HT43" s="163"/>
      <c r="HU43" s="163"/>
      <c r="HV43" s="163"/>
      <c r="HW43" s="163"/>
      <c r="HX43" s="163"/>
      <c r="HY43" s="163"/>
      <c r="HZ43" s="163"/>
      <c r="IA43" s="163"/>
      <c r="IB43" s="163"/>
      <c r="IC43" s="163"/>
      <c r="ID43" s="163"/>
      <c r="IE43" s="163"/>
      <c r="IF43" s="163"/>
      <c r="IG43" s="163"/>
      <c r="IH43" s="163"/>
      <c r="II43" s="163"/>
      <c r="IJ43" s="163"/>
      <c r="IK43" s="163"/>
      <c r="IL43" s="163"/>
      <c r="IM43" s="163"/>
      <c r="IN43" s="163"/>
      <c r="IO43" s="163"/>
      <c r="IP43" s="163"/>
      <c r="IQ43" s="163"/>
      <c r="IR43" s="163"/>
      <c r="IS43" s="163"/>
      <c r="IT43" s="163"/>
      <c r="IU43" s="164"/>
    </row>
    <row r="44" spans="1:255" ht="15" customHeight="1" x14ac:dyDescent="0.15">
      <c r="A44" s="156"/>
      <c r="B44" s="173"/>
      <c r="C44" s="174"/>
      <c r="D44" s="175"/>
      <c r="E44" s="156"/>
      <c r="F44" s="156"/>
      <c r="G44" s="173"/>
      <c r="H44" s="174"/>
      <c r="I44" s="175"/>
      <c r="J44" s="156"/>
      <c r="K44" s="156"/>
      <c r="L44" s="173"/>
      <c r="M44" s="174"/>
      <c r="N44" s="175"/>
      <c r="O44" s="156"/>
      <c r="P44" s="156"/>
      <c r="Q44" s="178"/>
      <c r="R44" s="179"/>
      <c r="S44" s="179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4"/>
    </row>
    <row r="45" spans="1:255" ht="15" customHeight="1" x14ac:dyDescent="0.15">
      <c r="A45" s="194" t="s">
        <v>235</v>
      </c>
      <c r="B45" s="195"/>
      <c r="C45" s="195"/>
      <c r="D45" s="195"/>
      <c r="E45" s="156"/>
      <c r="F45" s="194" t="s">
        <v>236</v>
      </c>
      <c r="G45" s="195"/>
      <c r="H45" s="195"/>
      <c r="I45" s="195"/>
      <c r="J45" s="156"/>
      <c r="K45" s="194" t="s">
        <v>237</v>
      </c>
      <c r="L45" s="195"/>
      <c r="M45" s="195"/>
      <c r="N45" s="195"/>
      <c r="O45" s="156"/>
      <c r="P45" s="156"/>
      <c r="Q45" s="180"/>
      <c r="R45" s="181"/>
      <c r="S45" s="181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3"/>
      <c r="GB45" s="163"/>
      <c r="GC45" s="163"/>
      <c r="GD45" s="163"/>
      <c r="GE45" s="163"/>
      <c r="GF45" s="163"/>
      <c r="GG45" s="163"/>
      <c r="GH45" s="163"/>
      <c r="GI45" s="163"/>
      <c r="GJ45" s="163"/>
      <c r="GK45" s="163"/>
      <c r="GL45" s="163"/>
      <c r="GM45" s="163"/>
      <c r="GN45" s="163"/>
      <c r="GO45" s="163"/>
      <c r="GP45" s="163"/>
      <c r="GQ45" s="163"/>
      <c r="GR45" s="163"/>
      <c r="GS45" s="163"/>
      <c r="GT45" s="163"/>
      <c r="GU45" s="163"/>
      <c r="GV45" s="163"/>
      <c r="GW45" s="163"/>
      <c r="GX45" s="163"/>
      <c r="GY45" s="163"/>
      <c r="GZ45" s="163"/>
      <c r="HA45" s="163"/>
      <c r="HB45" s="163"/>
      <c r="HC45" s="163"/>
      <c r="HD45" s="163"/>
      <c r="HE45" s="163"/>
      <c r="HF45" s="163"/>
      <c r="HG45" s="163"/>
      <c r="HH45" s="163"/>
      <c r="HI45" s="163"/>
      <c r="HJ45" s="163"/>
      <c r="HK45" s="163"/>
      <c r="HL45" s="163"/>
      <c r="HM45" s="163"/>
      <c r="HN45" s="163"/>
      <c r="HO45" s="163"/>
      <c r="HP45" s="163"/>
      <c r="HQ45" s="163"/>
      <c r="HR45" s="163"/>
      <c r="HS45" s="163"/>
      <c r="HT45" s="163"/>
      <c r="HU45" s="163"/>
      <c r="HV45" s="163"/>
      <c r="HW45" s="163"/>
      <c r="HX45" s="163"/>
      <c r="HY45" s="163"/>
      <c r="HZ45" s="163"/>
      <c r="IA45" s="163"/>
      <c r="IB45" s="163"/>
      <c r="IC45" s="163"/>
      <c r="ID45" s="163"/>
      <c r="IE45" s="163"/>
      <c r="IF45" s="163"/>
      <c r="IG45" s="163"/>
      <c r="IH45" s="163"/>
      <c r="II45" s="163"/>
      <c r="IJ45" s="163"/>
      <c r="IK45" s="163"/>
      <c r="IL45" s="163"/>
      <c r="IM45" s="163"/>
      <c r="IN45" s="163"/>
      <c r="IO45" s="163"/>
      <c r="IP45" s="163"/>
      <c r="IQ45" s="163"/>
      <c r="IR45" s="163"/>
      <c r="IS45" s="163"/>
      <c r="IT45" s="163"/>
      <c r="IU45" s="164"/>
    </row>
    <row r="46" spans="1:255" ht="15" customHeight="1" x14ac:dyDescent="0.15">
      <c r="A46" s="160">
        <v>1</v>
      </c>
      <c r="B46" s="5" t="s">
        <v>107</v>
      </c>
      <c r="C46" s="6">
        <v>2017</v>
      </c>
      <c r="D46" s="161">
        <v>0.86199999999999999</v>
      </c>
      <c r="E46" s="156"/>
      <c r="F46" s="160">
        <v>1</v>
      </c>
      <c r="G46" s="171" t="s">
        <v>13</v>
      </c>
      <c r="H46" s="172">
        <v>2008</v>
      </c>
      <c r="I46" s="182">
        <v>1.6479999999999999</v>
      </c>
      <c r="J46" s="156"/>
      <c r="K46" s="160">
        <v>1</v>
      </c>
      <c r="L46" s="171" t="s">
        <v>13</v>
      </c>
      <c r="M46" s="172">
        <v>2008</v>
      </c>
      <c r="N46" s="172">
        <v>2.4079999999999999</v>
      </c>
      <c r="O46" s="156"/>
      <c r="P46" s="156"/>
      <c r="Q46" s="183"/>
      <c r="R46" s="184"/>
      <c r="S46" s="184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3"/>
      <c r="GB46" s="163"/>
      <c r="GC46" s="163"/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3"/>
      <c r="IA46" s="163"/>
      <c r="IB46" s="163"/>
      <c r="IC46" s="163"/>
      <c r="ID46" s="163"/>
      <c r="IE46" s="163"/>
      <c r="IF46" s="163"/>
      <c r="IG46" s="163"/>
      <c r="IH46" s="163"/>
      <c r="II46" s="163"/>
      <c r="IJ46" s="163"/>
      <c r="IK46" s="163"/>
      <c r="IL46" s="163"/>
      <c r="IM46" s="163"/>
      <c r="IN46" s="163"/>
      <c r="IO46" s="163"/>
      <c r="IP46" s="163"/>
      <c r="IQ46" s="163"/>
      <c r="IR46" s="163"/>
      <c r="IS46" s="163"/>
      <c r="IT46" s="163"/>
      <c r="IU46" s="164"/>
    </row>
    <row r="47" spans="1:255" ht="15" customHeight="1" x14ac:dyDescent="0.15">
      <c r="A47" s="160">
        <v>2</v>
      </c>
      <c r="B47" s="5" t="s">
        <v>84</v>
      </c>
      <c r="C47" s="6">
        <v>2017</v>
      </c>
      <c r="D47" s="185">
        <v>0.85699999999999998</v>
      </c>
      <c r="E47" s="156"/>
      <c r="F47" s="160">
        <v>2</v>
      </c>
      <c r="G47" s="5" t="s">
        <v>17</v>
      </c>
      <c r="H47" s="161">
        <v>2017</v>
      </c>
      <c r="I47" s="185">
        <v>1.161</v>
      </c>
      <c r="J47" s="156"/>
      <c r="K47" s="160">
        <f t="shared" ref="K47:K65" si="7">K46+1</f>
        <v>2</v>
      </c>
      <c r="L47" s="13" t="s">
        <v>111</v>
      </c>
      <c r="M47" s="160">
        <v>2017</v>
      </c>
      <c r="N47" s="160">
        <v>1.919</v>
      </c>
      <c r="O47" s="156"/>
      <c r="P47" s="156"/>
      <c r="Q47" s="156"/>
      <c r="R47" s="156"/>
      <c r="S47" s="156"/>
      <c r="T47" s="162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63"/>
      <c r="FZ47" s="163"/>
      <c r="GA47" s="163"/>
      <c r="GB47" s="163"/>
      <c r="GC47" s="163"/>
      <c r="GD47" s="163"/>
      <c r="GE47" s="163"/>
      <c r="GF47" s="163"/>
      <c r="GG47" s="163"/>
      <c r="GH47" s="163"/>
      <c r="GI47" s="163"/>
      <c r="GJ47" s="163"/>
      <c r="GK47" s="163"/>
      <c r="GL47" s="163"/>
      <c r="GM47" s="163"/>
      <c r="GN47" s="163"/>
      <c r="GO47" s="163"/>
      <c r="GP47" s="163"/>
      <c r="GQ47" s="163"/>
      <c r="GR47" s="163"/>
      <c r="GS47" s="163"/>
      <c r="GT47" s="163"/>
      <c r="GU47" s="163"/>
      <c r="GV47" s="163"/>
      <c r="GW47" s="163"/>
      <c r="GX47" s="163"/>
      <c r="GY47" s="163"/>
      <c r="GZ47" s="163"/>
      <c r="HA47" s="163"/>
      <c r="HB47" s="163"/>
      <c r="HC47" s="163"/>
      <c r="HD47" s="163"/>
      <c r="HE47" s="163"/>
      <c r="HF47" s="163"/>
      <c r="HG47" s="163"/>
      <c r="HH47" s="163"/>
      <c r="HI47" s="163"/>
      <c r="HJ47" s="163"/>
      <c r="HK47" s="163"/>
      <c r="HL47" s="163"/>
      <c r="HM47" s="163"/>
      <c r="HN47" s="163"/>
      <c r="HO47" s="163"/>
      <c r="HP47" s="163"/>
      <c r="HQ47" s="163"/>
      <c r="HR47" s="163"/>
      <c r="HS47" s="163"/>
      <c r="HT47" s="163"/>
      <c r="HU47" s="163"/>
      <c r="HV47" s="163"/>
      <c r="HW47" s="163"/>
      <c r="HX47" s="163"/>
      <c r="HY47" s="163"/>
      <c r="HZ47" s="163"/>
      <c r="IA47" s="163"/>
      <c r="IB47" s="163"/>
      <c r="IC47" s="163"/>
      <c r="ID47" s="163"/>
      <c r="IE47" s="163"/>
      <c r="IF47" s="163"/>
      <c r="IG47" s="163"/>
      <c r="IH47" s="163"/>
      <c r="II47" s="163"/>
      <c r="IJ47" s="163"/>
      <c r="IK47" s="163"/>
      <c r="IL47" s="163"/>
      <c r="IM47" s="163"/>
      <c r="IN47" s="163"/>
      <c r="IO47" s="163"/>
      <c r="IP47" s="163"/>
      <c r="IQ47" s="163"/>
      <c r="IR47" s="163"/>
      <c r="IS47" s="163"/>
      <c r="IT47" s="163"/>
      <c r="IU47" s="164"/>
    </row>
    <row r="48" spans="1:255" ht="15" customHeight="1" x14ac:dyDescent="0.15">
      <c r="A48" s="160">
        <v>3</v>
      </c>
      <c r="B48" s="5" t="s">
        <v>82</v>
      </c>
      <c r="C48" s="6">
        <v>2017</v>
      </c>
      <c r="D48" s="185">
        <v>0.84899999999999998</v>
      </c>
      <c r="E48" s="156"/>
      <c r="F48" s="160">
        <v>3</v>
      </c>
      <c r="G48" s="5" t="s">
        <v>85</v>
      </c>
      <c r="H48" s="161">
        <v>2017</v>
      </c>
      <c r="I48" s="185">
        <v>1.113</v>
      </c>
      <c r="J48" s="156"/>
      <c r="K48" s="160">
        <f t="shared" si="7"/>
        <v>3</v>
      </c>
      <c r="L48" s="13" t="s">
        <v>17</v>
      </c>
      <c r="M48" s="160">
        <v>2017</v>
      </c>
      <c r="N48" s="186">
        <v>1.9139999999999999</v>
      </c>
      <c r="O48" s="156"/>
      <c r="P48" s="156"/>
      <c r="Q48" s="156"/>
      <c r="R48" s="156"/>
      <c r="S48" s="156"/>
      <c r="T48" s="162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4"/>
    </row>
    <row r="49" spans="1:255" ht="15" customHeight="1" x14ac:dyDescent="0.15">
      <c r="A49" s="160">
        <v>4</v>
      </c>
      <c r="B49" s="5" t="s">
        <v>111</v>
      </c>
      <c r="C49" s="6">
        <v>2017</v>
      </c>
      <c r="D49" s="185">
        <v>0.84</v>
      </c>
      <c r="E49" s="156"/>
      <c r="F49" s="160">
        <v>4</v>
      </c>
      <c r="G49" s="171" t="s">
        <v>13</v>
      </c>
      <c r="H49" s="172">
        <v>2007</v>
      </c>
      <c r="I49" s="182">
        <v>1.113</v>
      </c>
      <c r="J49" s="156"/>
      <c r="K49" s="160">
        <f t="shared" si="7"/>
        <v>4</v>
      </c>
      <c r="L49" s="171" t="s">
        <v>13</v>
      </c>
      <c r="M49" s="172">
        <v>2007</v>
      </c>
      <c r="N49" s="172">
        <v>1.909</v>
      </c>
      <c r="O49" s="156"/>
      <c r="P49" s="156"/>
      <c r="Q49" s="156"/>
      <c r="R49" s="156"/>
      <c r="S49" s="156"/>
      <c r="T49" s="162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3"/>
      <c r="FT49" s="163"/>
      <c r="FU49" s="163"/>
      <c r="FV49" s="163"/>
      <c r="FW49" s="163"/>
      <c r="FX49" s="163"/>
      <c r="FY49" s="163"/>
      <c r="FZ49" s="163"/>
      <c r="GA49" s="163"/>
      <c r="GB49" s="163"/>
      <c r="GC49" s="163"/>
      <c r="GD49" s="163"/>
      <c r="GE49" s="163"/>
      <c r="GF49" s="163"/>
      <c r="GG49" s="163"/>
      <c r="GH49" s="163"/>
      <c r="GI49" s="163"/>
      <c r="GJ49" s="163"/>
      <c r="GK49" s="163"/>
      <c r="GL49" s="163"/>
      <c r="GM49" s="163"/>
      <c r="GN49" s="163"/>
      <c r="GO49" s="163"/>
      <c r="GP49" s="163"/>
      <c r="GQ49" s="163"/>
      <c r="GR49" s="163"/>
      <c r="GS49" s="163"/>
      <c r="GT49" s="163"/>
      <c r="GU49" s="163"/>
      <c r="GV49" s="163"/>
      <c r="GW49" s="163"/>
      <c r="GX49" s="163"/>
      <c r="GY49" s="163"/>
      <c r="GZ49" s="163"/>
      <c r="HA49" s="163"/>
      <c r="HB49" s="163"/>
      <c r="HC49" s="163"/>
      <c r="HD49" s="163"/>
      <c r="HE49" s="163"/>
      <c r="HF49" s="163"/>
      <c r="HG49" s="163"/>
      <c r="HH49" s="163"/>
      <c r="HI49" s="163"/>
      <c r="HJ49" s="163"/>
      <c r="HK49" s="163"/>
      <c r="HL49" s="163"/>
      <c r="HM49" s="163"/>
      <c r="HN49" s="163"/>
      <c r="HO49" s="163"/>
      <c r="HP49" s="163"/>
      <c r="HQ49" s="163"/>
      <c r="HR49" s="163"/>
      <c r="HS49" s="163"/>
      <c r="HT49" s="163"/>
      <c r="HU49" s="163"/>
      <c r="HV49" s="163"/>
      <c r="HW49" s="163"/>
      <c r="HX49" s="163"/>
      <c r="HY49" s="163"/>
      <c r="HZ49" s="163"/>
      <c r="IA49" s="163"/>
      <c r="IB49" s="163"/>
      <c r="IC49" s="163"/>
      <c r="ID49" s="163"/>
      <c r="IE49" s="163"/>
      <c r="IF49" s="163"/>
      <c r="IG49" s="163"/>
      <c r="IH49" s="163"/>
      <c r="II49" s="163"/>
      <c r="IJ49" s="163"/>
      <c r="IK49" s="163"/>
      <c r="IL49" s="163"/>
      <c r="IM49" s="163"/>
      <c r="IN49" s="163"/>
      <c r="IO49" s="163"/>
      <c r="IP49" s="163"/>
      <c r="IQ49" s="163"/>
      <c r="IR49" s="163"/>
      <c r="IS49" s="163"/>
      <c r="IT49" s="163"/>
      <c r="IU49" s="164"/>
    </row>
    <row r="50" spans="1:255" ht="15" customHeight="1" x14ac:dyDescent="0.15">
      <c r="A50" s="160">
        <v>5</v>
      </c>
      <c r="B50" s="5" t="s">
        <v>90</v>
      </c>
      <c r="C50" s="6">
        <v>2017</v>
      </c>
      <c r="D50" s="161">
        <v>0.82599999999999996</v>
      </c>
      <c r="E50" s="156"/>
      <c r="F50" s="160">
        <v>5</v>
      </c>
      <c r="G50" s="171" t="s">
        <v>38</v>
      </c>
      <c r="H50" s="172">
        <v>2016</v>
      </c>
      <c r="I50" s="182">
        <v>1.105</v>
      </c>
      <c r="J50" s="156"/>
      <c r="K50" s="160">
        <f t="shared" si="7"/>
        <v>5</v>
      </c>
      <c r="L50" s="171" t="s">
        <v>38</v>
      </c>
      <c r="M50" s="187">
        <v>2016</v>
      </c>
      <c r="N50" s="182">
        <v>1.897</v>
      </c>
      <c r="O50" s="156"/>
      <c r="P50" s="156"/>
      <c r="Q50" s="156"/>
      <c r="R50" s="156"/>
      <c r="S50" s="156"/>
      <c r="T50" s="162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3"/>
      <c r="HT50" s="163"/>
      <c r="HU50" s="163"/>
      <c r="HV50" s="163"/>
      <c r="HW50" s="163"/>
      <c r="HX50" s="163"/>
      <c r="HY50" s="163"/>
      <c r="HZ50" s="163"/>
      <c r="IA50" s="163"/>
      <c r="IB50" s="163"/>
      <c r="IC50" s="163"/>
      <c r="ID50" s="163"/>
      <c r="IE50" s="163"/>
      <c r="IF50" s="163"/>
      <c r="IG50" s="163"/>
      <c r="IH50" s="163"/>
      <c r="II50" s="163"/>
      <c r="IJ50" s="163"/>
      <c r="IK50" s="163"/>
      <c r="IL50" s="163"/>
      <c r="IM50" s="163"/>
      <c r="IN50" s="163"/>
      <c r="IO50" s="163"/>
      <c r="IP50" s="163"/>
      <c r="IQ50" s="163"/>
      <c r="IR50" s="163"/>
      <c r="IS50" s="163"/>
      <c r="IT50" s="163"/>
      <c r="IU50" s="164"/>
    </row>
    <row r="51" spans="1:255" ht="15" customHeight="1" x14ac:dyDescent="0.15">
      <c r="A51" s="160">
        <v>6</v>
      </c>
      <c r="B51" s="171" t="s">
        <v>85</v>
      </c>
      <c r="C51" s="172">
        <v>2016</v>
      </c>
      <c r="D51" s="172">
        <v>0.82399999999999995</v>
      </c>
      <c r="E51" s="156"/>
      <c r="F51" s="160">
        <v>6</v>
      </c>
      <c r="G51" s="171" t="s">
        <v>38</v>
      </c>
      <c r="H51" s="172">
        <v>2015</v>
      </c>
      <c r="I51" s="182">
        <v>1.0900000000000001</v>
      </c>
      <c r="J51" s="156"/>
      <c r="K51" s="160">
        <f t="shared" si="7"/>
        <v>6</v>
      </c>
      <c r="L51" s="171" t="s">
        <v>85</v>
      </c>
      <c r="M51" s="172">
        <v>2016</v>
      </c>
      <c r="N51" s="182">
        <v>1.863</v>
      </c>
      <c r="O51" s="156"/>
      <c r="P51" s="156"/>
      <c r="Q51" s="156"/>
      <c r="R51" s="156"/>
      <c r="S51" s="156"/>
      <c r="T51" s="162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3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  <c r="FL51" s="163"/>
      <c r="FM51" s="163"/>
      <c r="FN51" s="163"/>
      <c r="FO51" s="163"/>
      <c r="FP51" s="163"/>
      <c r="FQ51" s="163"/>
      <c r="FR51" s="163"/>
      <c r="FS51" s="163"/>
      <c r="FT51" s="163"/>
      <c r="FU51" s="163"/>
      <c r="FV51" s="163"/>
      <c r="FW51" s="163"/>
      <c r="FX51" s="163"/>
      <c r="FY51" s="163"/>
      <c r="FZ51" s="163"/>
      <c r="GA51" s="163"/>
      <c r="GB51" s="163"/>
      <c r="GC51" s="163"/>
      <c r="GD51" s="163"/>
      <c r="GE51" s="163"/>
      <c r="GF51" s="163"/>
      <c r="GG51" s="163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63"/>
      <c r="GZ51" s="163"/>
      <c r="HA51" s="163"/>
      <c r="HB51" s="163"/>
      <c r="HC51" s="163"/>
      <c r="HD51" s="163"/>
      <c r="HE51" s="163"/>
      <c r="HF51" s="163"/>
      <c r="HG51" s="163"/>
      <c r="HH51" s="163"/>
      <c r="HI51" s="163"/>
      <c r="HJ51" s="163"/>
      <c r="HK51" s="163"/>
      <c r="HL51" s="163"/>
      <c r="HM51" s="163"/>
      <c r="HN51" s="163"/>
      <c r="HO51" s="163"/>
      <c r="HP51" s="163"/>
      <c r="HQ51" s="163"/>
      <c r="HR51" s="163"/>
      <c r="HS51" s="163"/>
      <c r="HT51" s="163"/>
      <c r="HU51" s="163"/>
      <c r="HV51" s="163"/>
      <c r="HW51" s="163"/>
      <c r="HX51" s="163"/>
      <c r="HY51" s="163"/>
      <c r="HZ51" s="163"/>
      <c r="IA51" s="163"/>
      <c r="IB51" s="163"/>
      <c r="IC51" s="163"/>
      <c r="ID51" s="163"/>
      <c r="IE51" s="163"/>
      <c r="IF51" s="163"/>
      <c r="IG51" s="163"/>
      <c r="IH51" s="163"/>
      <c r="II51" s="163"/>
      <c r="IJ51" s="163"/>
      <c r="IK51" s="163"/>
      <c r="IL51" s="163"/>
      <c r="IM51" s="163"/>
      <c r="IN51" s="163"/>
      <c r="IO51" s="163"/>
      <c r="IP51" s="163"/>
      <c r="IQ51" s="163"/>
      <c r="IR51" s="163"/>
      <c r="IS51" s="163"/>
      <c r="IT51" s="163"/>
      <c r="IU51" s="164"/>
    </row>
    <row r="52" spans="1:255" ht="15" customHeight="1" x14ac:dyDescent="0.15">
      <c r="A52" s="160">
        <v>7</v>
      </c>
      <c r="B52" s="176" t="s">
        <v>111</v>
      </c>
      <c r="C52" s="177">
        <v>2018</v>
      </c>
      <c r="D52" s="177">
        <v>0.80500000000000005</v>
      </c>
      <c r="E52" s="156"/>
      <c r="F52" s="160">
        <v>7</v>
      </c>
      <c r="G52" s="171" t="s">
        <v>17</v>
      </c>
      <c r="H52" s="172">
        <v>2013</v>
      </c>
      <c r="I52" s="172">
        <v>1.083</v>
      </c>
      <c r="J52" s="156"/>
      <c r="K52" s="160">
        <f t="shared" si="7"/>
        <v>7</v>
      </c>
      <c r="L52" s="13" t="s">
        <v>85</v>
      </c>
      <c r="M52" s="160">
        <v>2017</v>
      </c>
      <c r="N52" s="160">
        <v>1.85</v>
      </c>
      <c r="O52" s="156"/>
      <c r="P52" s="156"/>
      <c r="Q52" s="156"/>
      <c r="R52" s="156"/>
      <c r="S52" s="156"/>
      <c r="T52" s="162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63"/>
      <c r="IF52" s="163"/>
      <c r="IG52" s="16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4"/>
    </row>
    <row r="53" spans="1:255" ht="15" customHeight="1" x14ac:dyDescent="0.15">
      <c r="A53" s="160">
        <v>8</v>
      </c>
      <c r="B53" s="176" t="s">
        <v>64</v>
      </c>
      <c r="C53" s="177">
        <v>2018</v>
      </c>
      <c r="D53" s="177">
        <v>0.8</v>
      </c>
      <c r="E53" s="156"/>
      <c r="F53" s="160">
        <v>8</v>
      </c>
      <c r="G53" s="5" t="s">
        <v>111</v>
      </c>
      <c r="H53" s="161">
        <v>2017</v>
      </c>
      <c r="I53" s="185">
        <v>1.079</v>
      </c>
      <c r="J53" s="156"/>
      <c r="K53" s="160">
        <f t="shared" si="7"/>
        <v>8</v>
      </c>
      <c r="L53" s="171" t="s">
        <v>38</v>
      </c>
      <c r="M53" s="172">
        <v>2015</v>
      </c>
      <c r="N53" s="182">
        <v>1.8480000000000001</v>
      </c>
      <c r="O53" s="156"/>
      <c r="P53" s="156"/>
      <c r="Q53" s="156"/>
      <c r="R53" s="156"/>
      <c r="S53" s="156"/>
      <c r="T53" s="162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163"/>
      <c r="ER53" s="163"/>
      <c r="ES53" s="163"/>
      <c r="ET53" s="163"/>
      <c r="EU53" s="163"/>
      <c r="EV53" s="163"/>
      <c r="EW53" s="163"/>
      <c r="EX53" s="163"/>
      <c r="EY53" s="163"/>
      <c r="EZ53" s="163"/>
      <c r="FA53" s="163"/>
      <c r="FB53" s="163"/>
      <c r="FC53" s="163"/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3"/>
      <c r="FO53" s="163"/>
      <c r="FP53" s="163"/>
      <c r="FQ53" s="163"/>
      <c r="FR53" s="163"/>
      <c r="FS53" s="163"/>
      <c r="FT53" s="163"/>
      <c r="FU53" s="163"/>
      <c r="FV53" s="163"/>
      <c r="FW53" s="163"/>
      <c r="FX53" s="163"/>
      <c r="FY53" s="163"/>
      <c r="FZ53" s="163"/>
      <c r="GA53" s="163"/>
      <c r="GB53" s="163"/>
      <c r="GC53" s="163"/>
      <c r="GD53" s="163"/>
      <c r="GE53" s="163"/>
      <c r="GF53" s="163"/>
      <c r="GG53" s="163"/>
      <c r="GH53" s="163"/>
      <c r="GI53" s="163"/>
      <c r="GJ53" s="163"/>
      <c r="GK53" s="163"/>
      <c r="GL53" s="163"/>
      <c r="GM53" s="163"/>
      <c r="GN53" s="163"/>
      <c r="GO53" s="163"/>
      <c r="GP53" s="163"/>
      <c r="GQ53" s="163"/>
      <c r="GR53" s="163"/>
      <c r="GS53" s="163"/>
      <c r="GT53" s="163"/>
      <c r="GU53" s="163"/>
      <c r="GV53" s="163"/>
      <c r="GW53" s="163"/>
      <c r="GX53" s="163"/>
      <c r="GY53" s="163"/>
      <c r="GZ53" s="163"/>
      <c r="HA53" s="163"/>
      <c r="HB53" s="163"/>
      <c r="HC53" s="163"/>
      <c r="HD53" s="163"/>
      <c r="HE53" s="163"/>
      <c r="HF53" s="163"/>
      <c r="HG53" s="163"/>
      <c r="HH53" s="163"/>
      <c r="HI53" s="163"/>
      <c r="HJ53" s="163"/>
      <c r="HK53" s="163"/>
      <c r="HL53" s="163"/>
      <c r="HM53" s="163"/>
      <c r="HN53" s="163"/>
      <c r="HO53" s="163"/>
      <c r="HP53" s="163"/>
      <c r="HQ53" s="163"/>
      <c r="HR53" s="163"/>
      <c r="HS53" s="163"/>
      <c r="HT53" s="163"/>
      <c r="HU53" s="163"/>
      <c r="HV53" s="163"/>
      <c r="HW53" s="163"/>
      <c r="HX53" s="163"/>
      <c r="HY53" s="163"/>
      <c r="HZ53" s="163"/>
      <c r="IA53" s="163"/>
      <c r="IB53" s="163"/>
      <c r="IC53" s="163"/>
      <c r="ID53" s="163"/>
      <c r="IE53" s="163"/>
      <c r="IF53" s="163"/>
      <c r="IG53" s="163"/>
      <c r="IH53" s="163"/>
      <c r="II53" s="163"/>
      <c r="IJ53" s="163"/>
      <c r="IK53" s="163"/>
      <c r="IL53" s="163"/>
      <c r="IM53" s="163"/>
      <c r="IN53" s="163"/>
      <c r="IO53" s="163"/>
      <c r="IP53" s="163"/>
      <c r="IQ53" s="163"/>
      <c r="IR53" s="163"/>
      <c r="IS53" s="163"/>
      <c r="IT53" s="163"/>
      <c r="IU53" s="164"/>
    </row>
    <row r="54" spans="1:255" ht="15" customHeight="1" x14ac:dyDescent="0.15">
      <c r="A54" s="160">
        <v>9</v>
      </c>
      <c r="B54" s="171" t="s">
        <v>38</v>
      </c>
      <c r="C54" s="172">
        <v>2016</v>
      </c>
      <c r="D54" s="182">
        <v>0.79200000000000004</v>
      </c>
      <c r="E54" s="156"/>
      <c r="F54" s="160">
        <v>9</v>
      </c>
      <c r="G54" s="171" t="s">
        <v>17</v>
      </c>
      <c r="H54" s="172">
        <v>2015</v>
      </c>
      <c r="I54" s="172">
        <v>1.075</v>
      </c>
      <c r="J54" s="156"/>
      <c r="K54" s="160">
        <f t="shared" si="7"/>
        <v>9</v>
      </c>
      <c r="L54" s="176" t="s">
        <v>111</v>
      </c>
      <c r="M54" s="177">
        <v>2018</v>
      </c>
      <c r="N54" s="177">
        <v>1.764</v>
      </c>
      <c r="O54" s="156"/>
      <c r="P54" s="156"/>
      <c r="Q54" s="156"/>
      <c r="R54" s="156"/>
      <c r="S54" s="156"/>
      <c r="T54" s="180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181"/>
      <c r="FE54" s="181"/>
      <c r="FF54" s="181"/>
      <c r="FG54" s="181"/>
      <c r="FH54" s="181"/>
      <c r="FI54" s="181"/>
      <c r="FJ54" s="181"/>
      <c r="FK54" s="181"/>
      <c r="FL54" s="181"/>
      <c r="FM54" s="181"/>
      <c r="FN54" s="181"/>
      <c r="FO54" s="181"/>
      <c r="FP54" s="181"/>
      <c r="FQ54" s="181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81"/>
      <c r="GD54" s="181"/>
      <c r="GE54" s="181"/>
      <c r="GF54" s="181"/>
      <c r="GG54" s="181"/>
      <c r="GH54" s="181"/>
      <c r="GI54" s="181"/>
      <c r="GJ54" s="181"/>
      <c r="GK54" s="181"/>
      <c r="GL54" s="181"/>
      <c r="GM54" s="181"/>
      <c r="GN54" s="181"/>
      <c r="GO54" s="181"/>
      <c r="GP54" s="181"/>
      <c r="GQ54" s="181"/>
      <c r="GR54" s="181"/>
      <c r="GS54" s="181"/>
      <c r="GT54" s="181"/>
      <c r="GU54" s="181"/>
      <c r="GV54" s="181"/>
      <c r="GW54" s="181"/>
      <c r="GX54" s="181"/>
      <c r="GY54" s="181"/>
      <c r="GZ54" s="181"/>
      <c r="HA54" s="181"/>
      <c r="HB54" s="181"/>
      <c r="HC54" s="181"/>
      <c r="HD54" s="181"/>
      <c r="HE54" s="181"/>
      <c r="HF54" s="181"/>
      <c r="HG54" s="181"/>
      <c r="HH54" s="181"/>
      <c r="HI54" s="181"/>
      <c r="HJ54" s="181"/>
      <c r="HK54" s="181"/>
      <c r="HL54" s="181"/>
      <c r="HM54" s="181"/>
      <c r="HN54" s="181"/>
      <c r="HO54" s="181"/>
      <c r="HP54" s="181"/>
      <c r="HQ54" s="181"/>
      <c r="HR54" s="181"/>
      <c r="HS54" s="181"/>
      <c r="HT54" s="181"/>
      <c r="HU54" s="181"/>
      <c r="HV54" s="181"/>
      <c r="HW54" s="181"/>
      <c r="HX54" s="181"/>
      <c r="HY54" s="181"/>
      <c r="HZ54" s="181"/>
      <c r="IA54" s="181"/>
      <c r="IB54" s="181"/>
      <c r="IC54" s="181"/>
      <c r="ID54" s="181"/>
      <c r="IE54" s="181"/>
      <c r="IF54" s="181"/>
      <c r="IG54" s="181"/>
      <c r="IH54" s="181"/>
      <c r="II54" s="181"/>
      <c r="IJ54" s="181"/>
      <c r="IK54" s="181"/>
      <c r="IL54" s="181"/>
      <c r="IM54" s="181"/>
      <c r="IN54" s="181"/>
      <c r="IO54" s="181"/>
      <c r="IP54" s="181"/>
      <c r="IQ54" s="181"/>
      <c r="IR54" s="181"/>
      <c r="IS54" s="181"/>
      <c r="IT54" s="181"/>
      <c r="IU54" s="188"/>
    </row>
    <row r="55" spans="1:255" ht="15" customHeight="1" x14ac:dyDescent="0.15">
      <c r="A55" s="160">
        <v>10</v>
      </c>
      <c r="B55" s="189" t="s">
        <v>108</v>
      </c>
      <c r="C55" s="190">
        <v>2017</v>
      </c>
      <c r="D55" s="191">
        <v>0.78800000000000003</v>
      </c>
      <c r="E55" s="156"/>
      <c r="F55" s="160">
        <v>10</v>
      </c>
      <c r="G55" s="171" t="s">
        <v>17</v>
      </c>
      <c r="H55" s="172">
        <v>2008</v>
      </c>
      <c r="I55" s="182">
        <v>1.056</v>
      </c>
      <c r="J55" s="156"/>
      <c r="K55" s="160">
        <f t="shared" si="7"/>
        <v>10</v>
      </c>
      <c r="L55" s="13" t="s">
        <v>64</v>
      </c>
      <c r="M55" s="160">
        <v>2017</v>
      </c>
      <c r="N55" s="186">
        <v>1.7350000000000001</v>
      </c>
      <c r="O55" s="156"/>
      <c r="P55" s="156"/>
      <c r="Q55" s="156"/>
      <c r="R55" s="156"/>
      <c r="S55" s="156"/>
      <c r="T55" s="180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  <c r="EB55" s="181"/>
      <c r="EC55" s="181"/>
      <c r="ED55" s="181"/>
      <c r="EE55" s="181"/>
      <c r="EF55" s="181"/>
      <c r="EG55" s="181"/>
      <c r="EH55" s="181"/>
      <c r="EI55" s="181"/>
      <c r="EJ55" s="181"/>
      <c r="EK55" s="181"/>
      <c r="EL55" s="181"/>
      <c r="EM55" s="181"/>
      <c r="EN55" s="181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/>
      <c r="EZ55" s="181"/>
      <c r="FA55" s="181"/>
      <c r="FB55" s="181"/>
      <c r="FC55" s="181"/>
      <c r="FD55" s="181"/>
      <c r="FE55" s="181"/>
      <c r="FF55" s="181"/>
      <c r="FG55" s="181"/>
      <c r="FH55" s="181"/>
      <c r="FI55" s="181"/>
      <c r="FJ55" s="181"/>
      <c r="FK55" s="181"/>
      <c r="FL55" s="181"/>
      <c r="FM55" s="181"/>
      <c r="FN55" s="181"/>
      <c r="FO55" s="181"/>
      <c r="FP55" s="181"/>
      <c r="FQ55" s="181"/>
      <c r="FR55" s="181"/>
      <c r="FS55" s="181"/>
      <c r="FT55" s="181"/>
      <c r="FU55" s="181"/>
      <c r="FV55" s="181"/>
      <c r="FW55" s="181"/>
      <c r="FX55" s="181"/>
      <c r="FY55" s="181"/>
      <c r="FZ55" s="181"/>
      <c r="GA55" s="181"/>
      <c r="GB55" s="181"/>
      <c r="GC55" s="181"/>
      <c r="GD55" s="181"/>
      <c r="GE55" s="181"/>
      <c r="GF55" s="181"/>
      <c r="GG55" s="181"/>
      <c r="GH55" s="181"/>
      <c r="GI55" s="181"/>
      <c r="GJ55" s="181"/>
      <c r="GK55" s="181"/>
      <c r="GL55" s="181"/>
      <c r="GM55" s="181"/>
      <c r="GN55" s="181"/>
      <c r="GO55" s="181"/>
      <c r="GP55" s="181"/>
      <c r="GQ55" s="181"/>
      <c r="GR55" s="181"/>
      <c r="GS55" s="181"/>
      <c r="GT55" s="181"/>
      <c r="GU55" s="181"/>
      <c r="GV55" s="181"/>
      <c r="GW55" s="181"/>
      <c r="GX55" s="181"/>
      <c r="GY55" s="181"/>
      <c r="GZ55" s="181"/>
      <c r="HA55" s="181"/>
      <c r="HB55" s="181"/>
      <c r="HC55" s="181"/>
      <c r="HD55" s="181"/>
      <c r="HE55" s="181"/>
      <c r="HF55" s="181"/>
      <c r="HG55" s="181"/>
      <c r="HH55" s="181"/>
      <c r="HI55" s="181"/>
      <c r="HJ55" s="181"/>
      <c r="HK55" s="181"/>
      <c r="HL55" s="181"/>
      <c r="HM55" s="181"/>
      <c r="HN55" s="181"/>
      <c r="HO55" s="181"/>
      <c r="HP55" s="181"/>
      <c r="HQ55" s="181"/>
      <c r="HR55" s="181"/>
      <c r="HS55" s="181"/>
      <c r="HT55" s="181"/>
      <c r="HU55" s="181"/>
      <c r="HV55" s="181"/>
      <c r="HW55" s="181"/>
      <c r="HX55" s="181"/>
      <c r="HY55" s="181"/>
      <c r="HZ55" s="181"/>
      <c r="IA55" s="181"/>
      <c r="IB55" s="181"/>
      <c r="IC55" s="181"/>
      <c r="ID55" s="181"/>
      <c r="IE55" s="181"/>
      <c r="IF55" s="181"/>
      <c r="IG55" s="181"/>
      <c r="IH55" s="181"/>
      <c r="II55" s="181"/>
      <c r="IJ55" s="181"/>
      <c r="IK55" s="181"/>
      <c r="IL55" s="181"/>
      <c r="IM55" s="181"/>
      <c r="IN55" s="181"/>
      <c r="IO55" s="181"/>
      <c r="IP55" s="181"/>
      <c r="IQ55" s="181"/>
      <c r="IR55" s="181"/>
      <c r="IS55" s="181"/>
      <c r="IT55" s="181"/>
      <c r="IU55" s="188"/>
    </row>
    <row r="56" spans="1:255" ht="15" customHeight="1" x14ac:dyDescent="0.15">
      <c r="A56" s="160">
        <v>11</v>
      </c>
      <c r="B56" s="176" t="s">
        <v>108</v>
      </c>
      <c r="C56" s="177">
        <v>2018</v>
      </c>
      <c r="D56" s="177">
        <v>0.78600000000000003</v>
      </c>
      <c r="E56" s="156"/>
      <c r="F56" s="160">
        <v>11</v>
      </c>
      <c r="G56" s="171" t="s">
        <v>85</v>
      </c>
      <c r="H56" s="172">
        <v>2016</v>
      </c>
      <c r="I56" s="182">
        <v>1.04</v>
      </c>
      <c r="J56" s="156"/>
      <c r="K56" s="160">
        <f t="shared" si="7"/>
        <v>11</v>
      </c>
      <c r="L56" s="176" t="s">
        <v>17</v>
      </c>
      <c r="M56" s="177">
        <v>2018</v>
      </c>
      <c r="N56" s="177">
        <v>1.728</v>
      </c>
      <c r="O56" s="156"/>
      <c r="P56" s="156"/>
      <c r="Q56" s="156"/>
      <c r="R56" s="156"/>
      <c r="S56" s="156"/>
      <c r="T56" s="180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1"/>
      <c r="CY56" s="181"/>
      <c r="CZ56" s="181"/>
      <c r="DA56" s="181"/>
      <c r="DB56" s="181"/>
      <c r="DC56" s="181"/>
      <c r="DD56" s="181"/>
      <c r="DE56" s="181"/>
      <c r="DF56" s="181"/>
      <c r="DG56" s="181"/>
      <c r="DH56" s="181"/>
      <c r="DI56" s="181"/>
      <c r="DJ56" s="181"/>
      <c r="DK56" s="181"/>
      <c r="DL56" s="181"/>
      <c r="DM56" s="181"/>
      <c r="DN56" s="181"/>
      <c r="DO56" s="181"/>
      <c r="DP56" s="181"/>
      <c r="DQ56" s="181"/>
      <c r="DR56" s="181"/>
      <c r="DS56" s="181"/>
      <c r="DT56" s="181"/>
      <c r="DU56" s="181"/>
      <c r="DV56" s="181"/>
      <c r="DW56" s="181"/>
      <c r="DX56" s="181"/>
      <c r="DY56" s="181"/>
      <c r="DZ56" s="181"/>
      <c r="EA56" s="181"/>
      <c r="EB56" s="181"/>
      <c r="EC56" s="181"/>
      <c r="ED56" s="181"/>
      <c r="EE56" s="181"/>
      <c r="EF56" s="181"/>
      <c r="EG56" s="181"/>
      <c r="EH56" s="181"/>
      <c r="EI56" s="181"/>
      <c r="EJ56" s="181"/>
      <c r="EK56" s="181"/>
      <c r="EL56" s="181"/>
      <c r="EM56" s="181"/>
      <c r="EN56" s="181"/>
      <c r="EO56" s="181"/>
      <c r="EP56" s="181"/>
      <c r="EQ56" s="181"/>
      <c r="ER56" s="181"/>
      <c r="ES56" s="181"/>
      <c r="ET56" s="181"/>
      <c r="EU56" s="181"/>
      <c r="EV56" s="181"/>
      <c r="EW56" s="181"/>
      <c r="EX56" s="181"/>
      <c r="EY56" s="181"/>
      <c r="EZ56" s="181"/>
      <c r="FA56" s="181"/>
      <c r="FB56" s="181"/>
      <c r="FC56" s="181"/>
      <c r="FD56" s="181"/>
      <c r="FE56" s="181"/>
      <c r="FF56" s="181"/>
      <c r="FG56" s="181"/>
      <c r="FH56" s="181"/>
      <c r="FI56" s="181"/>
      <c r="FJ56" s="181"/>
      <c r="FK56" s="181"/>
      <c r="FL56" s="181"/>
      <c r="FM56" s="181"/>
      <c r="FN56" s="181"/>
      <c r="FO56" s="181"/>
      <c r="FP56" s="181"/>
      <c r="FQ56" s="181"/>
      <c r="FR56" s="181"/>
      <c r="FS56" s="181"/>
      <c r="FT56" s="181"/>
      <c r="FU56" s="181"/>
      <c r="FV56" s="181"/>
      <c r="FW56" s="181"/>
      <c r="FX56" s="181"/>
      <c r="FY56" s="181"/>
      <c r="FZ56" s="181"/>
      <c r="GA56" s="181"/>
      <c r="GB56" s="181"/>
      <c r="GC56" s="181"/>
      <c r="GD56" s="181"/>
      <c r="GE56" s="181"/>
      <c r="GF56" s="181"/>
      <c r="GG56" s="181"/>
      <c r="GH56" s="181"/>
      <c r="GI56" s="181"/>
      <c r="GJ56" s="181"/>
      <c r="GK56" s="181"/>
      <c r="GL56" s="181"/>
      <c r="GM56" s="181"/>
      <c r="GN56" s="181"/>
      <c r="GO56" s="181"/>
      <c r="GP56" s="181"/>
      <c r="GQ56" s="181"/>
      <c r="GR56" s="181"/>
      <c r="GS56" s="181"/>
      <c r="GT56" s="181"/>
      <c r="GU56" s="181"/>
      <c r="GV56" s="181"/>
      <c r="GW56" s="181"/>
      <c r="GX56" s="181"/>
      <c r="GY56" s="181"/>
      <c r="GZ56" s="181"/>
      <c r="HA56" s="181"/>
      <c r="HB56" s="181"/>
      <c r="HC56" s="181"/>
      <c r="HD56" s="181"/>
      <c r="HE56" s="181"/>
      <c r="HF56" s="181"/>
      <c r="HG56" s="181"/>
      <c r="HH56" s="181"/>
      <c r="HI56" s="181"/>
      <c r="HJ56" s="181"/>
      <c r="HK56" s="181"/>
      <c r="HL56" s="181"/>
      <c r="HM56" s="181"/>
      <c r="HN56" s="181"/>
      <c r="HO56" s="181"/>
      <c r="HP56" s="181"/>
      <c r="HQ56" s="181"/>
      <c r="HR56" s="181"/>
      <c r="HS56" s="181"/>
      <c r="HT56" s="181"/>
      <c r="HU56" s="181"/>
      <c r="HV56" s="181"/>
      <c r="HW56" s="181"/>
      <c r="HX56" s="181"/>
      <c r="HY56" s="181"/>
      <c r="HZ56" s="181"/>
      <c r="IA56" s="181"/>
      <c r="IB56" s="181"/>
      <c r="IC56" s="181"/>
      <c r="ID56" s="181"/>
      <c r="IE56" s="181"/>
      <c r="IF56" s="181"/>
      <c r="IG56" s="181"/>
      <c r="IH56" s="181"/>
      <c r="II56" s="181"/>
      <c r="IJ56" s="181"/>
      <c r="IK56" s="181"/>
      <c r="IL56" s="181"/>
      <c r="IM56" s="181"/>
      <c r="IN56" s="181"/>
      <c r="IO56" s="181"/>
      <c r="IP56" s="181"/>
      <c r="IQ56" s="181"/>
      <c r="IR56" s="181"/>
      <c r="IS56" s="181"/>
      <c r="IT56" s="181"/>
      <c r="IU56" s="188"/>
    </row>
    <row r="57" spans="1:255" ht="15" customHeight="1" x14ac:dyDescent="0.15">
      <c r="A57" s="160">
        <v>12</v>
      </c>
      <c r="B57" s="171" t="s">
        <v>13</v>
      </c>
      <c r="C57" s="172">
        <v>2007</v>
      </c>
      <c r="D57" s="182">
        <v>0.77600000000000002</v>
      </c>
      <c r="E57" s="156"/>
      <c r="F57" s="160">
        <f t="shared" ref="F57:F65" si="8">F56+1</f>
        <v>12</v>
      </c>
      <c r="G57" s="176" t="s">
        <v>17</v>
      </c>
      <c r="H57" s="177">
        <v>2018</v>
      </c>
      <c r="I57" s="177">
        <v>1.016</v>
      </c>
      <c r="J57" s="156"/>
      <c r="K57" s="160">
        <f t="shared" si="7"/>
        <v>12</v>
      </c>
      <c r="L57" s="13" t="s">
        <v>108</v>
      </c>
      <c r="M57" s="160">
        <v>2017</v>
      </c>
      <c r="N57" s="160">
        <v>1.714</v>
      </c>
      <c r="O57" s="156"/>
      <c r="P57" s="156"/>
      <c r="Q57" s="156"/>
      <c r="R57" s="156"/>
      <c r="S57" s="156"/>
      <c r="T57" s="180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1"/>
      <c r="CY57" s="181"/>
      <c r="CZ57" s="181"/>
      <c r="DA57" s="181"/>
      <c r="DB57" s="181"/>
      <c r="DC57" s="181"/>
      <c r="DD57" s="181"/>
      <c r="DE57" s="181"/>
      <c r="DF57" s="181"/>
      <c r="DG57" s="181"/>
      <c r="DH57" s="181"/>
      <c r="DI57" s="181"/>
      <c r="DJ57" s="181"/>
      <c r="DK57" s="181"/>
      <c r="DL57" s="181"/>
      <c r="DM57" s="181"/>
      <c r="DN57" s="181"/>
      <c r="DO57" s="181"/>
      <c r="DP57" s="181"/>
      <c r="DQ57" s="181"/>
      <c r="DR57" s="181"/>
      <c r="DS57" s="181"/>
      <c r="DT57" s="181"/>
      <c r="DU57" s="181"/>
      <c r="DV57" s="181"/>
      <c r="DW57" s="181"/>
      <c r="DX57" s="181"/>
      <c r="DY57" s="181"/>
      <c r="DZ57" s="181"/>
      <c r="EA57" s="181"/>
      <c r="EB57" s="181"/>
      <c r="EC57" s="181"/>
      <c r="ED57" s="181"/>
      <c r="EE57" s="181"/>
      <c r="EF57" s="181"/>
      <c r="EG57" s="181"/>
      <c r="EH57" s="181"/>
      <c r="EI57" s="181"/>
      <c r="EJ57" s="181"/>
      <c r="EK57" s="181"/>
      <c r="EL57" s="181"/>
      <c r="EM57" s="181"/>
      <c r="EN57" s="181"/>
      <c r="EO57" s="181"/>
      <c r="EP57" s="181"/>
      <c r="EQ57" s="181"/>
      <c r="ER57" s="181"/>
      <c r="ES57" s="181"/>
      <c r="ET57" s="181"/>
      <c r="EU57" s="181"/>
      <c r="EV57" s="181"/>
      <c r="EW57" s="181"/>
      <c r="EX57" s="181"/>
      <c r="EY57" s="181"/>
      <c r="EZ57" s="181"/>
      <c r="FA57" s="181"/>
      <c r="FB57" s="181"/>
      <c r="FC57" s="181"/>
      <c r="FD57" s="181"/>
      <c r="FE57" s="181"/>
      <c r="FF57" s="181"/>
      <c r="FG57" s="181"/>
      <c r="FH57" s="181"/>
      <c r="FI57" s="181"/>
      <c r="FJ57" s="181"/>
      <c r="FK57" s="181"/>
      <c r="FL57" s="181"/>
      <c r="FM57" s="181"/>
      <c r="FN57" s="181"/>
      <c r="FO57" s="181"/>
      <c r="FP57" s="181"/>
      <c r="FQ57" s="181"/>
      <c r="FR57" s="181"/>
      <c r="FS57" s="181"/>
      <c r="FT57" s="181"/>
      <c r="FU57" s="181"/>
      <c r="FV57" s="181"/>
      <c r="FW57" s="181"/>
      <c r="FX57" s="181"/>
      <c r="FY57" s="181"/>
      <c r="FZ57" s="181"/>
      <c r="GA57" s="181"/>
      <c r="GB57" s="181"/>
      <c r="GC57" s="181"/>
      <c r="GD57" s="181"/>
      <c r="GE57" s="181"/>
      <c r="GF57" s="181"/>
      <c r="GG57" s="181"/>
      <c r="GH57" s="181"/>
      <c r="GI57" s="181"/>
      <c r="GJ57" s="181"/>
      <c r="GK57" s="181"/>
      <c r="GL57" s="181"/>
      <c r="GM57" s="181"/>
      <c r="GN57" s="181"/>
      <c r="GO57" s="181"/>
      <c r="GP57" s="181"/>
      <c r="GQ57" s="181"/>
      <c r="GR57" s="181"/>
      <c r="GS57" s="181"/>
      <c r="GT57" s="181"/>
      <c r="GU57" s="181"/>
      <c r="GV57" s="181"/>
      <c r="GW57" s="181"/>
      <c r="GX57" s="181"/>
      <c r="GY57" s="181"/>
      <c r="GZ57" s="181"/>
      <c r="HA57" s="181"/>
      <c r="HB57" s="181"/>
      <c r="HC57" s="181"/>
      <c r="HD57" s="181"/>
      <c r="HE57" s="181"/>
      <c r="HF57" s="181"/>
      <c r="HG57" s="181"/>
      <c r="HH57" s="181"/>
      <c r="HI57" s="181"/>
      <c r="HJ57" s="181"/>
      <c r="HK57" s="181"/>
      <c r="HL57" s="181"/>
      <c r="HM57" s="181"/>
      <c r="HN57" s="181"/>
      <c r="HO57" s="181"/>
      <c r="HP57" s="181"/>
      <c r="HQ57" s="181"/>
      <c r="HR57" s="181"/>
      <c r="HS57" s="181"/>
      <c r="HT57" s="181"/>
      <c r="HU57" s="181"/>
      <c r="HV57" s="181"/>
      <c r="HW57" s="181"/>
      <c r="HX57" s="181"/>
      <c r="HY57" s="181"/>
      <c r="HZ57" s="181"/>
      <c r="IA57" s="181"/>
      <c r="IB57" s="181"/>
      <c r="IC57" s="181"/>
      <c r="ID57" s="181"/>
      <c r="IE57" s="181"/>
      <c r="IF57" s="181"/>
      <c r="IG57" s="181"/>
      <c r="IH57" s="181"/>
      <c r="II57" s="181"/>
      <c r="IJ57" s="181"/>
      <c r="IK57" s="181"/>
      <c r="IL57" s="181"/>
      <c r="IM57" s="181"/>
      <c r="IN57" s="181"/>
      <c r="IO57" s="181"/>
      <c r="IP57" s="181"/>
      <c r="IQ57" s="181"/>
      <c r="IR57" s="181"/>
      <c r="IS57" s="181"/>
      <c r="IT57" s="181"/>
      <c r="IU57" s="188"/>
    </row>
    <row r="58" spans="1:255" ht="15" customHeight="1" x14ac:dyDescent="0.15">
      <c r="A58" s="160">
        <f t="shared" ref="A58:A65" si="9">A57+1</f>
        <v>13</v>
      </c>
      <c r="B58" s="171" t="s">
        <v>13</v>
      </c>
      <c r="C58" s="172">
        <v>2009</v>
      </c>
      <c r="D58" s="182">
        <v>0.77400000000000002</v>
      </c>
      <c r="E58" s="156"/>
      <c r="F58" s="160">
        <f t="shared" si="8"/>
        <v>13</v>
      </c>
      <c r="G58" s="171" t="s">
        <v>82</v>
      </c>
      <c r="H58" s="172">
        <v>2016</v>
      </c>
      <c r="I58" s="182">
        <v>0.97799999999999998</v>
      </c>
      <c r="J58" s="156"/>
      <c r="K58" s="160">
        <f t="shared" si="7"/>
        <v>13</v>
      </c>
      <c r="L58" s="171" t="s">
        <v>82</v>
      </c>
      <c r="M58" s="172">
        <v>2016</v>
      </c>
      <c r="N58" s="172">
        <v>1.6919999999999999</v>
      </c>
      <c r="O58" s="156"/>
      <c r="P58" s="156"/>
      <c r="Q58" s="156"/>
      <c r="R58" s="156"/>
      <c r="S58" s="156"/>
      <c r="T58" s="180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1"/>
      <c r="CY58" s="181"/>
      <c r="CZ58" s="181"/>
      <c r="DA58" s="181"/>
      <c r="DB58" s="181"/>
      <c r="DC58" s="181"/>
      <c r="DD58" s="181"/>
      <c r="DE58" s="181"/>
      <c r="DF58" s="181"/>
      <c r="DG58" s="181"/>
      <c r="DH58" s="181"/>
      <c r="DI58" s="181"/>
      <c r="DJ58" s="181"/>
      <c r="DK58" s="181"/>
      <c r="DL58" s="181"/>
      <c r="DM58" s="181"/>
      <c r="DN58" s="181"/>
      <c r="DO58" s="181"/>
      <c r="DP58" s="181"/>
      <c r="DQ58" s="181"/>
      <c r="DR58" s="181"/>
      <c r="DS58" s="181"/>
      <c r="DT58" s="181"/>
      <c r="DU58" s="181"/>
      <c r="DV58" s="181"/>
      <c r="DW58" s="181"/>
      <c r="DX58" s="181"/>
      <c r="DY58" s="181"/>
      <c r="DZ58" s="181"/>
      <c r="EA58" s="181"/>
      <c r="EB58" s="181"/>
      <c r="EC58" s="181"/>
      <c r="ED58" s="181"/>
      <c r="EE58" s="181"/>
      <c r="EF58" s="181"/>
      <c r="EG58" s="181"/>
      <c r="EH58" s="181"/>
      <c r="EI58" s="181"/>
      <c r="EJ58" s="181"/>
      <c r="EK58" s="181"/>
      <c r="EL58" s="181"/>
      <c r="EM58" s="181"/>
      <c r="EN58" s="181"/>
      <c r="EO58" s="181"/>
      <c r="EP58" s="181"/>
      <c r="EQ58" s="181"/>
      <c r="ER58" s="181"/>
      <c r="ES58" s="181"/>
      <c r="ET58" s="181"/>
      <c r="EU58" s="181"/>
      <c r="EV58" s="181"/>
      <c r="EW58" s="181"/>
      <c r="EX58" s="181"/>
      <c r="EY58" s="181"/>
      <c r="EZ58" s="181"/>
      <c r="FA58" s="181"/>
      <c r="FB58" s="181"/>
      <c r="FC58" s="181"/>
      <c r="FD58" s="181"/>
      <c r="FE58" s="181"/>
      <c r="FF58" s="181"/>
      <c r="FG58" s="181"/>
      <c r="FH58" s="181"/>
      <c r="FI58" s="181"/>
      <c r="FJ58" s="181"/>
      <c r="FK58" s="181"/>
      <c r="FL58" s="181"/>
      <c r="FM58" s="181"/>
      <c r="FN58" s="181"/>
      <c r="FO58" s="181"/>
      <c r="FP58" s="181"/>
      <c r="FQ58" s="181"/>
      <c r="FR58" s="181"/>
      <c r="FS58" s="181"/>
      <c r="FT58" s="181"/>
      <c r="FU58" s="181"/>
      <c r="FV58" s="181"/>
      <c r="FW58" s="181"/>
      <c r="FX58" s="181"/>
      <c r="FY58" s="181"/>
      <c r="FZ58" s="181"/>
      <c r="GA58" s="181"/>
      <c r="GB58" s="181"/>
      <c r="GC58" s="181"/>
      <c r="GD58" s="181"/>
      <c r="GE58" s="181"/>
      <c r="GF58" s="181"/>
      <c r="GG58" s="181"/>
      <c r="GH58" s="181"/>
      <c r="GI58" s="181"/>
      <c r="GJ58" s="181"/>
      <c r="GK58" s="181"/>
      <c r="GL58" s="181"/>
      <c r="GM58" s="181"/>
      <c r="GN58" s="181"/>
      <c r="GO58" s="181"/>
      <c r="GP58" s="181"/>
      <c r="GQ58" s="181"/>
      <c r="GR58" s="181"/>
      <c r="GS58" s="181"/>
      <c r="GT58" s="181"/>
      <c r="GU58" s="181"/>
      <c r="GV58" s="181"/>
      <c r="GW58" s="181"/>
      <c r="GX58" s="181"/>
      <c r="GY58" s="181"/>
      <c r="GZ58" s="181"/>
      <c r="HA58" s="181"/>
      <c r="HB58" s="181"/>
      <c r="HC58" s="181"/>
      <c r="HD58" s="181"/>
      <c r="HE58" s="181"/>
      <c r="HF58" s="181"/>
      <c r="HG58" s="181"/>
      <c r="HH58" s="181"/>
      <c r="HI58" s="181"/>
      <c r="HJ58" s="181"/>
      <c r="HK58" s="181"/>
      <c r="HL58" s="181"/>
      <c r="HM58" s="181"/>
      <c r="HN58" s="181"/>
      <c r="HO58" s="181"/>
      <c r="HP58" s="181"/>
      <c r="HQ58" s="181"/>
      <c r="HR58" s="181"/>
      <c r="HS58" s="181"/>
      <c r="HT58" s="181"/>
      <c r="HU58" s="181"/>
      <c r="HV58" s="181"/>
      <c r="HW58" s="181"/>
      <c r="HX58" s="181"/>
      <c r="HY58" s="181"/>
      <c r="HZ58" s="181"/>
      <c r="IA58" s="181"/>
      <c r="IB58" s="181"/>
      <c r="IC58" s="181"/>
      <c r="ID58" s="181"/>
      <c r="IE58" s="181"/>
      <c r="IF58" s="181"/>
      <c r="IG58" s="181"/>
      <c r="IH58" s="181"/>
      <c r="II58" s="181"/>
      <c r="IJ58" s="181"/>
      <c r="IK58" s="181"/>
      <c r="IL58" s="181"/>
      <c r="IM58" s="181"/>
      <c r="IN58" s="181"/>
      <c r="IO58" s="181"/>
      <c r="IP58" s="181"/>
      <c r="IQ58" s="181"/>
      <c r="IR58" s="181"/>
      <c r="IS58" s="181"/>
      <c r="IT58" s="181"/>
      <c r="IU58" s="188"/>
    </row>
    <row r="59" spans="1:255" ht="15" customHeight="1" x14ac:dyDescent="0.15">
      <c r="A59" s="160">
        <f t="shared" si="9"/>
        <v>14</v>
      </c>
      <c r="B59" s="171" t="s">
        <v>14</v>
      </c>
      <c r="C59" s="172">
        <v>2007</v>
      </c>
      <c r="D59" s="172">
        <v>0.77100000000000002</v>
      </c>
      <c r="E59" s="156"/>
      <c r="F59" s="160">
        <f t="shared" si="8"/>
        <v>14</v>
      </c>
      <c r="G59" s="171" t="s">
        <v>17</v>
      </c>
      <c r="H59" s="172">
        <v>2012</v>
      </c>
      <c r="I59" s="182">
        <v>0.97599999999999998</v>
      </c>
      <c r="J59" s="156"/>
      <c r="K59" s="160">
        <f t="shared" si="7"/>
        <v>14</v>
      </c>
      <c r="L59" s="171" t="s">
        <v>17</v>
      </c>
      <c r="M59" s="172">
        <v>2015</v>
      </c>
      <c r="N59" s="172">
        <v>1.679</v>
      </c>
      <c r="O59" s="156"/>
      <c r="P59" s="156"/>
      <c r="Q59" s="156"/>
      <c r="R59" s="156"/>
      <c r="S59" s="156"/>
      <c r="T59" s="180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181"/>
      <c r="DS59" s="181"/>
      <c r="DT59" s="181"/>
      <c r="DU59" s="181"/>
      <c r="DV59" s="181"/>
      <c r="DW59" s="181"/>
      <c r="DX59" s="181"/>
      <c r="DY59" s="181"/>
      <c r="DZ59" s="181"/>
      <c r="EA59" s="181"/>
      <c r="EB59" s="181"/>
      <c r="EC59" s="181"/>
      <c r="ED59" s="181"/>
      <c r="EE59" s="181"/>
      <c r="EF59" s="181"/>
      <c r="EG59" s="181"/>
      <c r="EH59" s="181"/>
      <c r="EI59" s="181"/>
      <c r="EJ59" s="181"/>
      <c r="EK59" s="181"/>
      <c r="EL59" s="181"/>
      <c r="EM59" s="181"/>
      <c r="EN59" s="181"/>
      <c r="EO59" s="181"/>
      <c r="EP59" s="181"/>
      <c r="EQ59" s="181"/>
      <c r="ER59" s="181"/>
      <c r="ES59" s="181"/>
      <c r="ET59" s="181"/>
      <c r="EU59" s="181"/>
      <c r="EV59" s="181"/>
      <c r="EW59" s="181"/>
      <c r="EX59" s="181"/>
      <c r="EY59" s="181"/>
      <c r="EZ59" s="181"/>
      <c r="FA59" s="181"/>
      <c r="FB59" s="181"/>
      <c r="FC59" s="181"/>
      <c r="FD59" s="181"/>
      <c r="FE59" s="181"/>
      <c r="FF59" s="181"/>
      <c r="FG59" s="181"/>
      <c r="FH59" s="181"/>
      <c r="FI59" s="181"/>
      <c r="FJ59" s="181"/>
      <c r="FK59" s="181"/>
      <c r="FL59" s="181"/>
      <c r="FM59" s="181"/>
      <c r="FN59" s="181"/>
      <c r="FO59" s="181"/>
      <c r="FP59" s="181"/>
      <c r="FQ59" s="181"/>
      <c r="FR59" s="181"/>
      <c r="FS59" s="181"/>
      <c r="FT59" s="181"/>
      <c r="FU59" s="181"/>
      <c r="FV59" s="181"/>
      <c r="FW59" s="181"/>
      <c r="FX59" s="181"/>
      <c r="FY59" s="181"/>
      <c r="FZ59" s="181"/>
      <c r="GA59" s="181"/>
      <c r="GB59" s="181"/>
      <c r="GC59" s="181"/>
      <c r="GD59" s="181"/>
      <c r="GE59" s="181"/>
      <c r="GF59" s="181"/>
      <c r="GG59" s="181"/>
      <c r="GH59" s="181"/>
      <c r="GI59" s="181"/>
      <c r="GJ59" s="181"/>
      <c r="GK59" s="181"/>
      <c r="GL59" s="181"/>
      <c r="GM59" s="181"/>
      <c r="GN59" s="181"/>
      <c r="GO59" s="181"/>
      <c r="GP59" s="181"/>
      <c r="GQ59" s="181"/>
      <c r="GR59" s="181"/>
      <c r="GS59" s="181"/>
      <c r="GT59" s="181"/>
      <c r="GU59" s="181"/>
      <c r="GV59" s="181"/>
      <c r="GW59" s="181"/>
      <c r="GX59" s="181"/>
      <c r="GY59" s="181"/>
      <c r="GZ59" s="181"/>
      <c r="HA59" s="181"/>
      <c r="HB59" s="181"/>
      <c r="HC59" s="181"/>
      <c r="HD59" s="181"/>
      <c r="HE59" s="181"/>
      <c r="HF59" s="181"/>
      <c r="HG59" s="181"/>
      <c r="HH59" s="181"/>
      <c r="HI59" s="181"/>
      <c r="HJ59" s="181"/>
      <c r="HK59" s="181"/>
      <c r="HL59" s="181"/>
      <c r="HM59" s="181"/>
      <c r="HN59" s="181"/>
      <c r="HO59" s="181"/>
      <c r="HP59" s="181"/>
      <c r="HQ59" s="181"/>
      <c r="HR59" s="181"/>
      <c r="HS59" s="181"/>
      <c r="HT59" s="181"/>
      <c r="HU59" s="181"/>
      <c r="HV59" s="181"/>
      <c r="HW59" s="181"/>
      <c r="HX59" s="181"/>
      <c r="HY59" s="181"/>
      <c r="HZ59" s="181"/>
      <c r="IA59" s="181"/>
      <c r="IB59" s="181"/>
      <c r="IC59" s="181"/>
      <c r="ID59" s="181"/>
      <c r="IE59" s="181"/>
      <c r="IF59" s="181"/>
      <c r="IG59" s="181"/>
      <c r="IH59" s="181"/>
      <c r="II59" s="181"/>
      <c r="IJ59" s="181"/>
      <c r="IK59" s="181"/>
      <c r="IL59" s="181"/>
      <c r="IM59" s="181"/>
      <c r="IN59" s="181"/>
      <c r="IO59" s="181"/>
      <c r="IP59" s="181"/>
      <c r="IQ59" s="181"/>
      <c r="IR59" s="181"/>
      <c r="IS59" s="181"/>
      <c r="IT59" s="181"/>
      <c r="IU59" s="188"/>
    </row>
    <row r="60" spans="1:255" ht="15" customHeight="1" x14ac:dyDescent="0.15">
      <c r="A60" s="160">
        <f t="shared" si="9"/>
        <v>15</v>
      </c>
      <c r="B60" s="13" t="s">
        <v>64</v>
      </c>
      <c r="C60" s="14">
        <v>2017</v>
      </c>
      <c r="D60" s="186">
        <v>0.76100000000000001</v>
      </c>
      <c r="E60" s="156"/>
      <c r="F60" s="160">
        <f t="shared" si="8"/>
        <v>15</v>
      </c>
      <c r="G60" s="13" t="s">
        <v>64</v>
      </c>
      <c r="H60" s="160">
        <v>2017</v>
      </c>
      <c r="I60" s="186">
        <v>0.97399999999999998</v>
      </c>
      <c r="J60" s="156"/>
      <c r="K60" s="160">
        <f t="shared" si="7"/>
        <v>15</v>
      </c>
      <c r="L60" s="171" t="s">
        <v>17</v>
      </c>
      <c r="M60" s="172">
        <v>2016</v>
      </c>
      <c r="N60" s="182">
        <v>1.679</v>
      </c>
      <c r="O60" s="156"/>
      <c r="P60" s="156"/>
      <c r="Q60" s="156"/>
      <c r="R60" s="156"/>
      <c r="S60" s="156"/>
      <c r="T60" s="180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1"/>
      <c r="CY60" s="181"/>
      <c r="CZ60" s="181"/>
      <c r="DA60" s="181"/>
      <c r="DB60" s="181"/>
      <c r="DC60" s="181"/>
      <c r="DD60" s="181"/>
      <c r="DE60" s="181"/>
      <c r="DF60" s="181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1"/>
      <c r="DR60" s="181"/>
      <c r="DS60" s="181"/>
      <c r="DT60" s="181"/>
      <c r="DU60" s="181"/>
      <c r="DV60" s="181"/>
      <c r="DW60" s="181"/>
      <c r="DX60" s="181"/>
      <c r="DY60" s="181"/>
      <c r="DZ60" s="181"/>
      <c r="EA60" s="181"/>
      <c r="EB60" s="181"/>
      <c r="EC60" s="181"/>
      <c r="ED60" s="181"/>
      <c r="EE60" s="181"/>
      <c r="EF60" s="181"/>
      <c r="EG60" s="181"/>
      <c r="EH60" s="181"/>
      <c r="EI60" s="181"/>
      <c r="EJ60" s="181"/>
      <c r="EK60" s="181"/>
      <c r="EL60" s="181"/>
      <c r="EM60" s="181"/>
      <c r="EN60" s="181"/>
      <c r="EO60" s="181"/>
      <c r="EP60" s="181"/>
      <c r="EQ60" s="181"/>
      <c r="ER60" s="181"/>
      <c r="ES60" s="181"/>
      <c r="ET60" s="181"/>
      <c r="EU60" s="181"/>
      <c r="EV60" s="181"/>
      <c r="EW60" s="181"/>
      <c r="EX60" s="181"/>
      <c r="EY60" s="181"/>
      <c r="EZ60" s="181"/>
      <c r="FA60" s="181"/>
      <c r="FB60" s="181"/>
      <c r="FC60" s="181"/>
      <c r="FD60" s="181"/>
      <c r="FE60" s="181"/>
      <c r="FF60" s="181"/>
      <c r="FG60" s="181"/>
      <c r="FH60" s="181"/>
      <c r="FI60" s="181"/>
      <c r="FJ60" s="181"/>
      <c r="FK60" s="181"/>
      <c r="FL60" s="181"/>
      <c r="FM60" s="181"/>
      <c r="FN60" s="181"/>
      <c r="FO60" s="181"/>
      <c r="FP60" s="181"/>
      <c r="FQ60" s="181"/>
      <c r="FR60" s="181"/>
      <c r="FS60" s="181"/>
      <c r="FT60" s="181"/>
      <c r="FU60" s="181"/>
      <c r="FV60" s="181"/>
      <c r="FW60" s="181"/>
      <c r="FX60" s="181"/>
      <c r="FY60" s="181"/>
      <c r="FZ60" s="181"/>
      <c r="GA60" s="181"/>
      <c r="GB60" s="181"/>
      <c r="GC60" s="181"/>
      <c r="GD60" s="181"/>
      <c r="GE60" s="181"/>
      <c r="GF60" s="181"/>
      <c r="GG60" s="181"/>
      <c r="GH60" s="181"/>
      <c r="GI60" s="181"/>
      <c r="GJ60" s="181"/>
      <c r="GK60" s="181"/>
      <c r="GL60" s="181"/>
      <c r="GM60" s="181"/>
      <c r="GN60" s="181"/>
      <c r="GO60" s="181"/>
      <c r="GP60" s="181"/>
      <c r="GQ60" s="181"/>
      <c r="GR60" s="181"/>
      <c r="GS60" s="181"/>
      <c r="GT60" s="181"/>
      <c r="GU60" s="181"/>
      <c r="GV60" s="181"/>
      <c r="GW60" s="181"/>
      <c r="GX60" s="181"/>
      <c r="GY60" s="181"/>
      <c r="GZ60" s="181"/>
      <c r="HA60" s="181"/>
      <c r="HB60" s="181"/>
      <c r="HC60" s="181"/>
      <c r="HD60" s="181"/>
      <c r="HE60" s="181"/>
      <c r="HF60" s="181"/>
      <c r="HG60" s="181"/>
      <c r="HH60" s="181"/>
      <c r="HI60" s="181"/>
      <c r="HJ60" s="181"/>
      <c r="HK60" s="181"/>
      <c r="HL60" s="181"/>
      <c r="HM60" s="181"/>
      <c r="HN60" s="181"/>
      <c r="HO60" s="181"/>
      <c r="HP60" s="181"/>
      <c r="HQ60" s="181"/>
      <c r="HR60" s="181"/>
      <c r="HS60" s="181"/>
      <c r="HT60" s="181"/>
      <c r="HU60" s="181"/>
      <c r="HV60" s="181"/>
      <c r="HW60" s="181"/>
      <c r="HX60" s="181"/>
      <c r="HY60" s="181"/>
      <c r="HZ60" s="181"/>
      <c r="IA60" s="181"/>
      <c r="IB60" s="181"/>
      <c r="IC60" s="181"/>
      <c r="ID60" s="181"/>
      <c r="IE60" s="181"/>
      <c r="IF60" s="181"/>
      <c r="IG60" s="181"/>
      <c r="IH60" s="181"/>
      <c r="II60" s="181"/>
      <c r="IJ60" s="181"/>
      <c r="IK60" s="181"/>
      <c r="IL60" s="181"/>
      <c r="IM60" s="181"/>
      <c r="IN60" s="181"/>
      <c r="IO60" s="181"/>
      <c r="IP60" s="181"/>
      <c r="IQ60" s="181"/>
      <c r="IR60" s="181"/>
      <c r="IS60" s="181"/>
      <c r="IT60" s="181"/>
      <c r="IU60" s="188"/>
    </row>
    <row r="61" spans="1:255" ht="15" customHeight="1" x14ac:dyDescent="0.15">
      <c r="A61" s="160">
        <f t="shared" si="9"/>
        <v>16</v>
      </c>
      <c r="B61" s="171" t="s">
        <v>13</v>
      </c>
      <c r="C61" s="172">
        <v>2008</v>
      </c>
      <c r="D61" s="182">
        <v>0.76</v>
      </c>
      <c r="E61" s="156"/>
      <c r="F61" s="160">
        <f t="shared" si="8"/>
        <v>16</v>
      </c>
      <c r="G61" s="176" t="s">
        <v>111</v>
      </c>
      <c r="H61" s="177">
        <v>2018</v>
      </c>
      <c r="I61" s="177">
        <v>0.95899999999999996</v>
      </c>
      <c r="J61" s="156"/>
      <c r="K61" s="160">
        <f t="shared" si="7"/>
        <v>16</v>
      </c>
      <c r="L61" s="171" t="s">
        <v>17</v>
      </c>
      <c r="M61" s="172">
        <v>2008</v>
      </c>
      <c r="N61" s="182">
        <v>1.6559999999999999</v>
      </c>
      <c r="O61" s="156"/>
      <c r="P61" s="156"/>
      <c r="Q61" s="173"/>
      <c r="R61" s="174"/>
      <c r="S61" s="174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1"/>
      <c r="DF61" s="181"/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  <c r="EB61" s="181"/>
      <c r="EC61" s="181"/>
      <c r="ED61" s="181"/>
      <c r="EE61" s="181"/>
      <c r="EF61" s="181"/>
      <c r="EG61" s="181"/>
      <c r="EH61" s="181"/>
      <c r="EI61" s="181"/>
      <c r="EJ61" s="181"/>
      <c r="EK61" s="181"/>
      <c r="EL61" s="181"/>
      <c r="EM61" s="181"/>
      <c r="EN61" s="181"/>
      <c r="EO61" s="181"/>
      <c r="EP61" s="181"/>
      <c r="EQ61" s="181"/>
      <c r="ER61" s="181"/>
      <c r="ES61" s="181"/>
      <c r="ET61" s="181"/>
      <c r="EU61" s="181"/>
      <c r="EV61" s="181"/>
      <c r="EW61" s="181"/>
      <c r="EX61" s="181"/>
      <c r="EY61" s="181"/>
      <c r="EZ61" s="181"/>
      <c r="FA61" s="181"/>
      <c r="FB61" s="181"/>
      <c r="FC61" s="181"/>
      <c r="FD61" s="181"/>
      <c r="FE61" s="181"/>
      <c r="FF61" s="181"/>
      <c r="FG61" s="181"/>
      <c r="FH61" s="181"/>
      <c r="FI61" s="181"/>
      <c r="FJ61" s="181"/>
      <c r="FK61" s="181"/>
      <c r="FL61" s="181"/>
      <c r="FM61" s="181"/>
      <c r="FN61" s="181"/>
      <c r="FO61" s="181"/>
      <c r="FP61" s="181"/>
      <c r="FQ61" s="181"/>
      <c r="FR61" s="181"/>
      <c r="FS61" s="181"/>
      <c r="FT61" s="181"/>
      <c r="FU61" s="181"/>
      <c r="FV61" s="181"/>
      <c r="FW61" s="181"/>
      <c r="FX61" s="181"/>
      <c r="FY61" s="181"/>
      <c r="FZ61" s="181"/>
      <c r="GA61" s="181"/>
      <c r="GB61" s="181"/>
      <c r="GC61" s="181"/>
      <c r="GD61" s="181"/>
      <c r="GE61" s="181"/>
      <c r="GF61" s="181"/>
      <c r="GG61" s="181"/>
      <c r="GH61" s="181"/>
      <c r="GI61" s="181"/>
      <c r="GJ61" s="181"/>
      <c r="GK61" s="181"/>
      <c r="GL61" s="181"/>
      <c r="GM61" s="181"/>
      <c r="GN61" s="181"/>
      <c r="GO61" s="181"/>
      <c r="GP61" s="181"/>
      <c r="GQ61" s="181"/>
      <c r="GR61" s="181"/>
      <c r="GS61" s="181"/>
      <c r="GT61" s="181"/>
      <c r="GU61" s="181"/>
      <c r="GV61" s="181"/>
      <c r="GW61" s="181"/>
      <c r="GX61" s="181"/>
      <c r="GY61" s="181"/>
      <c r="GZ61" s="181"/>
      <c r="HA61" s="181"/>
      <c r="HB61" s="181"/>
      <c r="HC61" s="181"/>
      <c r="HD61" s="181"/>
      <c r="HE61" s="181"/>
      <c r="HF61" s="181"/>
      <c r="HG61" s="181"/>
      <c r="HH61" s="181"/>
      <c r="HI61" s="181"/>
      <c r="HJ61" s="181"/>
      <c r="HK61" s="181"/>
      <c r="HL61" s="181"/>
      <c r="HM61" s="181"/>
      <c r="HN61" s="181"/>
      <c r="HO61" s="181"/>
      <c r="HP61" s="181"/>
      <c r="HQ61" s="181"/>
      <c r="HR61" s="181"/>
      <c r="HS61" s="181"/>
      <c r="HT61" s="181"/>
      <c r="HU61" s="181"/>
      <c r="HV61" s="181"/>
      <c r="HW61" s="181"/>
      <c r="HX61" s="181"/>
      <c r="HY61" s="181"/>
      <c r="HZ61" s="181"/>
      <c r="IA61" s="181"/>
      <c r="IB61" s="181"/>
      <c r="IC61" s="181"/>
      <c r="ID61" s="181"/>
      <c r="IE61" s="181"/>
      <c r="IF61" s="181"/>
      <c r="IG61" s="181"/>
      <c r="IH61" s="181"/>
      <c r="II61" s="181"/>
      <c r="IJ61" s="181"/>
      <c r="IK61" s="181"/>
      <c r="IL61" s="181"/>
      <c r="IM61" s="181"/>
      <c r="IN61" s="181"/>
      <c r="IO61" s="181"/>
      <c r="IP61" s="181"/>
      <c r="IQ61" s="181"/>
      <c r="IR61" s="181"/>
      <c r="IS61" s="181"/>
      <c r="IT61" s="181"/>
      <c r="IU61" s="188"/>
    </row>
    <row r="62" spans="1:255" ht="15" customHeight="1" x14ac:dyDescent="0.15">
      <c r="A62" s="160">
        <f t="shared" si="9"/>
        <v>17</v>
      </c>
      <c r="B62" s="171" t="s">
        <v>38</v>
      </c>
      <c r="C62" s="172">
        <v>2015</v>
      </c>
      <c r="D62" s="172">
        <v>0.75900000000000001</v>
      </c>
      <c r="E62" s="156"/>
      <c r="F62" s="160">
        <f t="shared" si="8"/>
        <v>17</v>
      </c>
      <c r="G62" s="171" t="s">
        <v>17</v>
      </c>
      <c r="H62" s="172">
        <v>2016</v>
      </c>
      <c r="I62" s="182">
        <v>0.94399999999999995</v>
      </c>
      <c r="J62" s="156"/>
      <c r="K62" s="160">
        <f t="shared" si="7"/>
        <v>17</v>
      </c>
      <c r="L62" s="13" t="s">
        <v>82</v>
      </c>
      <c r="M62" s="160">
        <v>2017</v>
      </c>
      <c r="N62" s="160">
        <v>1.619</v>
      </c>
      <c r="O62" s="156"/>
      <c r="P62" s="156"/>
      <c r="Q62" s="156"/>
      <c r="R62" s="156"/>
      <c r="S62" s="156"/>
      <c r="T62" s="180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181"/>
      <c r="DG62" s="181"/>
      <c r="DH62" s="181"/>
      <c r="DI62" s="181"/>
      <c r="DJ62" s="181"/>
      <c r="DK62" s="181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/>
      <c r="DY62" s="181"/>
      <c r="DZ62" s="181"/>
      <c r="EA62" s="181"/>
      <c r="EB62" s="181"/>
      <c r="EC62" s="181"/>
      <c r="ED62" s="181"/>
      <c r="EE62" s="181"/>
      <c r="EF62" s="181"/>
      <c r="EG62" s="181"/>
      <c r="EH62" s="181"/>
      <c r="EI62" s="181"/>
      <c r="EJ62" s="181"/>
      <c r="EK62" s="181"/>
      <c r="EL62" s="181"/>
      <c r="EM62" s="181"/>
      <c r="EN62" s="181"/>
      <c r="EO62" s="181"/>
      <c r="EP62" s="181"/>
      <c r="EQ62" s="181"/>
      <c r="ER62" s="181"/>
      <c r="ES62" s="181"/>
      <c r="ET62" s="181"/>
      <c r="EU62" s="181"/>
      <c r="EV62" s="181"/>
      <c r="EW62" s="181"/>
      <c r="EX62" s="181"/>
      <c r="EY62" s="181"/>
      <c r="EZ62" s="181"/>
      <c r="FA62" s="181"/>
      <c r="FB62" s="181"/>
      <c r="FC62" s="181"/>
      <c r="FD62" s="181"/>
      <c r="FE62" s="181"/>
      <c r="FF62" s="181"/>
      <c r="FG62" s="181"/>
      <c r="FH62" s="181"/>
      <c r="FI62" s="181"/>
      <c r="FJ62" s="181"/>
      <c r="FK62" s="181"/>
      <c r="FL62" s="181"/>
      <c r="FM62" s="181"/>
      <c r="FN62" s="181"/>
      <c r="FO62" s="181"/>
      <c r="FP62" s="181"/>
      <c r="FQ62" s="181"/>
      <c r="FR62" s="181"/>
      <c r="FS62" s="181"/>
      <c r="FT62" s="181"/>
      <c r="FU62" s="181"/>
      <c r="FV62" s="181"/>
      <c r="FW62" s="181"/>
      <c r="FX62" s="181"/>
      <c r="FY62" s="181"/>
      <c r="FZ62" s="181"/>
      <c r="GA62" s="181"/>
      <c r="GB62" s="181"/>
      <c r="GC62" s="181"/>
      <c r="GD62" s="181"/>
      <c r="GE62" s="181"/>
      <c r="GF62" s="181"/>
      <c r="GG62" s="181"/>
      <c r="GH62" s="181"/>
      <c r="GI62" s="181"/>
      <c r="GJ62" s="181"/>
      <c r="GK62" s="181"/>
      <c r="GL62" s="181"/>
      <c r="GM62" s="181"/>
      <c r="GN62" s="181"/>
      <c r="GO62" s="181"/>
      <c r="GP62" s="181"/>
      <c r="GQ62" s="181"/>
      <c r="GR62" s="181"/>
      <c r="GS62" s="181"/>
      <c r="GT62" s="181"/>
      <c r="GU62" s="181"/>
      <c r="GV62" s="181"/>
      <c r="GW62" s="181"/>
      <c r="GX62" s="181"/>
      <c r="GY62" s="181"/>
      <c r="GZ62" s="181"/>
      <c r="HA62" s="181"/>
      <c r="HB62" s="181"/>
      <c r="HC62" s="181"/>
      <c r="HD62" s="181"/>
      <c r="HE62" s="181"/>
      <c r="HF62" s="181"/>
      <c r="HG62" s="181"/>
      <c r="HH62" s="181"/>
      <c r="HI62" s="181"/>
      <c r="HJ62" s="181"/>
      <c r="HK62" s="181"/>
      <c r="HL62" s="181"/>
      <c r="HM62" s="181"/>
      <c r="HN62" s="181"/>
      <c r="HO62" s="181"/>
      <c r="HP62" s="181"/>
      <c r="HQ62" s="181"/>
      <c r="HR62" s="181"/>
      <c r="HS62" s="181"/>
      <c r="HT62" s="181"/>
      <c r="HU62" s="181"/>
      <c r="HV62" s="181"/>
      <c r="HW62" s="181"/>
      <c r="HX62" s="181"/>
      <c r="HY62" s="181"/>
      <c r="HZ62" s="181"/>
      <c r="IA62" s="181"/>
      <c r="IB62" s="181"/>
      <c r="IC62" s="181"/>
      <c r="ID62" s="181"/>
      <c r="IE62" s="181"/>
      <c r="IF62" s="181"/>
      <c r="IG62" s="181"/>
      <c r="IH62" s="181"/>
      <c r="II62" s="181"/>
      <c r="IJ62" s="181"/>
      <c r="IK62" s="181"/>
      <c r="IL62" s="181"/>
      <c r="IM62" s="181"/>
      <c r="IN62" s="181"/>
      <c r="IO62" s="181"/>
      <c r="IP62" s="181"/>
      <c r="IQ62" s="181"/>
      <c r="IR62" s="181"/>
      <c r="IS62" s="181"/>
      <c r="IT62" s="181"/>
      <c r="IU62" s="188"/>
    </row>
    <row r="63" spans="1:255" ht="15" customHeight="1" x14ac:dyDescent="0.15">
      <c r="A63" s="160">
        <f t="shared" si="9"/>
        <v>18</v>
      </c>
      <c r="B63" s="176" t="s">
        <v>83</v>
      </c>
      <c r="C63" s="177">
        <v>2018</v>
      </c>
      <c r="D63" s="177">
        <v>0.754</v>
      </c>
      <c r="E63" s="156"/>
      <c r="F63" s="160">
        <f t="shared" si="8"/>
        <v>18</v>
      </c>
      <c r="G63" s="13" t="s">
        <v>108</v>
      </c>
      <c r="H63" s="160">
        <v>2017</v>
      </c>
      <c r="I63" s="186">
        <v>0.92500000000000004</v>
      </c>
      <c r="J63" s="156"/>
      <c r="K63" s="160">
        <f t="shared" si="7"/>
        <v>18</v>
      </c>
      <c r="L63" s="176" t="s">
        <v>38</v>
      </c>
      <c r="M63" s="177">
        <v>2018</v>
      </c>
      <c r="N63" s="177">
        <v>1.6140000000000001</v>
      </c>
      <c r="O63" s="156"/>
      <c r="P63" s="156"/>
      <c r="Q63" s="156"/>
      <c r="R63" s="156"/>
      <c r="S63" s="156"/>
      <c r="T63" s="180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  <c r="IO63" s="181"/>
      <c r="IP63" s="181"/>
      <c r="IQ63" s="181"/>
      <c r="IR63" s="181"/>
      <c r="IS63" s="181"/>
      <c r="IT63" s="181"/>
      <c r="IU63" s="188"/>
    </row>
    <row r="64" spans="1:255" ht="15" customHeight="1" x14ac:dyDescent="0.15">
      <c r="A64" s="160">
        <f t="shared" si="9"/>
        <v>19</v>
      </c>
      <c r="B64" s="13" t="s">
        <v>99</v>
      </c>
      <c r="C64" s="14">
        <v>2017</v>
      </c>
      <c r="D64" s="186">
        <v>0.754</v>
      </c>
      <c r="E64" s="156"/>
      <c r="F64" s="160">
        <f t="shared" si="8"/>
        <v>19</v>
      </c>
      <c r="G64" s="176" t="s">
        <v>38</v>
      </c>
      <c r="H64" s="177">
        <v>2018</v>
      </c>
      <c r="I64" s="177">
        <v>0.91400000000000003</v>
      </c>
      <c r="J64" s="156"/>
      <c r="K64" s="160">
        <f t="shared" si="7"/>
        <v>19</v>
      </c>
      <c r="L64" s="171" t="s">
        <v>13</v>
      </c>
      <c r="M64" s="172">
        <v>2011</v>
      </c>
      <c r="N64" s="182">
        <v>1.607</v>
      </c>
      <c r="O64" s="156"/>
      <c r="P64" s="156"/>
      <c r="Q64" s="156"/>
      <c r="R64" s="156"/>
      <c r="S64" s="156"/>
      <c r="T64" s="180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  <c r="IO64" s="181"/>
      <c r="IP64" s="181"/>
      <c r="IQ64" s="181"/>
      <c r="IR64" s="181"/>
      <c r="IS64" s="181"/>
      <c r="IT64" s="181"/>
      <c r="IU64" s="188"/>
    </row>
    <row r="65" spans="1:255" ht="15" customHeight="1" x14ac:dyDescent="0.15">
      <c r="A65" s="160">
        <f t="shared" si="9"/>
        <v>20</v>
      </c>
      <c r="B65" s="13" t="s">
        <v>17</v>
      </c>
      <c r="C65" s="14">
        <v>2017</v>
      </c>
      <c r="D65" s="186">
        <v>0.753</v>
      </c>
      <c r="E65" s="156"/>
      <c r="F65" s="160">
        <f t="shared" si="8"/>
        <v>20</v>
      </c>
      <c r="G65" s="171" t="s">
        <v>17</v>
      </c>
      <c r="H65" s="172">
        <v>2009</v>
      </c>
      <c r="I65" s="182">
        <v>0.88300000000000001</v>
      </c>
      <c r="J65" s="156"/>
      <c r="K65" s="160">
        <f t="shared" si="7"/>
        <v>20</v>
      </c>
      <c r="L65" s="13" t="s">
        <v>21</v>
      </c>
      <c r="M65" s="160">
        <v>2017</v>
      </c>
      <c r="N65" s="186">
        <v>1.6</v>
      </c>
      <c r="O65" s="156"/>
      <c r="P65" s="156"/>
      <c r="Q65" s="156"/>
      <c r="R65" s="156"/>
      <c r="S65" s="156"/>
      <c r="T65" s="180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  <c r="IO65" s="181"/>
      <c r="IP65" s="181"/>
      <c r="IQ65" s="181"/>
      <c r="IR65" s="181"/>
      <c r="IS65" s="181"/>
      <c r="IT65" s="181"/>
      <c r="IU65" s="188"/>
    </row>
    <row r="66" spans="1:255" ht="15" customHeight="1" x14ac:dyDescent="0.15">
      <c r="A66" s="156"/>
      <c r="B66" s="173"/>
      <c r="C66" s="174"/>
      <c r="D66" s="175"/>
      <c r="E66" s="156"/>
      <c r="F66" s="156"/>
      <c r="G66" s="173"/>
      <c r="H66" s="174"/>
      <c r="I66" s="175"/>
      <c r="J66" s="156"/>
      <c r="K66" s="156"/>
      <c r="L66" s="173"/>
      <c r="M66" s="174"/>
      <c r="N66" s="175"/>
      <c r="O66" s="156"/>
      <c r="P66" s="156"/>
      <c r="Q66" s="156"/>
      <c r="R66" s="156"/>
      <c r="S66" s="156"/>
      <c r="T66" s="183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184"/>
      <c r="DJ66" s="184"/>
      <c r="DK66" s="184"/>
      <c r="DL66" s="184"/>
      <c r="DM66" s="184"/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184"/>
      <c r="DY66" s="184"/>
      <c r="DZ66" s="184"/>
      <c r="EA66" s="184"/>
      <c r="EB66" s="184"/>
      <c r="EC66" s="184"/>
      <c r="ED66" s="184"/>
      <c r="EE66" s="184"/>
      <c r="EF66" s="184"/>
      <c r="EG66" s="184"/>
      <c r="EH66" s="184"/>
      <c r="EI66" s="184"/>
      <c r="EJ66" s="184"/>
      <c r="EK66" s="184"/>
      <c r="EL66" s="184"/>
      <c r="EM66" s="184"/>
      <c r="EN66" s="184"/>
      <c r="EO66" s="184"/>
      <c r="EP66" s="184"/>
      <c r="EQ66" s="184"/>
      <c r="ER66" s="184"/>
      <c r="ES66" s="184"/>
      <c r="ET66" s="184"/>
      <c r="EU66" s="184"/>
      <c r="EV66" s="184"/>
      <c r="EW66" s="184"/>
      <c r="EX66" s="184"/>
      <c r="EY66" s="184"/>
      <c r="EZ66" s="184"/>
      <c r="FA66" s="184"/>
      <c r="FB66" s="184"/>
      <c r="FC66" s="184"/>
      <c r="FD66" s="184"/>
      <c r="FE66" s="184"/>
      <c r="FF66" s="184"/>
      <c r="FG66" s="184"/>
      <c r="FH66" s="184"/>
      <c r="FI66" s="184"/>
      <c r="FJ66" s="184"/>
      <c r="FK66" s="184"/>
      <c r="FL66" s="184"/>
      <c r="FM66" s="184"/>
      <c r="FN66" s="184"/>
      <c r="FO66" s="184"/>
      <c r="FP66" s="184"/>
      <c r="FQ66" s="184"/>
      <c r="FR66" s="184"/>
      <c r="FS66" s="184"/>
      <c r="FT66" s="184"/>
      <c r="FU66" s="184"/>
      <c r="FV66" s="184"/>
      <c r="FW66" s="184"/>
      <c r="FX66" s="184"/>
      <c r="FY66" s="184"/>
      <c r="FZ66" s="184"/>
      <c r="GA66" s="184"/>
      <c r="GB66" s="184"/>
      <c r="GC66" s="184"/>
      <c r="GD66" s="184"/>
      <c r="GE66" s="184"/>
      <c r="GF66" s="184"/>
      <c r="GG66" s="184"/>
      <c r="GH66" s="184"/>
      <c r="GI66" s="184"/>
      <c r="GJ66" s="184"/>
      <c r="GK66" s="184"/>
      <c r="GL66" s="184"/>
      <c r="GM66" s="184"/>
      <c r="GN66" s="184"/>
      <c r="GO66" s="184"/>
      <c r="GP66" s="184"/>
      <c r="GQ66" s="184"/>
      <c r="GR66" s="184"/>
      <c r="GS66" s="184"/>
      <c r="GT66" s="184"/>
      <c r="GU66" s="184"/>
      <c r="GV66" s="184"/>
      <c r="GW66" s="184"/>
      <c r="GX66" s="184"/>
      <c r="GY66" s="184"/>
      <c r="GZ66" s="184"/>
      <c r="HA66" s="184"/>
      <c r="HB66" s="184"/>
      <c r="HC66" s="184"/>
      <c r="HD66" s="184"/>
      <c r="HE66" s="184"/>
      <c r="HF66" s="184"/>
      <c r="HG66" s="184"/>
      <c r="HH66" s="184"/>
      <c r="HI66" s="184"/>
      <c r="HJ66" s="184"/>
      <c r="HK66" s="184"/>
      <c r="HL66" s="184"/>
      <c r="HM66" s="184"/>
      <c r="HN66" s="184"/>
      <c r="HO66" s="184"/>
      <c r="HP66" s="184"/>
      <c r="HQ66" s="184"/>
      <c r="HR66" s="184"/>
      <c r="HS66" s="184"/>
      <c r="HT66" s="184"/>
      <c r="HU66" s="184"/>
      <c r="HV66" s="184"/>
      <c r="HW66" s="184"/>
      <c r="HX66" s="184"/>
      <c r="HY66" s="184"/>
      <c r="HZ66" s="184"/>
      <c r="IA66" s="184"/>
      <c r="IB66" s="184"/>
      <c r="IC66" s="184"/>
      <c r="ID66" s="184"/>
      <c r="IE66" s="184"/>
      <c r="IF66" s="184"/>
      <c r="IG66" s="184"/>
      <c r="IH66" s="184"/>
      <c r="II66" s="184"/>
      <c r="IJ66" s="184"/>
      <c r="IK66" s="184"/>
      <c r="IL66" s="184"/>
      <c r="IM66" s="184"/>
      <c r="IN66" s="184"/>
      <c r="IO66" s="184"/>
      <c r="IP66" s="184"/>
      <c r="IQ66" s="184"/>
      <c r="IR66" s="184"/>
      <c r="IS66" s="184"/>
      <c r="IT66" s="184"/>
      <c r="IU66" s="192"/>
    </row>
  </sheetData>
  <mergeCells count="11">
    <mergeCell ref="A1:D1"/>
    <mergeCell ref="A45:D45"/>
    <mergeCell ref="A23:D23"/>
    <mergeCell ref="P23:S23"/>
    <mergeCell ref="P1:S1"/>
    <mergeCell ref="K45:N45"/>
    <mergeCell ref="K1:N1"/>
    <mergeCell ref="K23:N23"/>
    <mergeCell ref="F1:I1"/>
    <mergeCell ref="F45:I45"/>
    <mergeCell ref="F23:I23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V56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2.83203125" style="115" customWidth="1"/>
    <col min="2" max="2" width="12.6640625" style="115" customWidth="1"/>
    <col min="3" max="3" width="18.1640625" style="115" customWidth="1"/>
    <col min="4" max="4" width="12.6640625" style="115" customWidth="1"/>
    <col min="5" max="5" width="7" style="115" customWidth="1"/>
    <col min="6" max="6" width="6.5" style="115" customWidth="1"/>
    <col min="7" max="7" width="6.83203125" style="115" customWidth="1"/>
    <col min="8" max="8" width="6" style="115" customWidth="1"/>
    <col min="9" max="9" width="5.1640625" style="115" customWidth="1"/>
    <col min="10" max="10" width="7.1640625" style="115" customWidth="1"/>
    <col min="11" max="11" width="5.83203125" style="115" customWidth="1"/>
    <col min="12" max="12" width="7.6640625" style="115" customWidth="1"/>
    <col min="13" max="13" width="8.83203125" style="115" customWidth="1"/>
    <col min="14" max="14" width="8.1640625" style="115" customWidth="1"/>
    <col min="15" max="256" width="16.33203125" style="115" customWidth="1"/>
  </cols>
  <sheetData>
    <row r="1" spans="1:14" ht="16" customHeight="1" x14ac:dyDescent="0.15">
      <c r="A1" s="193" t="s">
        <v>198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4.5" customHeight="1" x14ac:dyDescent="0.15">
      <c r="A2" s="116" t="s">
        <v>1</v>
      </c>
      <c r="B2" s="117" t="s">
        <v>106</v>
      </c>
      <c r="C2" s="118" t="s">
        <v>200</v>
      </c>
      <c r="D2" s="117" t="s">
        <v>2</v>
      </c>
      <c r="E2" s="117" t="s">
        <v>3</v>
      </c>
      <c r="F2" s="117" t="s">
        <v>4</v>
      </c>
      <c r="G2" s="117" t="s">
        <v>5</v>
      </c>
      <c r="H2" s="117" t="s">
        <v>6</v>
      </c>
      <c r="I2" s="117" t="s">
        <v>7</v>
      </c>
      <c r="J2" s="117" t="s">
        <v>8</v>
      </c>
      <c r="K2" s="117" t="s">
        <v>9</v>
      </c>
      <c r="L2" s="117" t="s">
        <v>10</v>
      </c>
      <c r="M2" s="117" t="s">
        <v>11</v>
      </c>
      <c r="N2" s="117" t="s">
        <v>12</v>
      </c>
    </row>
    <row r="3" spans="1:14" ht="14.5" customHeight="1" x14ac:dyDescent="0.15">
      <c r="A3" s="119"/>
      <c r="B3" s="120"/>
      <c r="C3" s="121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4.5" customHeight="1" x14ac:dyDescent="0.15">
      <c r="A4" s="122" t="s">
        <v>30</v>
      </c>
      <c r="B4" s="123">
        <v>2007</v>
      </c>
      <c r="C4" s="124" t="s">
        <v>201</v>
      </c>
      <c r="D4" s="123">
        <v>45</v>
      </c>
      <c r="E4" s="123">
        <v>24</v>
      </c>
      <c r="F4" s="125">
        <f>E4/D4</f>
        <v>0.53333333333333333</v>
      </c>
      <c r="G4" s="123">
        <v>22</v>
      </c>
      <c r="H4" s="123">
        <v>2</v>
      </c>
      <c r="I4" s="123">
        <v>0</v>
      </c>
      <c r="J4" s="123">
        <v>0</v>
      </c>
      <c r="K4" s="123">
        <v>9</v>
      </c>
      <c r="L4" s="123">
        <v>15</v>
      </c>
      <c r="M4" s="125">
        <f>(H4*1.33+I4*1.67+J4*2)/E4</f>
        <v>0.11083333333333334</v>
      </c>
      <c r="N4" s="123">
        <f>M4+F4</f>
        <v>0.64416666666666667</v>
      </c>
    </row>
    <row r="5" spans="1:14" ht="14.5" customHeight="1" x14ac:dyDescent="0.15">
      <c r="A5" s="116" t="s">
        <v>202</v>
      </c>
      <c r="B5" s="126"/>
      <c r="C5" s="127"/>
      <c r="D5" s="128">
        <f>D4</f>
        <v>45</v>
      </c>
      <c r="E5" s="128">
        <f>E4</f>
        <v>24</v>
      </c>
      <c r="F5" s="129">
        <f>E5/D5</f>
        <v>0.53333333333333333</v>
      </c>
      <c r="G5" s="128">
        <f t="shared" ref="G5:L5" si="0">G4</f>
        <v>22</v>
      </c>
      <c r="H5" s="128">
        <f t="shared" si="0"/>
        <v>2</v>
      </c>
      <c r="I5" s="128">
        <f t="shared" si="0"/>
        <v>0</v>
      </c>
      <c r="J5" s="128">
        <f t="shared" si="0"/>
        <v>0</v>
      </c>
      <c r="K5" s="128">
        <f t="shared" si="0"/>
        <v>9</v>
      </c>
      <c r="L5" s="128">
        <f t="shared" si="0"/>
        <v>15</v>
      </c>
      <c r="M5" s="129">
        <f>(H5*1.33+I5*1.67+J5*2)/E5</f>
        <v>0.11083333333333334</v>
      </c>
      <c r="N5" s="128">
        <f>M5+F5</f>
        <v>0.64416666666666667</v>
      </c>
    </row>
    <row r="6" spans="1:14" ht="14.5" customHeight="1" x14ac:dyDescent="0.15">
      <c r="A6" s="119"/>
      <c r="B6" s="120"/>
      <c r="C6" s="121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14.5" customHeight="1" x14ac:dyDescent="0.15">
      <c r="A7" s="122" t="s">
        <v>13</v>
      </c>
      <c r="B7" s="123">
        <v>2007</v>
      </c>
      <c r="C7" s="124" t="s">
        <v>201</v>
      </c>
      <c r="D7" s="123">
        <v>59</v>
      </c>
      <c r="E7" s="123">
        <v>44</v>
      </c>
      <c r="F7" s="125">
        <f t="shared" ref="F7:F12" si="1">E7/D7</f>
        <v>0.74576271186440679</v>
      </c>
      <c r="G7" s="123">
        <v>13</v>
      </c>
      <c r="H7" s="123">
        <v>11</v>
      </c>
      <c r="I7" s="123">
        <v>7</v>
      </c>
      <c r="J7" s="123">
        <v>13</v>
      </c>
      <c r="K7" s="123">
        <v>54</v>
      </c>
      <c r="L7" s="123">
        <v>36</v>
      </c>
      <c r="M7" s="125">
        <f t="shared" ref="M7:M12" si="2">(H7*1.33+I7*1.67+J7*2)/E7</f>
        <v>1.1890909090909092</v>
      </c>
      <c r="N7" s="123">
        <f t="shared" ref="N7:N12" si="3">M7+F7</f>
        <v>1.934853620955316</v>
      </c>
    </row>
    <row r="8" spans="1:14" ht="14.5" customHeight="1" x14ac:dyDescent="0.15">
      <c r="A8" s="130" t="s">
        <v>13</v>
      </c>
      <c r="B8" s="123">
        <v>2008</v>
      </c>
      <c r="C8" s="124" t="s">
        <v>203</v>
      </c>
      <c r="D8" s="123">
        <v>25</v>
      </c>
      <c r="E8" s="123">
        <v>19</v>
      </c>
      <c r="F8" s="125">
        <f t="shared" si="1"/>
        <v>0.76</v>
      </c>
      <c r="G8" s="123">
        <v>1</v>
      </c>
      <c r="H8" s="123">
        <v>6</v>
      </c>
      <c r="I8" s="123">
        <v>2</v>
      </c>
      <c r="J8" s="123">
        <v>10</v>
      </c>
      <c r="K8" s="123">
        <v>20</v>
      </c>
      <c r="L8" s="123">
        <v>14</v>
      </c>
      <c r="M8" s="125">
        <f t="shared" si="2"/>
        <v>1.648421052631579</v>
      </c>
      <c r="N8" s="123">
        <f t="shared" si="3"/>
        <v>2.4084210526315788</v>
      </c>
    </row>
    <row r="9" spans="1:14" ht="14.5" customHeight="1" x14ac:dyDescent="0.15">
      <c r="A9" s="130" t="s">
        <v>13</v>
      </c>
      <c r="B9" s="123">
        <v>2009</v>
      </c>
      <c r="C9" s="124" t="s">
        <v>204</v>
      </c>
      <c r="D9" s="123">
        <v>31</v>
      </c>
      <c r="E9" s="123">
        <v>24</v>
      </c>
      <c r="F9" s="125">
        <f t="shared" si="1"/>
        <v>0.77419354838709675</v>
      </c>
      <c r="G9" s="123">
        <v>9</v>
      </c>
      <c r="H9" s="123">
        <v>5</v>
      </c>
      <c r="I9" s="123">
        <v>3</v>
      </c>
      <c r="J9" s="123">
        <v>6</v>
      </c>
      <c r="K9" s="123">
        <v>22</v>
      </c>
      <c r="L9" s="123">
        <v>16</v>
      </c>
      <c r="M9" s="125">
        <f t="shared" si="2"/>
        <v>0.98583333333333334</v>
      </c>
      <c r="N9" s="123">
        <f t="shared" si="3"/>
        <v>1.7600268817204301</v>
      </c>
    </row>
    <row r="10" spans="1:14" ht="14.5" customHeight="1" x14ac:dyDescent="0.15">
      <c r="A10" s="130" t="s">
        <v>13</v>
      </c>
      <c r="B10" s="123">
        <v>2010</v>
      </c>
      <c r="C10" s="124" t="s">
        <v>201</v>
      </c>
      <c r="D10" s="123">
        <v>6</v>
      </c>
      <c r="E10" s="123">
        <v>3</v>
      </c>
      <c r="F10" s="125">
        <f t="shared" si="1"/>
        <v>0.5</v>
      </c>
      <c r="G10" s="123">
        <v>2</v>
      </c>
      <c r="H10" s="123">
        <v>1</v>
      </c>
      <c r="I10" s="123">
        <v>0</v>
      </c>
      <c r="J10" s="123">
        <v>0</v>
      </c>
      <c r="K10" s="123">
        <v>0</v>
      </c>
      <c r="L10" s="123">
        <v>2</v>
      </c>
      <c r="M10" s="125">
        <f t="shared" si="2"/>
        <v>0.44333333333333336</v>
      </c>
      <c r="N10" s="123">
        <f t="shared" si="3"/>
        <v>0.94333333333333336</v>
      </c>
    </row>
    <row r="11" spans="1:14" ht="14.5" customHeight="1" x14ac:dyDescent="0.15">
      <c r="A11" s="130" t="s">
        <v>13</v>
      </c>
      <c r="B11" s="123">
        <v>2011</v>
      </c>
      <c r="C11" s="124" t="s">
        <v>201</v>
      </c>
      <c r="D11" s="123">
        <v>27</v>
      </c>
      <c r="E11" s="123">
        <v>20</v>
      </c>
      <c r="F11" s="125">
        <f t="shared" si="1"/>
        <v>0.7407407407407407</v>
      </c>
      <c r="G11" s="123">
        <v>9</v>
      </c>
      <c r="H11" s="123">
        <v>3</v>
      </c>
      <c r="I11" s="123">
        <v>2</v>
      </c>
      <c r="J11" s="123">
        <v>5</v>
      </c>
      <c r="K11" s="123">
        <v>19</v>
      </c>
      <c r="L11" s="123">
        <v>13</v>
      </c>
      <c r="M11" s="125">
        <f t="shared" si="2"/>
        <v>0.86649999999999994</v>
      </c>
      <c r="N11" s="123">
        <f t="shared" si="3"/>
        <v>1.6072407407407407</v>
      </c>
    </row>
    <row r="12" spans="1:14" ht="14.5" customHeight="1" x14ac:dyDescent="0.15">
      <c r="A12" s="116" t="s">
        <v>202</v>
      </c>
      <c r="B12" s="126"/>
      <c r="C12" s="127"/>
      <c r="D12" s="128">
        <f>SUM(D7:D11)</f>
        <v>148</v>
      </c>
      <c r="E12" s="128">
        <f>SUM(E7:E11)</f>
        <v>110</v>
      </c>
      <c r="F12" s="129">
        <f t="shared" si="1"/>
        <v>0.7432432432432432</v>
      </c>
      <c r="G12" s="128">
        <f t="shared" ref="G12:L12" si="4">SUM(G7:G11)</f>
        <v>34</v>
      </c>
      <c r="H12" s="128">
        <f t="shared" si="4"/>
        <v>26</v>
      </c>
      <c r="I12" s="128">
        <f t="shared" si="4"/>
        <v>14</v>
      </c>
      <c r="J12" s="128">
        <f t="shared" si="4"/>
        <v>34</v>
      </c>
      <c r="K12" s="128">
        <f t="shared" si="4"/>
        <v>115</v>
      </c>
      <c r="L12" s="128">
        <f t="shared" si="4"/>
        <v>81</v>
      </c>
      <c r="M12" s="129">
        <f t="shared" si="2"/>
        <v>1.1450909090909089</v>
      </c>
      <c r="N12" s="128">
        <f t="shared" si="3"/>
        <v>1.8883341523341521</v>
      </c>
    </row>
    <row r="13" spans="1:14" ht="14.5" customHeight="1" x14ac:dyDescent="0.15">
      <c r="A13" s="119"/>
      <c r="B13" s="120"/>
      <c r="C13" s="121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4.5" customHeight="1" x14ac:dyDescent="0.15">
      <c r="A14" s="130" t="s">
        <v>124</v>
      </c>
      <c r="B14" s="123">
        <v>2017</v>
      </c>
      <c r="C14" s="124" t="s">
        <v>205</v>
      </c>
      <c r="D14" s="123">
        <f>'2017 Field of Dreamers - 2017 -'!C33</f>
        <v>64</v>
      </c>
      <c r="E14" s="123">
        <f>'2017 Field of Dreamers - 2017 -'!D33</f>
        <v>35</v>
      </c>
      <c r="F14" s="123">
        <f>'2017 Field of Dreamers - 2017 -'!E33</f>
        <v>0.546875</v>
      </c>
      <c r="G14" s="123">
        <f>'2017 Field of Dreamers - 2017 -'!F33</f>
        <v>34</v>
      </c>
      <c r="H14" s="123">
        <f>'2017 Field of Dreamers - 2017 -'!G33</f>
        <v>1</v>
      </c>
      <c r="I14" s="123">
        <f>'2017 Field of Dreamers - 2017 -'!H33</f>
        <v>0</v>
      </c>
      <c r="J14" s="123">
        <f>'2017 Field of Dreamers - 2017 -'!I33</f>
        <v>0</v>
      </c>
      <c r="K14" s="123">
        <f>'2017 Field of Dreamers - 2017 -'!J33</f>
        <v>7</v>
      </c>
      <c r="L14" s="123">
        <f>'2017 Field of Dreamers - 2017 -'!K33</f>
        <v>24</v>
      </c>
      <c r="M14" s="123">
        <f>'2017 Field of Dreamers - 2017 -'!L33</f>
        <v>0</v>
      </c>
      <c r="N14" s="123">
        <f>'2017 Field of Dreamers - 2017 -'!M33</f>
        <v>0.546875</v>
      </c>
    </row>
    <row r="15" spans="1:14" ht="14.5" customHeight="1" x14ac:dyDescent="0.15">
      <c r="A15" s="130" t="s">
        <v>124</v>
      </c>
      <c r="B15" s="123">
        <f>'All Seasons - All Seasons'!B10</f>
        <v>2018</v>
      </c>
      <c r="C15" s="124" t="s">
        <v>206</v>
      </c>
      <c r="D15" s="123">
        <f>'All Seasons - All Seasons'!C10</f>
        <v>45</v>
      </c>
      <c r="E15" s="123">
        <f>'All Seasons - All Seasons'!D10</f>
        <v>34</v>
      </c>
      <c r="F15" s="123">
        <f>'All Seasons - All Seasons'!E10</f>
        <v>0.75555555555555554</v>
      </c>
      <c r="G15" s="131">
        <f>'All Seasons - All Seasons'!F10</f>
        <v>33</v>
      </c>
      <c r="H15" s="131">
        <f>'All Seasons - All Seasons'!G10</f>
        <v>0</v>
      </c>
      <c r="I15" s="131">
        <f>'All Seasons - All Seasons'!H10</f>
        <v>0</v>
      </c>
      <c r="J15" s="131">
        <f>'All Seasons - All Seasons'!I10</f>
        <v>1</v>
      </c>
      <c r="K15" s="131">
        <f>'All Seasons - All Seasons'!J10</f>
        <v>18</v>
      </c>
      <c r="L15" s="131">
        <f>'All Seasons - All Seasons'!K10</f>
        <v>20</v>
      </c>
      <c r="M15" s="123">
        <f>'All Seasons - All Seasons'!L10</f>
        <v>5.8823529411764705E-2</v>
      </c>
      <c r="N15" s="123">
        <f>'All Seasons - All Seasons'!M10</f>
        <v>0.81437908496732025</v>
      </c>
    </row>
    <row r="16" spans="1:14" ht="14.5" customHeight="1" x14ac:dyDescent="0.15">
      <c r="A16" s="116" t="s">
        <v>202</v>
      </c>
      <c r="B16" s="126"/>
      <c r="C16" s="127"/>
      <c r="D16" s="128">
        <f>SUM(D14:D15)</f>
        <v>109</v>
      </c>
      <c r="E16" s="128">
        <f>SUM(E14:E15)</f>
        <v>69</v>
      </c>
      <c r="F16" s="129">
        <f>E16/D16</f>
        <v>0.6330275229357798</v>
      </c>
      <c r="G16" s="128">
        <f t="shared" ref="G16:L16" si="5">SUM(G14:G15)</f>
        <v>67</v>
      </c>
      <c r="H16" s="128">
        <f t="shared" si="5"/>
        <v>1</v>
      </c>
      <c r="I16" s="128">
        <f t="shared" si="5"/>
        <v>0</v>
      </c>
      <c r="J16" s="128">
        <f t="shared" si="5"/>
        <v>1</v>
      </c>
      <c r="K16" s="128">
        <f t="shared" si="5"/>
        <v>25</v>
      </c>
      <c r="L16" s="128">
        <f t="shared" si="5"/>
        <v>44</v>
      </c>
      <c r="M16" s="129">
        <f>(H16*1.33+I16*1.67+J16*2)/E16</f>
        <v>4.8260869565217392E-2</v>
      </c>
      <c r="N16" s="128">
        <f>M16+F16</f>
        <v>0.68128839250099715</v>
      </c>
    </row>
    <row r="17" spans="1:14" ht="14.5" customHeight="1" x14ac:dyDescent="0.15">
      <c r="A17" s="119"/>
      <c r="B17" s="120"/>
      <c r="C17" s="121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14.5" customHeight="1" x14ac:dyDescent="0.15">
      <c r="A18" s="130" t="s">
        <v>101</v>
      </c>
      <c r="B18" s="123">
        <v>2016</v>
      </c>
      <c r="C18" s="124" t="s">
        <v>207</v>
      </c>
      <c r="D18" s="123">
        <v>4</v>
      </c>
      <c r="E18" s="123">
        <v>2</v>
      </c>
      <c r="F18" s="125">
        <f>E18/D18</f>
        <v>0.5</v>
      </c>
      <c r="G18" s="131">
        <v>2</v>
      </c>
      <c r="H18" s="123">
        <v>0</v>
      </c>
      <c r="I18" s="123">
        <v>0</v>
      </c>
      <c r="J18" s="123">
        <v>0</v>
      </c>
      <c r="K18" s="123">
        <v>1</v>
      </c>
      <c r="L18" s="123">
        <v>1</v>
      </c>
      <c r="M18" s="125">
        <f>(H18*1.33+I18*1.67+J18*2)/E18</f>
        <v>0</v>
      </c>
      <c r="N18" s="123">
        <f>M18+F18</f>
        <v>0.5</v>
      </c>
    </row>
    <row r="19" spans="1:14" ht="14.5" customHeight="1" x14ac:dyDescent="0.15">
      <c r="A19" s="116" t="s">
        <v>202</v>
      </c>
      <c r="B19" s="126"/>
      <c r="C19" s="127"/>
      <c r="D19" s="128">
        <f>D18</f>
        <v>4</v>
      </c>
      <c r="E19" s="128">
        <f>E18</f>
        <v>2</v>
      </c>
      <c r="F19" s="129">
        <f>E19/D19</f>
        <v>0.5</v>
      </c>
      <c r="G19" s="128">
        <f t="shared" ref="G19:L19" si="6">G18</f>
        <v>2</v>
      </c>
      <c r="H19" s="128">
        <f t="shared" si="6"/>
        <v>0</v>
      </c>
      <c r="I19" s="128">
        <f t="shared" si="6"/>
        <v>0</v>
      </c>
      <c r="J19" s="128">
        <f t="shared" si="6"/>
        <v>0</v>
      </c>
      <c r="K19" s="128">
        <f t="shared" si="6"/>
        <v>1</v>
      </c>
      <c r="L19" s="128">
        <f t="shared" si="6"/>
        <v>1</v>
      </c>
      <c r="M19" s="129">
        <f>(H19*1.33+I19*1.67+J19*2)/E19</f>
        <v>0</v>
      </c>
      <c r="N19" s="128">
        <f>M19+F19</f>
        <v>0.5</v>
      </c>
    </row>
    <row r="20" spans="1:14" ht="14.5" customHeight="1" x14ac:dyDescent="0.15">
      <c r="A20" s="119"/>
      <c r="B20" s="120"/>
      <c r="C20" s="12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 ht="14.5" customHeight="1" x14ac:dyDescent="0.15">
      <c r="A21" s="130" t="s">
        <v>45</v>
      </c>
      <c r="B21" s="123">
        <v>2009</v>
      </c>
      <c r="C21" s="124" t="s">
        <v>204</v>
      </c>
      <c r="D21" s="123">
        <v>27</v>
      </c>
      <c r="E21" s="123">
        <v>17</v>
      </c>
      <c r="F21" s="125">
        <f>E21/D21</f>
        <v>0.62962962962962965</v>
      </c>
      <c r="G21" s="131">
        <v>9</v>
      </c>
      <c r="H21" s="123">
        <v>4</v>
      </c>
      <c r="I21" s="123">
        <v>1</v>
      </c>
      <c r="J21" s="123">
        <v>1</v>
      </c>
      <c r="K21" s="123">
        <v>6</v>
      </c>
      <c r="L21" s="123">
        <v>9</v>
      </c>
      <c r="M21" s="125">
        <f>(H21*1.33+I21*1.67+J21*2)/E21</f>
        <v>0.52882352941176469</v>
      </c>
      <c r="N21" s="123">
        <f>M21+F21</f>
        <v>1.1584531590413945</v>
      </c>
    </row>
    <row r="22" spans="1:14" ht="14.5" customHeight="1" x14ac:dyDescent="0.15">
      <c r="A22" s="116" t="s">
        <v>202</v>
      </c>
      <c r="B22" s="126"/>
      <c r="C22" s="127"/>
      <c r="D22" s="128">
        <f>D21</f>
        <v>27</v>
      </c>
      <c r="E22" s="128">
        <f>E21</f>
        <v>17</v>
      </c>
      <c r="F22" s="129">
        <f>E22/D22</f>
        <v>0.62962962962962965</v>
      </c>
      <c r="G22" s="128">
        <f t="shared" ref="G22:L22" si="7">G21</f>
        <v>9</v>
      </c>
      <c r="H22" s="128">
        <f t="shared" si="7"/>
        <v>4</v>
      </c>
      <c r="I22" s="128">
        <f t="shared" si="7"/>
        <v>1</v>
      </c>
      <c r="J22" s="128">
        <f t="shared" si="7"/>
        <v>1</v>
      </c>
      <c r="K22" s="128">
        <f t="shared" si="7"/>
        <v>6</v>
      </c>
      <c r="L22" s="128">
        <f t="shared" si="7"/>
        <v>9</v>
      </c>
      <c r="M22" s="129">
        <f>(H22*1.33+I22*1.67+J22*2)/E22</f>
        <v>0.52882352941176469</v>
      </c>
      <c r="N22" s="128">
        <f>M22+F22</f>
        <v>1.1584531590413945</v>
      </c>
    </row>
    <row r="23" spans="1:14" ht="14.5" customHeight="1" x14ac:dyDescent="0.15">
      <c r="A23" s="119"/>
      <c r="B23" s="120"/>
      <c r="C23" s="121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4" spans="1:14" ht="14.5" customHeight="1" x14ac:dyDescent="0.15">
      <c r="A24" s="130" t="s">
        <v>111</v>
      </c>
      <c r="B24" s="123">
        <v>2017</v>
      </c>
      <c r="C24" s="124" t="s">
        <v>206</v>
      </c>
      <c r="D24" s="123">
        <f>'2017 - 2017 - Field of Dreamers'!C17</f>
        <v>50</v>
      </c>
      <c r="E24" s="123">
        <f>'2017 - 2017 - Field of Dreamers'!D17</f>
        <v>42</v>
      </c>
      <c r="F24" s="123">
        <f>'2017 - 2017 - Field of Dreamers'!E17</f>
        <v>0.84</v>
      </c>
      <c r="G24" s="123">
        <f>'2017 - 2017 - Field of Dreamers'!F17</f>
        <v>13</v>
      </c>
      <c r="H24" s="123">
        <f>'2017 - 2017 - Field of Dreamers'!G17</f>
        <v>17</v>
      </c>
      <c r="I24" s="123">
        <f>'2017 - 2017 - Field of Dreamers'!H17</f>
        <v>4</v>
      </c>
      <c r="J24" s="123">
        <f>'2017 - 2017 - Field of Dreamers'!I17</f>
        <v>8</v>
      </c>
      <c r="K24" s="123">
        <f>'2017 - 2017 - Field of Dreamers'!J17</f>
        <v>38</v>
      </c>
      <c r="L24" s="123">
        <f>'2017 - 2017 - Field of Dreamers'!K17</f>
        <v>30</v>
      </c>
      <c r="M24" s="123">
        <f>'2017 - 2017 - Field of Dreamers'!L17</f>
        <v>1.0792619047619045</v>
      </c>
      <c r="N24" s="123">
        <f>'2017 - 2017 - Field of Dreamers'!M17</f>
        <v>1.9192619047619046</v>
      </c>
    </row>
    <row r="25" spans="1:14" ht="14.5" customHeight="1" x14ac:dyDescent="0.15">
      <c r="A25" s="130" t="s">
        <v>111</v>
      </c>
      <c r="B25" s="123">
        <v>2018</v>
      </c>
      <c r="C25" s="124" t="s">
        <v>208</v>
      </c>
      <c r="D25" s="123">
        <f>'All Seasons - All Seasons'!C14</f>
        <v>41</v>
      </c>
      <c r="E25" s="123">
        <f>'All Seasons - All Seasons'!D14</f>
        <v>33</v>
      </c>
      <c r="F25" s="123">
        <f>'All Seasons - All Seasons'!E14</f>
        <v>0.80487804878048785</v>
      </c>
      <c r="G25" s="123">
        <f>'All Seasons - All Seasons'!F14</f>
        <v>11</v>
      </c>
      <c r="H25" s="123">
        <f>'All Seasons - All Seasons'!G14</f>
        <v>18</v>
      </c>
      <c r="I25" s="123">
        <f>'All Seasons - All Seasons'!H14</f>
        <v>1</v>
      </c>
      <c r="J25" s="123">
        <f>'All Seasons - All Seasons'!I14</f>
        <v>3</v>
      </c>
      <c r="K25" s="123">
        <f>'All Seasons - All Seasons'!J14</f>
        <v>24</v>
      </c>
      <c r="L25" s="123">
        <f>'All Seasons - All Seasons'!K14</f>
        <v>16</v>
      </c>
      <c r="M25" s="123">
        <f>'All Seasons - All Seasons'!L14</f>
        <v>0.95942424242424251</v>
      </c>
      <c r="N25" s="123">
        <f>'All Seasons - All Seasons'!M14</f>
        <v>1.7643022912047304</v>
      </c>
    </row>
    <row r="26" spans="1:14" ht="14.5" customHeight="1" x14ac:dyDescent="0.15">
      <c r="A26" s="116" t="s">
        <v>202</v>
      </c>
      <c r="B26" s="126"/>
      <c r="C26" s="127"/>
      <c r="D26" s="128">
        <f>SUM(D24:D25)</f>
        <v>91</v>
      </c>
      <c r="E26" s="128">
        <f>SUM(E24:E25)</f>
        <v>75</v>
      </c>
      <c r="F26" s="129">
        <f>E26/D26</f>
        <v>0.82417582417582413</v>
      </c>
      <c r="G26" s="128">
        <f t="shared" ref="G26:L26" si="8">SUM(G24:G25)</f>
        <v>24</v>
      </c>
      <c r="H26" s="128">
        <f t="shared" si="8"/>
        <v>35</v>
      </c>
      <c r="I26" s="128">
        <f t="shared" si="8"/>
        <v>5</v>
      </c>
      <c r="J26" s="128">
        <f t="shared" si="8"/>
        <v>11</v>
      </c>
      <c r="K26" s="128">
        <f t="shared" si="8"/>
        <v>62</v>
      </c>
      <c r="L26" s="128">
        <f t="shared" si="8"/>
        <v>46</v>
      </c>
      <c r="M26" s="129">
        <f>(H26*1.33+I26*1.67+J26*2)/E26</f>
        <v>1.0253333333333334</v>
      </c>
      <c r="N26" s="128">
        <f>M26+F26</f>
        <v>1.8495091575091576</v>
      </c>
    </row>
    <row r="27" spans="1:14" ht="14.5" customHeight="1" x14ac:dyDescent="0.15">
      <c r="A27" s="119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ht="14.5" customHeight="1" x14ac:dyDescent="0.15">
      <c r="A28" s="130" t="s">
        <v>90</v>
      </c>
      <c r="B28" s="123">
        <v>2016</v>
      </c>
      <c r="C28" s="124" t="s">
        <v>207</v>
      </c>
      <c r="D28" s="123">
        <v>13</v>
      </c>
      <c r="E28" s="123">
        <v>9</v>
      </c>
      <c r="F28" s="125">
        <f>E28/D28</f>
        <v>0.69230769230769229</v>
      </c>
      <c r="G28" s="131">
        <v>3</v>
      </c>
      <c r="H28" s="123">
        <v>4</v>
      </c>
      <c r="I28" s="123">
        <v>1</v>
      </c>
      <c r="J28" s="123">
        <v>1</v>
      </c>
      <c r="K28" s="123">
        <v>8</v>
      </c>
      <c r="L28" s="123">
        <v>4</v>
      </c>
      <c r="M28" s="125">
        <f>(H28*1.33+I28*1.67+J28*2)/E28</f>
        <v>0.99888888888888894</v>
      </c>
      <c r="N28" s="123">
        <f>M28+F28</f>
        <v>1.6911965811965812</v>
      </c>
    </row>
    <row r="29" spans="1:14" ht="14.5" customHeight="1" x14ac:dyDescent="0.15">
      <c r="A29" s="130" t="s">
        <v>90</v>
      </c>
      <c r="B29" s="123">
        <v>2017</v>
      </c>
      <c r="C29" s="124" t="s">
        <v>209</v>
      </c>
      <c r="D29" s="123">
        <f>'2017 - 2017 - Field of Dreamers'!C10</f>
        <v>69</v>
      </c>
      <c r="E29" s="123">
        <f>'2017 - 2017 - Field of Dreamers'!D10</f>
        <v>57</v>
      </c>
      <c r="F29" s="123">
        <f>'2017 - 2017 - Field of Dreamers'!E10</f>
        <v>0.82608695652173914</v>
      </c>
      <c r="G29" s="123">
        <f>'2017 - 2017 - Field of Dreamers'!F10</f>
        <v>34</v>
      </c>
      <c r="H29" s="123">
        <f>'2017 - 2017 - Field of Dreamers'!G10</f>
        <v>13</v>
      </c>
      <c r="I29" s="123">
        <f>'2017 - 2017 - Field of Dreamers'!H10</f>
        <v>7</v>
      </c>
      <c r="J29" s="123">
        <f>'2017 - 2017 - Field of Dreamers'!I10</f>
        <v>3</v>
      </c>
      <c r="K29" s="123">
        <f>'2017 - 2017 - Field of Dreamers'!J10</f>
        <v>43</v>
      </c>
      <c r="L29" s="123">
        <f>'2017 - 2017 - Field of Dreamers'!K10</f>
        <v>40</v>
      </c>
      <c r="M29" s="123">
        <f>'2017 - 2017 - Field of Dreamers'!L10</f>
        <v>0.6140000000000001</v>
      </c>
      <c r="N29" s="123">
        <f>'2017 - 2017 - Field of Dreamers'!M10</f>
        <v>1.4400869565217391</v>
      </c>
    </row>
    <row r="30" spans="1:14" ht="14.5" customHeight="1" x14ac:dyDescent="0.15">
      <c r="A30" s="130" t="s">
        <v>90</v>
      </c>
      <c r="B30" s="123">
        <v>2018</v>
      </c>
      <c r="C30" s="124" t="s">
        <v>208</v>
      </c>
      <c r="D30" s="123">
        <f>'All Seasons - All Seasons'!C17</f>
        <v>47</v>
      </c>
      <c r="E30" s="123">
        <f>'All Seasons - All Seasons'!D17</f>
        <v>26</v>
      </c>
      <c r="F30" s="123">
        <f>'All Seasons - All Seasons'!E17</f>
        <v>0.55319148936170215</v>
      </c>
      <c r="G30" s="123">
        <f>'All Seasons - All Seasons'!F17</f>
        <v>19</v>
      </c>
      <c r="H30" s="123">
        <f>'All Seasons - All Seasons'!G17</f>
        <v>5</v>
      </c>
      <c r="I30" s="123">
        <f>'All Seasons - All Seasons'!H17</f>
        <v>2</v>
      </c>
      <c r="J30" s="123">
        <f>'All Seasons - All Seasons'!I17</f>
        <v>1</v>
      </c>
      <c r="K30" s="123">
        <f>'All Seasons - All Seasons'!J17</f>
        <v>24</v>
      </c>
      <c r="L30" s="123">
        <f>'All Seasons - All Seasons'!K17</f>
        <v>19</v>
      </c>
      <c r="M30" s="123">
        <f>'All Seasons - All Seasons'!L17</f>
        <v>0.46150000000000002</v>
      </c>
      <c r="N30" s="123">
        <f>'All Seasons - All Seasons'!M17</f>
        <v>1.0146914893617023</v>
      </c>
    </row>
    <row r="31" spans="1:14" ht="14.5" customHeight="1" x14ac:dyDescent="0.15">
      <c r="A31" s="116" t="s">
        <v>202</v>
      </c>
      <c r="B31" s="126"/>
      <c r="C31" s="127"/>
      <c r="D31" s="128">
        <f>SUM(D28:D30)</f>
        <v>129</v>
      </c>
      <c r="E31" s="128">
        <f>SUM(E28:E30)</f>
        <v>92</v>
      </c>
      <c r="F31" s="129">
        <f>E31/D31</f>
        <v>0.71317829457364346</v>
      </c>
      <c r="G31" s="128">
        <f t="shared" ref="G31:L31" si="9">SUM(G28:G30)</f>
        <v>56</v>
      </c>
      <c r="H31" s="128">
        <f t="shared" si="9"/>
        <v>22</v>
      </c>
      <c r="I31" s="128">
        <f t="shared" si="9"/>
        <v>10</v>
      </c>
      <c r="J31" s="128">
        <f t="shared" si="9"/>
        <v>5</v>
      </c>
      <c r="K31" s="128">
        <f t="shared" si="9"/>
        <v>75</v>
      </c>
      <c r="L31" s="128">
        <f t="shared" si="9"/>
        <v>63</v>
      </c>
      <c r="M31" s="129">
        <f>(H31*1.33+I31*1.67+J31*2)/E31</f>
        <v>0.60826086956521741</v>
      </c>
      <c r="N31" s="128">
        <f>M31+F31</f>
        <v>1.321439164138861</v>
      </c>
    </row>
    <row r="32" spans="1:14" ht="14.5" customHeight="1" x14ac:dyDescent="0.15">
      <c r="A32" s="119"/>
      <c r="B32" s="120"/>
      <c r="C32" s="121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</row>
    <row r="33" spans="1:14" ht="14.5" customHeight="1" x14ac:dyDescent="0.15">
      <c r="A33" s="130" t="s">
        <v>52</v>
      </c>
      <c r="B33" s="123">
        <v>2011</v>
      </c>
      <c r="C33" s="124" t="s">
        <v>201</v>
      </c>
      <c r="D33" s="123">
        <v>27</v>
      </c>
      <c r="E33" s="123">
        <v>13</v>
      </c>
      <c r="F33" s="125">
        <f t="shared" ref="F33:F38" si="10">E33/D33</f>
        <v>0.48148148148148145</v>
      </c>
      <c r="G33" s="131">
        <v>13</v>
      </c>
      <c r="H33" s="123">
        <v>0</v>
      </c>
      <c r="I33" s="123">
        <v>0</v>
      </c>
      <c r="J33" s="123">
        <v>0</v>
      </c>
      <c r="K33" s="123">
        <v>5</v>
      </c>
      <c r="L33" s="123">
        <v>4</v>
      </c>
      <c r="M33" s="125">
        <f t="shared" ref="M33:M40" si="11">(H33*1.33+I33*1.67+J33*2)/E33</f>
        <v>0</v>
      </c>
      <c r="N33" s="123">
        <f t="shared" ref="N33:N38" si="12">M33+F33</f>
        <v>0.48148148148148145</v>
      </c>
    </row>
    <row r="34" spans="1:14" ht="14.5" customHeight="1" x14ac:dyDescent="0.15">
      <c r="A34" s="130" t="s">
        <v>52</v>
      </c>
      <c r="B34" s="123">
        <v>2012</v>
      </c>
      <c r="C34" s="124" t="s">
        <v>201</v>
      </c>
      <c r="D34" s="123">
        <v>23</v>
      </c>
      <c r="E34" s="123">
        <v>14</v>
      </c>
      <c r="F34" s="125">
        <f t="shared" si="10"/>
        <v>0.60869565217391308</v>
      </c>
      <c r="G34" s="131">
        <v>10</v>
      </c>
      <c r="H34" s="123">
        <v>3</v>
      </c>
      <c r="I34" s="123">
        <v>0</v>
      </c>
      <c r="J34" s="123">
        <v>1</v>
      </c>
      <c r="K34" s="123">
        <v>7</v>
      </c>
      <c r="L34" s="123">
        <v>4</v>
      </c>
      <c r="M34" s="125">
        <f t="shared" si="11"/>
        <v>0.42785714285714288</v>
      </c>
      <c r="N34" s="123">
        <f t="shared" si="12"/>
        <v>1.036552795031056</v>
      </c>
    </row>
    <row r="35" spans="1:14" ht="14.5" customHeight="1" x14ac:dyDescent="0.15">
      <c r="A35" s="130" t="s">
        <v>52</v>
      </c>
      <c r="B35" s="123">
        <v>2013</v>
      </c>
      <c r="C35" s="124" t="s">
        <v>207</v>
      </c>
      <c r="D35" s="123">
        <v>22</v>
      </c>
      <c r="E35" s="123">
        <v>12</v>
      </c>
      <c r="F35" s="125">
        <f t="shared" si="10"/>
        <v>0.54545454545454541</v>
      </c>
      <c r="G35" s="131">
        <v>11</v>
      </c>
      <c r="H35" s="123">
        <v>1</v>
      </c>
      <c r="I35" s="123">
        <v>0</v>
      </c>
      <c r="J35" s="123">
        <v>0</v>
      </c>
      <c r="K35" s="123">
        <v>0</v>
      </c>
      <c r="L35" s="123">
        <v>4</v>
      </c>
      <c r="M35" s="125">
        <f t="shared" si="11"/>
        <v>0.11083333333333334</v>
      </c>
      <c r="N35" s="123">
        <f t="shared" si="12"/>
        <v>0.65628787878787875</v>
      </c>
    </row>
    <row r="36" spans="1:14" ht="14.5" customHeight="1" x14ac:dyDescent="0.15">
      <c r="A36" s="130" t="s">
        <v>52</v>
      </c>
      <c r="B36" s="123">
        <v>2014</v>
      </c>
      <c r="C36" s="124" t="s">
        <v>207</v>
      </c>
      <c r="D36" s="123">
        <v>25</v>
      </c>
      <c r="E36" s="123">
        <v>18</v>
      </c>
      <c r="F36" s="125">
        <f t="shared" si="10"/>
        <v>0.72</v>
      </c>
      <c r="G36" s="131">
        <v>17</v>
      </c>
      <c r="H36" s="123">
        <v>1</v>
      </c>
      <c r="I36" s="123">
        <v>0</v>
      </c>
      <c r="J36" s="123">
        <v>0</v>
      </c>
      <c r="K36" s="123">
        <v>5</v>
      </c>
      <c r="L36" s="123">
        <v>5</v>
      </c>
      <c r="M36" s="125">
        <f t="shared" si="11"/>
        <v>7.3888888888888893E-2</v>
      </c>
      <c r="N36" s="123">
        <f t="shared" si="12"/>
        <v>0.79388888888888887</v>
      </c>
    </row>
    <row r="37" spans="1:14" ht="14.5" customHeight="1" x14ac:dyDescent="0.15">
      <c r="A37" s="130" t="s">
        <v>52</v>
      </c>
      <c r="B37" s="123">
        <v>2015</v>
      </c>
      <c r="C37" s="124" t="s">
        <v>207</v>
      </c>
      <c r="D37" s="123">
        <v>21</v>
      </c>
      <c r="E37" s="123">
        <v>12</v>
      </c>
      <c r="F37" s="125">
        <f t="shared" si="10"/>
        <v>0.5714285714285714</v>
      </c>
      <c r="G37" s="131">
        <v>10</v>
      </c>
      <c r="H37" s="123">
        <v>2</v>
      </c>
      <c r="I37" s="123">
        <v>0</v>
      </c>
      <c r="J37" s="123">
        <v>0</v>
      </c>
      <c r="K37" s="123">
        <v>5</v>
      </c>
      <c r="L37" s="123">
        <v>6</v>
      </c>
      <c r="M37" s="125">
        <f t="shared" si="11"/>
        <v>0.22166666666666668</v>
      </c>
      <c r="N37" s="123">
        <f t="shared" si="12"/>
        <v>0.79309523809523808</v>
      </c>
    </row>
    <row r="38" spans="1:14" ht="14.5" customHeight="1" x14ac:dyDescent="0.15">
      <c r="A38" s="116" t="s">
        <v>202</v>
      </c>
      <c r="B38" s="126"/>
      <c r="C38" s="127"/>
      <c r="D38" s="128">
        <f>SUM(D33:D37)</f>
        <v>118</v>
      </c>
      <c r="E38" s="128">
        <f>SUM(E33:E37)</f>
        <v>69</v>
      </c>
      <c r="F38" s="129">
        <f t="shared" si="10"/>
        <v>0.5847457627118644</v>
      </c>
      <c r="G38" s="128">
        <f t="shared" ref="G38:L38" si="13">SUM(G33:G37)</f>
        <v>61</v>
      </c>
      <c r="H38" s="128">
        <f t="shared" si="13"/>
        <v>7</v>
      </c>
      <c r="I38" s="128">
        <f t="shared" si="13"/>
        <v>0</v>
      </c>
      <c r="J38" s="128">
        <f t="shared" si="13"/>
        <v>1</v>
      </c>
      <c r="K38" s="128">
        <f t="shared" si="13"/>
        <v>22</v>
      </c>
      <c r="L38" s="128">
        <f t="shared" si="13"/>
        <v>23</v>
      </c>
      <c r="M38" s="129">
        <f t="shared" si="11"/>
        <v>0.16391304347826088</v>
      </c>
      <c r="N38" s="128">
        <f t="shared" si="12"/>
        <v>0.74865880619012526</v>
      </c>
    </row>
    <row r="39" spans="1:14" ht="14.5" customHeight="1" x14ac:dyDescent="0.15">
      <c r="A39" s="130" t="s">
        <v>52</v>
      </c>
      <c r="B39" s="123">
        <v>2013</v>
      </c>
      <c r="C39" s="133" t="s">
        <v>210</v>
      </c>
      <c r="D39" s="123">
        <v>39</v>
      </c>
      <c r="E39" s="123">
        <v>25</v>
      </c>
      <c r="F39" s="125">
        <v>0.64100000000000001</v>
      </c>
      <c r="G39" s="131">
        <v>23</v>
      </c>
      <c r="H39" s="123">
        <v>2</v>
      </c>
      <c r="I39" s="123">
        <v>0</v>
      </c>
      <c r="J39" s="123">
        <v>0</v>
      </c>
      <c r="K39" s="123">
        <v>4</v>
      </c>
      <c r="L39" s="123">
        <v>9</v>
      </c>
      <c r="M39" s="125">
        <f t="shared" si="11"/>
        <v>0.10640000000000001</v>
      </c>
      <c r="N39" s="125">
        <v>0.72099999999999997</v>
      </c>
    </row>
    <row r="40" spans="1:14" ht="14.5" customHeight="1" x14ac:dyDescent="0.15">
      <c r="A40" s="116" t="s">
        <v>211</v>
      </c>
      <c r="B40" s="134"/>
      <c r="C40" s="135"/>
      <c r="D40" s="128">
        <v>39</v>
      </c>
      <c r="E40" s="128">
        <v>25</v>
      </c>
      <c r="F40" s="129">
        <v>0.64100000000000001</v>
      </c>
      <c r="G40" s="136">
        <v>23</v>
      </c>
      <c r="H40" s="136">
        <v>2</v>
      </c>
      <c r="I40" s="136">
        <v>0</v>
      </c>
      <c r="J40" s="136">
        <v>0</v>
      </c>
      <c r="K40" s="136">
        <v>4</v>
      </c>
      <c r="L40" s="136">
        <v>9</v>
      </c>
      <c r="M40" s="129">
        <f t="shared" si="11"/>
        <v>0.10640000000000001</v>
      </c>
      <c r="N40" s="129">
        <v>0.72099999999999997</v>
      </c>
    </row>
    <row r="41" spans="1:14" ht="14.5" customHeight="1" x14ac:dyDescent="0.15">
      <c r="A41" s="119"/>
      <c r="B41" s="120"/>
      <c r="C41" s="121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</row>
    <row r="42" spans="1:14" ht="14.5" customHeight="1" x14ac:dyDescent="0.15">
      <c r="A42" s="122" t="s">
        <v>107</v>
      </c>
      <c r="B42" s="123">
        <v>2017</v>
      </c>
      <c r="C42" s="124" t="s">
        <v>209</v>
      </c>
      <c r="D42" s="123">
        <f>'2017 Field of Dreamers - 2017 -'!C23</f>
        <v>58</v>
      </c>
      <c r="E42" s="123">
        <f>'2017 Field of Dreamers - 2017 -'!D23</f>
        <v>50</v>
      </c>
      <c r="F42" s="123">
        <f>'2017 Field of Dreamers - 2017 -'!E23</f>
        <v>0.86206896551724133</v>
      </c>
      <c r="G42" s="123">
        <f>'2017 Field of Dreamers - 2017 -'!F23</f>
        <v>25</v>
      </c>
      <c r="H42" s="123">
        <f>'2017 Field of Dreamers - 2017 -'!G23</f>
        <v>14</v>
      </c>
      <c r="I42" s="123">
        <f>'2017 Field of Dreamers - 2017 -'!H23</f>
        <v>6</v>
      </c>
      <c r="J42" s="123">
        <f>'2017 Field of Dreamers - 2017 -'!I23</f>
        <v>4</v>
      </c>
      <c r="K42" s="123">
        <f>'2017 Field of Dreamers - 2017 -'!J23</f>
        <v>34</v>
      </c>
      <c r="L42" s="123">
        <f>'2017 Field of Dreamers - 2017 -'!K23</f>
        <v>35</v>
      </c>
      <c r="M42" s="123">
        <f>'2017 Field of Dreamers - 2017 -'!L23</f>
        <v>0.73328000000000004</v>
      </c>
      <c r="N42" s="123">
        <f>'2017 Field of Dreamers - 2017 -'!M23</f>
        <v>1.5953489655172413</v>
      </c>
    </row>
    <row r="43" spans="1:14" ht="14.5" customHeight="1" x14ac:dyDescent="0.15">
      <c r="A43" s="122" t="s">
        <v>107</v>
      </c>
      <c r="B43" s="123">
        <v>2018</v>
      </c>
      <c r="C43" s="124" t="s">
        <v>209</v>
      </c>
      <c r="D43" s="123">
        <f>'All Seasons - All Seasons'!C24</f>
        <v>54</v>
      </c>
      <c r="E43" s="123">
        <f>'All Seasons - All Seasons'!D24</f>
        <v>40</v>
      </c>
      <c r="F43" s="123">
        <f>'All Seasons - All Seasons'!E24</f>
        <v>0.7407407407407407</v>
      </c>
      <c r="G43" s="123">
        <f>'All Seasons - All Seasons'!F24</f>
        <v>25</v>
      </c>
      <c r="H43" s="123">
        <f>'All Seasons - All Seasons'!G24</f>
        <v>9</v>
      </c>
      <c r="I43" s="123">
        <f>'All Seasons - All Seasons'!H24</f>
        <v>3</v>
      </c>
      <c r="J43" s="123">
        <f>'All Seasons - All Seasons'!I24</f>
        <v>3</v>
      </c>
      <c r="K43" s="123">
        <f>'All Seasons - All Seasons'!J24</f>
        <v>25</v>
      </c>
      <c r="L43" s="123">
        <f>'All Seasons - All Seasons'!K24</f>
        <v>20</v>
      </c>
      <c r="M43" s="123">
        <f>'All Seasons - All Seasons'!L24</f>
        <v>0.57495000000000007</v>
      </c>
      <c r="N43" s="123">
        <f>'All Seasons - All Seasons'!M24</f>
        <v>1.3156907407407408</v>
      </c>
    </row>
    <row r="44" spans="1:14" ht="14.5" customHeight="1" x14ac:dyDescent="0.15">
      <c r="A44" s="116" t="s">
        <v>202</v>
      </c>
      <c r="B44" s="126"/>
      <c r="C44" s="127"/>
      <c r="D44" s="128">
        <f>SUM(D42:D43)</f>
        <v>112</v>
      </c>
      <c r="E44" s="128">
        <f>SUM(E42:E43)</f>
        <v>90</v>
      </c>
      <c r="F44" s="129">
        <f>E44/D44</f>
        <v>0.8035714285714286</v>
      </c>
      <c r="G44" s="128">
        <f t="shared" ref="G44:L44" si="14">SUM(G42:G43)</f>
        <v>50</v>
      </c>
      <c r="H44" s="128">
        <f t="shared" si="14"/>
        <v>23</v>
      </c>
      <c r="I44" s="128">
        <f t="shared" si="14"/>
        <v>9</v>
      </c>
      <c r="J44" s="128">
        <f t="shared" si="14"/>
        <v>7</v>
      </c>
      <c r="K44" s="128">
        <f t="shared" si="14"/>
        <v>59</v>
      </c>
      <c r="L44" s="128">
        <f t="shared" si="14"/>
        <v>55</v>
      </c>
      <c r="M44" s="129">
        <f>(H44*1.33+I44*1.67+J44*2)/E44</f>
        <v>0.6624444444444445</v>
      </c>
      <c r="N44" s="128">
        <f>M44+F44</f>
        <v>1.466015873015873</v>
      </c>
    </row>
    <row r="45" spans="1:14" ht="14.5" customHeight="1" x14ac:dyDescent="0.15">
      <c r="A45" s="119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1:14" ht="14.5" customHeight="1" x14ac:dyDescent="0.15">
      <c r="A46" s="122" t="s">
        <v>31</v>
      </c>
      <c r="B46" s="123">
        <v>2007</v>
      </c>
      <c r="C46" s="124" t="s">
        <v>201</v>
      </c>
      <c r="D46" s="123">
        <v>11</v>
      </c>
      <c r="E46" s="123">
        <v>7</v>
      </c>
      <c r="F46" s="125">
        <f>E46/D46</f>
        <v>0.63636363636363635</v>
      </c>
      <c r="G46" s="123">
        <v>7</v>
      </c>
      <c r="H46" s="123">
        <v>0</v>
      </c>
      <c r="I46" s="123">
        <v>0</v>
      </c>
      <c r="J46" s="123">
        <v>0</v>
      </c>
      <c r="K46" s="123">
        <v>1</v>
      </c>
      <c r="L46" s="123">
        <v>0</v>
      </c>
      <c r="M46" s="125">
        <f>(H46*1.33+I46*1.67+J46*2)/E46</f>
        <v>0</v>
      </c>
      <c r="N46" s="123">
        <f>M46+F46</f>
        <v>0.63636363636363635</v>
      </c>
    </row>
    <row r="47" spans="1:14" ht="14.5" customHeight="1" x14ac:dyDescent="0.15">
      <c r="A47" s="116" t="s">
        <v>202</v>
      </c>
      <c r="B47" s="126"/>
      <c r="C47" s="127"/>
      <c r="D47" s="128">
        <f>D46</f>
        <v>11</v>
      </c>
      <c r="E47" s="128">
        <f>E46</f>
        <v>7</v>
      </c>
      <c r="F47" s="129">
        <f>E47/D47</f>
        <v>0.63636363636363635</v>
      </c>
      <c r="G47" s="128">
        <f t="shared" ref="G47:L47" si="15">G46</f>
        <v>7</v>
      </c>
      <c r="H47" s="128">
        <f t="shared" si="15"/>
        <v>0</v>
      </c>
      <c r="I47" s="128">
        <f t="shared" si="15"/>
        <v>0</v>
      </c>
      <c r="J47" s="128">
        <f t="shared" si="15"/>
        <v>0</v>
      </c>
      <c r="K47" s="128">
        <f t="shared" si="15"/>
        <v>1</v>
      </c>
      <c r="L47" s="128">
        <f t="shared" si="15"/>
        <v>0</v>
      </c>
      <c r="M47" s="129">
        <f>(H47*1.33+I47*1.67+J47*2)/E47</f>
        <v>0</v>
      </c>
      <c r="N47" s="128">
        <f>M47+F47</f>
        <v>0.63636363636363635</v>
      </c>
    </row>
    <row r="48" spans="1:14" ht="14.5" customHeight="1" x14ac:dyDescent="0.15">
      <c r="A48" s="119"/>
      <c r="B48" s="120"/>
      <c r="C48" s="121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</row>
    <row r="49" spans="1:14" ht="14.5" customHeight="1" x14ac:dyDescent="0.15">
      <c r="A49" s="130" t="s">
        <v>84</v>
      </c>
      <c r="B49" s="123">
        <v>2015</v>
      </c>
      <c r="C49" s="124" t="s">
        <v>207</v>
      </c>
      <c r="D49" s="123">
        <v>18</v>
      </c>
      <c r="E49" s="123">
        <v>11</v>
      </c>
      <c r="F49" s="125">
        <f>E49/D49</f>
        <v>0.61111111111111116</v>
      </c>
      <c r="G49" s="123">
        <v>11</v>
      </c>
      <c r="H49" s="123">
        <v>0</v>
      </c>
      <c r="I49" s="123">
        <v>0</v>
      </c>
      <c r="J49" s="123">
        <v>0</v>
      </c>
      <c r="K49" s="123">
        <v>4</v>
      </c>
      <c r="L49" s="123">
        <v>5</v>
      </c>
      <c r="M49" s="125">
        <f>(H49*1.33+I49*1.67+J49*2)/E49</f>
        <v>0</v>
      </c>
      <c r="N49" s="123">
        <f>M49+F49</f>
        <v>0.61111111111111116</v>
      </c>
    </row>
    <row r="50" spans="1:14" ht="14.5" customHeight="1" x14ac:dyDescent="0.15">
      <c r="A50" s="130" t="s">
        <v>84</v>
      </c>
      <c r="B50" s="123">
        <v>2016</v>
      </c>
      <c r="C50" s="124" t="s">
        <v>207</v>
      </c>
      <c r="D50" s="123">
        <v>30</v>
      </c>
      <c r="E50" s="123">
        <v>18</v>
      </c>
      <c r="F50" s="125">
        <f>E50/D50</f>
        <v>0.6</v>
      </c>
      <c r="G50" s="123">
        <v>18</v>
      </c>
      <c r="H50" s="123">
        <v>0</v>
      </c>
      <c r="I50" s="123">
        <v>0</v>
      </c>
      <c r="J50" s="123">
        <v>0</v>
      </c>
      <c r="K50" s="123">
        <v>2</v>
      </c>
      <c r="L50" s="123">
        <v>12</v>
      </c>
      <c r="M50" s="125">
        <f>(H50*1.33+I50*1.67+J50*2)/E50</f>
        <v>0</v>
      </c>
      <c r="N50" s="123">
        <f>M50+F50</f>
        <v>0.6</v>
      </c>
    </row>
    <row r="51" spans="1:14" ht="14.5" customHeight="1" x14ac:dyDescent="0.15">
      <c r="A51" s="130" t="s">
        <v>84</v>
      </c>
      <c r="B51" s="123">
        <v>2017</v>
      </c>
      <c r="C51" s="124" t="s">
        <v>208</v>
      </c>
      <c r="D51" s="123">
        <f>'2017 - 2017 - Field of Dreamers'!C28</f>
        <v>56</v>
      </c>
      <c r="E51" s="123">
        <f>'2017 - 2017 - Field of Dreamers'!D28</f>
        <v>48</v>
      </c>
      <c r="F51" s="123">
        <f>'2017 - 2017 - Field of Dreamers'!E28</f>
        <v>0.8571428571428571</v>
      </c>
      <c r="G51" s="123">
        <f>'2017 - 2017 - Field of Dreamers'!F28</f>
        <v>46</v>
      </c>
      <c r="H51" s="123">
        <f>'2017 - 2017 - Field of Dreamers'!G28</f>
        <v>2</v>
      </c>
      <c r="I51" s="123">
        <f>'2017 - 2017 - Field of Dreamers'!H28</f>
        <v>0</v>
      </c>
      <c r="J51" s="123">
        <f>'2017 - 2017 - Field of Dreamers'!I28</f>
        <v>0</v>
      </c>
      <c r="K51" s="123">
        <f>'2017 - 2017 - Field of Dreamers'!J28</f>
        <v>15</v>
      </c>
      <c r="L51" s="123">
        <f>'2017 - 2017 - Field of Dreamers'!K28</f>
        <v>28</v>
      </c>
      <c r="M51" s="123">
        <f>'2017 - 2017 - Field of Dreamers'!L28</f>
        <v>5.5541666666666663E-2</v>
      </c>
      <c r="N51" s="123">
        <f>'2017 - 2017 - Field of Dreamers'!M28</f>
        <v>0.91268452380952381</v>
      </c>
    </row>
    <row r="52" spans="1:14" ht="14.5" customHeight="1" x14ac:dyDescent="0.15">
      <c r="A52" s="130" t="s">
        <v>84</v>
      </c>
      <c r="B52" s="123">
        <v>2018</v>
      </c>
      <c r="C52" s="124" t="s">
        <v>206</v>
      </c>
      <c r="D52" s="123">
        <f>'All Seasons - All Seasons'!C29</f>
        <v>64</v>
      </c>
      <c r="E52" s="123">
        <f>'All Seasons - All Seasons'!D29</f>
        <v>45</v>
      </c>
      <c r="F52" s="123">
        <f>'All Seasons - All Seasons'!E29</f>
        <v>0.703125</v>
      </c>
      <c r="G52" s="123">
        <f>'All Seasons - All Seasons'!F29</f>
        <v>44</v>
      </c>
      <c r="H52" s="123">
        <f>'All Seasons - All Seasons'!G29</f>
        <v>0</v>
      </c>
      <c r="I52" s="123">
        <f>'All Seasons - All Seasons'!H29</f>
        <v>1</v>
      </c>
      <c r="J52" s="123">
        <f>'All Seasons - All Seasons'!I29</f>
        <v>0</v>
      </c>
      <c r="K52" s="123">
        <f>'All Seasons - All Seasons'!J29</f>
        <v>20</v>
      </c>
      <c r="L52" s="123">
        <f>'All Seasons - All Seasons'!K29</f>
        <v>28</v>
      </c>
      <c r="M52" s="123">
        <f>'All Seasons - All Seasons'!L29</f>
        <v>3.7044444444444442E-2</v>
      </c>
      <c r="N52" s="123">
        <f>'All Seasons - All Seasons'!M29</f>
        <v>0.74016944444444444</v>
      </c>
    </row>
    <row r="53" spans="1:14" ht="14.5" customHeight="1" x14ac:dyDescent="0.15">
      <c r="A53" s="116" t="s">
        <v>202</v>
      </c>
      <c r="B53" s="126"/>
      <c r="C53" s="127"/>
      <c r="D53" s="128">
        <f>SUM(D49:D52)</f>
        <v>168</v>
      </c>
      <c r="E53" s="128">
        <f>SUM(E49:E52)</f>
        <v>122</v>
      </c>
      <c r="F53" s="129">
        <f>E53/D53</f>
        <v>0.72619047619047616</v>
      </c>
      <c r="G53" s="128">
        <f t="shared" ref="G53:L53" si="16">SUM(G49:G52)</f>
        <v>119</v>
      </c>
      <c r="H53" s="128">
        <f t="shared" si="16"/>
        <v>2</v>
      </c>
      <c r="I53" s="128">
        <f t="shared" si="16"/>
        <v>1</v>
      </c>
      <c r="J53" s="128">
        <f t="shared" si="16"/>
        <v>0</v>
      </c>
      <c r="K53" s="128">
        <f t="shared" si="16"/>
        <v>41</v>
      </c>
      <c r="L53" s="128">
        <f t="shared" si="16"/>
        <v>73</v>
      </c>
      <c r="M53" s="129">
        <f>(H53*1.33+I53*1.67+J53*2)/E53</f>
        <v>3.5491803278688526E-2</v>
      </c>
      <c r="N53" s="128">
        <f>M53+F53</f>
        <v>0.76168227946916467</v>
      </c>
    </row>
    <row r="54" spans="1:14" ht="14.5" customHeight="1" x14ac:dyDescent="0.15">
      <c r="A54" s="119"/>
      <c r="B54" s="120"/>
      <c r="C54" s="121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</row>
    <row r="55" spans="1:14" ht="14.5" customHeight="1" x14ac:dyDescent="0.15">
      <c r="A55" s="130" t="s">
        <v>72</v>
      </c>
      <c r="B55" s="123">
        <v>2014</v>
      </c>
      <c r="C55" s="124" t="s">
        <v>207</v>
      </c>
      <c r="D55" s="123">
        <v>42</v>
      </c>
      <c r="E55" s="123">
        <v>27</v>
      </c>
      <c r="F55" s="125">
        <f>E55/D55</f>
        <v>0.6428571428571429</v>
      </c>
      <c r="G55" s="131">
        <v>22</v>
      </c>
      <c r="H55" s="123">
        <v>5</v>
      </c>
      <c r="I55" s="123">
        <v>0</v>
      </c>
      <c r="J55" s="123">
        <v>0</v>
      </c>
      <c r="K55" s="123">
        <v>8</v>
      </c>
      <c r="L55" s="123">
        <v>10</v>
      </c>
      <c r="M55" s="125">
        <f>(H55*1.33+I55*1.67+J55*2)/E55</f>
        <v>0.24629629629629632</v>
      </c>
      <c r="N55" s="123">
        <f>M55+F55</f>
        <v>0.88915343915343925</v>
      </c>
    </row>
    <row r="56" spans="1:14" ht="14.5" customHeight="1" x14ac:dyDescent="0.15">
      <c r="A56" s="130" t="s">
        <v>72</v>
      </c>
      <c r="B56" s="123">
        <v>2015</v>
      </c>
      <c r="C56" s="124" t="s">
        <v>207</v>
      </c>
      <c r="D56" s="123">
        <v>23</v>
      </c>
      <c r="E56" s="123">
        <v>11</v>
      </c>
      <c r="F56" s="125">
        <f>E56/D56</f>
        <v>0.47826086956521741</v>
      </c>
      <c r="G56" s="131">
        <v>11</v>
      </c>
      <c r="H56" s="123">
        <v>0</v>
      </c>
      <c r="I56" s="123">
        <v>0</v>
      </c>
      <c r="J56" s="123">
        <v>0</v>
      </c>
      <c r="K56" s="123">
        <v>7</v>
      </c>
      <c r="L56" s="123">
        <v>8</v>
      </c>
      <c r="M56" s="125">
        <f>(H56*1.33+I56*1.67+J56*2)/E56</f>
        <v>0</v>
      </c>
      <c r="N56" s="123">
        <f>M56+F56</f>
        <v>0.47826086956521741</v>
      </c>
    </row>
    <row r="57" spans="1:14" ht="14.5" customHeight="1" x14ac:dyDescent="0.15">
      <c r="A57" s="130" t="s">
        <v>72</v>
      </c>
      <c r="B57" s="123">
        <v>2016</v>
      </c>
      <c r="C57" s="124" t="s">
        <v>207</v>
      </c>
      <c r="D57" s="123">
        <v>3</v>
      </c>
      <c r="E57" s="123">
        <v>1</v>
      </c>
      <c r="F57" s="125">
        <f>E57/D57</f>
        <v>0.33333333333333331</v>
      </c>
      <c r="G57" s="131">
        <v>1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5">
        <f>(H57*1.33+I57*1.67+J57*2)/E57</f>
        <v>0</v>
      </c>
      <c r="N57" s="123">
        <f>M57+F57</f>
        <v>0.33333333333333331</v>
      </c>
    </row>
    <row r="58" spans="1:14" ht="14.5" customHeight="1" x14ac:dyDescent="0.15">
      <c r="A58" s="116" t="s">
        <v>202</v>
      </c>
      <c r="B58" s="126"/>
      <c r="C58" s="127"/>
      <c r="D58" s="128">
        <f>SUM(D55:D57)</f>
        <v>68</v>
      </c>
      <c r="E58" s="128">
        <f>SUM(E55:E57)</f>
        <v>39</v>
      </c>
      <c r="F58" s="129">
        <f>E58/D58</f>
        <v>0.57352941176470584</v>
      </c>
      <c r="G58" s="128">
        <f t="shared" ref="G58:L58" si="17">SUM(G55:G57)</f>
        <v>34</v>
      </c>
      <c r="H58" s="128">
        <f t="shared" si="17"/>
        <v>5</v>
      </c>
      <c r="I58" s="128">
        <f t="shared" si="17"/>
        <v>0</v>
      </c>
      <c r="J58" s="128">
        <f t="shared" si="17"/>
        <v>0</v>
      </c>
      <c r="K58" s="128">
        <f t="shared" si="17"/>
        <v>15</v>
      </c>
      <c r="L58" s="128">
        <f t="shared" si="17"/>
        <v>18</v>
      </c>
      <c r="M58" s="129">
        <f>(H58*1.33+I58*1.67+J58*2)/E58</f>
        <v>0.17051282051282052</v>
      </c>
      <c r="N58" s="128">
        <f>M58+F58</f>
        <v>0.74404223227752642</v>
      </c>
    </row>
    <row r="59" spans="1:14" ht="14.5" customHeight="1" x14ac:dyDescent="0.15">
      <c r="A59" s="119"/>
      <c r="B59" s="120"/>
      <c r="C59" s="121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4" ht="14.5" customHeight="1" x14ac:dyDescent="0.15">
      <c r="A60" s="130" t="s">
        <v>104</v>
      </c>
      <c r="B60" s="123">
        <v>2016</v>
      </c>
      <c r="C60" s="124" t="s">
        <v>207</v>
      </c>
      <c r="D60" s="123">
        <v>3</v>
      </c>
      <c r="E60" s="123">
        <v>0</v>
      </c>
      <c r="F60" s="125">
        <f>E60/D60</f>
        <v>0</v>
      </c>
      <c r="G60" s="131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0" t="e">
        <f>(H60*1.33+I60*1.67+J60*2)/E60</f>
        <v>#DIV/0!</v>
      </c>
      <c r="N60" s="120" t="e">
        <f>M60+F60</f>
        <v>#DIV/0!</v>
      </c>
    </row>
    <row r="61" spans="1:14" ht="14.5" customHeight="1" x14ac:dyDescent="0.15">
      <c r="A61" s="116" t="s">
        <v>202</v>
      </c>
      <c r="B61" s="126"/>
      <c r="C61" s="127"/>
      <c r="D61" s="128">
        <f>D60</f>
        <v>3</v>
      </c>
      <c r="E61" s="128">
        <f>E60</f>
        <v>0</v>
      </c>
      <c r="F61" s="129">
        <f>E61/D61</f>
        <v>0</v>
      </c>
      <c r="G61" s="128">
        <f t="shared" ref="G61:L61" si="18">G60</f>
        <v>0</v>
      </c>
      <c r="H61" s="128">
        <f t="shared" si="18"/>
        <v>0</v>
      </c>
      <c r="I61" s="128">
        <f t="shared" si="18"/>
        <v>0</v>
      </c>
      <c r="J61" s="128">
        <f t="shared" si="18"/>
        <v>0</v>
      </c>
      <c r="K61" s="128">
        <f t="shared" si="18"/>
        <v>0</v>
      </c>
      <c r="L61" s="128">
        <f t="shared" si="18"/>
        <v>0</v>
      </c>
      <c r="M61" s="126" t="e">
        <f>(H61*1.33+I61*1.67+J61*2)/E61</f>
        <v>#DIV/0!</v>
      </c>
      <c r="N61" s="126" t="e">
        <f>M61+F61</f>
        <v>#DIV/0!</v>
      </c>
    </row>
    <row r="62" spans="1:14" ht="14.5" customHeight="1" x14ac:dyDescent="0.15">
      <c r="A62" s="119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</row>
    <row r="63" spans="1:14" ht="14.5" customHeight="1" x14ac:dyDescent="0.15">
      <c r="A63" s="130" t="s">
        <v>131</v>
      </c>
      <c r="B63" s="123">
        <v>2017</v>
      </c>
      <c r="C63" s="124" t="s">
        <v>208</v>
      </c>
      <c r="D63" s="123">
        <f>'2017 - 2017 - Field of Dreamers'!C55</f>
        <v>41</v>
      </c>
      <c r="E63" s="123">
        <f>'2017 - 2017 - Field of Dreamers'!D55</f>
        <v>26</v>
      </c>
      <c r="F63" s="123">
        <f>'2017 - 2017 - Field of Dreamers'!E55</f>
        <v>0.63414634146341464</v>
      </c>
      <c r="G63" s="123">
        <f>'2017 - 2017 - Field of Dreamers'!F55</f>
        <v>25</v>
      </c>
      <c r="H63" s="123">
        <f>'2017 - 2017 - Field of Dreamers'!G55</f>
        <v>1</v>
      </c>
      <c r="I63" s="123">
        <f>'2017 - 2017 - Field of Dreamers'!H55</f>
        <v>0</v>
      </c>
      <c r="J63" s="123">
        <f>'2017 - 2017 - Field of Dreamers'!I55</f>
        <v>0</v>
      </c>
      <c r="K63" s="123">
        <f>'2017 - 2017 - Field of Dreamers'!J55</f>
        <v>9</v>
      </c>
      <c r="L63" s="123">
        <f>'2017 - 2017 - Field of Dreamers'!K55</f>
        <v>13</v>
      </c>
      <c r="M63" s="123">
        <f>'2017 - 2017 - Field of Dreamers'!L55</f>
        <v>0</v>
      </c>
      <c r="N63" s="123">
        <f>'2017 - 2017 - Field of Dreamers'!M55</f>
        <v>0.63414634146341464</v>
      </c>
    </row>
    <row r="64" spans="1:14" ht="14.5" customHeight="1" x14ac:dyDescent="0.15">
      <c r="A64" s="130" t="s">
        <v>131</v>
      </c>
      <c r="B64" s="123">
        <v>2018</v>
      </c>
      <c r="C64" s="124" t="s">
        <v>206</v>
      </c>
      <c r="D64" s="123">
        <f>'All Seasons - All Seasons'!C35</f>
        <v>20</v>
      </c>
      <c r="E64" s="123">
        <f>'All Seasons - All Seasons'!D35</f>
        <v>13</v>
      </c>
      <c r="F64" s="123">
        <f>'All Seasons - All Seasons'!E35</f>
        <v>0.65</v>
      </c>
      <c r="G64" s="123">
        <f>'All Seasons - All Seasons'!F35</f>
        <v>13</v>
      </c>
      <c r="H64" s="123">
        <f>'All Seasons - All Seasons'!G35</f>
        <v>0</v>
      </c>
      <c r="I64" s="123">
        <f>'All Seasons - All Seasons'!H35</f>
        <v>0</v>
      </c>
      <c r="J64" s="123">
        <f>'All Seasons - All Seasons'!I35</f>
        <v>0</v>
      </c>
      <c r="K64" s="123">
        <f>'All Seasons - All Seasons'!J35</f>
        <v>2</v>
      </c>
      <c r="L64" s="123">
        <f>'All Seasons - All Seasons'!K35</f>
        <v>9</v>
      </c>
      <c r="M64" s="123">
        <f>'All Seasons - All Seasons'!L35</f>
        <v>0</v>
      </c>
      <c r="N64" s="123">
        <f>'All Seasons - All Seasons'!M35</f>
        <v>0.65</v>
      </c>
    </row>
    <row r="65" spans="1:14" ht="14.5" customHeight="1" x14ac:dyDescent="0.15">
      <c r="A65" s="116" t="s">
        <v>202</v>
      </c>
      <c r="B65" s="126"/>
      <c r="C65" s="127"/>
      <c r="D65" s="128">
        <f>SUM(D63:D64)</f>
        <v>61</v>
      </c>
      <c r="E65" s="128">
        <f>SUM(E63:E64)</f>
        <v>39</v>
      </c>
      <c r="F65" s="129">
        <f>E65/D65</f>
        <v>0.63934426229508201</v>
      </c>
      <c r="G65" s="128">
        <f t="shared" ref="G65:L65" si="19">SUM(G63:G64)</f>
        <v>38</v>
      </c>
      <c r="H65" s="128">
        <f t="shared" si="19"/>
        <v>1</v>
      </c>
      <c r="I65" s="128">
        <f t="shared" si="19"/>
        <v>0</v>
      </c>
      <c r="J65" s="128">
        <f t="shared" si="19"/>
        <v>0</v>
      </c>
      <c r="K65" s="128">
        <f t="shared" si="19"/>
        <v>11</v>
      </c>
      <c r="L65" s="128">
        <f t="shared" si="19"/>
        <v>22</v>
      </c>
      <c r="M65" s="129">
        <f>(H65*1.33+I65*1.67+J65*2)/E65</f>
        <v>3.4102564102564105E-2</v>
      </c>
      <c r="N65" s="128">
        <f>M65+F65</f>
        <v>0.67344682639764608</v>
      </c>
    </row>
    <row r="66" spans="1:14" ht="14.5" customHeight="1" x14ac:dyDescent="0.15">
      <c r="A66" s="119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</row>
    <row r="67" spans="1:14" ht="14.5" customHeight="1" x14ac:dyDescent="0.15">
      <c r="A67" s="130" t="s">
        <v>103</v>
      </c>
      <c r="B67" s="123">
        <v>2016</v>
      </c>
      <c r="C67" s="124" t="s">
        <v>207</v>
      </c>
      <c r="D67" s="123">
        <v>3</v>
      </c>
      <c r="E67" s="123">
        <v>2</v>
      </c>
      <c r="F67" s="125">
        <f>E67/D67</f>
        <v>0.66666666666666663</v>
      </c>
      <c r="G67" s="131">
        <v>2</v>
      </c>
      <c r="H67" s="123">
        <v>0</v>
      </c>
      <c r="I67" s="123">
        <v>0</v>
      </c>
      <c r="J67" s="123">
        <v>0</v>
      </c>
      <c r="K67" s="123">
        <v>1</v>
      </c>
      <c r="L67" s="123">
        <v>2</v>
      </c>
      <c r="M67" s="125">
        <f>(H67*1.33+I67*1.67+J67*2)/E67</f>
        <v>0</v>
      </c>
      <c r="N67" s="123">
        <f>M67+F67</f>
        <v>0.66666666666666663</v>
      </c>
    </row>
    <row r="68" spans="1:14" ht="14.5" customHeight="1" x14ac:dyDescent="0.15">
      <c r="A68" s="116" t="s">
        <v>202</v>
      </c>
      <c r="B68" s="126"/>
      <c r="C68" s="127"/>
      <c r="D68" s="128">
        <f>D67</f>
        <v>3</v>
      </c>
      <c r="E68" s="128">
        <f>E67</f>
        <v>2</v>
      </c>
      <c r="F68" s="129">
        <f>E68/D68</f>
        <v>0.66666666666666663</v>
      </c>
      <c r="G68" s="128">
        <f t="shared" ref="G68:L68" si="20">G67</f>
        <v>2</v>
      </c>
      <c r="H68" s="128">
        <f t="shared" si="20"/>
        <v>0</v>
      </c>
      <c r="I68" s="128">
        <f t="shared" si="20"/>
        <v>0</v>
      </c>
      <c r="J68" s="128">
        <f t="shared" si="20"/>
        <v>0</v>
      </c>
      <c r="K68" s="128">
        <f t="shared" si="20"/>
        <v>1</v>
      </c>
      <c r="L68" s="128">
        <f t="shared" si="20"/>
        <v>2</v>
      </c>
      <c r="M68" s="129">
        <f>(H68*1.33+I68*1.67+J68*2)/E68</f>
        <v>0</v>
      </c>
      <c r="N68" s="128">
        <f>M68+F68</f>
        <v>0.66666666666666663</v>
      </c>
    </row>
    <row r="69" spans="1:14" ht="14.5" customHeight="1" x14ac:dyDescent="0.15">
      <c r="A69" s="119"/>
      <c r="B69" s="120"/>
      <c r="C69" s="121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14.5" customHeight="1" x14ac:dyDescent="0.15">
      <c r="A70" s="130" t="s">
        <v>98</v>
      </c>
      <c r="B70" s="123">
        <v>2016</v>
      </c>
      <c r="C70" s="124" t="s">
        <v>207</v>
      </c>
      <c r="D70" s="123">
        <v>4</v>
      </c>
      <c r="E70" s="123">
        <v>3</v>
      </c>
      <c r="F70" s="125">
        <f>E70/D70</f>
        <v>0.75</v>
      </c>
      <c r="G70" s="131">
        <v>3</v>
      </c>
      <c r="H70" s="123">
        <v>0</v>
      </c>
      <c r="I70" s="123">
        <v>0</v>
      </c>
      <c r="J70" s="123">
        <v>0</v>
      </c>
      <c r="K70" s="123">
        <v>0</v>
      </c>
      <c r="L70" s="123">
        <v>2</v>
      </c>
      <c r="M70" s="125">
        <f>(H70*1.33+I70*1.67+J70*2)/E70</f>
        <v>0</v>
      </c>
      <c r="N70" s="123">
        <f>M70+F70</f>
        <v>0.75</v>
      </c>
    </row>
    <row r="71" spans="1:14" ht="14.5" customHeight="1" x14ac:dyDescent="0.15">
      <c r="A71" s="116" t="s">
        <v>202</v>
      </c>
      <c r="B71" s="126"/>
      <c r="C71" s="127"/>
      <c r="D71" s="128">
        <f>D70</f>
        <v>4</v>
      </c>
      <c r="E71" s="128">
        <f>E70</f>
        <v>3</v>
      </c>
      <c r="F71" s="129">
        <f>E71/D71</f>
        <v>0.75</v>
      </c>
      <c r="G71" s="128">
        <f t="shared" ref="G71:L71" si="21">G70</f>
        <v>3</v>
      </c>
      <c r="H71" s="128">
        <f t="shared" si="21"/>
        <v>0</v>
      </c>
      <c r="I71" s="128">
        <f t="shared" si="21"/>
        <v>0</v>
      </c>
      <c r="J71" s="128">
        <f t="shared" si="21"/>
        <v>0</v>
      </c>
      <c r="K71" s="128">
        <f t="shared" si="21"/>
        <v>0</v>
      </c>
      <c r="L71" s="128">
        <f t="shared" si="21"/>
        <v>2</v>
      </c>
      <c r="M71" s="129">
        <f>(H71*1.33+I71*1.67+J71*2)/E71</f>
        <v>0</v>
      </c>
      <c r="N71" s="128">
        <f>M71+F71</f>
        <v>0.75</v>
      </c>
    </row>
    <row r="72" spans="1:14" ht="14.5" customHeight="1" x14ac:dyDescent="0.15">
      <c r="A72" s="119"/>
      <c r="B72" s="120"/>
      <c r="C72" s="121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</row>
    <row r="73" spans="1:14" ht="14.5" customHeight="1" x14ac:dyDescent="0.15">
      <c r="A73" s="130" t="s">
        <v>179</v>
      </c>
      <c r="B73" s="123">
        <v>2018</v>
      </c>
      <c r="C73" s="124" t="s">
        <v>208</v>
      </c>
      <c r="D73" s="123">
        <f>'2018 Field of Dreamers - 2018 -'!C48</f>
        <v>39</v>
      </c>
      <c r="E73" s="123">
        <f>'2018 Field of Dreamers - 2018 -'!D48</f>
        <v>18</v>
      </c>
      <c r="F73" s="123">
        <f>'2018 Field of Dreamers - 2018 -'!E48</f>
        <v>0.46153846153846156</v>
      </c>
      <c r="G73" s="123">
        <f>'2018 Field of Dreamers - 2018 -'!F48</f>
        <v>18</v>
      </c>
      <c r="H73" s="123">
        <f>'2018 Field of Dreamers - 2018 -'!G48</f>
        <v>0</v>
      </c>
      <c r="I73" s="123">
        <f>'2018 Field of Dreamers - 2018 -'!H48</f>
        <v>0</v>
      </c>
      <c r="J73" s="123">
        <f>'2018 Field of Dreamers - 2018 -'!I48</f>
        <v>0</v>
      </c>
      <c r="K73" s="123">
        <f>'2018 Field of Dreamers - 2018 -'!J48</f>
        <v>7</v>
      </c>
      <c r="L73" s="123">
        <f>'2018 Field of Dreamers - 2018 -'!K48</f>
        <v>9</v>
      </c>
      <c r="M73" s="123">
        <f>'2018 Field of Dreamers - 2018 -'!L48</f>
        <v>0</v>
      </c>
      <c r="N73" s="123">
        <f>'2018 Field of Dreamers - 2018 -'!M48</f>
        <v>0.46153846153846156</v>
      </c>
    </row>
    <row r="74" spans="1:14" ht="14.5" customHeight="1" x14ac:dyDescent="0.15">
      <c r="A74" s="116" t="s">
        <v>202</v>
      </c>
      <c r="B74" s="126"/>
      <c r="C74" s="127"/>
      <c r="D74" s="128">
        <f>D73</f>
        <v>39</v>
      </c>
      <c r="E74" s="128">
        <f>E73</f>
        <v>18</v>
      </c>
      <c r="F74" s="129">
        <f>E74/D74</f>
        <v>0.46153846153846156</v>
      </c>
      <c r="G74" s="128">
        <f t="shared" ref="G74:L74" si="22">G73</f>
        <v>18</v>
      </c>
      <c r="H74" s="128">
        <f t="shared" si="22"/>
        <v>0</v>
      </c>
      <c r="I74" s="128">
        <f t="shared" si="22"/>
        <v>0</v>
      </c>
      <c r="J74" s="128">
        <f t="shared" si="22"/>
        <v>0</v>
      </c>
      <c r="K74" s="128">
        <f t="shared" si="22"/>
        <v>7</v>
      </c>
      <c r="L74" s="128">
        <f t="shared" si="22"/>
        <v>9</v>
      </c>
      <c r="M74" s="129">
        <f>(H74*1.33+I74*1.67+J74*2)/E74</f>
        <v>0</v>
      </c>
      <c r="N74" s="128">
        <f>M74+F74</f>
        <v>0.46153846153846156</v>
      </c>
    </row>
    <row r="75" spans="1:14" ht="14.5" customHeight="1" x14ac:dyDescent="0.15">
      <c r="A75" s="119"/>
      <c r="B75" s="120"/>
      <c r="C75" s="121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</row>
    <row r="76" spans="1:14" ht="14.5" customHeight="1" x14ac:dyDescent="0.15">
      <c r="A76" s="130" t="s">
        <v>63</v>
      </c>
      <c r="B76" s="123">
        <v>2013</v>
      </c>
      <c r="C76" s="124" t="s">
        <v>207</v>
      </c>
      <c r="D76" s="123">
        <v>17</v>
      </c>
      <c r="E76" s="123">
        <v>14</v>
      </c>
      <c r="F76" s="125">
        <f>E76/D76</f>
        <v>0.82352941176470584</v>
      </c>
      <c r="G76" s="123">
        <v>7</v>
      </c>
      <c r="H76" s="123">
        <v>3</v>
      </c>
      <c r="I76" s="123">
        <v>3</v>
      </c>
      <c r="J76" s="123">
        <v>1</v>
      </c>
      <c r="K76" s="123">
        <v>6</v>
      </c>
      <c r="L76" s="123">
        <v>4</v>
      </c>
      <c r="M76" s="125">
        <f>(H76*1.33+I76*1.67+J76*2)/E76</f>
        <v>0.7857142857142857</v>
      </c>
      <c r="N76" s="123">
        <f>M76+F76</f>
        <v>1.6092436974789917</v>
      </c>
    </row>
    <row r="77" spans="1:14" ht="14.5" customHeight="1" x14ac:dyDescent="0.15">
      <c r="A77" s="116" t="s">
        <v>202</v>
      </c>
      <c r="B77" s="126"/>
      <c r="C77" s="127"/>
      <c r="D77" s="128">
        <f>D76</f>
        <v>17</v>
      </c>
      <c r="E77" s="128">
        <f>E76</f>
        <v>14</v>
      </c>
      <c r="F77" s="129">
        <f>E77/D77</f>
        <v>0.82352941176470584</v>
      </c>
      <c r="G77" s="128">
        <f t="shared" ref="G77:L77" si="23">G76</f>
        <v>7</v>
      </c>
      <c r="H77" s="128">
        <f t="shared" si="23"/>
        <v>3</v>
      </c>
      <c r="I77" s="128">
        <f t="shared" si="23"/>
        <v>3</v>
      </c>
      <c r="J77" s="128">
        <f t="shared" si="23"/>
        <v>1</v>
      </c>
      <c r="K77" s="128">
        <f t="shared" si="23"/>
        <v>6</v>
      </c>
      <c r="L77" s="128">
        <f t="shared" si="23"/>
        <v>4</v>
      </c>
      <c r="M77" s="129">
        <f>(H77*1.33+I77*1.67+J77*2)/E77</f>
        <v>0.7857142857142857</v>
      </c>
      <c r="N77" s="128">
        <f>M77+F77</f>
        <v>1.6092436974789917</v>
      </c>
    </row>
    <row r="78" spans="1:14" ht="14.5" customHeight="1" x14ac:dyDescent="0.15">
      <c r="A78" s="119"/>
      <c r="B78" s="120"/>
      <c r="C78" s="121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</row>
    <row r="79" spans="1:14" ht="14.5" customHeight="1" x14ac:dyDescent="0.15">
      <c r="A79" s="122" t="s">
        <v>15</v>
      </c>
      <c r="B79" s="123">
        <v>2007</v>
      </c>
      <c r="C79" s="124" t="s">
        <v>201</v>
      </c>
      <c r="D79" s="123">
        <v>16</v>
      </c>
      <c r="E79" s="123">
        <v>12</v>
      </c>
      <c r="F79" s="125">
        <f>E79/D79</f>
        <v>0.75</v>
      </c>
      <c r="G79" s="123">
        <v>8</v>
      </c>
      <c r="H79" s="123">
        <v>3</v>
      </c>
      <c r="I79" s="123">
        <v>1</v>
      </c>
      <c r="J79" s="123">
        <v>1</v>
      </c>
      <c r="K79" s="123">
        <v>7</v>
      </c>
      <c r="L79" s="123">
        <v>9</v>
      </c>
      <c r="M79" s="125">
        <f>(H79*1.33+I79*1.67+J79*2)/E79</f>
        <v>0.63833333333333331</v>
      </c>
      <c r="N79" s="123">
        <f>M79+F79</f>
        <v>1.3883333333333332</v>
      </c>
    </row>
    <row r="80" spans="1:14" ht="14.5" customHeight="1" x14ac:dyDescent="0.15">
      <c r="A80" s="116" t="s">
        <v>202</v>
      </c>
      <c r="B80" s="126"/>
      <c r="C80" s="127"/>
      <c r="D80" s="128">
        <f>D79</f>
        <v>16</v>
      </c>
      <c r="E80" s="128">
        <f>E79</f>
        <v>12</v>
      </c>
      <c r="F80" s="129">
        <f>E80/D80</f>
        <v>0.75</v>
      </c>
      <c r="G80" s="128">
        <f t="shared" ref="G80:L80" si="24">G79</f>
        <v>8</v>
      </c>
      <c r="H80" s="128">
        <f t="shared" si="24"/>
        <v>3</v>
      </c>
      <c r="I80" s="128">
        <f t="shared" si="24"/>
        <v>1</v>
      </c>
      <c r="J80" s="128">
        <f t="shared" si="24"/>
        <v>1</v>
      </c>
      <c r="K80" s="128">
        <f t="shared" si="24"/>
        <v>7</v>
      </c>
      <c r="L80" s="128">
        <f t="shared" si="24"/>
        <v>9</v>
      </c>
      <c r="M80" s="129">
        <f>(H80*1.33+I80*1.67+J80*2)/E80</f>
        <v>0.63833333333333331</v>
      </c>
      <c r="N80" s="128">
        <f>M80+F80</f>
        <v>1.3883333333333332</v>
      </c>
    </row>
    <row r="81" spans="1:14" ht="14.5" customHeight="1" x14ac:dyDescent="0.15">
      <c r="A81" s="119"/>
      <c r="B81" s="120"/>
      <c r="C81" s="121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1:14" ht="14.5" customHeight="1" x14ac:dyDescent="0.15">
      <c r="A82" s="122" t="s">
        <v>18</v>
      </c>
      <c r="B82" s="123">
        <v>2007</v>
      </c>
      <c r="C82" s="124" t="s">
        <v>201</v>
      </c>
      <c r="D82" s="123">
        <v>19</v>
      </c>
      <c r="E82" s="123">
        <v>11</v>
      </c>
      <c r="F82" s="125">
        <f>E82/D82</f>
        <v>0.57894736842105265</v>
      </c>
      <c r="G82" s="123">
        <v>7</v>
      </c>
      <c r="H82" s="123">
        <v>3</v>
      </c>
      <c r="I82" s="123">
        <v>1</v>
      </c>
      <c r="J82" s="123">
        <v>0</v>
      </c>
      <c r="K82" s="123">
        <v>9</v>
      </c>
      <c r="L82" s="123">
        <v>7</v>
      </c>
      <c r="M82" s="125">
        <f>(H82*1.33+I82*1.67+J82*2)/E82</f>
        <v>0.51454545454545453</v>
      </c>
      <c r="N82" s="123">
        <f>M82+F82</f>
        <v>1.0934928229665073</v>
      </c>
    </row>
    <row r="83" spans="1:14" ht="14.5" customHeight="1" x14ac:dyDescent="0.15">
      <c r="A83" s="116" t="s">
        <v>202</v>
      </c>
      <c r="B83" s="126"/>
      <c r="C83" s="127"/>
      <c r="D83" s="128">
        <f>D82</f>
        <v>19</v>
      </c>
      <c r="E83" s="128">
        <f>E82</f>
        <v>11</v>
      </c>
      <c r="F83" s="129">
        <f>E83/D83</f>
        <v>0.57894736842105265</v>
      </c>
      <c r="G83" s="128">
        <f t="shared" ref="G83:L83" si="25">G82</f>
        <v>7</v>
      </c>
      <c r="H83" s="128">
        <f t="shared" si="25"/>
        <v>3</v>
      </c>
      <c r="I83" s="128">
        <f t="shared" si="25"/>
        <v>1</v>
      </c>
      <c r="J83" s="128">
        <f t="shared" si="25"/>
        <v>0</v>
      </c>
      <c r="K83" s="128">
        <f t="shared" si="25"/>
        <v>9</v>
      </c>
      <c r="L83" s="128">
        <f t="shared" si="25"/>
        <v>7</v>
      </c>
      <c r="M83" s="129">
        <f>(H83*1.33+I83*1.67+J83*2)/E83</f>
        <v>0.51454545454545453</v>
      </c>
      <c r="N83" s="128">
        <f>M83+F83</f>
        <v>1.0934928229665073</v>
      </c>
    </row>
    <row r="84" spans="1:14" ht="14.5" customHeight="1" x14ac:dyDescent="0.15">
      <c r="A84" s="119"/>
      <c r="B84" s="120"/>
      <c r="C84" s="121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1:14" ht="14.5" customHeight="1" x14ac:dyDescent="0.15">
      <c r="A85" s="130" t="s">
        <v>76</v>
      </c>
      <c r="B85" s="123">
        <v>2014</v>
      </c>
      <c r="C85" s="124" t="s">
        <v>201</v>
      </c>
      <c r="D85" s="123">
        <v>14</v>
      </c>
      <c r="E85" s="123">
        <v>7</v>
      </c>
      <c r="F85" s="125">
        <f>E85/D85</f>
        <v>0.5</v>
      </c>
      <c r="G85" s="131">
        <v>6</v>
      </c>
      <c r="H85" s="123">
        <v>1</v>
      </c>
      <c r="I85" s="123">
        <v>0</v>
      </c>
      <c r="J85" s="123">
        <v>0</v>
      </c>
      <c r="K85" s="123">
        <v>2</v>
      </c>
      <c r="L85" s="123">
        <v>5</v>
      </c>
      <c r="M85" s="125">
        <f>(H85*1.33+I85*1.67+J85*2)/E85</f>
        <v>0.19</v>
      </c>
      <c r="N85" s="123">
        <f>M85+F85</f>
        <v>0.69</v>
      </c>
    </row>
    <row r="86" spans="1:14" ht="14.5" customHeight="1" x14ac:dyDescent="0.15">
      <c r="A86" s="116" t="s">
        <v>202</v>
      </c>
      <c r="B86" s="126"/>
      <c r="C86" s="127"/>
      <c r="D86" s="128">
        <f>D85</f>
        <v>14</v>
      </c>
      <c r="E86" s="128">
        <f>E85</f>
        <v>7</v>
      </c>
      <c r="F86" s="129">
        <f>E86/D86</f>
        <v>0.5</v>
      </c>
      <c r="G86" s="128">
        <f t="shared" ref="G86:L86" si="26">G85</f>
        <v>6</v>
      </c>
      <c r="H86" s="128">
        <f t="shared" si="26"/>
        <v>1</v>
      </c>
      <c r="I86" s="128">
        <f t="shared" si="26"/>
        <v>0</v>
      </c>
      <c r="J86" s="128">
        <f t="shared" si="26"/>
        <v>0</v>
      </c>
      <c r="K86" s="128">
        <f t="shared" si="26"/>
        <v>2</v>
      </c>
      <c r="L86" s="128">
        <f t="shared" si="26"/>
        <v>5</v>
      </c>
      <c r="M86" s="129">
        <f>(H86*1.33+I86*1.67+J86*2)/E86</f>
        <v>0.19</v>
      </c>
      <c r="N86" s="128">
        <f>M86+F86</f>
        <v>0.69</v>
      </c>
    </row>
    <row r="87" spans="1:14" ht="14.5" customHeight="1" x14ac:dyDescent="0.15">
      <c r="A87" s="119"/>
      <c r="B87" s="120"/>
      <c r="C87" s="121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14" ht="14.5" customHeight="1" x14ac:dyDescent="0.15">
      <c r="A88" s="130" t="s">
        <v>82</v>
      </c>
      <c r="B88" s="123">
        <v>2015</v>
      </c>
      <c r="C88" s="124" t="s">
        <v>207</v>
      </c>
      <c r="D88" s="123">
        <v>48</v>
      </c>
      <c r="E88" s="123">
        <v>33</v>
      </c>
      <c r="F88" s="125">
        <f>E88/D88</f>
        <v>0.6875</v>
      </c>
      <c r="G88" s="131">
        <v>16</v>
      </c>
      <c r="H88" s="123">
        <v>6</v>
      </c>
      <c r="I88" s="123">
        <v>3</v>
      </c>
      <c r="J88" s="123">
        <v>8</v>
      </c>
      <c r="K88" s="123">
        <v>34</v>
      </c>
      <c r="L88" s="123">
        <v>30</v>
      </c>
      <c r="M88" s="125">
        <f>(H88*1.33+I88*1.67+J88*2)/E88</f>
        <v>0.87848484848484854</v>
      </c>
      <c r="N88" s="123">
        <f>M88+F88</f>
        <v>1.5659848484848484</v>
      </c>
    </row>
    <row r="89" spans="1:14" ht="14.5" customHeight="1" x14ac:dyDescent="0.15">
      <c r="A89" s="130" t="s">
        <v>82</v>
      </c>
      <c r="B89" s="123">
        <v>2016</v>
      </c>
      <c r="C89" s="124" t="s">
        <v>207</v>
      </c>
      <c r="D89" s="123">
        <v>42</v>
      </c>
      <c r="E89" s="123">
        <v>30</v>
      </c>
      <c r="F89" s="125">
        <f>E89/D89</f>
        <v>0.7142857142857143</v>
      </c>
      <c r="G89" s="131">
        <v>11</v>
      </c>
      <c r="H89" s="123">
        <v>8</v>
      </c>
      <c r="I89" s="123">
        <v>4</v>
      </c>
      <c r="J89" s="123">
        <v>6</v>
      </c>
      <c r="K89" s="123">
        <v>21</v>
      </c>
      <c r="L89" s="123">
        <v>22</v>
      </c>
      <c r="M89" s="125">
        <f>(H89*1.33+I89*1.67+J89*2)/E89</f>
        <v>0.97733333333333339</v>
      </c>
      <c r="N89" s="123">
        <f>M89+F89</f>
        <v>1.6916190476190476</v>
      </c>
    </row>
    <row r="90" spans="1:14" ht="14.5" customHeight="1" x14ac:dyDescent="0.15">
      <c r="A90" s="130" t="s">
        <v>82</v>
      </c>
      <c r="B90" s="123">
        <v>2017</v>
      </c>
      <c r="C90" s="124" t="s">
        <v>205</v>
      </c>
      <c r="D90" s="123">
        <f>'2017 Field of Dreamers - 2017 -'!C37</f>
        <v>53</v>
      </c>
      <c r="E90" s="123">
        <f>'2017 Field of Dreamers - 2017 -'!D37</f>
        <v>45</v>
      </c>
      <c r="F90" s="123">
        <f>'2017 Field of Dreamers - 2017 -'!E37</f>
        <v>0.84905660377358494</v>
      </c>
      <c r="G90" s="123">
        <f>'2017 Field of Dreamers - 2017 -'!F37</f>
        <v>21</v>
      </c>
      <c r="H90" s="123">
        <f>'2017 Field of Dreamers - 2017 -'!G37</f>
        <v>18</v>
      </c>
      <c r="I90" s="123">
        <f>'2017 Field of Dreamers - 2017 -'!H37</f>
        <v>4</v>
      </c>
      <c r="J90" s="123">
        <f>'2017 Field of Dreamers - 2017 -'!I37</f>
        <v>2</v>
      </c>
      <c r="K90" s="123">
        <f>'2017 Field of Dreamers - 2017 -'!J37</f>
        <v>30</v>
      </c>
      <c r="L90" s="123">
        <f>'2017 Field of Dreamers - 2017 -'!K37</f>
        <v>27</v>
      </c>
      <c r="M90" s="123">
        <f>'2017 Field of Dreamers - 2017 -'!L37</f>
        <v>0.77026666666666666</v>
      </c>
      <c r="N90" s="123">
        <f>'2017 Field of Dreamers - 2017 -'!M37</f>
        <v>1.6193232704402516</v>
      </c>
    </row>
    <row r="91" spans="1:14" ht="14.5" customHeight="1" x14ac:dyDescent="0.15">
      <c r="A91" s="130" t="s">
        <v>82</v>
      </c>
      <c r="B91" s="123">
        <v>2018</v>
      </c>
      <c r="C91" s="124" t="s">
        <v>206</v>
      </c>
      <c r="D91" s="123">
        <f>'All Seasons - All Seasons'!C46</f>
        <v>63</v>
      </c>
      <c r="E91" s="123">
        <f>'All Seasons - All Seasons'!D46</f>
        <v>47</v>
      </c>
      <c r="F91" s="123">
        <f>'All Seasons - All Seasons'!E46</f>
        <v>0.74603174603174605</v>
      </c>
      <c r="G91" s="123">
        <f>'All Seasons - All Seasons'!F46</f>
        <v>24</v>
      </c>
      <c r="H91" s="123">
        <f>'All Seasons - All Seasons'!G46</f>
        <v>13</v>
      </c>
      <c r="I91" s="123">
        <f>'All Seasons - All Seasons'!H46</f>
        <v>6</v>
      </c>
      <c r="J91" s="123">
        <f>'All Seasons - All Seasons'!I46</f>
        <v>4</v>
      </c>
      <c r="K91" s="123">
        <f>'All Seasons - All Seasons'!J46</f>
        <v>43</v>
      </c>
      <c r="L91" s="123">
        <f>'All Seasons - All Seasons'!K46</f>
        <v>33</v>
      </c>
      <c r="M91" s="123">
        <f>'All Seasons - All Seasons'!L46</f>
        <v>0.75172340425531925</v>
      </c>
      <c r="N91" s="123">
        <f>'All Seasons - All Seasons'!M46</f>
        <v>1.4977551502870652</v>
      </c>
    </row>
    <row r="92" spans="1:14" ht="14.5" customHeight="1" x14ac:dyDescent="0.15">
      <c r="A92" s="116" t="s">
        <v>202</v>
      </c>
      <c r="B92" s="126"/>
      <c r="C92" s="127"/>
      <c r="D92" s="128">
        <f>SUM(D88:D91)</f>
        <v>206</v>
      </c>
      <c r="E92" s="128">
        <f>SUM(E88:E91)</f>
        <v>155</v>
      </c>
      <c r="F92" s="129">
        <f>E92/D92</f>
        <v>0.75242718446601942</v>
      </c>
      <c r="G92" s="128">
        <f t="shared" ref="G92:L92" si="27">SUM(G88:G91)</f>
        <v>72</v>
      </c>
      <c r="H92" s="128">
        <f t="shared" si="27"/>
        <v>45</v>
      </c>
      <c r="I92" s="128">
        <f t="shared" si="27"/>
        <v>17</v>
      </c>
      <c r="J92" s="128">
        <f t="shared" si="27"/>
        <v>20</v>
      </c>
      <c r="K92" s="128">
        <f t="shared" si="27"/>
        <v>128</v>
      </c>
      <c r="L92" s="128">
        <f t="shared" si="27"/>
        <v>112</v>
      </c>
      <c r="M92" s="129">
        <f>(H92*1.33+I92*1.67+J92*2)/E92</f>
        <v>0.82735483870967752</v>
      </c>
      <c r="N92" s="128">
        <f>M92+F92</f>
        <v>1.5797820231756969</v>
      </c>
    </row>
    <row r="93" spans="1:14" ht="14.5" customHeight="1" x14ac:dyDescent="0.15">
      <c r="A93" s="130" t="s">
        <v>212</v>
      </c>
      <c r="B93" s="123">
        <v>2017</v>
      </c>
      <c r="C93" s="133" t="s">
        <v>213</v>
      </c>
      <c r="D93" s="123">
        <v>41</v>
      </c>
      <c r="E93" s="123">
        <v>27</v>
      </c>
      <c r="F93" s="125">
        <f>E93/D93</f>
        <v>0.65853658536585369</v>
      </c>
      <c r="G93" s="131">
        <v>25</v>
      </c>
      <c r="H93" s="131">
        <v>2</v>
      </c>
      <c r="I93" s="131">
        <v>0</v>
      </c>
      <c r="J93" s="131">
        <v>0</v>
      </c>
      <c r="K93" s="131">
        <v>10</v>
      </c>
      <c r="L93" s="131">
        <v>17</v>
      </c>
      <c r="M93" s="125">
        <f>(H93*1.33+I93*1.67+J93*2)/E93</f>
        <v>9.8518518518518519E-2</v>
      </c>
      <c r="N93" s="125">
        <f>M93+F93</f>
        <v>0.75705510388437225</v>
      </c>
    </row>
    <row r="94" spans="1:14" ht="14.5" customHeight="1" x14ac:dyDescent="0.15">
      <c r="A94" s="116" t="s">
        <v>211</v>
      </c>
      <c r="B94" s="126"/>
      <c r="C94" s="127"/>
      <c r="D94" s="128">
        <f>SUM(D93)</f>
        <v>41</v>
      </c>
      <c r="E94" s="128">
        <f>SUM(E93)</f>
        <v>27</v>
      </c>
      <c r="F94" s="129">
        <f>E94/D94</f>
        <v>0.65853658536585369</v>
      </c>
      <c r="G94" s="136">
        <f t="shared" ref="G94:L94" si="28">SUM(G93)</f>
        <v>25</v>
      </c>
      <c r="H94" s="136">
        <f t="shared" si="28"/>
        <v>2</v>
      </c>
      <c r="I94" s="136">
        <f t="shared" si="28"/>
        <v>0</v>
      </c>
      <c r="J94" s="136">
        <f t="shared" si="28"/>
        <v>0</v>
      </c>
      <c r="K94" s="136">
        <f t="shared" si="28"/>
        <v>10</v>
      </c>
      <c r="L94" s="136">
        <f t="shared" si="28"/>
        <v>17</v>
      </c>
      <c r="M94" s="129">
        <f>(H94*1.33+I94*1.67+J94*2)/E94</f>
        <v>9.8518518518518519E-2</v>
      </c>
      <c r="N94" s="129">
        <f>M94+F94</f>
        <v>0.75705510388437225</v>
      </c>
    </row>
    <row r="95" spans="1:14" ht="14.5" customHeight="1" x14ac:dyDescent="0.15">
      <c r="A95" s="119"/>
      <c r="B95" s="120"/>
      <c r="C95" s="121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  <row r="96" spans="1:14" ht="14.5" customHeight="1" x14ac:dyDescent="0.15">
      <c r="A96" s="122" t="s">
        <v>17</v>
      </c>
      <c r="B96" s="123">
        <v>2007</v>
      </c>
      <c r="C96" s="124" t="s">
        <v>201</v>
      </c>
      <c r="D96" s="123">
        <v>55</v>
      </c>
      <c r="E96" s="123">
        <v>41</v>
      </c>
      <c r="F96" s="125">
        <f t="shared" ref="F96:F105" si="29">E96/D96</f>
        <v>0.74545454545454548</v>
      </c>
      <c r="G96" s="123">
        <v>28</v>
      </c>
      <c r="H96" s="123">
        <v>8</v>
      </c>
      <c r="I96" s="123">
        <v>4</v>
      </c>
      <c r="J96" s="123">
        <v>1</v>
      </c>
      <c r="K96" s="123">
        <v>25</v>
      </c>
      <c r="L96" s="123">
        <v>22</v>
      </c>
      <c r="M96" s="125">
        <f t="shared" ref="M96:M105" si="30">(H96*1.33+I96*1.67+J96*2)/E96</f>
        <v>0.47121951219512198</v>
      </c>
      <c r="N96" s="123">
        <f t="shared" ref="N96:N105" si="31">M96+F96</f>
        <v>1.2166740576496675</v>
      </c>
    </row>
    <row r="97" spans="1:14" ht="14.5" customHeight="1" x14ac:dyDescent="0.15">
      <c r="A97" s="130" t="s">
        <v>17</v>
      </c>
      <c r="B97" s="123">
        <v>2008</v>
      </c>
      <c r="C97" s="124" t="s">
        <v>203</v>
      </c>
      <c r="D97" s="123">
        <v>20</v>
      </c>
      <c r="E97" s="123">
        <v>12</v>
      </c>
      <c r="F97" s="125">
        <f t="shared" si="29"/>
        <v>0.6</v>
      </c>
      <c r="G97" s="123">
        <v>4</v>
      </c>
      <c r="H97" s="123">
        <v>3</v>
      </c>
      <c r="I97" s="123">
        <v>4</v>
      </c>
      <c r="J97" s="123">
        <v>1</v>
      </c>
      <c r="K97" s="123">
        <v>8</v>
      </c>
      <c r="L97" s="123">
        <v>7</v>
      </c>
      <c r="M97" s="125">
        <f t="shared" si="30"/>
        <v>1.0558333333333334</v>
      </c>
      <c r="N97" s="123">
        <f t="shared" si="31"/>
        <v>1.6558333333333333</v>
      </c>
    </row>
    <row r="98" spans="1:14" ht="14.5" customHeight="1" x14ac:dyDescent="0.15">
      <c r="A98" s="130" t="s">
        <v>17</v>
      </c>
      <c r="B98" s="123">
        <v>2009</v>
      </c>
      <c r="C98" s="124" t="s">
        <v>204</v>
      </c>
      <c r="D98" s="123">
        <v>28</v>
      </c>
      <c r="E98" s="123">
        <v>20</v>
      </c>
      <c r="F98" s="125">
        <f t="shared" si="29"/>
        <v>0.7142857142857143</v>
      </c>
      <c r="G98" s="131">
        <v>9</v>
      </c>
      <c r="H98" s="123">
        <v>6</v>
      </c>
      <c r="I98" s="123">
        <v>1</v>
      </c>
      <c r="J98" s="123">
        <v>4</v>
      </c>
      <c r="K98" s="123">
        <v>19</v>
      </c>
      <c r="L98" s="123">
        <v>14</v>
      </c>
      <c r="M98" s="125">
        <f t="shared" si="30"/>
        <v>0.88249999999999995</v>
      </c>
      <c r="N98" s="123">
        <f t="shared" si="31"/>
        <v>1.5967857142857143</v>
      </c>
    </row>
    <row r="99" spans="1:14" ht="14.5" customHeight="1" x14ac:dyDescent="0.15">
      <c r="A99" s="130" t="s">
        <v>17</v>
      </c>
      <c r="B99" s="123">
        <v>2010</v>
      </c>
      <c r="C99" s="124" t="s">
        <v>201</v>
      </c>
      <c r="D99" s="123">
        <v>7</v>
      </c>
      <c r="E99" s="123">
        <v>4</v>
      </c>
      <c r="F99" s="125">
        <f t="shared" si="29"/>
        <v>0.5714285714285714</v>
      </c>
      <c r="G99" s="131">
        <v>4</v>
      </c>
      <c r="H99" s="123">
        <v>0</v>
      </c>
      <c r="I99" s="123">
        <v>0</v>
      </c>
      <c r="J99" s="123">
        <v>0</v>
      </c>
      <c r="K99" s="123">
        <v>1</v>
      </c>
      <c r="L99" s="123">
        <v>2</v>
      </c>
      <c r="M99" s="125">
        <f t="shared" si="30"/>
        <v>0</v>
      </c>
      <c r="N99" s="123">
        <f t="shared" si="31"/>
        <v>0.5714285714285714</v>
      </c>
    </row>
    <row r="100" spans="1:14" ht="14.5" customHeight="1" x14ac:dyDescent="0.15">
      <c r="A100" s="130" t="s">
        <v>17</v>
      </c>
      <c r="B100" s="123">
        <v>2011</v>
      </c>
      <c r="C100" s="124" t="s">
        <v>201</v>
      </c>
      <c r="D100" s="123">
        <v>27</v>
      </c>
      <c r="E100" s="123">
        <v>19</v>
      </c>
      <c r="F100" s="125">
        <f t="shared" si="29"/>
        <v>0.70370370370370372</v>
      </c>
      <c r="G100" s="131">
        <v>10</v>
      </c>
      <c r="H100" s="123">
        <v>2</v>
      </c>
      <c r="I100" s="123">
        <v>4</v>
      </c>
      <c r="J100" s="123">
        <v>3</v>
      </c>
      <c r="K100" s="123">
        <v>14</v>
      </c>
      <c r="L100" s="123">
        <v>11</v>
      </c>
      <c r="M100" s="125">
        <f t="shared" si="30"/>
        <v>0.80736842105263162</v>
      </c>
      <c r="N100" s="123">
        <f t="shared" si="31"/>
        <v>1.5110721247563355</v>
      </c>
    </row>
    <row r="101" spans="1:14" ht="14.5" customHeight="1" x14ac:dyDescent="0.15">
      <c r="A101" s="130" t="s">
        <v>17</v>
      </c>
      <c r="B101" s="123">
        <v>2012</v>
      </c>
      <c r="C101" s="124" t="s">
        <v>201</v>
      </c>
      <c r="D101" s="123">
        <v>25</v>
      </c>
      <c r="E101" s="123">
        <v>14</v>
      </c>
      <c r="F101" s="125">
        <f t="shared" si="29"/>
        <v>0.56000000000000005</v>
      </c>
      <c r="G101" s="131">
        <v>6</v>
      </c>
      <c r="H101" s="123">
        <v>3</v>
      </c>
      <c r="I101" s="123">
        <v>1</v>
      </c>
      <c r="J101" s="123">
        <v>4</v>
      </c>
      <c r="K101" s="123">
        <v>11</v>
      </c>
      <c r="L101" s="123">
        <v>8</v>
      </c>
      <c r="M101" s="125">
        <f t="shared" si="30"/>
        <v>0.97571428571428576</v>
      </c>
      <c r="N101" s="123">
        <f t="shared" si="31"/>
        <v>1.5357142857142858</v>
      </c>
    </row>
    <row r="102" spans="1:14" ht="14.5" customHeight="1" x14ac:dyDescent="0.15">
      <c r="A102" s="130" t="s">
        <v>17</v>
      </c>
      <c r="B102" s="123">
        <v>2013</v>
      </c>
      <c r="C102" s="124" t="s">
        <v>207</v>
      </c>
      <c r="D102" s="123">
        <v>24</v>
      </c>
      <c r="E102" s="123">
        <v>12</v>
      </c>
      <c r="F102" s="125">
        <f t="shared" si="29"/>
        <v>0.5</v>
      </c>
      <c r="G102" s="123">
        <v>4</v>
      </c>
      <c r="H102" s="123">
        <v>4</v>
      </c>
      <c r="I102" s="123">
        <v>1</v>
      </c>
      <c r="J102" s="123">
        <v>3</v>
      </c>
      <c r="K102" s="123">
        <v>16</v>
      </c>
      <c r="L102" s="123">
        <v>10</v>
      </c>
      <c r="M102" s="125">
        <f t="shared" si="30"/>
        <v>1.0825</v>
      </c>
      <c r="N102" s="123">
        <f t="shared" si="31"/>
        <v>1.5825</v>
      </c>
    </row>
    <row r="103" spans="1:14" ht="14.5" customHeight="1" x14ac:dyDescent="0.15">
      <c r="A103" s="130" t="s">
        <v>17</v>
      </c>
      <c r="B103" s="123">
        <v>2014</v>
      </c>
      <c r="C103" s="124" t="s">
        <v>207</v>
      </c>
      <c r="D103" s="123">
        <v>52</v>
      </c>
      <c r="E103" s="123">
        <v>37</v>
      </c>
      <c r="F103" s="125">
        <f t="shared" si="29"/>
        <v>0.71153846153846156</v>
      </c>
      <c r="G103" s="123">
        <v>18</v>
      </c>
      <c r="H103" s="123">
        <v>10</v>
      </c>
      <c r="I103" s="123">
        <v>3</v>
      </c>
      <c r="J103" s="123">
        <v>6</v>
      </c>
      <c r="K103" s="123">
        <v>26</v>
      </c>
      <c r="L103" s="123">
        <v>18</v>
      </c>
      <c r="M103" s="125">
        <f t="shared" si="30"/>
        <v>0.81918918918918926</v>
      </c>
      <c r="N103" s="123">
        <f t="shared" si="31"/>
        <v>1.5307276507276508</v>
      </c>
    </row>
    <row r="104" spans="1:14" ht="14.5" customHeight="1" x14ac:dyDescent="0.15">
      <c r="A104" s="130" t="s">
        <v>17</v>
      </c>
      <c r="B104" s="123">
        <v>2015</v>
      </c>
      <c r="C104" s="124" t="s">
        <v>207</v>
      </c>
      <c r="D104" s="123">
        <v>58</v>
      </c>
      <c r="E104" s="123">
        <v>35</v>
      </c>
      <c r="F104" s="125">
        <f t="shared" si="29"/>
        <v>0.60344827586206895</v>
      </c>
      <c r="G104" s="131">
        <v>11</v>
      </c>
      <c r="H104" s="123">
        <v>14</v>
      </c>
      <c r="I104" s="123">
        <v>3</v>
      </c>
      <c r="J104" s="123">
        <v>7</v>
      </c>
      <c r="K104" s="123">
        <v>26</v>
      </c>
      <c r="L104" s="123">
        <v>24</v>
      </c>
      <c r="M104" s="125">
        <f t="shared" si="30"/>
        <v>1.0751428571428572</v>
      </c>
      <c r="N104" s="123">
        <f t="shared" si="31"/>
        <v>1.6785911330049261</v>
      </c>
    </row>
    <row r="105" spans="1:14" ht="14.5" customHeight="1" x14ac:dyDescent="0.15">
      <c r="A105" s="130" t="s">
        <v>17</v>
      </c>
      <c r="B105" s="123">
        <v>2016</v>
      </c>
      <c r="C105" s="124" t="s">
        <v>207</v>
      </c>
      <c r="D105" s="123">
        <v>49</v>
      </c>
      <c r="E105" s="123">
        <v>36</v>
      </c>
      <c r="F105" s="125">
        <f t="shared" si="29"/>
        <v>0.73469387755102045</v>
      </c>
      <c r="G105" s="123">
        <v>14</v>
      </c>
      <c r="H105" s="123">
        <v>14</v>
      </c>
      <c r="I105" s="123">
        <v>2</v>
      </c>
      <c r="J105" s="123">
        <v>6</v>
      </c>
      <c r="K105" s="123">
        <v>33</v>
      </c>
      <c r="L105" s="123">
        <v>24</v>
      </c>
      <c r="M105" s="125">
        <f t="shared" si="30"/>
        <v>0.94333333333333336</v>
      </c>
      <c r="N105" s="123">
        <f t="shared" si="31"/>
        <v>1.6780272108843537</v>
      </c>
    </row>
    <row r="106" spans="1:14" ht="14.5" customHeight="1" x14ac:dyDescent="0.15">
      <c r="A106" s="130" t="s">
        <v>17</v>
      </c>
      <c r="B106" s="123">
        <v>2017</v>
      </c>
      <c r="C106" s="124" t="s">
        <v>206</v>
      </c>
      <c r="D106" s="123">
        <f>'2017 - 2017 - Field of Dreamers'!C3</f>
        <v>77</v>
      </c>
      <c r="E106" s="123">
        <f>'2017 - 2017 - Field of Dreamers'!D3</f>
        <v>58</v>
      </c>
      <c r="F106" s="123">
        <f>'2017 - 2017 - Field of Dreamers'!E3</f>
        <v>0.75324675324675328</v>
      </c>
      <c r="G106" s="123">
        <f>'2017 - 2017 - Field of Dreamers'!F3</f>
        <v>15</v>
      </c>
      <c r="H106" s="123">
        <f>'2017 - 2017 - Field of Dreamers'!G3</f>
        <v>24</v>
      </c>
      <c r="I106" s="123">
        <f>'2017 - 2017 - Field of Dreamers'!H3</f>
        <v>8</v>
      </c>
      <c r="J106" s="123">
        <f>'2017 - 2017 - Field of Dreamers'!I3</f>
        <v>11</v>
      </c>
      <c r="K106" s="123">
        <f>'2017 - 2017 - Field of Dreamers'!J3</f>
        <v>71</v>
      </c>
      <c r="L106" s="123">
        <f>'2017 - 2017 - Field of Dreamers'!K3</f>
        <v>42</v>
      </c>
      <c r="M106" s="123">
        <f>'2017 - 2017 - Field of Dreamers'!L3</f>
        <v>1.1608275862068966</v>
      </c>
      <c r="N106" s="123">
        <f>'2017 - 2017 - Field of Dreamers'!M3</f>
        <v>1.9140743394536499</v>
      </c>
    </row>
    <row r="107" spans="1:14" ht="14.5" customHeight="1" x14ac:dyDescent="0.15">
      <c r="A107" s="130" t="s">
        <v>17</v>
      </c>
      <c r="B107" s="123">
        <v>2018</v>
      </c>
      <c r="C107" s="124" t="s">
        <v>209</v>
      </c>
      <c r="D107" s="123">
        <f>'All Seasons - All Seasons'!C58</f>
        <v>59</v>
      </c>
      <c r="E107" s="123">
        <f>'All Seasons - All Seasons'!D58</f>
        <v>42</v>
      </c>
      <c r="F107" s="123">
        <f>'All Seasons - All Seasons'!E58</f>
        <v>0.71186440677966101</v>
      </c>
      <c r="G107" s="123">
        <f>'All Seasons - All Seasons'!F58</f>
        <v>15</v>
      </c>
      <c r="H107" s="123">
        <f>'All Seasons - All Seasons'!G58</f>
        <v>15</v>
      </c>
      <c r="I107" s="123">
        <f>'All Seasons - All Seasons'!H58</f>
        <v>4</v>
      </c>
      <c r="J107" s="123">
        <f>'All Seasons - All Seasons'!I58</f>
        <v>8</v>
      </c>
      <c r="K107" s="123">
        <f>'All Seasons - All Seasons'!J58</f>
        <v>38</v>
      </c>
      <c r="L107" s="123">
        <f>'All Seasons - All Seasons'!K58</f>
        <v>32</v>
      </c>
      <c r="M107" s="123">
        <f>'All Seasons - All Seasons'!L58</f>
        <v>1.0157857142857143</v>
      </c>
      <c r="N107" s="123">
        <f>'All Seasons - All Seasons'!M58</f>
        <v>1.7276501210653752</v>
      </c>
    </row>
    <row r="108" spans="1:14" ht="14.5" customHeight="1" x14ac:dyDescent="0.15">
      <c r="A108" s="116" t="s">
        <v>202</v>
      </c>
      <c r="B108" s="126"/>
      <c r="C108" s="127"/>
      <c r="D108" s="128">
        <f>SUM(D96:D107)</f>
        <v>481</v>
      </c>
      <c r="E108" s="128">
        <f>SUM(E96:E107)</f>
        <v>330</v>
      </c>
      <c r="F108" s="129">
        <f>E108/D108</f>
        <v>0.68607068607068611</v>
      </c>
      <c r="G108" s="128">
        <f t="shared" ref="G108:L108" si="32">SUM(G96:G107)</f>
        <v>138</v>
      </c>
      <c r="H108" s="128">
        <f t="shared" si="32"/>
        <v>103</v>
      </c>
      <c r="I108" s="128">
        <f t="shared" si="32"/>
        <v>35</v>
      </c>
      <c r="J108" s="128">
        <f t="shared" si="32"/>
        <v>54</v>
      </c>
      <c r="K108" s="128">
        <f t="shared" si="32"/>
        <v>288</v>
      </c>
      <c r="L108" s="128">
        <f t="shared" si="32"/>
        <v>214</v>
      </c>
      <c r="M108" s="129">
        <f>(H108*1.33+I108*1.67+J108*2)/E108</f>
        <v>0.91951515151515151</v>
      </c>
      <c r="N108" s="128">
        <f>M108+F108</f>
        <v>1.6055858375858376</v>
      </c>
    </row>
    <row r="109" spans="1:14" ht="14.5" customHeight="1" x14ac:dyDescent="0.15">
      <c r="A109" s="130" t="s">
        <v>17</v>
      </c>
      <c r="B109" s="123">
        <v>2013</v>
      </c>
      <c r="C109" s="133" t="s">
        <v>210</v>
      </c>
      <c r="D109" s="123">
        <v>50</v>
      </c>
      <c r="E109" s="123">
        <v>27</v>
      </c>
      <c r="F109" s="125">
        <f>E109/D109</f>
        <v>0.54</v>
      </c>
      <c r="G109" s="131">
        <v>18</v>
      </c>
      <c r="H109" s="123">
        <v>6</v>
      </c>
      <c r="I109" s="123">
        <v>3</v>
      </c>
      <c r="J109" s="123">
        <v>0</v>
      </c>
      <c r="K109" s="123">
        <v>11</v>
      </c>
      <c r="L109" s="123">
        <v>19</v>
      </c>
      <c r="M109" s="125">
        <f>(H109*1.33+I109*1.67+J109*2)/E109</f>
        <v>0.4811111111111111</v>
      </c>
      <c r="N109" s="125">
        <f>M109+F109</f>
        <v>1.0211111111111111</v>
      </c>
    </row>
    <row r="110" spans="1:14" ht="14.5" customHeight="1" x14ac:dyDescent="0.15">
      <c r="A110" s="130" t="s">
        <v>17</v>
      </c>
      <c r="B110" s="123">
        <v>2015</v>
      </c>
      <c r="C110" s="133" t="s">
        <v>214</v>
      </c>
      <c r="D110" s="123">
        <v>62</v>
      </c>
      <c r="E110" s="123">
        <v>39</v>
      </c>
      <c r="F110" s="125">
        <f>E110/D110</f>
        <v>0.62903225806451613</v>
      </c>
      <c r="G110" s="131">
        <v>27</v>
      </c>
      <c r="H110" s="131">
        <v>9</v>
      </c>
      <c r="I110" s="131">
        <v>1</v>
      </c>
      <c r="J110" s="131">
        <v>2</v>
      </c>
      <c r="K110" s="131">
        <v>28</v>
      </c>
      <c r="L110" s="131">
        <v>26</v>
      </c>
      <c r="M110" s="125">
        <f>(H110*1.33+I110*1.67+J110*2)/E110</f>
        <v>0.4523076923076923</v>
      </c>
      <c r="N110" s="125">
        <f>M110+F110</f>
        <v>1.0813399503722083</v>
      </c>
    </row>
    <row r="111" spans="1:14" ht="14.5" customHeight="1" x14ac:dyDescent="0.15">
      <c r="A111" s="130" t="s">
        <v>17</v>
      </c>
      <c r="B111" s="123">
        <v>2017</v>
      </c>
      <c r="C111" s="133" t="s">
        <v>213</v>
      </c>
      <c r="D111" s="123">
        <v>45</v>
      </c>
      <c r="E111" s="123">
        <v>27</v>
      </c>
      <c r="F111" s="125">
        <f>E111/D111</f>
        <v>0.6</v>
      </c>
      <c r="G111" s="131">
        <v>16</v>
      </c>
      <c r="H111" s="131">
        <v>5</v>
      </c>
      <c r="I111" s="131">
        <v>4</v>
      </c>
      <c r="J111" s="131">
        <v>2</v>
      </c>
      <c r="K111" s="131">
        <v>11</v>
      </c>
      <c r="L111" s="131">
        <v>21</v>
      </c>
      <c r="M111" s="125">
        <f>(H111*1.33+I111*1.67+J111*2)/E111</f>
        <v>0.64185185185185178</v>
      </c>
      <c r="N111" s="125">
        <f>M111+F111</f>
        <v>1.2418518518518518</v>
      </c>
    </row>
    <row r="112" spans="1:14" ht="14.5" customHeight="1" x14ac:dyDescent="0.15">
      <c r="A112" s="116" t="s">
        <v>211</v>
      </c>
      <c r="B112" s="137"/>
      <c r="C112" s="138"/>
      <c r="D112" s="128">
        <f>SUM(D109:D111)</f>
        <v>157</v>
      </c>
      <c r="E112" s="128">
        <f>SUM(E109:E111)</f>
        <v>93</v>
      </c>
      <c r="F112" s="129">
        <f>E112/D112</f>
        <v>0.59235668789808915</v>
      </c>
      <c r="G112" s="136">
        <f t="shared" ref="G112:L112" si="33">SUM(G109:G111)</f>
        <v>61</v>
      </c>
      <c r="H112" s="136">
        <f t="shared" si="33"/>
        <v>20</v>
      </c>
      <c r="I112" s="136">
        <f t="shared" si="33"/>
        <v>8</v>
      </c>
      <c r="J112" s="136">
        <f t="shared" si="33"/>
        <v>4</v>
      </c>
      <c r="K112" s="136">
        <f t="shared" si="33"/>
        <v>50</v>
      </c>
      <c r="L112" s="136">
        <f t="shared" si="33"/>
        <v>66</v>
      </c>
      <c r="M112" s="129">
        <f>(H112*1.33+I112*1.67+J112*2)/E112</f>
        <v>0.51569892473118284</v>
      </c>
      <c r="N112" s="129">
        <f>M112+F112</f>
        <v>1.108055612629272</v>
      </c>
    </row>
    <row r="113" spans="1:14" ht="14.5" customHeight="1" x14ac:dyDescent="0.15">
      <c r="A113" s="119"/>
      <c r="B113" s="120"/>
      <c r="C113" s="121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1:14" ht="14.5" customHeight="1" x14ac:dyDescent="0.15">
      <c r="A114" s="122" t="s">
        <v>108</v>
      </c>
      <c r="B114" s="123">
        <v>2017</v>
      </c>
      <c r="C114" s="124" t="s">
        <v>208</v>
      </c>
      <c r="D114" s="123">
        <f>'2017 - 2017 - Field of Dreamers'!C12</f>
        <v>85</v>
      </c>
      <c r="E114" s="123">
        <f>'2017 - 2017 - Field of Dreamers'!D12</f>
        <v>67</v>
      </c>
      <c r="F114" s="123">
        <f>'2017 - 2017 - Field of Dreamers'!E12</f>
        <v>0.78823529411764703</v>
      </c>
      <c r="G114" s="123">
        <f>'2017 - 2017 - Field of Dreamers'!F12</f>
        <v>27</v>
      </c>
      <c r="H114" s="123">
        <f>'2017 - 2017 - Field of Dreamers'!G12</f>
        <v>21</v>
      </c>
      <c r="I114" s="123">
        <f>'2017 - 2017 - Field of Dreamers'!H12</f>
        <v>12</v>
      </c>
      <c r="J114" s="123">
        <f>'2017 - 2017 - Field of Dreamers'!I12</f>
        <v>7</v>
      </c>
      <c r="K114" s="123">
        <f>'2017 - 2017 - Field of Dreamers'!J12</f>
        <v>73</v>
      </c>
      <c r="L114" s="123">
        <f>'2017 - 2017 - Field of Dreamers'!K12</f>
        <v>42</v>
      </c>
      <c r="M114" s="123">
        <f>'2017 - 2017 - Field of Dreamers'!L12</f>
        <v>0.9253283582089552</v>
      </c>
      <c r="N114" s="123">
        <f>'2017 - 2017 - Field of Dreamers'!M12</f>
        <v>1.7135636523266022</v>
      </c>
    </row>
    <row r="115" spans="1:14" ht="14.5" customHeight="1" x14ac:dyDescent="0.15">
      <c r="A115" s="122" t="s">
        <v>108</v>
      </c>
      <c r="B115" s="123">
        <v>2018</v>
      </c>
      <c r="C115" s="124" t="s">
        <v>205</v>
      </c>
      <c r="D115" s="123">
        <f>'All Seasons - All Seasons'!C60</f>
        <v>56</v>
      </c>
      <c r="E115" s="123">
        <f>'All Seasons - All Seasons'!D60</f>
        <v>44</v>
      </c>
      <c r="F115" s="123">
        <f>'All Seasons - All Seasons'!E60</f>
        <v>0.7857142857142857</v>
      </c>
      <c r="G115" s="123">
        <f>'All Seasons - All Seasons'!F60</f>
        <v>29</v>
      </c>
      <c r="H115" s="123">
        <f>'All Seasons - All Seasons'!G60</f>
        <v>11</v>
      </c>
      <c r="I115" s="123">
        <f>'All Seasons - All Seasons'!H60</f>
        <v>3</v>
      </c>
      <c r="J115" s="123">
        <f>'All Seasons - All Seasons'!I60</f>
        <v>0</v>
      </c>
      <c r="K115" s="123">
        <f>'All Seasons - All Seasons'!J60</f>
        <v>20</v>
      </c>
      <c r="L115" s="123">
        <f>'All Seasons - All Seasons'!K60</f>
        <v>21</v>
      </c>
      <c r="M115" s="123">
        <f>'All Seasons - All Seasons'!L60</f>
        <v>0.44690909090909092</v>
      </c>
      <c r="N115" s="123">
        <f>'All Seasons - All Seasons'!M60</f>
        <v>1.2326233766233767</v>
      </c>
    </row>
    <row r="116" spans="1:14" ht="14.5" customHeight="1" x14ac:dyDescent="0.15">
      <c r="A116" s="116" t="s">
        <v>202</v>
      </c>
      <c r="B116" s="126"/>
      <c r="C116" s="127"/>
      <c r="D116" s="128">
        <f>SUM(D114:D115)</f>
        <v>141</v>
      </c>
      <c r="E116" s="128">
        <f>SUM(E114:E115)</f>
        <v>111</v>
      </c>
      <c r="F116" s="129">
        <f>E116/D116</f>
        <v>0.78723404255319152</v>
      </c>
      <c r="G116" s="128">
        <f t="shared" ref="G116:L116" si="34">SUM(G114:G115)</f>
        <v>56</v>
      </c>
      <c r="H116" s="128">
        <f t="shared" si="34"/>
        <v>32</v>
      </c>
      <c r="I116" s="128">
        <f t="shared" si="34"/>
        <v>15</v>
      </c>
      <c r="J116" s="128">
        <f t="shared" si="34"/>
        <v>7</v>
      </c>
      <c r="K116" s="128">
        <f t="shared" si="34"/>
        <v>93</v>
      </c>
      <c r="L116" s="128">
        <f t="shared" si="34"/>
        <v>63</v>
      </c>
      <c r="M116" s="129">
        <f>(H116*1.33+I116*1.67+J116*2)/E116</f>
        <v>0.73522522522522527</v>
      </c>
      <c r="N116" s="128">
        <f>M116+F116</f>
        <v>1.5224592677784168</v>
      </c>
    </row>
    <row r="117" spans="1:14" ht="14.5" customHeight="1" x14ac:dyDescent="0.15">
      <c r="A117" s="119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</row>
    <row r="118" spans="1:14" ht="14.5" customHeight="1" x14ac:dyDescent="0.15">
      <c r="A118" s="130" t="s">
        <v>83</v>
      </c>
      <c r="B118" s="123">
        <v>2015</v>
      </c>
      <c r="C118" s="124" t="s">
        <v>207</v>
      </c>
      <c r="D118" s="123">
        <v>20</v>
      </c>
      <c r="E118" s="123">
        <v>14</v>
      </c>
      <c r="F118" s="125">
        <f>E118/D118</f>
        <v>0.7</v>
      </c>
      <c r="G118" s="123">
        <v>12</v>
      </c>
      <c r="H118" s="123">
        <v>2</v>
      </c>
      <c r="I118" s="123">
        <v>0</v>
      </c>
      <c r="J118" s="123">
        <v>0</v>
      </c>
      <c r="K118" s="123">
        <v>7</v>
      </c>
      <c r="L118" s="123">
        <v>8</v>
      </c>
      <c r="M118" s="125">
        <f>(H118*1.33+I118*1.67+J118*2)/E118</f>
        <v>0.19</v>
      </c>
      <c r="N118" s="123">
        <f>M118+F118</f>
        <v>0.8899999999999999</v>
      </c>
    </row>
    <row r="119" spans="1:14" ht="14.5" customHeight="1" x14ac:dyDescent="0.15">
      <c r="A119" s="130" t="s">
        <v>83</v>
      </c>
      <c r="B119" s="123">
        <v>2016</v>
      </c>
      <c r="C119" s="124" t="s">
        <v>207</v>
      </c>
      <c r="D119" s="123">
        <v>60</v>
      </c>
      <c r="E119" s="123">
        <v>44</v>
      </c>
      <c r="F119" s="125">
        <f>E119/D119</f>
        <v>0.73333333333333328</v>
      </c>
      <c r="G119" s="131">
        <v>33</v>
      </c>
      <c r="H119" s="123">
        <v>9</v>
      </c>
      <c r="I119" s="123">
        <v>0</v>
      </c>
      <c r="J119" s="123">
        <v>2</v>
      </c>
      <c r="K119" s="123">
        <v>21</v>
      </c>
      <c r="L119" s="123">
        <v>28</v>
      </c>
      <c r="M119" s="125">
        <f>(H119*1.33+I119*1.67+J119*2)/E119</f>
        <v>0.36295454545454547</v>
      </c>
      <c r="N119" s="123">
        <f>M119+F119</f>
        <v>1.0962878787878787</v>
      </c>
    </row>
    <row r="120" spans="1:14" ht="14.5" customHeight="1" x14ac:dyDescent="0.15">
      <c r="A120" s="130" t="s">
        <v>83</v>
      </c>
      <c r="B120" s="123">
        <v>2017</v>
      </c>
      <c r="C120" s="124" t="s">
        <v>208</v>
      </c>
      <c r="D120" s="123">
        <f>'2017 - 2017 - Field of Dreamers'!C41</f>
        <v>56</v>
      </c>
      <c r="E120" s="123">
        <f>'2017 - 2017 - Field of Dreamers'!D41</f>
        <v>35</v>
      </c>
      <c r="F120" s="123">
        <f>'2017 - 2017 - Field of Dreamers'!E41</f>
        <v>0.625</v>
      </c>
      <c r="G120" s="123">
        <f>'2017 - 2017 - Field of Dreamers'!F41</f>
        <v>29</v>
      </c>
      <c r="H120" s="123">
        <f>'2017 - 2017 - Field of Dreamers'!G41</f>
        <v>5</v>
      </c>
      <c r="I120" s="123">
        <f>'2017 - 2017 - Field of Dreamers'!H41</f>
        <v>1</v>
      </c>
      <c r="J120" s="123">
        <f>'2017 - 2017 - Field of Dreamers'!I41</f>
        <v>0</v>
      </c>
      <c r="K120" s="123">
        <f>'2017 - 2017 - Field of Dreamers'!J41</f>
        <v>9</v>
      </c>
      <c r="L120" s="123">
        <f>'2017 - 2017 - Field of Dreamers'!K41</f>
        <v>20</v>
      </c>
      <c r="M120" s="123">
        <f>'2017 - 2017 - Field of Dreamers'!L41</f>
        <v>0.23805714285714288</v>
      </c>
      <c r="N120" s="123">
        <f>'2017 - 2017 - Field of Dreamers'!M41</f>
        <v>0.86305714285714286</v>
      </c>
    </row>
    <row r="121" spans="1:14" ht="14.5" customHeight="1" x14ac:dyDescent="0.15">
      <c r="A121" s="130" t="s">
        <v>83</v>
      </c>
      <c r="B121" s="123">
        <v>2018</v>
      </c>
      <c r="C121" s="124" t="s">
        <v>206</v>
      </c>
      <c r="D121" s="123">
        <f>'All Seasons - All Seasons'!C64</f>
        <v>61</v>
      </c>
      <c r="E121" s="123">
        <f>'All Seasons - All Seasons'!D64</f>
        <v>46</v>
      </c>
      <c r="F121" s="123">
        <f>'All Seasons - All Seasons'!E64</f>
        <v>0.75409836065573765</v>
      </c>
      <c r="G121" s="123">
        <f>'All Seasons - All Seasons'!F64</f>
        <v>40</v>
      </c>
      <c r="H121" s="123">
        <f>'All Seasons - All Seasons'!G64</f>
        <v>4</v>
      </c>
      <c r="I121" s="123">
        <f>'All Seasons - All Seasons'!H64</f>
        <v>2</v>
      </c>
      <c r="J121" s="123">
        <f>'All Seasons - All Seasons'!I64</f>
        <v>0</v>
      </c>
      <c r="K121" s="123">
        <f>'All Seasons - All Seasons'!J64</f>
        <v>19</v>
      </c>
      <c r="L121" s="123">
        <f>'All Seasons - All Seasons'!K64</f>
        <v>21</v>
      </c>
      <c r="M121" s="123">
        <f>'All Seasons - All Seasons'!L64</f>
        <v>0.18839130434782608</v>
      </c>
      <c r="N121" s="123">
        <f>'All Seasons - All Seasons'!M64</f>
        <v>0.94248966500356368</v>
      </c>
    </row>
    <row r="122" spans="1:14" ht="14.5" customHeight="1" x14ac:dyDescent="0.15">
      <c r="A122" s="116" t="s">
        <v>202</v>
      </c>
      <c r="B122" s="126"/>
      <c r="C122" s="127"/>
      <c r="D122" s="128">
        <f>SUM(D118:D121)</f>
        <v>197</v>
      </c>
      <c r="E122" s="128">
        <f>SUM(E118:E121)</f>
        <v>139</v>
      </c>
      <c r="F122" s="129">
        <f>E122/D122</f>
        <v>0.70558375634517767</v>
      </c>
      <c r="G122" s="128">
        <f t="shared" ref="G122:L122" si="35">SUM(G118:G121)</f>
        <v>114</v>
      </c>
      <c r="H122" s="128">
        <f t="shared" si="35"/>
        <v>20</v>
      </c>
      <c r="I122" s="128">
        <f t="shared" si="35"/>
        <v>3</v>
      </c>
      <c r="J122" s="128">
        <f t="shared" si="35"/>
        <v>2</v>
      </c>
      <c r="K122" s="128">
        <f t="shared" si="35"/>
        <v>56</v>
      </c>
      <c r="L122" s="128">
        <f t="shared" si="35"/>
        <v>77</v>
      </c>
      <c r="M122" s="129">
        <f>(H122*1.33+I122*1.67+J122*2)/E122</f>
        <v>0.25618705035971223</v>
      </c>
      <c r="N122" s="128">
        <f>M122+F122</f>
        <v>0.9617708067048899</v>
      </c>
    </row>
    <row r="123" spans="1:14" ht="14.5" customHeight="1" x14ac:dyDescent="0.15">
      <c r="A123" s="119"/>
      <c r="B123" s="120"/>
      <c r="C123" s="121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1:14" ht="14.5" customHeight="1" x14ac:dyDescent="0.15">
      <c r="A124" s="122" t="s">
        <v>115</v>
      </c>
      <c r="B124" s="123">
        <v>2017</v>
      </c>
      <c r="C124" s="124" t="s">
        <v>208</v>
      </c>
      <c r="D124" s="123">
        <f>'2017 - 2017 - Field of Dreamers'!C25</f>
        <v>22</v>
      </c>
      <c r="E124" s="123">
        <f>'2017 - 2017 - Field of Dreamers'!D25</f>
        <v>12</v>
      </c>
      <c r="F124" s="123">
        <f>'2017 - 2017 - Field of Dreamers'!E25</f>
        <v>0.54545454545454541</v>
      </c>
      <c r="G124" s="123">
        <f>'2017 - 2017 - Field of Dreamers'!F25</f>
        <v>12</v>
      </c>
      <c r="H124" s="123">
        <f>'2017 - 2017 - Field of Dreamers'!G25</f>
        <v>0</v>
      </c>
      <c r="I124" s="123">
        <f>'2017 - 2017 - Field of Dreamers'!H25</f>
        <v>0</v>
      </c>
      <c r="J124" s="123">
        <f>'2017 - 2017 - Field of Dreamers'!I25</f>
        <v>0</v>
      </c>
      <c r="K124" s="123">
        <f>'2017 - 2017 - Field of Dreamers'!J25</f>
        <v>5</v>
      </c>
      <c r="L124" s="123">
        <f>'2017 - 2017 - Field of Dreamers'!K25</f>
        <v>11</v>
      </c>
      <c r="M124" s="123">
        <f>'2017 - 2017 - Field of Dreamers'!L25</f>
        <v>0</v>
      </c>
      <c r="N124" s="123">
        <f>'2017 - 2017 - Field of Dreamers'!M25</f>
        <v>0.54545454545454541</v>
      </c>
    </row>
    <row r="125" spans="1:14" ht="14.5" customHeight="1" x14ac:dyDescent="0.15">
      <c r="A125" s="116" t="s">
        <v>202</v>
      </c>
      <c r="B125" s="126"/>
      <c r="C125" s="127"/>
      <c r="D125" s="128">
        <f>D124</f>
        <v>22</v>
      </c>
      <c r="E125" s="128">
        <f>E124</f>
        <v>12</v>
      </c>
      <c r="F125" s="129">
        <f>E125/D125</f>
        <v>0.54545454545454541</v>
      </c>
      <c r="G125" s="128">
        <f t="shared" ref="G125:L125" si="36">G124</f>
        <v>12</v>
      </c>
      <c r="H125" s="128">
        <f t="shared" si="36"/>
        <v>0</v>
      </c>
      <c r="I125" s="128">
        <f t="shared" si="36"/>
        <v>0</v>
      </c>
      <c r="J125" s="128">
        <f t="shared" si="36"/>
        <v>0</v>
      </c>
      <c r="K125" s="128">
        <f t="shared" si="36"/>
        <v>5</v>
      </c>
      <c r="L125" s="128">
        <f t="shared" si="36"/>
        <v>11</v>
      </c>
      <c r="M125" s="129">
        <f>(H125*1.33+I125*1.67+J125*2)/E125</f>
        <v>0</v>
      </c>
      <c r="N125" s="128">
        <f>M125+F125</f>
        <v>0.54545454545454541</v>
      </c>
    </row>
    <row r="126" spans="1:14" ht="14.5" customHeight="1" x14ac:dyDescent="0.15">
      <c r="A126" s="119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</row>
    <row r="127" spans="1:14" ht="14.5" customHeight="1" x14ac:dyDescent="0.15">
      <c r="A127" s="122" t="s">
        <v>25</v>
      </c>
      <c r="B127" s="123">
        <v>2007</v>
      </c>
      <c r="C127" s="124" t="s">
        <v>201</v>
      </c>
      <c r="D127" s="123">
        <v>9</v>
      </c>
      <c r="E127" s="123">
        <v>3</v>
      </c>
      <c r="F127" s="125">
        <f>E127/D127</f>
        <v>0.33333333333333331</v>
      </c>
      <c r="G127" s="123">
        <v>2</v>
      </c>
      <c r="H127" s="123">
        <v>1</v>
      </c>
      <c r="I127" s="123">
        <v>0</v>
      </c>
      <c r="J127" s="123">
        <v>0</v>
      </c>
      <c r="K127" s="123">
        <v>3</v>
      </c>
      <c r="L127" s="123">
        <v>2</v>
      </c>
      <c r="M127" s="125">
        <f>(H127*1.33+I127*1.67+J127*2)/E127</f>
        <v>0.44333333333333336</v>
      </c>
      <c r="N127" s="123">
        <f>M127+F127</f>
        <v>0.77666666666666662</v>
      </c>
    </row>
    <row r="128" spans="1:14" ht="14.5" customHeight="1" x14ac:dyDescent="0.15">
      <c r="A128" s="116" t="s">
        <v>202</v>
      </c>
      <c r="B128" s="126"/>
      <c r="C128" s="127"/>
      <c r="D128" s="128">
        <f>D127</f>
        <v>9</v>
      </c>
      <c r="E128" s="128">
        <f>E127</f>
        <v>3</v>
      </c>
      <c r="F128" s="129">
        <f>E128/D128</f>
        <v>0.33333333333333331</v>
      </c>
      <c r="G128" s="128">
        <f t="shared" ref="G128:L128" si="37">G127</f>
        <v>2</v>
      </c>
      <c r="H128" s="128">
        <f t="shared" si="37"/>
        <v>1</v>
      </c>
      <c r="I128" s="128">
        <f t="shared" si="37"/>
        <v>0</v>
      </c>
      <c r="J128" s="128">
        <f t="shared" si="37"/>
        <v>0</v>
      </c>
      <c r="K128" s="128">
        <f t="shared" si="37"/>
        <v>3</v>
      </c>
      <c r="L128" s="128">
        <f t="shared" si="37"/>
        <v>2</v>
      </c>
      <c r="M128" s="129">
        <f>(H128*1.33+I128*1.67+J128*2)/E128</f>
        <v>0.44333333333333336</v>
      </c>
      <c r="N128" s="128">
        <f>M128+F128</f>
        <v>0.77666666666666662</v>
      </c>
    </row>
    <row r="129" spans="1:14" ht="14.5" customHeight="1" x14ac:dyDescent="0.15">
      <c r="A129" s="119"/>
      <c r="B129" s="120"/>
      <c r="C129" s="121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1:14" ht="14.5" customHeight="1" x14ac:dyDescent="0.15">
      <c r="A130" s="122" t="s">
        <v>26</v>
      </c>
      <c r="B130" s="123">
        <v>2007</v>
      </c>
      <c r="C130" s="124" t="s">
        <v>201</v>
      </c>
      <c r="D130" s="123">
        <v>56</v>
      </c>
      <c r="E130" s="123">
        <v>29</v>
      </c>
      <c r="F130" s="125">
        <f>E130/D130</f>
        <v>0.5178571428571429</v>
      </c>
      <c r="G130" s="123">
        <v>24</v>
      </c>
      <c r="H130" s="123">
        <v>4</v>
      </c>
      <c r="I130" s="123">
        <v>1</v>
      </c>
      <c r="J130" s="123">
        <v>0</v>
      </c>
      <c r="K130" s="123">
        <v>12</v>
      </c>
      <c r="L130" s="123">
        <v>15</v>
      </c>
      <c r="M130" s="125">
        <f>(H130*1.33+I130*1.67+J130*2)/E130</f>
        <v>0.24103448275862069</v>
      </c>
      <c r="N130" s="123">
        <f>M130+F130</f>
        <v>0.75889162561576362</v>
      </c>
    </row>
    <row r="131" spans="1:14" ht="14.5" customHeight="1" x14ac:dyDescent="0.15">
      <c r="A131" s="130" t="s">
        <v>26</v>
      </c>
      <c r="B131" s="123">
        <v>2008</v>
      </c>
      <c r="C131" s="124" t="s">
        <v>203</v>
      </c>
      <c r="D131" s="123">
        <v>10</v>
      </c>
      <c r="E131" s="123">
        <v>1</v>
      </c>
      <c r="F131" s="125">
        <f>E131/D131</f>
        <v>0.1</v>
      </c>
      <c r="G131" s="123">
        <v>1</v>
      </c>
      <c r="H131" s="123">
        <v>1</v>
      </c>
      <c r="I131" s="123">
        <v>0</v>
      </c>
      <c r="J131" s="123">
        <v>0</v>
      </c>
      <c r="K131" s="123">
        <v>1</v>
      </c>
      <c r="L131" s="123">
        <v>0</v>
      </c>
      <c r="M131" s="125">
        <f>(H131*1.33+I131*1.67+J131*2)/E131</f>
        <v>1.33</v>
      </c>
      <c r="N131" s="123">
        <f>M131+F131</f>
        <v>1.4300000000000002</v>
      </c>
    </row>
    <row r="132" spans="1:14" ht="14.5" customHeight="1" x14ac:dyDescent="0.15">
      <c r="A132" s="116" t="s">
        <v>202</v>
      </c>
      <c r="B132" s="126"/>
      <c r="C132" s="127"/>
      <c r="D132" s="128">
        <f>SUM(D130:D131)</f>
        <v>66</v>
      </c>
      <c r="E132" s="128">
        <f>SUM(E130:E131)</f>
        <v>30</v>
      </c>
      <c r="F132" s="129">
        <f>E132/D132</f>
        <v>0.45454545454545453</v>
      </c>
      <c r="G132" s="128">
        <f t="shared" ref="G132:L132" si="38">SUM(G130:G131)</f>
        <v>25</v>
      </c>
      <c r="H132" s="128">
        <f t="shared" si="38"/>
        <v>5</v>
      </c>
      <c r="I132" s="128">
        <f t="shared" si="38"/>
        <v>1</v>
      </c>
      <c r="J132" s="128">
        <f t="shared" si="38"/>
        <v>0</v>
      </c>
      <c r="K132" s="128">
        <f t="shared" si="38"/>
        <v>13</v>
      </c>
      <c r="L132" s="128">
        <f t="shared" si="38"/>
        <v>15</v>
      </c>
      <c r="M132" s="129">
        <f>(H132*1.33+I132*1.67+J132*2)/E132</f>
        <v>0.27733333333333332</v>
      </c>
      <c r="N132" s="128">
        <f>M132+F132</f>
        <v>0.7318787878787878</v>
      </c>
    </row>
    <row r="133" spans="1:14" ht="14.5" customHeight="1" x14ac:dyDescent="0.15">
      <c r="A133" s="119"/>
      <c r="B133" s="120"/>
      <c r="C133" s="121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1:14" ht="14.5" customHeight="1" x14ac:dyDescent="0.15">
      <c r="A134" s="122" t="s">
        <v>14</v>
      </c>
      <c r="B134" s="123">
        <v>2007</v>
      </c>
      <c r="C134" s="124" t="s">
        <v>201</v>
      </c>
      <c r="D134" s="123">
        <v>48</v>
      </c>
      <c r="E134" s="123">
        <v>37</v>
      </c>
      <c r="F134" s="125">
        <f t="shared" ref="F134:F140" si="39">E134/D134</f>
        <v>0.77083333333333337</v>
      </c>
      <c r="G134" s="123">
        <v>18</v>
      </c>
      <c r="H134" s="123">
        <v>10</v>
      </c>
      <c r="I134" s="123">
        <v>7</v>
      </c>
      <c r="J134" s="123">
        <v>2</v>
      </c>
      <c r="K134" s="123">
        <v>28</v>
      </c>
      <c r="L134" s="123">
        <v>25</v>
      </c>
      <c r="M134" s="125">
        <f t="shared" ref="M134:M140" si="40">(H134*1.33+I134*1.67+J134*2)/E134</f>
        <v>0.78351351351351362</v>
      </c>
      <c r="N134" s="123">
        <f t="shared" ref="N134:N140" si="41">M134+F134</f>
        <v>1.5543468468468471</v>
      </c>
    </row>
    <row r="135" spans="1:14" ht="14.5" customHeight="1" x14ac:dyDescent="0.15">
      <c r="A135" s="130" t="s">
        <v>14</v>
      </c>
      <c r="B135" s="123">
        <v>2008</v>
      </c>
      <c r="C135" s="124" t="s">
        <v>203</v>
      </c>
      <c r="D135" s="123">
        <v>19</v>
      </c>
      <c r="E135" s="123">
        <v>14</v>
      </c>
      <c r="F135" s="125">
        <f t="shared" si="39"/>
        <v>0.73684210526315785</v>
      </c>
      <c r="G135" s="123">
        <v>6</v>
      </c>
      <c r="H135" s="123">
        <v>7</v>
      </c>
      <c r="I135" s="123">
        <v>1</v>
      </c>
      <c r="J135" s="123">
        <v>0</v>
      </c>
      <c r="K135" s="123">
        <v>7</v>
      </c>
      <c r="L135" s="123">
        <v>6</v>
      </c>
      <c r="M135" s="125">
        <f t="shared" si="40"/>
        <v>0.78428571428571436</v>
      </c>
      <c r="N135" s="123">
        <f t="shared" si="41"/>
        <v>1.5211278195488722</v>
      </c>
    </row>
    <row r="136" spans="1:14" ht="14.5" customHeight="1" x14ac:dyDescent="0.15">
      <c r="A136" s="130" t="s">
        <v>14</v>
      </c>
      <c r="B136" s="123">
        <v>2009</v>
      </c>
      <c r="C136" s="124" t="s">
        <v>204</v>
      </c>
      <c r="D136" s="123">
        <v>26</v>
      </c>
      <c r="E136" s="123">
        <v>15</v>
      </c>
      <c r="F136" s="125">
        <f t="shared" si="39"/>
        <v>0.57692307692307687</v>
      </c>
      <c r="G136" s="131">
        <v>8</v>
      </c>
      <c r="H136" s="123">
        <v>3</v>
      </c>
      <c r="I136" s="123">
        <v>2</v>
      </c>
      <c r="J136" s="123">
        <v>2</v>
      </c>
      <c r="K136" s="123">
        <v>9</v>
      </c>
      <c r="L136" s="123">
        <v>9</v>
      </c>
      <c r="M136" s="125">
        <f t="shared" si="40"/>
        <v>0.7553333333333333</v>
      </c>
      <c r="N136" s="123">
        <f t="shared" si="41"/>
        <v>1.3322564102564103</v>
      </c>
    </row>
    <row r="137" spans="1:14" ht="14.5" customHeight="1" x14ac:dyDescent="0.15">
      <c r="A137" s="130" t="s">
        <v>14</v>
      </c>
      <c r="B137" s="123">
        <v>2010</v>
      </c>
      <c r="C137" s="124" t="s">
        <v>201</v>
      </c>
      <c r="D137" s="123">
        <v>7</v>
      </c>
      <c r="E137" s="123">
        <v>4</v>
      </c>
      <c r="F137" s="125">
        <f t="shared" si="39"/>
        <v>0.5714285714285714</v>
      </c>
      <c r="G137" s="131">
        <v>4</v>
      </c>
      <c r="H137" s="123">
        <v>0</v>
      </c>
      <c r="I137" s="123">
        <v>0</v>
      </c>
      <c r="J137" s="123">
        <v>0</v>
      </c>
      <c r="K137" s="123">
        <v>4</v>
      </c>
      <c r="L137" s="123">
        <v>3</v>
      </c>
      <c r="M137" s="125">
        <f t="shared" si="40"/>
        <v>0</v>
      </c>
      <c r="N137" s="123">
        <f t="shared" si="41"/>
        <v>0.5714285714285714</v>
      </c>
    </row>
    <row r="138" spans="1:14" ht="14.5" customHeight="1" x14ac:dyDescent="0.15">
      <c r="A138" s="130" t="s">
        <v>14</v>
      </c>
      <c r="B138" s="123">
        <v>2015</v>
      </c>
      <c r="C138" s="124" t="s">
        <v>207</v>
      </c>
      <c r="D138" s="123">
        <v>29</v>
      </c>
      <c r="E138" s="123">
        <v>21</v>
      </c>
      <c r="F138" s="125">
        <f t="shared" si="39"/>
        <v>0.72413793103448276</v>
      </c>
      <c r="G138" s="131">
        <v>11</v>
      </c>
      <c r="H138" s="123">
        <v>8</v>
      </c>
      <c r="I138" s="123">
        <v>1</v>
      </c>
      <c r="J138" s="123">
        <v>1</v>
      </c>
      <c r="K138" s="123">
        <v>18</v>
      </c>
      <c r="L138" s="123">
        <v>15</v>
      </c>
      <c r="M138" s="125">
        <f t="shared" si="40"/>
        <v>0.68142857142857149</v>
      </c>
      <c r="N138" s="123">
        <f t="shared" si="41"/>
        <v>1.4055665024630541</v>
      </c>
    </row>
    <row r="139" spans="1:14" ht="14.5" customHeight="1" x14ac:dyDescent="0.15">
      <c r="A139" s="130" t="s">
        <v>14</v>
      </c>
      <c r="B139" s="123">
        <v>2016</v>
      </c>
      <c r="C139" s="124" t="s">
        <v>207</v>
      </c>
      <c r="D139" s="123">
        <v>3</v>
      </c>
      <c r="E139" s="123">
        <v>2</v>
      </c>
      <c r="F139" s="125">
        <f t="shared" si="39"/>
        <v>0.66666666666666663</v>
      </c>
      <c r="G139" s="131">
        <v>1</v>
      </c>
      <c r="H139" s="123">
        <v>0</v>
      </c>
      <c r="I139" s="123">
        <v>0</v>
      </c>
      <c r="J139" s="123">
        <v>1</v>
      </c>
      <c r="K139" s="123">
        <v>3</v>
      </c>
      <c r="L139" s="123">
        <v>2</v>
      </c>
      <c r="M139" s="125">
        <f t="shared" si="40"/>
        <v>1</v>
      </c>
      <c r="N139" s="123">
        <f t="shared" si="41"/>
        <v>1.6666666666666665</v>
      </c>
    </row>
    <row r="140" spans="1:14" ht="14.5" customHeight="1" x14ac:dyDescent="0.15">
      <c r="A140" s="116" t="s">
        <v>202</v>
      </c>
      <c r="B140" s="126"/>
      <c r="C140" s="127"/>
      <c r="D140" s="128">
        <f>SUM(D134:D139)</f>
        <v>132</v>
      </c>
      <c r="E140" s="128">
        <f>SUM(E134:E139)</f>
        <v>93</v>
      </c>
      <c r="F140" s="129">
        <f t="shared" si="39"/>
        <v>0.70454545454545459</v>
      </c>
      <c r="G140" s="128">
        <f t="shared" ref="G140:L140" si="42">SUM(G134:G139)</f>
        <v>48</v>
      </c>
      <c r="H140" s="128">
        <f t="shared" si="42"/>
        <v>28</v>
      </c>
      <c r="I140" s="128">
        <f t="shared" si="42"/>
        <v>11</v>
      </c>
      <c r="J140" s="128">
        <f t="shared" si="42"/>
        <v>6</v>
      </c>
      <c r="K140" s="128">
        <f t="shared" si="42"/>
        <v>69</v>
      </c>
      <c r="L140" s="128">
        <f t="shared" si="42"/>
        <v>60</v>
      </c>
      <c r="M140" s="129">
        <f t="shared" si="40"/>
        <v>0.7269892473118279</v>
      </c>
      <c r="N140" s="128">
        <f t="shared" si="41"/>
        <v>1.4315347018572826</v>
      </c>
    </row>
    <row r="141" spans="1:14" ht="14.5" customHeight="1" x14ac:dyDescent="0.15">
      <c r="A141" s="119"/>
      <c r="B141" s="120"/>
      <c r="C141" s="121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1:14" ht="14.5" customHeight="1" x14ac:dyDescent="0.15">
      <c r="A142" s="122" t="s">
        <v>118</v>
      </c>
      <c r="B142" s="123">
        <v>2017</v>
      </c>
      <c r="C142" s="124" t="s">
        <v>209</v>
      </c>
      <c r="D142" s="123">
        <f>'2017 - 2017 - Field of Dreamers'!C32</f>
        <v>71</v>
      </c>
      <c r="E142" s="123">
        <f>'2017 - 2017 - Field of Dreamers'!D32</f>
        <v>37</v>
      </c>
      <c r="F142" s="123">
        <f>'2017 - 2017 - Field of Dreamers'!E32</f>
        <v>0.52112676056338025</v>
      </c>
      <c r="G142" s="123">
        <f>'2017 - 2017 - Field of Dreamers'!F32</f>
        <v>34</v>
      </c>
      <c r="H142" s="123">
        <f>'2017 - 2017 - Field of Dreamers'!G32</f>
        <v>2</v>
      </c>
      <c r="I142" s="123">
        <f>'2017 - 2017 - Field of Dreamers'!H32</f>
        <v>0</v>
      </c>
      <c r="J142" s="123">
        <f>'2017 - 2017 - Field of Dreamers'!I32</f>
        <v>1</v>
      </c>
      <c r="K142" s="123">
        <f>'2017 - 2017 - Field of Dreamers'!J32</f>
        <v>29</v>
      </c>
      <c r="L142" s="123">
        <f>'2017 - 2017 - Field of Dreamers'!K32</f>
        <v>15</v>
      </c>
      <c r="M142" s="123">
        <f>'2017 - 2017 - Field of Dreamers'!L32</f>
        <v>0.12610810810810813</v>
      </c>
      <c r="N142" s="123">
        <f>'2017 - 2017 - Field of Dreamers'!M32</f>
        <v>0.64723486867148838</v>
      </c>
    </row>
    <row r="143" spans="1:14" ht="14.5" customHeight="1" x14ac:dyDescent="0.15">
      <c r="A143" s="122" t="s">
        <v>118</v>
      </c>
      <c r="B143" s="123">
        <v>2018</v>
      </c>
      <c r="C143" s="124" t="s">
        <v>205</v>
      </c>
      <c r="D143" s="123">
        <f>'All Seasons - All Seasons'!C76</f>
        <v>65</v>
      </c>
      <c r="E143" s="123">
        <f>'All Seasons - All Seasons'!D76</f>
        <v>44</v>
      </c>
      <c r="F143" s="123">
        <f>'All Seasons - All Seasons'!E76</f>
        <v>0.67692307692307696</v>
      </c>
      <c r="G143" s="123">
        <f>'All Seasons - All Seasons'!F76</f>
        <v>38</v>
      </c>
      <c r="H143" s="123">
        <f>'All Seasons - All Seasons'!G76</f>
        <v>5</v>
      </c>
      <c r="I143" s="123">
        <f>'All Seasons - All Seasons'!H76</f>
        <v>1</v>
      </c>
      <c r="J143" s="123">
        <f>'All Seasons - All Seasons'!I76</f>
        <v>0</v>
      </c>
      <c r="K143" s="123">
        <f>'All Seasons - All Seasons'!J76</f>
        <v>24</v>
      </c>
      <c r="L143" s="123">
        <f>'All Seasons - All Seasons'!K76</f>
        <v>19</v>
      </c>
      <c r="M143" s="123">
        <f>'All Seasons - All Seasons'!L76</f>
        <v>0.18936363636363637</v>
      </c>
      <c r="N143" s="123">
        <f>'All Seasons - All Seasons'!M76</f>
        <v>0.86628671328671336</v>
      </c>
    </row>
    <row r="144" spans="1:14" ht="14.5" customHeight="1" x14ac:dyDescent="0.15">
      <c r="A144" s="116" t="s">
        <v>202</v>
      </c>
      <c r="B144" s="126"/>
      <c r="C144" s="127"/>
      <c r="D144" s="128">
        <f>SUM(D142:D143)</f>
        <v>136</v>
      </c>
      <c r="E144" s="128">
        <f>SUM(E142:E143)</f>
        <v>81</v>
      </c>
      <c r="F144" s="129">
        <f>E144/D144</f>
        <v>0.59558823529411764</v>
      </c>
      <c r="G144" s="128">
        <f t="shared" ref="G144:L144" si="43">SUM(G142:G143)</f>
        <v>72</v>
      </c>
      <c r="H144" s="128">
        <f t="shared" si="43"/>
        <v>7</v>
      </c>
      <c r="I144" s="128">
        <f t="shared" si="43"/>
        <v>1</v>
      </c>
      <c r="J144" s="128">
        <f t="shared" si="43"/>
        <v>1</v>
      </c>
      <c r="K144" s="128">
        <f t="shared" si="43"/>
        <v>53</v>
      </c>
      <c r="L144" s="128">
        <f t="shared" si="43"/>
        <v>34</v>
      </c>
      <c r="M144" s="129">
        <f>(H144*1.33+I144*1.67+J144*2)/E144</f>
        <v>0.16024691358024692</v>
      </c>
      <c r="N144" s="128">
        <f>M144+F144</f>
        <v>0.75583514887436454</v>
      </c>
    </row>
    <row r="145" spans="1:14" ht="14.5" customHeight="1" x14ac:dyDescent="0.15">
      <c r="A145" s="119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</row>
    <row r="146" spans="1:14" ht="14.5" customHeight="1" x14ac:dyDescent="0.15">
      <c r="A146" s="122" t="s">
        <v>134</v>
      </c>
      <c r="B146" s="123">
        <v>2017</v>
      </c>
      <c r="C146" s="124" t="s">
        <v>206</v>
      </c>
      <c r="D146" s="123">
        <f>'2017 - 2017 - Field of Dreamers'!C58</f>
        <v>9</v>
      </c>
      <c r="E146" s="123">
        <f>'2017 - 2017 - Field of Dreamers'!D58</f>
        <v>0</v>
      </c>
      <c r="F146" s="123">
        <f>'2017 - 2017 - Field of Dreamers'!E58</f>
        <v>0</v>
      </c>
      <c r="G146" s="123">
        <f>'2017 - 2017 - Field of Dreamers'!F58</f>
        <v>0</v>
      </c>
      <c r="H146" s="123">
        <f>'2017 - 2017 - Field of Dreamers'!G58</f>
        <v>0</v>
      </c>
      <c r="I146" s="123">
        <f>'2017 - 2017 - Field of Dreamers'!H58</f>
        <v>0</v>
      </c>
      <c r="J146" s="123">
        <f>'2017 - 2017 - Field of Dreamers'!I58</f>
        <v>0</v>
      </c>
      <c r="K146" s="123">
        <f>'2017 - 2017 - Field of Dreamers'!J58</f>
        <v>2</v>
      </c>
      <c r="L146" s="123">
        <f>'2017 - 2017 - Field of Dreamers'!K58</f>
        <v>1</v>
      </c>
      <c r="M146" s="120" t="e">
        <f>'2017 - 2017 - Field of Dreamers'!L58</f>
        <v>#DIV/0!</v>
      </c>
      <c r="N146" s="120" t="e">
        <f>'2017 - 2017 - Field of Dreamers'!M58</f>
        <v>#DIV/0!</v>
      </c>
    </row>
    <row r="147" spans="1:14" ht="14.5" customHeight="1" x14ac:dyDescent="0.15">
      <c r="A147" s="116" t="s">
        <v>202</v>
      </c>
      <c r="B147" s="126"/>
      <c r="C147" s="127"/>
      <c r="D147" s="128">
        <f>D146</f>
        <v>9</v>
      </c>
      <c r="E147" s="128">
        <f>E146</f>
        <v>0</v>
      </c>
      <c r="F147" s="129">
        <f>E147/D147</f>
        <v>0</v>
      </c>
      <c r="G147" s="128">
        <f t="shared" ref="G147:L147" si="44">G146</f>
        <v>0</v>
      </c>
      <c r="H147" s="128">
        <f t="shared" si="44"/>
        <v>0</v>
      </c>
      <c r="I147" s="128">
        <f t="shared" si="44"/>
        <v>0</v>
      </c>
      <c r="J147" s="128">
        <f t="shared" si="44"/>
        <v>0</v>
      </c>
      <c r="K147" s="128">
        <f t="shared" si="44"/>
        <v>2</v>
      </c>
      <c r="L147" s="128">
        <f t="shared" si="44"/>
        <v>1</v>
      </c>
      <c r="M147" s="126" t="e">
        <f>(H147*1.33+I147*1.67+J147*2)/E147</f>
        <v>#DIV/0!</v>
      </c>
      <c r="N147" s="126" t="e">
        <f>M147+F147</f>
        <v>#DIV/0!</v>
      </c>
    </row>
    <row r="148" spans="1:14" ht="14.5" customHeight="1" x14ac:dyDescent="0.15">
      <c r="A148" s="119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</row>
    <row r="149" spans="1:14" ht="14.5" customHeight="1" x14ac:dyDescent="0.15">
      <c r="A149" s="130" t="s">
        <v>54</v>
      </c>
      <c r="B149" s="123">
        <v>2011</v>
      </c>
      <c r="C149" s="124" t="s">
        <v>201</v>
      </c>
      <c r="D149" s="123">
        <v>15</v>
      </c>
      <c r="E149" s="123">
        <v>5</v>
      </c>
      <c r="F149" s="125">
        <f>E149/D149</f>
        <v>0.33333333333333331</v>
      </c>
      <c r="G149" s="131">
        <v>5</v>
      </c>
      <c r="H149" s="123">
        <v>0</v>
      </c>
      <c r="I149" s="123">
        <v>0</v>
      </c>
      <c r="J149" s="123">
        <v>0</v>
      </c>
      <c r="K149" s="123">
        <v>1</v>
      </c>
      <c r="L149" s="123">
        <v>4</v>
      </c>
      <c r="M149" s="125">
        <f>(H149*1.33+I149*1.67+J149*2)/E149</f>
        <v>0</v>
      </c>
      <c r="N149" s="123">
        <f>M149+F149</f>
        <v>0.33333333333333331</v>
      </c>
    </row>
    <row r="150" spans="1:14" ht="14.5" customHeight="1" x14ac:dyDescent="0.15">
      <c r="A150" s="130" t="s">
        <v>54</v>
      </c>
      <c r="B150" s="123">
        <v>2012</v>
      </c>
      <c r="C150" s="124" t="s">
        <v>201</v>
      </c>
      <c r="D150" s="123">
        <v>19</v>
      </c>
      <c r="E150" s="123">
        <v>8</v>
      </c>
      <c r="F150" s="125">
        <f>E150/D150</f>
        <v>0.42105263157894735</v>
      </c>
      <c r="G150" s="131">
        <v>7</v>
      </c>
      <c r="H150" s="123">
        <v>1</v>
      </c>
      <c r="I150" s="123">
        <v>0</v>
      </c>
      <c r="J150" s="123">
        <v>0</v>
      </c>
      <c r="K150" s="123">
        <v>5</v>
      </c>
      <c r="L150" s="123">
        <v>5</v>
      </c>
      <c r="M150" s="125">
        <f>(H150*1.33+I150*1.67+J150*2)/E150</f>
        <v>0.16625000000000001</v>
      </c>
      <c r="N150" s="123">
        <f>M150+F150</f>
        <v>0.58730263157894735</v>
      </c>
    </row>
    <row r="151" spans="1:14" ht="14.5" customHeight="1" x14ac:dyDescent="0.15">
      <c r="A151" s="116" t="s">
        <v>202</v>
      </c>
      <c r="B151" s="126"/>
      <c r="C151" s="127"/>
      <c r="D151" s="128">
        <f>SUM(D149:D150)</f>
        <v>34</v>
      </c>
      <c r="E151" s="128">
        <f>SUM(E149:E150)</f>
        <v>13</v>
      </c>
      <c r="F151" s="129">
        <f>E151/D151</f>
        <v>0.38235294117647056</v>
      </c>
      <c r="G151" s="128">
        <f t="shared" ref="G151:L151" si="45">SUM(G149:G150)</f>
        <v>12</v>
      </c>
      <c r="H151" s="128">
        <f t="shared" si="45"/>
        <v>1</v>
      </c>
      <c r="I151" s="128">
        <f t="shared" si="45"/>
        <v>0</v>
      </c>
      <c r="J151" s="128">
        <f t="shared" si="45"/>
        <v>0</v>
      </c>
      <c r="K151" s="128">
        <f t="shared" si="45"/>
        <v>6</v>
      </c>
      <c r="L151" s="128">
        <f t="shared" si="45"/>
        <v>9</v>
      </c>
      <c r="M151" s="129">
        <f>(H151*1.33+I151*1.67+J151*2)/E151</f>
        <v>0.10230769230769231</v>
      </c>
      <c r="N151" s="128">
        <f>M151+F151</f>
        <v>0.48466063348416288</v>
      </c>
    </row>
    <row r="152" spans="1:14" ht="14.5" customHeight="1" x14ac:dyDescent="0.15">
      <c r="A152" s="119"/>
      <c r="B152" s="120"/>
      <c r="C152" s="121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1:14" ht="14.5" customHeight="1" x14ac:dyDescent="0.15">
      <c r="A153" s="130" t="s">
        <v>102</v>
      </c>
      <c r="B153" s="123">
        <v>2016</v>
      </c>
      <c r="C153" s="124" t="s">
        <v>207</v>
      </c>
      <c r="D153" s="123">
        <v>4</v>
      </c>
      <c r="E153" s="123">
        <v>0</v>
      </c>
      <c r="F153" s="125">
        <f>E153/D153</f>
        <v>0</v>
      </c>
      <c r="G153" s="131">
        <v>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0" t="e">
        <f>(H153*1.33+I153*1.67+J153*2)/E153</f>
        <v>#DIV/0!</v>
      </c>
      <c r="N153" s="120" t="e">
        <f>M153+F153</f>
        <v>#DIV/0!</v>
      </c>
    </row>
    <row r="154" spans="1:14" ht="14.5" customHeight="1" x14ac:dyDescent="0.15">
      <c r="A154" s="116" t="s">
        <v>202</v>
      </c>
      <c r="B154" s="126"/>
      <c r="C154" s="127"/>
      <c r="D154" s="128">
        <f>D153</f>
        <v>4</v>
      </c>
      <c r="E154" s="128">
        <f>E153</f>
        <v>0</v>
      </c>
      <c r="F154" s="129">
        <f>E154/D154</f>
        <v>0</v>
      </c>
      <c r="G154" s="128">
        <f t="shared" ref="G154:L154" si="46">G153</f>
        <v>0</v>
      </c>
      <c r="H154" s="128">
        <f t="shared" si="46"/>
        <v>0</v>
      </c>
      <c r="I154" s="128">
        <f t="shared" si="46"/>
        <v>0</v>
      </c>
      <c r="J154" s="128">
        <f t="shared" si="46"/>
        <v>0</v>
      </c>
      <c r="K154" s="128">
        <f t="shared" si="46"/>
        <v>0</v>
      </c>
      <c r="L154" s="128">
        <f t="shared" si="46"/>
        <v>0</v>
      </c>
      <c r="M154" s="126" t="e">
        <f>(H154*1.33+I154*1.67+J154*2)/E154</f>
        <v>#DIV/0!</v>
      </c>
      <c r="N154" s="126" t="e">
        <f>M154+F154</f>
        <v>#DIV/0!</v>
      </c>
    </row>
    <row r="155" spans="1:14" ht="14.5" customHeight="1" x14ac:dyDescent="0.15">
      <c r="A155" s="119"/>
      <c r="B155" s="120"/>
      <c r="C155" s="121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1:14" ht="14.5" customHeight="1" x14ac:dyDescent="0.15">
      <c r="A156" s="122" t="s">
        <v>27</v>
      </c>
      <c r="B156" s="123">
        <v>2007</v>
      </c>
      <c r="C156" s="124" t="s">
        <v>201</v>
      </c>
      <c r="D156" s="123">
        <v>22</v>
      </c>
      <c r="E156" s="123">
        <v>14</v>
      </c>
      <c r="F156" s="125">
        <f>E156/D156</f>
        <v>0.63636363636363635</v>
      </c>
      <c r="G156" s="123">
        <v>13</v>
      </c>
      <c r="H156" s="123">
        <v>1</v>
      </c>
      <c r="I156" s="123">
        <v>0</v>
      </c>
      <c r="J156" s="123">
        <v>0</v>
      </c>
      <c r="K156" s="123">
        <v>8</v>
      </c>
      <c r="L156" s="123">
        <v>8</v>
      </c>
      <c r="M156" s="125">
        <f>(H156*1.33+I156*1.67+J156*2)/E156</f>
        <v>9.5000000000000001E-2</v>
      </c>
      <c r="N156" s="123">
        <f>M156+F156</f>
        <v>0.73136363636363633</v>
      </c>
    </row>
    <row r="157" spans="1:14" ht="14.5" customHeight="1" x14ac:dyDescent="0.15">
      <c r="A157" s="116" t="s">
        <v>202</v>
      </c>
      <c r="B157" s="126"/>
      <c r="C157" s="127"/>
      <c r="D157" s="128">
        <f>D156</f>
        <v>22</v>
      </c>
      <c r="E157" s="128">
        <f>E156</f>
        <v>14</v>
      </c>
      <c r="F157" s="129">
        <f>E157/D157</f>
        <v>0.63636363636363635</v>
      </c>
      <c r="G157" s="128">
        <f t="shared" ref="G157:L157" si="47">G156</f>
        <v>13</v>
      </c>
      <c r="H157" s="128">
        <f t="shared" si="47"/>
        <v>1</v>
      </c>
      <c r="I157" s="128">
        <f t="shared" si="47"/>
        <v>0</v>
      </c>
      <c r="J157" s="128">
        <f t="shared" si="47"/>
        <v>0</v>
      </c>
      <c r="K157" s="128">
        <f t="shared" si="47"/>
        <v>8</v>
      </c>
      <c r="L157" s="128">
        <f t="shared" si="47"/>
        <v>8</v>
      </c>
      <c r="M157" s="129">
        <f>(H157*1.33+I157*1.67+J157*2)/E157</f>
        <v>9.5000000000000001E-2</v>
      </c>
      <c r="N157" s="128">
        <f>M157+F157</f>
        <v>0.73136363636363633</v>
      </c>
    </row>
    <row r="158" spans="1:14" ht="14.5" customHeight="1" x14ac:dyDescent="0.15">
      <c r="A158" s="119"/>
      <c r="B158" s="120"/>
      <c r="C158" s="121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1:14" ht="14.5" customHeight="1" x14ac:dyDescent="0.15">
      <c r="A159" s="130" t="s">
        <v>61</v>
      </c>
      <c r="B159" s="123">
        <v>2012</v>
      </c>
      <c r="C159" s="124" t="s">
        <v>201</v>
      </c>
      <c r="D159" s="123">
        <v>12</v>
      </c>
      <c r="E159" s="123">
        <v>4</v>
      </c>
      <c r="F159" s="125">
        <f>E159/D159</f>
        <v>0.33333333333333331</v>
      </c>
      <c r="G159" s="123">
        <v>3</v>
      </c>
      <c r="H159" s="123">
        <v>1</v>
      </c>
      <c r="I159" s="123">
        <v>0</v>
      </c>
      <c r="J159" s="123">
        <v>0</v>
      </c>
      <c r="K159" s="123">
        <v>4</v>
      </c>
      <c r="L159" s="123">
        <v>2</v>
      </c>
      <c r="M159" s="125">
        <f>(H159*1.33+I159*1.67+J159*2)/E159</f>
        <v>0.33250000000000002</v>
      </c>
      <c r="N159" s="123">
        <f>M159+F159</f>
        <v>0.66583333333333328</v>
      </c>
    </row>
    <row r="160" spans="1:14" ht="14.5" customHeight="1" x14ac:dyDescent="0.15">
      <c r="A160" s="130" t="s">
        <v>61</v>
      </c>
      <c r="B160" s="123">
        <v>2017</v>
      </c>
      <c r="C160" s="124" t="s">
        <v>215</v>
      </c>
      <c r="D160" s="123">
        <f>'2017 - 2017 - Field of Dreamers'!C50</f>
        <v>5</v>
      </c>
      <c r="E160" s="123">
        <f>'2017 - 2017 - Field of Dreamers'!D50</f>
        <v>4</v>
      </c>
      <c r="F160" s="123">
        <f>'2017 - 2017 - Field of Dreamers'!E50</f>
        <v>0.8</v>
      </c>
      <c r="G160" s="123">
        <f>'2017 - 2017 - Field of Dreamers'!F50</f>
        <v>3</v>
      </c>
      <c r="H160" s="123">
        <f>'2017 - 2017 - Field of Dreamers'!G50</f>
        <v>1</v>
      </c>
      <c r="I160" s="123">
        <f>'2017 - 2017 - Field of Dreamers'!H50</f>
        <v>0</v>
      </c>
      <c r="J160" s="123">
        <f>'2017 - 2017 - Field of Dreamers'!I50</f>
        <v>0</v>
      </c>
      <c r="K160" s="123">
        <f>'2017 - 2017 - Field of Dreamers'!J50</f>
        <v>4</v>
      </c>
      <c r="L160" s="123">
        <f>'2017 - 2017 - Field of Dreamers'!K50</f>
        <v>3</v>
      </c>
      <c r="M160" s="123">
        <f>'2017 - 2017 - Field of Dreamers'!L50</f>
        <v>0.33324999999999999</v>
      </c>
      <c r="N160" s="123">
        <f>'2017 - 2017 - Field of Dreamers'!M50</f>
        <v>1.1332500000000001</v>
      </c>
    </row>
    <row r="161" spans="1:14" ht="14.5" customHeight="1" x14ac:dyDescent="0.15">
      <c r="A161" s="130" t="s">
        <v>61</v>
      </c>
      <c r="B161" s="123">
        <v>2018</v>
      </c>
      <c r="C161" s="124" t="s">
        <v>215</v>
      </c>
      <c r="D161" s="123">
        <f>'2018 Field of Dreamers - 2018 -'!C78</f>
        <v>8</v>
      </c>
      <c r="E161" s="123">
        <f>'2018 Field of Dreamers - 2018 -'!D78</f>
        <v>6</v>
      </c>
      <c r="F161" s="123">
        <f>'2018 Field of Dreamers - 2018 -'!E78</f>
        <v>0.75</v>
      </c>
      <c r="G161" s="123">
        <f>'2018 Field of Dreamers - 2018 -'!F78</f>
        <v>4</v>
      </c>
      <c r="H161" s="123">
        <f>'2018 Field of Dreamers - 2018 -'!G78</f>
        <v>1</v>
      </c>
      <c r="I161" s="123">
        <f>'2018 Field of Dreamers - 2018 -'!H78</f>
        <v>0</v>
      </c>
      <c r="J161" s="123">
        <f>'2018 Field of Dreamers - 2018 -'!I78</f>
        <v>1</v>
      </c>
      <c r="K161" s="123">
        <f>'2018 Field of Dreamers - 2018 -'!J78</f>
        <v>3</v>
      </c>
      <c r="L161" s="123">
        <f>'2018 Field of Dreamers - 2018 -'!K78</f>
        <v>3</v>
      </c>
      <c r="M161" s="123">
        <f>'2018 Field of Dreamers - 2018 -'!L78</f>
        <v>0.55549999999999999</v>
      </c>
      <c r="N161" s="123">
        <f>'2018 Field of Dreamers - 2018 -'!M78</f>
        <v>1.3054999999999999</v>
      </c>
    </row>
    <row r="162" spans="1:14" ht="14.5" customHeight="1" x14ac:dyDescent="0.15">
      <c r="A162" s="116" t="s">
        <v>202</v>
      </c>
      <c r="B162" s="126"/>
      <c r="C162" s="127"/>
      <c r="D162" s="128">
        <f>SUM(D159:D161)</f>
        <v>25</v>
      </c>
      <c r="E162" s="128">
        <f>SUM(E159:E161)</f>
        <v>14</v>
      </c>
      <c r="F162" s="129">
        <f>E162/D162</f>
        <v>0.56000000000000005</v>
      </c>
      <c r="G162" s="128">
        <f t="shared" ref="G162:L162" si="48">SUM(G159:G161)</f>
        <v>10</v>
      </c>
      <c r="H162" s="128">
        <f t="shared" si="48"/>
        <v>3</v>
      </c>
      <c r="I162" s="128">
        <f t="shared" si="48"/>
        <v>0</v>
      </c>
      <c r="J162" s="128">
        <f t="shared" si="48"/>
        <v>1</v>
      </c>
      <c r="K162" s="128">
        <f t="shared" si="48"/>
        <v>11</v>
      </c>
      <c r="L162" s="128">
        <f t="shared" si="48"/>
        <v>8</v>
      </c>
      <c r="M162" s="129">
        <f>(H162*1.33+I162*1.67+J162*2)/E162</f>
        <v>0.42785714285714288</v>
      </c>
      <c r="N162" s="128">
        <f>M162+F162</f>
        <v>0.98785714285714299</v>
      </c>
    </row>
    <row r="163" spans="1:14" ht="14.5" customHeight="1" x14ac:dyDescent="0.15">
      <c r="A163" s="119"/>
      <c r="B163" s="120"/>
      <c r="C163" s="121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1:14" ht="14.5" customHeight="1" x14ac:dyDescent="0.15">
      <c r="A164" s="130" t="s">
        <v>88</v>
      </c>
      <c r="B164" s="123">
        <v>2015</v>
      </c>
      <c r="C164" s="124" t="s">
        <v>207</v>
      </c>
      <c r="D164" s="123">
        <v>5</v>
      </c>
      <c r="E164" s="123">
        <v>2</v>
      </c>
      <c r="F164" s="125">
        <f>E164/D164</f>
        <v>0.4</v>
      </c>
      <c r="G164" s="131">
        <v>2</v>
      </c>
      <c r="H164" s="123">
        <v>0</v>
      </c>
      <c r="I164" s="123">
        <v>0</v>
      </c>
      <c r="J164" s="123">
        <v>0</v>
      </c>
      <c r="K164" s="123">
        <v>1</v>
      </c>
      <c r="L164" s="123">
        <v>1</v>
      </c>
      <c r="M164" s="125">
        <f>(H164*1.33+I164*1.67+J164*2)/E164</f>
        <v>0</v>
      </c>
      <c r="N164" s="123">
        <f>M164+F164</f>
        <v>0.4</v>
      </c>
    </row>
    <row r="165" spans="1:14" ht="14.5" customHeight="1" x14ac:dyDescent="0.15">
      <c r="A165" s="130" t="s">
        <v>88</v>
      </c>
      <c r="B165" s="123">
        <v>2016</v>
      </c>
      <c r="C165" s="124" t="s">
        <v>207</v>
      </c>
      <c r="D165" s="123">
        <v>5</v>
      </c>
      <c r="E165" s="123">
        <v>2</v>
      </c>
      <c r="F165" s="125">
        <f>E165/D165</f>
        <v>0.4</v>
      </c>
      <c r="G165" s="131">
        <v>2</v>
      </c>
      <c r="H165" s="123">
        <v>0</v>
      </c>
      <c r="I165" s="123">
        <v>0</v>
      </c>
      <c r="J165" s="123">
        <v>0</v>
      </c>
      <c r="K165" s="123">
        <v>0</v>
      </c>
      <c r="L165" s="123">
        <v>0</v>
      </c>
      <c r="M165" s="125">
        <f>(H165*1.33+I165*1.67+J165*2)/E165</f>
        <v>0</v>
      </c>
      <c r="N165" s="123">
        <f>M165+F165</f>
        <v>0.4</v>
      </c>
    </row>
    <row r="166" spans="1:14" ht="14.5" customHeight="1" x14ac:dyDescent="0.15">
      <c r="A166" s="130" t="s">
        <v>88</v>
      </c>
      <c r="B166" s="123">
        <v>2017</v>
      </c>
      <c r="C166" s="124" t="s">
        <v>206</v>
      </c>
      <c r="D166" s="123">
        <f>'2017 - 2017 - Field of Dreamers'!C16</f>
        <v>63</v>
      </c>
      <c r="E166" s="123">
        <f>'2017 - 2017 - Field of Dreamers'!D16</f>
        <v>40</v>
      </c>
      <c r="F166" s="123">
        <f>'2017 - 2017 - Field of Dreamers'!E16</f>
        <v>0.63492063492063489</v>
      </c>
      <c r="G166" s="123">
        <f>'2017 - 2017 - Field of Dreamers'!F16</f>
        <v>38</v>
      </c>
      <c r="H166" s="123">
        <f>'2017 - 2017 - Field of Dreamers'!G16</f>
        <v>2</v>
      </c>
      <c r="I166" s="123">
        <f>'2017 - 2017 - Field of Dreamers'!H16</f>
        <v>0</v>
      </c>
      <c r="J166" s="123">
        <f>'2017 - 2017 - Field of Dreamers'!I16</f>
        <v>0</v>
      </c>
      <c r="K166" s="123">
        <f>'2017 - 2017 - Field of Dreamers'!J16</f>
        <v>10</v>
      </c>
      <c r="L166" s="123">
        <f>'2017 - 2017 - Field of Dreamers'!K16</f>
        <v>24</v>
      </c>
      <c r="M166" s="123">
        <f>'2017 - 2017 - Field of Dreamers'!L16</f>
        <v>6.6650000000000001E-2</v>
      </c>
      <c r="N166" s="123">
        <f>'2017 - 2017 - Field of Dreamers'!M16</f>
        <v>0.70157063492063487</v>
      </c>
    </row>
    <row r="167" spans="1:14" ht="14.5" customHeight="1" x14ac:dyDescent="0.15">
      <c r="A167" s="130" t="s">
        <v>88</v>
      </c>
      <c r="B167" s="123">
        <v>2018</v>
      </c>
      <c r="C167" s="124" t="s">
        <v>208</v>
      </c>
      <c r="D167" s="123">
        <f>'All Seasons - All Seasons'!C87</f>
        <v>29</v>
      </c>
      <c r="E167" s="123">
        <f>'All Seasons - All Seasons'!D87</f>
        <v>18</v>
      </c>
      <c r="F167" s="123">
        <f>'All Seasons - All Seasons'!E87</f>
        <v>0.62068965517241381</v>
      </c>
      <c r="G167" s="123">
        <f>'All Seasons - All Seasons'!F87</f>
        <v>18</v>
      </c>
      <c r="H167" s="123">
        <f>'All Seasons - All Seasons'!G87</f>
        <v>0</v>
      </c>
      <c r="I167" s="123">
        <f>'All Seasons - All Seasons'!H87</f>
        <v>0</v>
      </c>
      <c r="J167" s="123">
        <f>'All Seasons - All Seasons'!I87</f>
        <v>0</v>
      </c>
      <c r="K167" s="123">
        <f>'All Seasons - All Seasons'!J87</f>
        <v>8</v>
      </c>
      <c r="L167" s="123">
        <f>'All Seasons - All Seasons'!K87</f>
        <v>8</v>
      </c>
      <c r="M167" s="123">
        <f>'All Seasons - All Seasons'!L87</f>
        <v>0</v>
      </c>
      <c r="N167" s="123">
        <f>'All Seasons - All Seasons'!M87</f>
        <v>0.62068965517241381</v>
      </c>
    </row>
    <row r="168" spans="1:14" ht="14.5" customHeight="1" x14ac:dyDescent="0.15">
      <c r="A168" s="116" t="s">
        <v>202</v>
      </c>
      <c r="B168" s="126"/>
      <c r="C168" s="127"/>
      <c r="D168" s="128">
        <f>SUM(D164:D167)</f>
        <v>102</v>
      </c>
      <c r="E168" s="128">
        <f>SUM(E164:E167)</f>
        <v>62</v>
      </c>
      <c r="F168" s="129">
        <f>E168/D168</f>
        <v>0.60784313725490191</v>
      </c>
      <c r="G168" s="128">
        <f t="shared" ref="G168:L168" si="49">SUM(G164:G167)</f>
        <v>60</v>
      </c>
      <c r="H168" s="128">
        <f t="shared" si="49"/>
        <v>2</v>
      </c>
      <c r="I168" s="128">
        <f t="shared" si="49"/>
        <v>0</v>
      </c>
      <c r="J168" s="128">
        <f t="shared" si="49"/>
        <v>0</v>
      </c>
      <c r="K168" s="128">
        <f t="shared" si="49"/>
        <v>19</v>
      </c>
      <c r="L168" s="128">
        <f t="shared" si="49"/>
        <v>33</v>
      </c>
      <c r="M168" s="129">
        <f>(H168*1.33+I168*1.67+J168*2)/E168</f>
        <v>4.2903225806451617E-2</v>
      </c>
      <c r="N168" s="128">
        <f>M168+F168</f>
        <v>0.65074636306135347</v>
      </c>
    </row>
    <row r="169" spans="1:14" ht="14.5" customHeight="1" x14ac:dyDescent="0.15">
      <c r="A169" s="119"/>
      <c r="B169" s="120"/>
      <c r="C169" s="121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1:14" ht="14.5" customHeight="1" x14ac:dyDescent="0.15">
      <c r="A170" s="130" t="s">
        <v>71</v>
      </c>
      <c r="B170" s="123">
        <v>2014</v>
      </c>
      <c r="C170" s="124" t="s">
        <v>207</v>
      </c>
      <c r="D170" s="123">
        <v>15</v>
      </c>
      <c r="E170" s="123">
        <v>10</v>
      </c>
      <c r="F170" s="125">
        <f>E170/D170</f>
        <v>0.66666666666666663</v>
      </c>
      <c r="G170" s="131">
        <v>8</v>
      </c>
      <c r="H170" s="123">
        <v>2</v>
      </c>
      <c r="I170" s="123">
        <v>0</v>
      </c>
      <c r="J170" s="123">
        <v>0</v>
      </c>
      <c r="K170" s="123">
        <v>1</v>
      </c>
      <c r="L170" s="123">
        <v>5</v>
      </c>
      <c r="M170" s="125">
        <f>(H170*1.33+I170*1.67+J170*2)/E170</f>
        <v>0.26600000000000001</v>
      </c>
      <c r="N170" s="123">
        <f>M170+F170</f>
        <v>0.93266666666666664</v>
      </c>
    </row>
    <row r="171" spans="1:14" ht="14.5" customHeight="1" x14ac:dyDescent="0.15">
      <c r="A171" s="116" t="s">
        <v>202</v>
      </c>
      <c r="B171" s="126"/>
      <c r="C171" s="127"/>
      <c r="D171" s="128">
        <f>D170</f>
        <v>15</v>
      </c>
      <c r="E171" s="128">
        <f>E170</f>
        <v>10</v>
      </c>
      <c r="F171" s="129">
        <f>E171/D171</f>
        <v>0.66666666666666663</v>
      </c>
      <c r="G171" s="128">
        <f t="shared" ref="G171:L171" si="50">G170</f>
        <v>8</v>
      </c>
      <c r="H171" s="128">
        <f t="shared" si="50"/>
        <v>2</v>
      </c>
      <c r="I171" s="128">
        <f t="shared" si="50"/>
        <v>0</v>
      </c>
      <c r="J171" s="128">
        <f t="shared" si="50"/>
        <v>0</v>
      </c>
      <c r="K171" s="128">
        <f t="shared" si="50"/>
        <v>1</v>
      </c>
      <c r="L171" s="128">
        <f t="shared" si="50"/>
        <v>5</v>
      </c>
      <c r="M171" s="129">
        <f>(H171*1.33+I171*1.67+J171*2)/E171</f>
        <v>0.26600000000000001</v>
      </c>
      <c r="N171" s="128">
        <f>M171+F171</f>
        <v>0.93266666666666664</v>
      </c>
    </row>
    <row r="172" spans="1:14" ht="14.5" customHeight="1" x14ac:dyDescent="0.15">
      <c r="A172" s="119"/>
      <c r="B172" s="120"/>
      <c r="C172" s="121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1:14" ht="14.5" customHeight="1" x14ac:dyDescent="0.15">
      <c r="A173" s="130" t="s">
        <v>132</v>
      </c>
      <c r="B173" s="123">
        <v>2017</v>
      </c>
      <c r="C173" s="124" t="s">
        <v>206</v>
      </c>
      <c r="D173" s="123">
        <f>'2017 - 2017 - Field of Dreamers'!C56</f>
        <v>4</v>
      </c>
      <c r="E173" s="123">
        <f>'2017 - 2017 - Field of Dreamers'!D56</f>
        <v>3</v>
      </c>
      <c r="F173" s="123">
        <f>'2017 - 2017 - Field of Dreamers'!E56</f>
        <v>0.75</v>
      </c>
      <c r="G173" s="123">
        <f>'2017 - 2017 - Field of Dreamers'!F56</f>
        <v>2</v>
      </c>
      <c r="H173" s="123">
        <f>'2017 - 2017 - Field of Dreamers'!G56</f>
        <v>1</v>
      </c>
      <c r="I173" s="123">
        <f>'2017 - 2017 - Field of Dreamers'!H56</f>
        <v>0</v>
      </c>
      <c r="J173" s="123">
        <f>'2017 - 2017 - Field of Dreamers'!I56</f>
        <v>0</v>
      </c>
      <c r="K173" s="123">
        <f>'2017 - 2017 - Field of Dreamers'!J56</f>
        <v>0</v>
      </c>
      <c r="L173" s="123">
        <f>'2017 - 2017 - Field of Dreamers'!K56</f>
        <v>0</v>
      </c>
      <c r="M173" s="123">
        <f>'2017 - 2017 - Field of Dreamers'!L56</f>
        <v>0.4443333333333333</v>
      </c>
      <c r="N173" s="123">
        <f>'2017 - 2017 - Field of Dreamers'!M56</f>
        <v>1.1943333333333332</v>
      </c>
    </row>
    <row r="174" spans="1:14" ht="14.5" customHeight="1" x14ac:dyDescent="0.15">
      <c r="A174" s="116" t="s">
        <v>202</v>
      </c>
      <c r="B174" s="126"/>
      <c r="C174" s="127"/>
      <c r="D174" s="128">
        <f>D173</f>
        <v>4</v>
      </c>
      <c r="E174" s="128">
        <f>E173</f>
        <v>3</v>
      </c>
      <c r="F174" s="129">
        <f>E174/D174</f>
        <v>0.75</v>
      </c>
      <c r="G174" s="128">
        <f t="shared" ref="G174:L174" si="51">G173</f>
        <v>2</v>
      </c>
      <c r="H174" s="128">
        <f t="shared" si="51"/>
        <v>1</v>
      </c>
      <c r="I174" s="128">
        <f t="shared" si="51"/>
        <v>0</v>
      </c>
      <c r="J174" s="128">
        <f t="shared" si="51"/>
        <v>0</v>
      </c>
      <c r="K174" s="128">
        <f t="shared" si="51"/>
        <v>0</v>
      </c>
      <c r="L174" s="128">
        <f t="shared" si="51"/>
        <v>0</v>
      </c>
      <c r="M174" s="129">
        <f>(H174*1.33+I174*1.67+J174*2)/E174</f>
        <v>0.44333333333333336</v>
      </c>
      <c r="N174" s="128">
        <f>M174+F174</f>
        <v>1.1933333333333334</v>
      </c>
    </row>
    <row r="175" spans="1:14" ht="14.5" customHeight="1" x14ac:dyDescent="0.15">
      <c r="A175" s="119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</row>
    <row r="176" spans="1:14" ht="14.5" customHeight="1" x14ac:dyDescent="0.15">
      <c r="A176" s="130" t="s">
        <v>123</v>
      </c>
      <c r="B176" s="123">
        <v>2017</v>
      </c>
      <c r="C176" s="124" t="s">
        <v>208</v>
      </c>
      <c r="D176" s="123">
        <f>'2017 - 2017 - Field of Dreamers'!C38</f>
        <v>60</v>
      </c>
      <c r="E176" s="123">
        <f>'2017 - 2017 - Field of Dreamers'!D38</f>
        <v>29</v>
      </c>
      <c r="F176" s="123">
        <f>'2017 - 2017 - Field of Dreamers'!E38</f>
        <v>0.48333333333333334</v>
      </c>
      <c r="G176" s="123">
        <f>'2017 - 2017 - Field of Dreamers'!F38</f>
        <v>28</v>
      </c>
      <c r="H176" s="123">
        <f>'2017 - 2017 - Field of Dreamers'!G38</f>
        <v>1</v>
      </c>
      <c r="I176" s="123">
        <f>'2017 - 2017 - Field of Dreamers'!H38</f>
        <v>0</v>
      </c>
      <c r="J176" s="123">
        <f>'2017 - 2017 - Field of Dreamers'!I38</f>
        <v>0</v>
      </c>
      <c r="K176" s="123">
        <f>'2017 - 2017 - Field of Dreamers'!J38</f>
        <v>19</v>
      </c>
      <c r="L176" s="123">
        <f>'2017 - 2017 - Field of Dreamers'!K38</f>
        <v>18</v>
      </c>
      <c r="M176" s="123">
        <f>'2017 - 2017 - Field of Dreamers'!L38</f>
        <v>4.596551724137931E-2</v>
      </c>
      <c r="N176" s="123">
        <f>'2017 - 2017 - Field of Dreamers'!M38</f>
        <v>0.5292988505747126</v>
      </c>
    </row>
    <row r="177" spans="1:14" ht="14.5" customHeight="1" x14ac:dyDescent="0.15">
      <c r="A177" s="116" t="s">
        <v>202</v>
      </c>
      <c r="B177" s="126"/>
      <c r="C177" s="127"/>
      <c r="D177" s="128">
        <f>D176</f>
        <v>60</v>
      </c>
      <c r="E177" s="128">
        <f>E176</f>
        <v>29</v>
      </c>
      <c r="F177" s="129">
        <f>E177/D177</f>
        <v>0.48333333333333334</v>
      </c>
      <c r="G177" s="128">
        <f t="shared" ref="G177:L177" si="52">G176</f>
        <v>28</v>
      </c>
      <c r="H177" s="128">
        <f t="shared" si="52"/>
        <v>1</v>
      </c>
      <c r="I177" s="128">
        <f t="shared" si="52"/>
        <v>0</v>
      </c>
      <c r="J177" s="128">
        <f t="shared" si="52"/>
        <v>0</v>
      </c>
      <c r="K177" s="128">
        <f t="shared" si="52"/>
        <v>19</v>
      </c>
      <c r="L177" s="128">
        <f t="shared" si="52"/>
        <v>18</v>
      </c>
      <c r="M177" s="129">
        <f>(H177*1.33+I177*1.67+J177*2)/E177</f>
        <v>4.5862068965517241E-2</v>
      </c>
      <c r="N177" s="128">
        <f>M177+F177</f>
        <v>0.52919540229885054</v>
      </c>
    </row>
    <row r="178" spans="1:14" ht="14.5" customHeight="1" x14ac:dyDescent="0.15">
      <c r="A178" s="119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</row>
    <row r="179" spans="1:14" ht="14.5" customHeight="1" x14ac:dyDescent="0.15">
      <c r="A179" s="130" t="s">
        <v>60</v>
      </c>
      <c r="B179" s="123">
        <v>2012</v>
      </c>
      <c r="C179" s="124" t="s">
        <v>201</v>
      </c>
      <c r="D179" s="123">
        <v>22</v>
      </c>
      <c r="E179" s="123">
        <v>12</v>
      </c>
      <c r="F179" s="125">
        <f>E179/D179</f>
        <v>0.54545454545454541</v>
      </c>
      <c r="G179" s="123">
        <v>10</v>
      </c>
      <c r="H179" s="123">
        <v>2</v>
      </c>
      <c r="I179" s="123">
        <v>0</v>
      </c>
      <c r="J179" s="123">
        <v>0</v>
      </c>
      <c r="K179" s="123">
        <v>9</v>
      </c>
      <c r="L179" s="123">
        <v>5</v>
      </c>
      <c r="M179" s="125">
        <f>(H179*1.33+I179*1.67+J179*2)/E179</f>
        <v>0.22166666666666668</v>
      </c>
      <c r="N179" s="123">
        <f>M179+F179</f>
        <v>0.76712121212121209</v>
      </c>
    </row>
    <row r="180" spans="1:14" ht="14.5" customHeight="1" x14ac:dyDescent="0.15">
      <c r="A180" s="130" t="s">
        <v>60</v>
      </c>
      <c r="B180" s="123">
        <v>2013</v>
      </c>
      <c r="C180" s="124" t="s">
        <v>207</v>
      </c>
      <c r="D180" s="123">
        <v>27</v>
      </c>
      <c r="E180" s="123">
        <v>15</v>
      </c>
      <c r="F180" s="125">
        <f>E180/D180</f>
        <v>0.55555555555555558</v>
      </c>
      <c r="G180" s="123">
        <v>15</v>
      </c>
      <c r="H180" s="123">
        <v>0</v>
      </c>
      <c r="I180" s="123">
        <v>0</v>
      </c>
      <c r="J180" s="123">
        <v>0</v>
      </c>
      <c r="K180" s="123">
        <v>8</v>
      </c>
      <c r="L180" s="123">
        <v>3</v>
      </c>
      <c r="M180" s="125">
        <f>(H180*1.33+I180*1.67+J180*2)/E180</f>
        <v>0</v>
      </c>
      <c r="N180" s="123">
        <f>M180+F180</f>
        <v>0.55555555555555558</v>
      </c>
    </row>
    <row r="181" spans="1:14" ht="14.5" customHeight="1" x14ac:dyDescent="0.15">
      <c r="A181" s="130" t="s">
        <v>60</v>
      </c>
      <c r="B181" s="123">
        <v>2014</v>
      </c>
      <c r="C181" s="124" t="s">
        <v>207</v>
      </c>
      <c r="D181" s="123">
        <v>49</v>
      </c>
      <c r="E181" s="123">
        <v>25</v>
      </c>
      <c r="F181" s="125">
        <f>E181/D181</f>
        <v>0.51020408163265307</v>
      </c>
      <c r="G181" s="123">
        <v>23</v>
      </c>
      <c r="H181" s="123">
        <v>2</v>
      </c>
      <c r="I181" s="123">
        <v>0</v>
      </c>
      <c r="J181" s="123">
        <v>0</v>
      </c>
      <c r="K181" s="123">
        <v>6</v>
      </c>
      <c r="L181" s="123">
        <v>8</v>
      </c>
      <c r="M181" s="125">
        <f>(H181*1.33+I181*1.67+J181*2)/E181</f>
        <v>0.10640000000000001</v>
      </c>
      <c r="N181" s="123">
        <f>M181+F181</f>
        <v>0.61660408163265312</v>
      </c>
    </row>
    <row r="182" spans="1:14" ht="14.5" customHeight="1" x14ac:dyDescent="0.15">
      <c r="A182" s="130" t="s">
        <v>60</v>
      </c>
      <c r="B182" s="123">
        <v>2015</v>
      </c>
      <c r="C182" s="124" t="s">
        <v>207</v>
      </c>
      <c r="D182" s="123">
        <v>29</v>
      </c>
      <c r="E182" s="123">
        <v>19</v>
      </c>
      <c r="F182" s="125">
        <f>E182/D182</f>
        <v>0.65517241379310343</v>
      </c>
      <c r="G182" s="131">
        <v>18</v>
      </c>
      <c r="H182" s="123">
        <v>1</v>
      </c>
      <c r="I182" s="123">
        <v>0</v>
      </c>
      <c r="J182" s="123">
        <v>0</v>
      </c>
      <c r="K182" s="123">
        <v>8</v>
      </c>
      <c r="L182" s="123">
        <v>8</v>
      </c>
      <c r="M182" s="125">
        <f>(H182*1.33+I182*1.67+J182*2)/E182</f>
        <v>7.0000000000000007E-2</v>
      </c>
      <c r="N182" s="123">
        <f>M182+F182</f>
        <v>0.72517241379310349</v>
      </c>
    </row>
    <row r="183" spans="1:14" ht="14.5" customHeight="1" x14ac:dyDescent="0.15">
      <c r="A183" s="130" t="s">
        <v>60</v>
      </c>
      <c r="B183" s="123">
        <v>2016</v>
      </c>
      <c r="C183" s="124" t="s">
        <v>207</v>
      </c>
      <c r="D183" s="123">
        <v>34</v>
      </c>
      <c r="E183" s="123">
        <v>16</v>
      </c>
      <c r="F183" s="125">
        <f>E183/D183</f>
        <v>0.47058823529411764</v>
      </c>
      <c r="G183" s="131">
        <v>16</v>
      </c>
      <c r="H183" s="123">
        <v>0</v>
      </c>
      <c r="I183" s="123">
        <v>0</v>
      </c>
      <c r="J183" s="123">
        <v>0</v>
      </c>
      <c r="K183" s="123">
        <v>10</v>
      </c>
      <c r="L183" s="123">
        <v>8</v>
      </c>
      <c r="M183" s="125">
        <f>(H183*1.33+I183*1.67+J183*2)/E183</f>
        <v>0</v>
      </c>
      <c r="N183" s="123">
        <f>M183+F183</f>
        <v>0.47058823529411764</v>
      </c>
    </row>
    <row r="184" spans="1:14" ht="14.5" customHeight="1" x14ac:dyDescent="0.15">
      <c r="A184" s="130" t="s">
        <v>60</v>
      </c>
      <c r="B184" s="123">
        <v>2017</v>
      </c>
      <c r="C184" s="124" t="s">
        <v>206</v>
      </c>
      <c r="D184" s="123">
        <f>'2017 - 2017 - Field of Dreamers'!C24</f>
        <v>42</v>
      </c>
      <c r="E184" s="123">
        <f>'2017 - 2017 - Field of Dreamers'!D24</f>
        <v>26</v>
      </c>
      <c r="F184" s="123">
        <f>'2017 - 2017 - Field of Dreamers'!E24</f>
        <v>0.61904761904761907</v>
      </c>
      <c r="G184" s="123">
        <f>'2017 - 2017 - Field of Dreamers'!F24</f>
        <v>26</v>
      </c>
      <c r="H184" s="123">
        <f>'2017 - 2017 - Field of Dreamers'!G24</f>
        <v>0</v>
      </c>
      <c r="I184" s="123">
        <f>'2017 - 2017 - Field of Dreamers'!H24</f>
        <v>0</v>
      </c>
      <c r="J184" s="123">
        <f>'2017 - 2017 - Field of Dreamers'!I24</f>
        <v>0</v>
      </c>
      <c r="K184" s="123">
        <f>'2017 - 2017 - Field of Dreamers'!J24</f>
        <v>12</v>
      </c>
      <c r="L184" s="123">
        <f>'2017 - 2017 - Field of Dreamers'!K24</f>
        <v>20</v>
      </c>
      <c r="M184" s="123">
        <f>'2017 - 2017 - Field of Dreamers'!L24</f>
        <v>0</v>
      </c>
      <c r="N184" s="123">
        <f>'2017 - 2017 - Field of Dreamers'!M24</f>
        <v>0.61904761904761907</v>
      </c>
    </row>
    <row r="185" spans="1:14" ht="14.5" customHeight="1" x14ac:dyDescent="0.15">
      <c r="A185" s="130" t="s">
        <v>60</v>
      </c>
      <c r="B185" s="123">
        <v>2018</v>
      </c>
      <c r="C185" s="124" t="s">
        <v>209</v>
      </c>
      <c r="D185" s="123">
        <f>'All Seasons - All Seasons'!C97</f>
        <v>46</v>
      </c>
      <c r="E185" s="123">
        <f>'All Seasons - All Seasons'!D97</f>
        <v>34</v>
      </c>
      <c r="F185" s="123">
        <f>'All Seasons - All Seasons'!E97</f>
        <v>0.73913043478260865</v>
      </c>
      <c r="G185" s="123">
        <f>'All Seasons - All Seasons'!F97</f>
        <v>34</v>
      </c>
      <c r="H185" s="123">
        <f>'All Seasons - All Seasons'!G97</f>
        <v>0</v>
      </c>
      <c r="I185" s="123">
        <f>'All Seasons - All Seasons'!H97</f>
        <v>0</v>
      </c>
      <c r="J185" s="123">
        <f>'All Seasons - All Seasons'!I97</f>
        <v>0</v>
      </c>
      <c r="K185" s="123">
        <f>'All Seasons - All Seasons'!J97</f>
        <v>19</v>
      </c>
      <c r="L185" s="123">
        <f>'All Seasons - All Seasons'!K97</f>
        <v>15</v>
      </c>
      <c r="M185" s="123">
        <f>'All Seasons - All Seasons'!L97</f>
        <v>0</v>
      </c>
      <c r="N185" s="123">
        <f>'All Seasons - All Seasons'!M97</f>
        <v>0.73913043478260865</v>
      </c>
    </row>
    <row r="186" spans="1:14" ht="14.5" customHeight="1" x14ac:dyDescent="0.15">
      <c r="A186" s="116" t="s">
        <v>202</v>
      </c>
      <c r="B186" s="126"/>
      <c r="C186" s="127"/>
      <c r="D186" s="128">
        <f>SUM(D179:D185)</f>
        <v>249</v>
      </c>
      <c r="E186" s="128">
        <f>SUM(E179:E185)</f>
        <v>147</v>
      </c>
      <c r="F186" s="129">
        <f>E186/D186</f>
        <v>0.59036144578313254</v>
      </c>
      <c r="G186" s="128">
        <f t="shared" ref="G186:L186" si="53">SUM(G179:G185)</f>
        <v>142</v>
      </c>
      <c r="H186" s="128">
        <f t="shared" si="53"/>
        <v>5</v>
      </c>
      <c r="I186" s="128">
        <f t="shared" si="53"/>
        <v>0</v>
      </c>
      <c r="J186" s="128">
        <f t="shared" si="53"/>
        <v>0</v>
      </c>
      <c r="K186" s="128">
        <f t="shared" si="53"/>
        <v>72</v>
      </c>
      <c r="L186" s="128">
        <f t="shared" si="53"/>
        <v>67</v>
      </c>
      <c r="M186" s="129">
        <f>(H186*1.33+I186*1.67+J186*2)/E186</f>
        <v>4.5238095238095244E-2</v>
      </c>
      <c r="N186" s="128">
        <f>M186+F186</f>
        <v>0.63559954102122784</v>
      </c>
    </row>
    <row r="187" spans="1:14" ht="14.5" customHeight="1" x14ac:dyDescent="0.15">
      <c r="A187" s="119"/>
      <c r="B187" s="120"/>
      <c r="C187" s="121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1:14" ht="14.5" customHeight="1" x14ac:dyDescent="0.15">
      <c r="A188" s="122" t="s">
        <v>33</v>
      </c>
      <c r="B188" s="123">
        <v>2007</v>
      </c>
      <c r="C188" s="124" t="s">
        <v>201</v>
      </c>
      <c r="D188" s="123">
        <v>10</v>
      </c>
      <c r="E188" s="123">
        <v>4</v>
      </c>
      <c r="F188" s="125">
        <f>E188/D188</f>
        <v>0.4</v>
      </c>
      <c r="G188" s="123">
        <v>4</v>
      </c>
      <c r="H188" s="123">
        <v>0</v>
      </c>
      <c r="I188" s="123">
        <v>0</v>
      </c>
      <c r="J188" s="123">
        <v>0</v>
      </c>
      <c r="K188" s="123">
        <v>0</v>
      </c>
      <c r="L188" s="123">
        <v>1</v>
      </c>
      <c r="M188" s="125">
        <f>(H188*1.33+I188*1.67+J188*2)/E188</f>
        <v>0</v>
      </c>
      <c r="N188" s="123">
        <f>M188+F188</f>
        <v>0.4</v>
      </c>
    </row>
    <row r="189" spans="1:14" ht="14.5" customHeight="1" x14ac:dyDescent="0.15">
      <c r="A189" s="116" t="s">
        <v>202</v>
      </c>
      <c r="B189" s="126"/>
      <c r="C189" s="127"/>
      <c r="D189" s="128">
        <f>D188</f>
        <v>10</v>
      </c>
      <c r="E189" s="128">
        <f>E188</f>
        <v>4</v>
      </c>
      <c r="F189" s="129">
        <f>E189/D189</f>
        <v>0.4</v>
      </c>
      <c r="G189" s="128">
        <f t="shared" ref="G189:L189" si="54">G188</f>
        <v>4</v>
      </c>
      <c r="H189" s="128">
        <f t="shared" si="54"/>
        <v>0</v>
      </c>
      <c r="I189" s="128">
        <f t="shared" si="54"/>
        <v>0</v>
      </c>
      <c r="J189" s="128">
        <f t="shared" si="54"/>
        <v>0</v>
      </c>
      <c r="K189" s="128">
        <f t="shared" si="54"/>
        <v>0</v>
      </c>
      <c r="L189" s="128">
        <f t="shared" si="54"/>
        <v>1</v>
      </c>
      <c r="M189" s="129">
        <f>(H189*1.33+I189*1.67+J189*2)/E189</f>
        <v>0</v>
      </c>
      <c r="N189" s="128">
        <f>M189+F189</f>
        <v>0.4</v>
      </c>
    </row>
    <row r="190" spans="1:14" ht="14.5" customHeight="1" x14ac:dyDescent="0.15">
      <c r="A190" s="119"/>
      <c r="B190" s="120"/>
      <c r="C190" s="121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1:14" ht="14.5" customHeight="1" x14ac:dyDescent="0.15">
      <c r="A191" s="122" t="s">
        <v>110</v>
      </c>
      <c r="B191" s="123">
        <v>2017</v>
      </c>
      <c r="C191" s="124" t="s">
        <v>208</v>
      </c>
      <c r="D191" s="123">
        <f>'2017 - 2017 - Field of Dreamers'!C15</f>
        <v>57</v>
      </c>
      <c r="E191" s="123">
        <f>'2017 - 2017 - Field of Dreamers'!D15</f>
        <v>34</v>
      </c>
      <c r="F191" s="123">
        <f>'2017 - 2017 - Field of Dreamers'!E15</f>
        <v>0.59649122807017541</v>
      </c>
      <c r="G191" s="123">
        <f>'2017 - 2017 - Field of Dreamers'!F15</f>
        <v>34</v>
      </c>
      <c r="H191" s="123">
        <f>'2017 - 2017 - Field of Dreamers'!G15</f>
        <v>0</v>
      </c>
      <c r="I191" s="123">
        <f>'2017 - 2017 - Field of Dreamers'!H15</f>
        <v>0</v>
      </c>
      <c r="J191" s="123">
        <f>'2017 - 2017 - Field of Dreamers'!I15</f>
        <v>0</v>
      </c>
      <c r="K191" s="123">
        <f>'2017 - 2017 - Field of Dreamers'!J15</f>
        <v>12</v>
      </c>
      <c r="L191" s="123">
        <f>'2017 - 2017 - Field of Dreamers'!K15</f>
        <v>27</v>
      </c>
      <c r="M191" s="123">
        <f>'2017 - 2017 - Field of Dreamers'!L15</f>
        <v>0</v>
      </c>
      <c r="N191" s="123">
        <f>'2017 - 2017 - Field of Dreamers'!M15</f>
        <v>0.59649122807017541</v>
      </c>
    </row>
    <row r="192" spans="1:14" ht="14.5" customHeight="1" x14ac:dyDescent="0.15">
      <c r="A192" s="122" t="s">
        <v>110</v>
      </c>
      <c r="B192" s="123">
        <v>2018</v>
      </c>
      <c r="C192" s="124" t="s">
        <v>206</v>
      </c>
      <c r="D192" s="123">
        <f>'All Seasons - All Seasons'!C100</f>
        <v>25</v>
      </c>
      <c r="E192" s="123">
        <f>'All Seasons - All Seasons'!D100</f>
        <v>8</v>
      </c>
      <c r="F192" s="123">
        <f>'All Seasons - All Seasons'!E100</f>
        <v>0.32</v>
      </c>
      <c r="G192" s="123">
        <f>'All Seasons - All Seasons'!F100</f>
        <v>8</v>
      </c>
      <c r="H192" s="123">
        <f>'All Seasons - All Seasons'!G100</f>
        <v>0</v>
      </c>
      <c r="I192" s="123">
        <f>'All Seasons - All Seasons'!H100</f>
        <v>0</v>
      </c>
      <c r="J192" s="123">
        <f>'All Seasons - All Seasons'!I100</f>
        <v>0</v>
      </c>
      <c r="K192" s="123">
        <f>'All Seasons - All Seasons'!J100</f>
        <v>1</v>
      </c>
      <c r="L192" s="123">
        <f>'All Seasons - All Seasons'!K100</f>
        <v>2</v>
      </c>
      <c r="M192" s="123">
        <f>'All Seasons - All Seasons'!L100</f>
        <v>0</v>
      </c>
      <c r="N192" s="123">
        <f>'All Seasons - All Seasons'!M100</f>
        <v>0.32</v>
      </c>
    </row>
    <row r="193" spans="1:14" ht="14.5" customHeight="1" x14ac:dyDescent="0.15">
      <c r="A193" s="116" t="s">
        <v>202</v>
      </c>
      <c r="B193" s="126"/>
      <c r="C193" s="127"/>
      <c r="D193" s="128">
        <f>SUM(D191:D192)</f>
        <v>82</v>
      </c>
      <c r="E193" s="128">
        <f>SUM(E191:E192)</f>
        <v>42</v>
      </c>
      <c r="F193" s="129">
        <f>E193/D193</f>
        <v>0.51219512195121952</v>
      </c>
      <c r="G193" s="128">
        <f t="shared" ref="G193:L193" si="55">SUM(G191:G192)</f>
        <v>42</v>
      </c>
      <c r="H193" s="128">
        <f t="shared" si="55"/>
        <v>0</v>
      </c>
      <c r="I193" s="128">
        <f t="shared" si="55"/>
        <v>0</v>
      </c>
      <c r="J193" s="128">
        <f t="shared" si="55"/>
        <v>0</v>
      </c>
      <c r="K193" s="128">
        <f t="shared" si="55"/>
        <v>13</v>
      </c>
      <c r="L193" s="128">
        <f t="shared" si="55"/>
        <v>29</v>
      </c>
      <c r="M193" s="129">
        <f>(H193*1.33+I193*1.67+J193*2)/E193</f>
        <v>0</v>
      </c>
      <c r="N193" s="128">
        <f>M193+F193</f>
        <v>0.51219512195121952</v>
      </c>
    </row>
    <row r="194" spans="1:14" ht="14.5" customHeight="1" x14ac:dyDescent="0.15">
      <c r="A194" s="119"/>
      <c r="B194" s="120"/>
      <c r="C194" s="121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1:14" ht="14.5" customHeight="1" x14ac:dyDescent="0.15">
      <c r="A195" s="122" t="s">
        <v>174</v>
      </c>
      <c r="B195" s="123">
        <v>2018</v>
      </c>
      <c r="C195" s="124" t="s">
        <v>205</v>
      </c>
      <c r="D195" s="123">
        <f>'2018 Field of Dreamers - 2018 -'!C34</f>
        <v>22</v>
      </c>
      <c r="E195" s="123">
        <f>'2018 Field of Dreamers - 2018 -'!D34</f>
        <v>17</v>
      </c>
      <c r="F195" s="123">
        <f>'2018 Field of Dreamers - 2018 -'!E34</f>
        <v>0.77272727272727271</v>
      </c>
      <c r="G195" s="123">
        <f>'2018 Field of Dreamers - 2018 -'!F34</f>
        <v>17</v>
      </c>
      <c r="H195" s="123">
        <f>'2018 Field of Dreamers - 2018 -'!G34</f>
        <v>0</v>
      </c>
      <c r="I195" s="123">
        <f>'2018 Field of Dreamers - 2018 -'!H34</f>
        <v>0</v>
      </c>
      <c r="J195" s="123">
        <f>'2018 Field of Dreamers - 2018 -'!I34</f>
        <v>0</v>
      </c>
      <c r="K195" s="123">
        <f>'2018 Field of Dreamers - 2018 -'!J34</f>
        <v>4</v>
      </c>
      <c r="L195" s="123">
        <f>'2018 Field of Dreamers - 2018 -'!K34</f>
        <v>14</v>
      </c>
      <c r="M195" s="125">
        <f>(H195*1.33+I195*1.67+J195*2)/E195</f>
        <v>0</v>
      </c>
      <c r="N195" s="123">
        <f>M195+F195</f>
        <v>0.77272727272727271</v>
      </c>
    </row>
    <row r="196" spans="1:14" ht="14.5" customHeight="1" x14ac:dyDescent="0.15">
      <c r="A196" s="116" t="s">
        <v>202</v>
      </c>
      <c r="B196" s="126"/>
      <c r="C196" s="127"/>
      <c r="D196" s="128">
        <f>D195</f>
        <v>22</v>
      </c>
      <c r="E196" s="128">
        <f>E195</f>
        <v>17</v>
      </c>
      <c r="F196" s="129">
        <f>E196/D196</f>
        <v>0.77272727272727271</v>
      </c>
      <c r="G196" s="128">
        <f t="shared" ref="G196:L196" si="56">G195</f>
        <v>17</v>
      </c>
      <c r="H196" s="128">
        <f t="shared" si="56"/>
        <v>0</v>
      </c>
      <c r="I196" s="128">
        <f t="shared" si="56"/>
        <v>0</v>
      </c>
      <c r="J196" s="128">
        <f t="shared" si="56"/>
        <v>0</v>
      </c>
      <c r="K196" s="128">
        <f t="shared" si="56"/>
        <v>4</v>
      </c>
      <c r="L196" s="128">
        <f t="shared" si="56"/>
        <v>14</v>
      </c>
      <c r="M196" s="129">
        <f>(H196*1.33+I196*1.67+J196*2)/E196</f>
        <v>0</v>
      </c>
      <c r="N196" s="128">
        <f>M196+F196</f>
        <v>0.77272727272727271</v>
      </c>
    </row>
    <row r="197" spans="1:14" ht="14.5" customHeight="1" x14ac:dyDescent="0.15">
      <c r="A197" s="119"/>
      <c r="B197" s="120"/>
      <c r="C197" s="121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1:14" ht="14.5" customHeight="1" x14ac:dyDescent="0.15">
      <c r="A198" s="130" t="s">
        <v>79</v>
      </c>
      <c r="B198" s="123">
        <v>2014</v>
      </c>
      <c r="C198" s="124" t="s">
        <v>207</v>
      </c>
      <c r="D198" s="123">
        <v>19</v>
      </c>
      <c r="E198" s="123">
        <v>8</v>
      </c>
      <c r="F198" s="125">
        <f>E198/D198</f>
        <v>0.42105263157894735</v>
      </c>
      <c r="G198" s="123">
        <v>8</v>
      </c>
      <c r="H198" s="123">
        <v>0</v>
      </c>
      <c r="I198" s="123">
        <v>0</v>
      </c>
      <c r="J198" s="123">
        <v>0</v>
      </c>
      <c r="K198" s="123">
        <v>1</v>
      </c>
      <c r="L198" s="123">
        <v>1</v>
      </c>
      <c r="M198" s="125">
        <f>(H198*1.33+I198*1.67+J198*2)/E198</f>
        <v>0</v>
      </c>
      <c r="N198" s="123">
        <f>M198+F198</f>
        <v>0.42105263157894735</v>
      </c>
    </row>
    <row r="199" spans="1:14" ht="14.5" customHeight="1" x14ac:dyDescent="0.15">
      <c r="A199" s="130" t="s">
        <v>79</v>
      </c>
      <c r="B199" s="123">
        <v>2015</v>
      </c>
      <c r="C199" s="124" t="s">
        <v>207</v>
      </c>
      <c r="D199" s="123">
        <v>18</v>
      </c>
      <c r="E199" s="123">
        <v>8</v>
      </c>
      <c r="F199" s="125">
        <f>E199/D199</f>
        <v>0.44444444444444442</v>
      </c>
      <c r="G199" s="131">
        <v>6</v>
      </c>
      <c r="H199" s="123">
        <v>2</v>
      </c>
      <c r="I199" s="123">
        <v>0</v>
      </c>
      <c r="J199" s="123">
        <v>0</v>
      </c>
      <c r="K199" s="123">
        <v>7</v>
      </c>
      <c r="L199" s="123">
        <v>0</v>
      </c>
      <c r="M199" s="125">
        <f>(H199*1.33+I199*1.67+J199*2)/E199</f>
        <v>0.33250000000000002</v>
      </c>
      <c r="N199" s="123">
        <f>M199+F199</f>
        <v>0.77694444444444444</v>
      </c>
    </row>
    <row r="200" spans="1:14" ht="14.5" customHeight="1" x14ac:dyDescent="0.15">
      <c r="A200" s="130" t="s">
        <v>79</v>
      </c>
      <c r="B200" s="123">
        <v>2016</v>
      </c>
      <c r="C200" s="124" t="s">
        <v>207</v>
      </c>
      <c r="D200" s="123">
        <v>39</v>
      </c>
      <c r="E200" s="123">
        <v>22</v>
      </c>
      <c r="F200" s="125">
        <f>E200/D200</f>
        <v>0.5641025641025641</v>
      </c>
      <c r="G200" s="131">
        <v>21</v>
      </c>
      <c r="H200" s="123">
        <v>1</v>
      </c>
      <c r="I200" s="123">
        <v>0</v>
      </c>
      <c r="J200" s="123">
        <v>0</v>
      </c>
      <c r="K200" s="123">
        <v>8</v>
      </c>
      <c r="L200" s="123">
        <v>10</v>
      </c>
      <c r="M200" s="125">
        <f>(H200*1.33+I200*1.67+J200*2)/E200</f>
        <v>6.0454545454545455E-2</v>
      </c>
      <c r="N200" s="123">
        <f>M200+F200</f>
        <v>0.62455710955710952</v>
      </c>
    </row>
    <row r="201" spans="1:14" ht="14.5" customHeight="1" x14ac:dyDescent="0.15">
      <c r="A201" s="130" t="s">
        <v>79</v>
      </c>
      <c r="B201" s="123">
        <v>2017</v>
      </c>
      <c r="C201" s="124" t="s">
        <v>206</v>
      </c>
      <c r="D201" s="123">
        <f>'2017 - 2017 - Field of Dreamers'!C39</f>
        <v>63</v>
      </c>
      <c r="E201" s="123">
        <f>'2017 - 2017 - Field of Dreamers'!D39</f>
        <v>37</v>
      </c>
      <c r="F201" s="123">
        <f>'2017 - 2017 - Field of Dreamers'!E39</f>
        <v>0.58730158730158732</v>
      </c>
      <c r="G201" s="123">
        <f>'2017 - 2017 - Field of Dreamers'!F39</f>
        <v>34</v>
      </c>
      <c r="H201" s="123">
        <f>'2017 - 2017 - Field of Dreamers'!G39</f>
        <v>2</v>
      </c>
      <c r="I201" s="123">
        <f>'2017 - 2017 - Field of Dreamers'!H39</f>
        <v>1</v>
      </c>
      <c r="J201" s="123">
        <f>'2017 - 2017 - Field of Dreamers'!I39</f>
        <v>0</v>
      </c>
      <c r="K201" s="123">
        <f>'2017 - 2017 - Field of Dreamers'!J39</f>
        <v>21</v>
      </c>
      <c r="L201" s="123">
        <f>'2017 - 2017 - Field of Dreamers'!K39</f>
        <v>18</v>
      </c>
      <c r="M201" s="123">
        <f>'2017 - 2017 - Field of Dreamers'!L39</f>
        <v>0.11710810810810811</v>
      </c>
      <c r="N201" s="123">
        <f>'2017 - 2017 - Field of Dreamers'!M39</f>
        <v>0.70440969540969545</v>
      </c>
    </row>
    <row r="202" spans="1:14" ht="14.5" customHeight="1" x14ac:dyDescent="0.15">
      <c r="A202" s="130" t="s">
        <v>79</v>
      </c>
      <c r="B202" s="123">
        <v>2018</v>
      </c>
      <c r="C202" s="124" t="s">
        <v>206</v>
      </c>
      <c r="D202" s="123">
        <f>'All Seasons - All Seasons'!C106</f>
        <v>57</v>
      </c>
      <c r="E202" s="123">
        <f>'All Seasons - All Seasons'!D106</f>
        <v>29</v>
      </c>
      <c r="F202" s="123">
        <f>'All Seasons - All Seasons'!E106</f>
        <v>0.50877192982456143</v>
      </c>
      <c r="G202" s="123">
        <f>'All Seasons - All Seasons'!F106</f>
        <v>29</v>
      </c>
      <c r="H202" s="123">
        <f>'All Seasons - All Seasons'!G106</f>
        <v>0</v>
      </c>
      <c r="I202" s="123">
        <f>'All Seasons - All Seasons'!H106</f>
        <v>0</v>
      </c>
      <c r="J202" s="123">
        <f>'All Seasons - All Seasons'!I106</f>
        <v>0</v>
      </c>
      <c r="K202" s="123">
        <f>'All Seasons - All Seasons'!J106</f>
        <v>17</v>
      </c>
      <c r="L202" s="123">
        <f>'All Seasons - All Seasons'!K106</f>
        <v>8</v>
      </c>
      <c r="M202" s="123">
        <f>'All Seasons - All Seasons'!L106</f>
        <v>0</v>
      </c>
      <c r="N202" s="123">
        <f>'All Seasons - All Seasons'!M106</f>
        <v>0.50877192982456143</v>
      </c>
    </row>
    <row r="203" spans="1:14" ht="14.5" customHeight="1" x14ac:dyDescent="0.15">
      <c r="A203" s="116" t="s">
        <v>202</v>
      </c>
      <c r="B203" s="126"/>
      <c r="C203" s="127"/>
      <c r="D203" s="128">
        <f>SUM(D198:D202)</f>
        <v>196</v>
      </c>
      <c r="E203" s="128">
        <f>SUM(E198:E202)</f>
        <v>104</v>
      </c>
      <c r="F203" s="129">
        <f>E203/D203</f>
        <v>0.53061224489795922</v>
      </c>
      <c r="G203" s="128">
        <f t="shared" ref="G203:L203" si="57">SUM(G198:G202)</f>
        <v>98</v>
      </c>
      <c r="H203" s="128">
        <f t="shared" si="57"/>
        <v>5</v>
      </c>
      <c r="I203" s="128">
        <f t="shared" si="57"/>
        <v>1</v>
      </c>
      <c r="J203" s="128">
        <f t="shared" si="57"/>
        <v>0</v>
      </c>
      <c r="K203" s="128">
        <f t="shared" si="57"/>
        <v>54</v>
      </c>
      <c r="L203" s="128">
        <f t="shared" si="57"/>
        <v>37</v>
      </c>
      <c r="M203" s="129">
        <f>(H203*1.33+I203*1.67+J203*2)/E203</f>
        <v>0.08</v>
      </c>
      <c r="N203" s="128">
        <f>M203+F203</f>
        <v>0.61061224489795918</v>
      </c>
    </row>
    <row r="204" spans="1:14" ht="14.5" customHeight="1" x14ac:dyDescent="0.15">
      <c r="A204" s="119"/>
      <c r="B204" s="120"/>
      <c r="C204" s="121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1:14" ht="14.5" customHeight="1" x14ac:dyDescent="0.15">
      <c r="A205" s="130" t="s">
        <v>38</v>
      </c>
      <c r="B205" s="123">
        <v>2008</v>
      </c>
      <c r="C205" s="124" t="s">
        <v>203</v>
      </c>
      <c r="D205" s="123">
        <v>14</v>
      </c>
      <c r="E205" s="123">
        <v>8</v>
      </c>
      <c r="F205" s="125">
        <f t="shared" ref="F205:F213" si="58">E205/D205</f>
        <v>0.5714285714285714</v>
      </c>
      <c r="G205" s="123">
        <v>7</v>
      </c>
      <c r="H205" s="123">
        <v>1</v>
      </c>
      <c r="I205" s="123">
        <v>0</v>
      </c>
      <c r="J205" s="123">
        <v>0</v>
      </c>
      <c r="K205" s="123">
        <v>3</v>
      </c>
      <c r="L205" s="123">
        <v>2</v>
      </c>
      <c r="M205" s="125">
        <f t="shared" ref="M205:M213" si="59">(H205*1.33+I205*1.67+J205*2)/E205</f>
        <v>0.16625000000000001</v>
      </c>
      <c r="N205" s="123">
        <f t="shared" ref="N205:N213" si="60">M205+F205</f>
        <v>0.73767857142857141</v>
      </c>
    </row>
    <row r="206" spans="1:14" ht="14.5" customHeight="1" x14ac:dyDescent="0.15">
      <c r="A206" s="130" t="s">
        <v>38</v>
      </c>
      <c r="B206" s="123">
        <v>2009</v>
      </c>
      <c r="C206" s="124" t="s">
        <v>204</v>
      </c>
      <c r="D206" s="123">
        <v>27</v>
      </c>
      <c r="E206" s="123">
        <v>18</v>
      </c>
      <c r="F206" s="125">
        <f t="shared" si="58"/>
        <v>0.66666666666666663</v>
      </c>
      <c r="G206" s="131">
        <v>12</v>
      </c>
      <c r="H206" s="123">
        <v>1</v>
      </c>
      <c r="I206" s="123">
        <v>3</v>
      </c>
      <c r="J206" s="123">
        <v>2</v>
      </c>
      <c r="K206" s="123">
        <v>10</v>
      </c>
      <c r="L206" s="123">
        <v>9</v>
      </c>
      <c r="M206" s="125">
        <f t="shared" si="59"/>
        <v>0.57444444444444442</v>
      </c>
      <c r="N206" s="123">
        <f t="shared" si="60"/>
        <v>1.2411111111111111</v>
      </c>
    </row>
    <row r="207" spans="1:14" ht="14.5" customHeight="1" x14ac:dyDescent="0.15">
      <c r="A207" s="130" t="s">
        <v>38</v>
      </c>
      <c r="B207" s="123">
        <v>2010</v>
      </c>
      <c r="C207" s="124" t="s">
        <v>201</v>
      </c>
      <c r="D207" s="123">
        <v>7</v>
      </c>
      <c r="E207" s="123">
        <v>2</v>
      </c>
      <c r="F207" s="125">
        <f t="shared" si="58"/>
        <v>0.2857142857142857</v>
      </c>
      <c r="G207" s="131">
        <v>2</v>
      </c>
      <c r="H207" s="123">
        <v>0</v>
      </c>
      <c r="I207" s="123">
        <v>0</v>
      </c>
      <c r="J207" s="123">
        <v>0</v>
      </c>
      <c r="K207" s="123">
        <v>0</v>
      </c>
      <c r="L207" s="123">
        <v>0</v>
      </c>
      <c r="M207" s="125">
        <f t="shared" si="59"/>
        <v>0</v>
      </c>
      <c r="N207" s="123">
        <f t="shared" si="60"/>
        <v>0.2857142857142857</v>
      </c>
    </row>
    <row r="208" spans="1:14" ht="14.5" customHeight="1" x14ac:dyDescent="0.15">
      <c r="A208" s="130" t="s">
        <v>38</v>
      </c>
      <c r="B208" s="123">
        <v>2011</v>
      </c>
      <c r="C208" s="124" t="s">
        <v>201</v>
      </c>
      <c r="D208" s="123">
        <v>16</v>
      </c>
      <c r="E208" s="123">
        <v>10</v>
      </c>
      <c r="F208" s="125">
        <f t="shared" si="58"/>
        <v>0.625</v>
      </c>
      <c r="G208" s="131">
        <v>4</v>
      </c>
      <c r="H208" s="123">
        <v>3</v>
      </c>
      <c r="I208" s="123">
        <v>0</v>
      </c>
      <c r="J208" s="123">
        <v>3</v>
      </c>
      <c r="K208" s="123">
        <v>8</v>
      </c>
      <c r="L208" s="123">
        <v>9</v>
      </c>
      <c r="M208" s="125">
        <f t="shared" si="59"/>
        <v>0.999</v>
      </c>
      <c r="N208" s="123">
        <f t="shared" si="60"/>
        <v>1.6240000000000001</v>
      </c>
    </row>
    <row r="209" spans="1:14" ht="14.5" customHeight="1" x14ac:dyDescent="0.15">
      <c r="A209" s="130" t="s">
        <v>38</v>
      </c>
      <c r="B209" s="123">
        <v>2012</v>
      </c>
      <c r="C209" s="124" t="s">
        <v>201</v>
      </c>
      <c r="D209" s="123">
        <v>21</v>
      </c>
      <c r="E209" s="123">
        <v>13</v>
      </c>
      <c r="F209" s="125">
        <f t="shared" si="58"/>
        <v>0.61904761904761907</v>
      </c>
      <c r="G209" s="131">
        <v>9</v>
      </c>
      <c r="H209" s="123">
        <v>3</v>
      </c>
      <c r="I209" s="123">
        <v>0</v>
      </c>
      <c r="J209" s="123">
        <v>1</v>
      </c>
      <c r="K209" s="123">
        <v>8</v>
      </c>
      <c r="L209" s="123">
        <v>7</v>
      </c>
      <c r="M209" s="125">
        <f t="shared" si="59"/>
        <v>0.46076923076923076</v>
      </c>
      <c r="N209" s="123">
        <f t="shared" si="60"/>
        <v>1.0798168498168499</v>
      </c>
    </row>
    <row r="210" spans="1:14" ht="14.5" customHeight="1" x14ac:dyDescent="0.15">
      <c r="A210" s="130" t="s">
        <v>38</v>
      </c>
      <c r="B210" s="123">
        <v>2013</v>
      </c>
      <c r="C210" s="124" t="s">
        <v>207</v>
      </c>
      <c r="D210" s="123">
        <v>18</v>
      </c>
      <c r="E210" s="123">
        <v>13</v>
      </c>
      <c r="F210" s="125">
        <f t="shared" si="58"/>
        <v>0.72222222222222221</v>
      </c>
      <c r="G210" s="131">
        <v>9</v>
      </c>
      <c r="H210" s="123">
        <v>2</v>
      </c>
      <c r="I210" s="123">
        <v>0</v>
      </c>
      <c r="J210" s="123">
        <v>2</v>
      </c>
      <c r="K210" s="123">
        <v>5</v>
      </c>
      <c r="L210" s="123">
        <v>8</v>
      </c>
      <c r="M210" s="125">
        <f t="shared" si="59"/>
        <v>0.51230769230769235</v>
      </c>
      <c r="N210" s="123">
        <f t="shared" si="60"/>
        <v>1.2345299145299147</v>
      </c>
    </row>
    <row r="211" spans="1:14" ht="14.5" customHeight="1" x14ac:dyDescent="0.15">
      <c r="A211" s="130" t="s">
        <v>38</v>
      </c>
      <c r="B211" s="123">
        <v>2014</v>
      </c>
      <c r="C211" s="124" t="s">
        <v>207</v>
      </c>
      <c r="D211" s="123">
        <v>28</v>
      </c>
      <c r="E211" s="123">
        <v>20</v>
      </c>
      <c r="F211" s="125">
        <f t="shared" si="58"/>
        <v>0.7142857142857143</v>
      </c>
      <c r="G211" s="131">
        <v>10</v>
      </c>
      <c r="H211" s="123">
        <v>3</v>
      </c>
      <c r="I211" s="123">
        <v>2</v>
      </c>
      <c r="J211" s="123">
        <v>5</v>
      </c>
      <c r="K211" s="123">
        <v>18</v>
      </c>
      <c r="L211" s="123">
        <v>16</v>
      </c>
      <c r="M211" s="125">
        <f t="shared" si="59"/>
        <v>0.86649999999999994</v>
      </c>
      <c r="N211" s="123">
        <f t="shared" si="60"/>
        <v>1.5807857142857142</v>
      </c>
    </row>
    <row r="212" spans="1:14" ht="14.5" customHeight="1" x14ac:dyDescent="0.15">
      <c r="A212" s="130" t="s">
        <v>38</v>
      </c>
      <c r="B212" s="123">
        <v>2015</v>
      </c>
      <c r="C212" s="124" t="s">
        <v>207</v>
      </c>
      <c r="D212" s="123">
        <v>58</v>
      </c>
      <c r="E212" s="123">
        <v>44</v>
      </c>
      <c r="F212" s="125">
        <f t="shared" si="58"/>
        <v>0.75862068965517238</v>
      </c>
      <c r="G212" s="131">
        <v>14</v>
      </c>
      <c r="H212" s="123">
        <v>18</v>
      </c>
      <c r="I212" s="123">
        <v>0</v>
      </c>
      <c r="J212" s="123">
        <v>12</v>
      </c>
      <c r="K212" s="123">
        <v>43</v>
      </c>
      <c r="L212" s="123">
        <v>36</v>
      </c>
      <c r="M212" s="125">
        <f t="shared" si="59"/>
        <v>1.0895454545454546</v>
      </c>
      <c r="N212" s="123">
        <f t="shared" si="60"/>
        <v>1.848166144200627</v>
      </c>
    </row>
    <row r="213" spans="1:14" ht="14.5" customHeight="1" x14ac:dyDescent="0.15">
      <c r="A213" s="130" t="s">
        <v>38</v>
      </c>
      <c r="B213" s="123">
        <v>2016</v>
      </c>
      <c r="C213" s="124" t="s">
        <v>207</v>
      </c>
      <c r="D213" s="123">
        <v>24</v>
      </c>
      <c r="E213" s="123">
        <v>19</v>
      </c>
      <c r="F213" s="125">
        <f t="shared" si="58"/>
        <v>0.79166666666666663</v>
      </c>
      <c r="G213" s="131">
        <v>7</v>
      </c>
      <c r="H213" s="123">
        <v>2</v>
      </c>
      <c r="I213" s="123">
        <v>5</v>
      </c>
      <c r="J213" s="123">
        <v>5</v>
      </c>
      <c r="K213" s="123">
        <v>19</v>
      </c>
      <c r="L213" s="123">
        <v>12</v>
      </c>
      <c r="M213" s="125">
        <f t="shared" si="59"/>
        <v>1.1057894736842104</v>
      </c>
      <c r="N213" s="123">
        <f t="shared" si="60"/>
        <v>1.8974561403508772</v>
      </c>
    </row>
    <row r="214" spans="1:14" ht="14.5" customHeight="1" x14ac:dyDescent="0.15">
      <c r="A214" s="130" t="s">
        <v>38</v>
      </c>
      <c r="B214" s="123">
        <v>2017</v>
      </c>
      <c r="C214" s="124" t="s">
        <v>205</v>
      </c>
      <c r="D214" s="123">
        <f>'2017 Field of Dreamers - 2017 -'!C39</f>
        <v>43</v>
      </c>
      <c r="E214" s="123">
        <f>'2017 Field of Dreamers - 2017 -'!D39</f>
        <v>32</v>
      </c>
      <c r="F214" s="123">
        <f>'2017 Field of Dreamers - 2017 -'!E39</f>
        <v>0.7441860465116279</v>
      </c>
      <c r="G214" s="123">
        <f>'2017 Field of Dreamers - 2017 -'!F39</f>
        <v>15</v>
      </c>
      <c r="H214" s="123">
        <f>'2017 Field of Dreamers - 2017 -'!G39</f>
        <v>8</v>
      </c>
      <c r="I214" s="123">
        <f>'2017 Field of Dreamers - 2017 -'!H39</f>
        <v>2</v>
      </c>
      <c r="J214" s="123">
        <f>'2017 Field of Dreamers - 2017 -'!I39</f>
        <v>7</v>
      </c>
      <c r="K214" s="123">
        <f>'2017 Field of Dreamers - 2017 -'!J39</f>
        <v>28</v>
      </c>
      <c r="L214" s="123">
        <f>'2017 Field of Dreamers - 2017 -'!K39</f>
        <v>21</v>
      </c>
      <c r="M214" s="123">
        <f>'2017 - 2017 - Field of Dreamers'!L9</f>
        <v>0</v>
      </c>
      <c r="N214" s="123">
        <f>'2017 - 2017 - Field of Dreamers'!M9</f>
        <v>0.27586206896551724</v>
      </c>
    </row>
    <row r="215" spans="1:14" ht="14.5" customHeight="1" x14ac:dyDescent="0.15">
      <c r="A215" s="130" t="s">
        <v>38</v>
      </c>
      <c r="B215" s="123">
        <v>2018</v>
      </c>
      <c r="C215" s="124" t="s">
        <v>205</v>
      </c>
      <c r="D215" s="123">
        <f>'All Seasons - All Seasons'!C117</f>
        <v>50</v>
      </c>
      <c r="E215" s="123">
        <f>'All Seasons - All Seasons'!D117</f>
        <v>35</v>
      </c>
      <c r="F215" s="123">
        <f>'All Seasons - All Seasons'!E117</f>
        <v>0.7</v>
      </c>
      <c r="G215" s="123">
        <f>'All Seasons - All Seasons'!F117</f>
        <v>16</v>
      </c>
      <c r="H215" s="123">
        <f>'All Seasons - All Seasons'!G117</f>
        <v>7</v>
      </c>
      <c r="I215" s="123">
        <f>'All Seasons - All Seasons'!H117</f>
        <v>4</v>
      </c>
      <c r="J215" s="123">
        <f>'All Seasons - All Seasons'!I117</f>
        <v>8</v>
      </c>
      <c r="K215" s="123">
        <f>'All Seasons - All Seasons'!J117</f>
        <v>41</v>
      </c>
      <c r="L215" s="123">
        <f>'All Seasons - All Seasons'!K117</f>
        <v>28</v>
      </c>
      <c r="M215" s="123">
        <f>'All Seasons - All Seasons'!L117</f>
        <v>0.91425714285714277</v>
      </c>
      <c r="N215" s="123">
        <f>'All Seasons - All Seasons'!M117</f>
        <v>1.6142571428571428</v>
      </c>
    </row>
    <row r="216" spans="1:14" ht="14.5" customHeight="1" x14ac:dyDescent="0.15">
      <c r="A216" s="116" t="s">
        <v>202</v>
      </c>
      <c r="B216" s="126"/>
      <c r="C216" s="127"/>
      <c r="D216" s="128">
        <f>SUM(D205:D215)</f>
        <v>306</v>
      </c>
      <c r="E216" s="128">
        <f>SUM(E205:E215)</f>
        <v>214</v>
      </c>
      <c r="F216" s="129">
        <f>E216/D216</f>
        <v>0.69934640522875813</v>
      </c>
      <c r="G216" s="128">
        <f t="shared" ref="G216:L216" si="61">SUM(G205:G215)</f>
        <v>105</v>
      </c>
      <c r="H216" s="128">
        <f t="shared" si="61"/>
        <v>48</v>
      </c>
      <c r="I216" s="128">
        <f t="shared" si="61"/>
        <v>16</v>
      </c>
      <c r="J216" s="128">
        <f t="shared" si="61"/>
        <v>45</v>
      </c>
      <c r="K216" s="128">
        <f t="shared" si="61"/>
        <v>183</v>
      </c>
      <c r="L216" s="128">
        <f t="shared" si="61"/>
        <v>148</v>
      </c>
      <c r="M216" s="129">
        <f>(H216*1.33+I216*1.67+J216*2)/E216</f>
        <v>0.84373831775700936</v>
      </c>
      <c r="N216" s="128">
        <f>M216+F216</f>
        <v>1.5430847229857676</v>
      </c>
    </row>
    <row r="217" spans="1:14" ht="14.5" customHeight="1" x14ac:dyDescent="0.15">
      <c r="A217" s="119"/>
      <c r="B217" s="120"/>
      <c r="C217" s="121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1:14" ht="14.5" customHeight="1" x14ac:dyDescent="0.15">
      <c r="A218" s="130" t="s">
        <v>58</v>
      </c>
      <c r="B218" s="123">
        <v>2012</v>
      </c>
      <c r="C218" s="124" t="s">
        <v>201</v>
      </c>
      <c r="D218" s="123">
        <v>5</v>
      </c>
      <c r="E218" s="123">
        <v>4</v>
      </c>
      <c r="F218" s="125">
        <f>E218/D218</f>
        <v>0.8</v>
      </c>
      <c r="G218" s="131">
        <v>3</v>
      </c>
      <c r="H218" s="123">
        <v>1</v>
      </c>
      <c r="I218" s="123">
        <v>0</v>
      </c>
      <c r="J218" s="123">
        <v>0</v>
      </c>
      <c r="K218" s="123">
        <v>2</v>
      </c>
      <c r="L218" s="123">
        <v>0</v>
      </c>
      <c r="M218" s="125">
        <f>(H218*1.33+I218*1.67+J218*2)/E218</f>
        <v>0.33250000000000002</v>
      </c>
      <c r="N218" s="123">
        <f>M218+F218</f>
        <v>1.1325000000000001</v>
      </c>
    </row>
    <row r="219" spans="1:14" ht="14.5" customHeight="1" x14ac:dyDescent="0.15">
      <c r="A219" s="130" t="s">
        <v>58</v>
      </c>
      <c r="B219" s="123">
        <v>2018</v>
      </c>
      <c r="C219" s="124" t="s">
        <v>215</v>
      </c>
      <c r="D219" s="123">
        <f>'2018 Field of Dreamers - 2018 -'!C31</f>
        <v>68</v>
      </c>
      <c r="E219" s="123">
        <f>'2018 Field of Dreamers - 2018 -'!D31</f>
        <v>45</v>
      </c>
      <c r="F219" s="123">
        <f>'2018 Field of Dreamers - 2018 -'!E31</f>
        <v>0.66176470588235292</v>
      </c>
      <c r="G219" s="123">
        <f>'2018 Field of Dreamers - 2018 -'!F31</f>
        <v>33</v>
      </c>
      <c r="H219" s="123">
        <f>'2018 Field of Dreamers - 2018 -'!G31</f>
        <v>9</v>
      </c>
      <c r="I219" s="123">
        <f>'2018 Field of Dreamers - 2018 -'!H31</f>
        <v>2</v>
      </c>
      <c r="J219" s="123">
        <f>'2018 Field of Dreamers - 2018 -'!I31</f>
        <v>1</v>
      </c>
      <c r="K219" s="123">
        <f>'2018 Field of Dreamers - 2018 -'!J31</f>
        <v>29</v>
      </c>
      <c r="L219" s="123">
        <f>'2018 Field of Dreamers - 2018 -'!K31</f>
        <v>23</v>
      </c>
      <c r="M219" s="123">
        <f>'2018 Field of Dreamers - 2018 -'!L31</f>
        <v>0.38513333333333333</v>
      </c>
      <c r="N219" s="123">
        <f>'2018 Field of Dreamers - 2018 -'!M31</f>
        <v>1.0468980392156864</v>
      </c>
    </row>
    <row r="220" spans="1:14" ht="14.5" customHeight="1" x14ac:dyDescent="0.15">
      <c r="A220" s="116" t="s">
        <v>202</v>
      </c>
      <c r="B220" s="126"/>
      <c r="C220" s="127"/>
      <c r="D220" s="128">
        <f>SUM(D218:D219)</f>
        <v>73</v>
      </c>
      <c r="E220" s="128">
        <f>SUM(E218:E219)</f>
        <v>49</v>
      </c>
      <c r="F220" s="129">
        <f>E220/D220</f>
        <v>0.67123287671232879</v>
      </c>
      <c r="G220" s="128">
        <f t="shared" ref="G220:L220" si="62">SUM(G218:G219)</f>
        <v>36</v>
      </c>
      <c r="H220" s="128">
        <f t="shared" si="62"/>
        <v>10</v>
      </c>
      <c r="I220" s="128">
        <f t="shared" si="62"/>
        <v>2</v>
      </c>
      <c r="J220" s="128">
        <f t="shared" si="62"/>
        <v>1</v>
      </c>
      <c r="K220" s="128">
        <f t="shared" si="62"/>
        <v>31</v>
      </c>
      <c r="L220" s="128">
        <f t="shared" si="62"/>
        <v>23</v>
      </c>
      <c r="M220" s="129">
        <f>(H220*1.33+I220*1.67+J220*2)/E220</f>
        <v>0.38040816326530613</v>
      </c>
      <c r="N220" s="128">
        <f>M220+F220</f>
        <v>1.051641039977635</v>
      </c>
    </row>
    <row r="221" spans="1:14" ht="14.5" customHeight="1" x14ac:dyDescent="0.15">
      <c r="A221" s="119"/>
      <c r="B221" s="120"/>
      <c r="C221" s="121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1:14" ht="14.5" customHeight="1" x14ac:dyDescent="0.15">
      <c r="A222" s="130" t="s">
        <v>216</v>
      </c>
      <c r="B222" s="123">
        <v>2017</v>
      </c>
      <c r="C222" s="124" t="s">
        <v>215</v>
      </c>
      <c r="D222" s="123">
        <f>'2017 Field of Dreamers - 2017 -'!C72</f>
        <v>3</v>
      </c>
      <c r="E222" s="123">
        <f>'2017 Field of Dreamers - 2017 -'!D72</f>
        <v>2</v>
      </c>
      <c r="F222" s="123">
        <f>'2017 Field of Dreamers - 2017 -'!E72</f>
        <v>0.66666666666666663</v>
      </c>
      <c r="G222" s="123">
        <f>'2017 Field of Dreamers - 2017 -'!F72</f>
        <v>2</v>
      </c>
      <c r="H222" s="123">
        <f>'2017 Field of Dreamers - 2017 -'!G72</f>
        <v>0</v>
      </c>
      <c r="I222" s="123">
        <f>'2017 Field of Dreamers - 2017 -'!H72</f>
        <v>0</v>
      </c>
      <c r="J222" s="123">
        <f>'2017 Field of Dreamers - 2017 -'!I72</f>
        <v>0</v>
      </c>
      <c r="K222" s="123">
        <f>'2017 Field of Dreamers - 2017 -'!J72</f>
        <v>1</v>
      </c>
      <c r="L222" s="123">
        <f>'2017 Field of Dreamers - 2017 -'!K72</f>
        <v>0</v>
      </c>
      <c r="M222" s="123">
        <f>'2017 Field of Dreamers - 2017 -'!L72</f>
        <v>0</v>
      </c>
      <c r="N222" s="123">
        <f>'2017 Field of Dreamers - 2017 -'!M72</f>
        <v>0.66666666666666663</v>
      </c>
    </row>
    <row r="223" spans="1:14" ht="14.5" customHeight="1" x14ac:dyDescent="0.15">
      <c r="A223" s="116" t="s">
        <v>202</v>
      </c>
      <c r="B223" s="126"/>
      <c r="C223" s="127"/>
      <c r="D223" s="128">
        <f>D222</f>
        <v>3</v>
      </c>
      <c r="E223" s="128">
        <f>E222</f>
        <v>2</v>
      </c>
      <c r="F223" s="129">
        <f>E223/D223</f>
        <v>0.66666666666666663</v>
      </c>
      <c r="G223" s="128">
        <f t="shared" ref="G223:L223" si="63">G222</f>
        <v>2</v>
      </c>
      <c r="H223" s="128">
        <f t="shared" si="63"/>
        <v>0</v>
      </c>
      <c r="I223" s="128">
        <f t="shared" si="63"/>
        <v>0</v>
      </c>
      <c r="J223" s="128">
        <f t="shared" si="63"/>
        <v>0</v>
      </c>
      <c r="K223" s="128">
        <f t="shared" si="63"/>
        <v>1</v>
      </c>
      <c r="L223" s="128">
        <f t="shared" si="63"/>
        <v>0</v>
      </c>
      <c r="M223" s="129">
        <f>(H223*1.33+I223*1.67+J223*2)/E223</f>
        <v>0</v>
      </c>
      <c r="N223" s="128">
        <f>M223+F223</f>
        <v>0.66666666666666663</v>
      </c>
    </row>
    <row r="224" spans="1:14" ht="14.5" customHeight="1" x14ac:dyDescent="0.15">
      <c r="A224" s="119"/>
      <c r="B224" s="120"/>
      <c r="C224" s="121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1:14" ht="14.5" customHeight="1" x14ac:dyDescent="0.15">
      <c r="A225" s="130" t="s">
        <v>114</v>
      </c>
      <c r="B225" s="123">
        <v>2017</v>
      </c>
      <c r="C225" s="124" t="s">
        <v>208</v>
      </c>
      <c r="D225" s="123">
        <f>'2017 - 2017 - Field of Dreamers'!C23</f>
        <v>64</v>
      </c>
      <c r="E225" s="123">
        <f>'2017 - 2017 - Field of Dreamers'!D23</f>
        <v>38</v>
      </c>
      <c r="F225" s="123">
        <f>'2017 - 2017 - Field of Dreamers'!E23</f>
        <v>0.59375</v>
      </c>
      <c r="G225" s="123">
        <f>'2017 - 2017 - Field of Dreamers'!F23</f>
        <v>36</v>
      </c>
      <c r="H225" s="123">
        <f>'2017 - 2017 - Field of Dreamers'!G23</f>
        <v>2</v>
      </c>
      <c r="I225" s="123">
        <f>'2017 - 2017 - Field of Dreamers'!H23</f>
        <v>0</v>
      </c>
      <c r="J225" s="123">
        <f>'2017 - 2017 - Field of Dreamers'!I23</f>
        <v>0</v>
      </c>
      <c r="K225" s="123">
        <f>'2017 - 2017 - Field of Dreamers'!J23</f>
        <v>20</v>
      </c>
      <c r="L225" s="123">
        <f>'2017 - 2017 - Field of Dreamers'!K23</f>
        <v>19</v>
      </c>
      <c r="M225" s="123">
        <f>'2017 - 2017 - Field of Dreamers'!L23</f>
        <v>7.01578947368421E-2</v>
      </c>
      <c r="N225" s="123">
        <f>'2017 - 2017 - Field of Dreamers'!M23</f>
        <v>0.66390789473684209</v>
      </c>
    </row>
    <row r="226" spans="1:14" ht="14.5" customHeight="1" x14ac:dyDescent="0.15">
      <c r="A226" s="130" t="s">
        <v>114</v>
      </c>
      <c r="B226" s="123">
        <v>2018</v>
      </c>
      <c r="C226" s="124" t="s">
        <v>206</v>
      </c>
      <c r="D226" s="123">
        <f>'All Seasons - All Seasons'!C120</f>
        <v>34</v>
      </c>
      <c r="E226" s="123">
        <f>'All Seasons - All Seasons'!D120</f>
        <v>20</v>
      </c>
      <c r="F226" s="123">
        <f>'All Seasons - All Seasons'!E120</f>
        <v>0.58823529411764708</v>
      </c>
      <c r="G226" s="123">
        <f>'All Seasons - All Seasons'!F120</f>
        <v>20</v>
      </c>
      <c r="H226" s="123">
        <f>'All Seasons - All Seasons'!G120</f>
        <v>0</v>
      </c>
      <c r="I226" s="123">
        <f>'All Seasons - All Seasons'!H120</f>
        <v>0</v>
      </c>
      <c r="J226" s="123">
        <f>'All Seasons - All Seasons'!I120</f>
        <v>0</v>
      </c>
      <c r="K226" s="123">
        <f>'All Seasons - All Seasons'!J120</f>
        <v>8</v>
      </c>
      <c r="L226" s="123">
        <f>'All Seasons - All Seasons'!K120</f>
        <v>5</v>
      </c>
      <c r="M226" s="123">
        <f>'All Seasons - All Seasons'!L120</f>
        <v>0</v>
      </c>
      <c r="N226" s="123">
        <f>'All Seasons - All Seasons'!M120</f>
        <v>0.58823529411764708</v>
      </c>
    </row>
    <row r="227" spans="1:14" ht="14.5" customHeight="1" x14ac:dyDescent="0.15">
      <c r="A227" s="116" t="s">
        <v>202</v>
      </c>
      <c r="B227" s="126"/>
      <c r="C227" s="127"/>
      <c r="D227" s="128">
        <f>SUM(D225:D226)</f>
        <v>98</v>
      </c>
      <c r="E227" s="128">
        <f>SUM(E225:E226)</f>
        <v>58</v>
      </c>
      <c r="F227" s="129">
        <f>E227/D227</f>
        <v>0.59183673469387754</v>
      </c>
      <c r="G227" s="128">
        <f t="shared" ref="G227:L227" si="64">SUM(G225:G226)</f>
        <v>56</v>
      </c>
      <c r="H227" s="128">
        <f t="shared" si="64"/>
        <v>2</v>
      </c>
      <c r="I227" s="128">
        <f t="shared" si="64"/>
        <v>0</v>
      </c>
      <c r="J227" s="128">
        <f t="shared" si="64"/>
        <v>0</v>
      </c>
      <c r="K227" s="128">
        <f t="shared" si="64"/>
        <v>28</v>
      </c>
      <c r="L227" s="128">
        <f t="shared" si="64"/>
        <v>24</v>
      </c>
      <c r="M227" s="129">
        <f>(H227*1.33+I227*1.67+J227*2)/E227</f>
        <v>4.5862068965517241E-2</v>
      </c>
      <c r="N227" s="128">
        <f>M227+F227</f>
        <v>0.6376988036593948</v>
      </c>
    </row>
    <row r="228" spans="1:14" ht="14.5" customHeight="1" x14ac:dyDescent="0.15">
      <c r="A228" s="119"/>
      <c r="B228" s="120"/>
      <c r="C228" s="121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1:14" ht="14.5" customHeight="1" x14ac:dyDescent="0.15">
      <c r="A229" s="130" t="s">
        <v>85</v>
      </c>
      <c r="B229" s="123">
        <v>2015</v>
      </c>
      <c r="C229" s="124" t="s">
        <v>207</v>
      </c>
      <c r="D229" s="123">
        <v>28</v>
      </c>
      <c r="E229" s="123">
        <v>17</v>
      </c>
      <c r="F229" s="125">
        <f>E229/D229</f>
        <v>0.6071428571428571</v>
      </c>
      <c r="G229" s="123">
        <v>8</v>
      </c>
      <c r="H229" s="123">
        <v>4</v>
      </c>
      <c r="I229" s="123">
        <v>2</v>
      </c>
      <c r="J229" s="123">
        <v>3</v>
      </c>
      <c r="K229" s="123">
        <v>11</v>
      </c>
      <c r="L229" s="123">
        <v>11</v>
      </c>
      <c r="M229" s="125">
        <f>(H229*1.33+I229*1.67+J229*2)/E229</f>
        <v>0.86235294117647054</v>
      </c>
      <c r="N229" s="123">
        <f>M229+F229</f>
        <v>1.4694957983193278</v>
      </c>
    </row>
    <row r="230" spans="1:14" ht="14.5" customHeight="1" x14ac:dyDescent="0.15">
      <c r="A230" s="130" t="s">
        <v>85</v>
      </c>
      <c r="B230" s="123">
        <v>2016</v>
      </c>
      <c r="C230" s="124" t="s">
        <v>207</v>
      </c>
      <c r="D230" s="123">
        <v>51</v>
      </c>
      <c r="E230" s="123">
        <v>42</v>
      </c>
      <c r="F230" s="125">
        <f>E230/D230</f>
        <v>0.82352941176470584</v>
      </c>
      <c r="G230" s="123">
        <v>17</v>
      </c>
      <c r="H230" s="123">
        <v>7</v>
      </c>
      <c r="I230" s="123">
        <v>5</v>
      </c>
      <c r="J230" s="123">
        <v>13</v>
      </c>
      <c r="K230" s="123">
        <v>43</v>
      </c>
      <c r="L230" s="123">
        <v>31</v>
      </c>
      <c r="M230" s="125">
        <f>(H230*1.33+I230*1.67+J230*2)/E230</f>
        <v>1.0395238095238095</v>
      </c>
      <c r="N230" s="123">
        <f>M230+F230</f>
        <v>1.8630532212885154</v>
      </c>
    </row>
    <row r="231" spans="1:14" ht="14.5" customHeight="1" x14ac:dyDescent="0.15">
      <c r="A231" s="130" t="s">
        <v>85</v>
      </c>
      <c r="B231" s="123">
        <v>2017</v>
      </c>
      <c r="C231" s="124" t="s">
        <v>209</v>
      </c>
      <c r="D231" s="123">
        <f>'2017 - 2017 - Field of Dreamers'!C7</f>
        <v>80</v>
      </c>
      <c r="E231" s="123">
        <f>'2017 - 2017 - Field of Dreamers'!D7</f>
        <v>59</v>
      </c>
      <c r="F231" s="123">
        <f>'2017 - 2017 - Field of Dreamers'!E7</f>
        <v>0.73750000000000004</v>
      </c>
      <c r="G231" s="123">
        <f>'2017 - 2017 - Field of Dreamers'!F7</f>
        <v>18</v>
      </c>
      <c r="H231" s="123">
        <f>'2017 - 2017 - Field of Dreamers'!G7</f>
        <v>21</v>
      </c>
      <c r="I231" s="123">
        <f>'2017 - 2017 - Field of Dreamers'!H7</f>
        <v>7</v>
      </c>
      <c r="J231" s="123">
        <f>'2017 - 2017 - Field of Dreamers'!I7</f>
        <v>13</v>
      </c>
      <c r="K231" s="123">
        <f>'2017 - 2017 - Field of Dreamers'!J7</f>
        <v>63</v>
      </c>
      <c r="L231" s="123">
        <f>'2017 - 2017 - Field of Dreamers'!K7</f>
        <v>39</v>
      </c>
      <c r="M231" s="123">
        <f>'2017 - 2017 - Field of Dreamers'!L7</f>
        <v>1.1129152542372882</v>
      </c>
      <c r="N231" s="123">
        <f>'2017 - 2017 - Field of Dreamers'!M7</f>
        <v>1.8504152542372883</v>
      </c>
    </row>
    <row r="232" spans="1:14" ht="14.5" customHeight="1" x14ac:dyDescent="0.15">
      <c r="A232" s="130" t="s">
        <v>85</v>
      </c>
      <c r="B232" s="123">
        <v>2018</v>
      </c>
      <c r="C232" s="124" t="s">
        <v>205</v>
      </c>
      <c r="D232" s="123">
        <f>'All Seasons - All Seasons'!C124</f>
        <v>40</v>
      </c>
      <c r="E232" s="123">
        <f>'All Seasons - All Seasons'!D124</f>
        <v>23</v>
      </c>
      <c r="F232" s="123">
        <f>'All Seasons - All Seasons'!E124</f>
        <v>0.57499999999999996</v>
      </c>
      <c r="G232" s="123">
        <f>'All Seasons - All Seasons'!F124</f>
        <v>14</v>
      </c>
      <c r="H232" s="123">
        <f>'All Seasons - All Seasons'!G124</f>
        <v>8</v>
      </c>
      <c r="I232" s="123">
        <f>'All Seasons - All Seasons'!H124</f>
        <v>1</v>
      </c>
      <c r="J232" s="123">
        <f>'All Seasons - All Seasons'!I124</f>
        <v>0</v>
      </c>
      <c r="K232" s="123">
        <f>'All Seasons - All Seasons'!J124</f>
        <v>16</v>
      </c>
      <c r="L232" s="123">
        <f>'All Seasons - All Seasons'!K124</f>
        <v>18</v>
      </c>
      <c r="M232" s="123">
        <f>'All Seasons - All Seasons'!L124</f>
        <v>0.53613043478260869</v>
      </c>
      <c r="N232" s="123">
        <f>'All Seasons - All Seasons'!M124</f>
        <v>1.1111304347826088</v>
      </c>
    </row>
    <row r="233" spans="1:14" ht="14.5" customHeight="1" x14ac:dyDescent="0.15">
      <c r="A233" s="116" t="s">
        <v>202</v>
      </c>
      <c r="B233" s="126"/>
      <c r="C233" s="127"/>
      <c r="D233" s="128">
        <f>SUM(D229:D232)</f>
        <v>199</v>
      </c>
      <c r="E233" s="128">
        <f>SUM(E229:E232)</f>
        <v>141</v>
      </c>
      <c r="F233" s="129">
        <f>E233/D233</f>
        <v>0.70854271356783916</v>
      </c>
      <c r="G233" s="128">
        <f t="shared" ref="G233:L233" si="65">SUM(G229:G232)</f>
        <v>57</v>
      </c>
      <c r="H233" s="128">
        <f t="shared" si="65"/>
        <v>40</v>
      </c>
      <c r="I233" s="128">
        <f t="shared" si="65"/>
        <v>15</v>
      </c>
      <c r="J233" s="128">
        <f t="shared" si="65"/>
        <v>29</v>
      </c>
      <c r="K233" s="128">
        <f t="shared" si="65"/>
        <v>133</v>
      </c>
      <c r="L233" s="128">
        <f t="shared" si="65"/>
        <v>99</v>
      </c>
      <c r="M233" s="129">
        <f>(H233*1.33+I233*1.67+J233*2)/E233</f>
        <v>0.96631205673758869</v>
      </c>
      <c r="N233" s="128">
        <f>M233+F233</f>
        <v>1.6748547703054277</v>
      </c>
    </row>
    <row r="234" spans="1:14" ht="14.5" customHeight="1" x14ac:dyDescent="0.15">
      <c r="A234" s="119"/>
      <c r="B234" s="120"/>
      <c r="C234" s="121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1:14" ht="14.5" customHeight="1" x14ac:dyDescent="0.15">
      <c r="A235" s="122" t="s">
        <v>121</v>
      </c>
      <c r="B235" s="123">
        <v>2017</v>
      </c>
      <c r="C235" s="124" t="s">
        <v>209</v>
      </c>
      <c r="D235" s="123">
        <f>'2017 - 2017 - Field of Dreamers'!C36</f>
        <v>63</v>
      </c>
      <c r="E235" s="123">
        <f>'2017 - 2017 - Field of Dreamers'!D36</f>
        <v>40</v>
      </c>
      <c r="F235" s="123">
        <f>'2017 - 2017 - Field of Dreamers'!E36</f>
        <v>0.63492063492063489</v>
      </c>
      <c r="G235" s="123">
        <f>'2017 - 2017 - Field of Dreamers'!F36</f>
        <v>39</v>
      </c>
      <c r="H235" s="123">
        <f>'2017 - 2017 - Field of Dreamers'!G36</f>
        <v>1</v>
      </c>
      <c r="I235" s="123">
        <f>'2017 - 2017 - Field of Dreamers'!H36</f>
        <v>0</v>
      </c>
      <c r="J235" s="123">
        <f>'2017 - 2017 - Field of Dreamers'!I36</f>
        <v>0</v>
      </c>
      <c r="K235" s="123">
        <f>'2017 - 2017 - Field of Dreamers'!J36</f>
        <v>17</v>
      </c>
      <c r="L235" s="123">
        <f>'2017 - 2017 - Field of Dreamers'!K36</f>
        <v>18</v>
      </c>
      <c r="M235" s="123">
        <f>'2017 - 2017 - Field of Dreamers'!L36</f>
        <v>3.3325E-2</v>
      </c>
      <c r="N235" s="123">
        <f>'2017 - 2017 - Field of Dreamers'!M36</f>
        <v>0.66824563492063493</v>
      </c>
    </row>
    <row r="236" spans="1:14" ht="14.5" customHeight="1" x14ac:dyDescent="0.15">
      <c r="A236" s="122" t="s">
        <v>121</v>
      </c>
      <c r="B236" s="123">
        <v>2018</v>
      </c>
      <c r="C236" s="124" t="s">
        <v>208</v>
      </c>
      <c r="D236" s="123">
        <f>'All Seasons - All Seasons'!C126</f>
        <v>30</v>
      </c>
      <c r="E236" s="123">
        <f>'All Seasons - All Seasons'!D126</f>
        <v>18</v>
      </c>
      <c r="F236" s="123">
        <f>'All Seasons - All Seasons'!E126</f>
        <v>0.6</v>
      </c>
      <c r="G236" s="123">
        <f>'All Seasons - All Seasons'!F126</f>
        <v>17</v>
      </c>
      <c r="H236" s="123">
        <f>'All Seasons - All Seasons'!G126</f>
        <v>1</v>
      </c>
      <c r="I236" s="123">
        <f>'All Seasons - All Seasons'!H126</f>
        <v>0</v>
      </c>
      <c r="J236" s="123">
        <f>'All Seasons - All Seasons'!I126</f>
        <v>0</v>
      </c>
      <c r="K236" s="123">
        <f>'All Seasons - All Seasons'!J126</f>
        <v>7</v>
      </c>
      <c r="L236" s="123">
        <f>'All Seasons - All Seasons'!K126</f>
        <v>6</v>
      </c>
      <c r="M236" s="123">
        <f>'All Seasons - All Seasons'!L126</f>
        <v>7.4055555555555555E-2</v>
      </c>
      <c r="N236" s="123">
        <f>'All Seasons - All Seasons'!M126</f>
        <v>0.67405555555555552</v>
      </c>
    </row>
    <row r="237" spans="1:14" ht="14.5" customHeight="1" x14ac:dyDescent="0.15">
      <c r="A237" s="116" t="s">
        <v>202</v>
      </c>
      <c r="B237" s="126"/>
      <c r="C237" s="127"/>
      <c r="D237" s="128">
        <f>SUM(D235:D236)</f>
        <v>93</v>
      </c>
      <c r="E237" s="128">
        <f>SUM(E235:E236)</f>
        <v>58</v>
      </c>
      <c r="F237" s="129">
        <f>E237/D237</f>
        <v>0.62365591397849462</v>
      </c>
      <c r="G237" s="128">
        <f t="shared" ref="G237:L237" si="66">SUM(G235:G236)</f>
        <v>56</v>
      </c>
      <c r="H237" s="128">
        <f t="shared" si="66"/>
        <v>2</v>
      </c>
      <c r="I237" s="128">
        <f t="shared" si="66"/>
        <v>0</v>
      </c>
      <c r="J237" s="128">
        <f t="shared" si="66"/>
        <v>0</v>
      </c>
      <c r="K237" s="128">
        <f t="shared" si="66"/>
        <v>24</v>
      </c>
      <c r="L237" s="128">
        <f t="shared" si="66"/>
        <v>24</v>
      </c>
      <c r="M237" s="129">
        <f>(H237*1.33+I237*1.67+J237*2)/E237</f>
        <v>4.5862068965517241E-2</v>
      </c>
      <c r="N237" s="128">
        <f>M237+F237</f>
        <v>0.66951798294401188</v>
      </c>
    </row>
    <row r="238" spans="1:14" ht="14.5" customHeight="1" x14ac:dyDescent="0.15">
      <c r="A238" s="119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</row>
    <row r="239" spans="1:14" ht="14.5" customHeight="1" x14ac:dyDescent="0.15">
      <c r="A239" s="122" t="s">
        <v>112</v>
      </c>
      <c r="B239" s="123">
        <v>2017</v>
      </c>
      <c r="C239" s="124" t="s">
        <v>206</v>
      </c>
      <c r="D239" s="123">
        <f>'2017 - 2017 - Field of Dreamers'!C18</f>
        <v>64</v>
      </c>
      <c r="E239" s="123">
        <f>'2017 - 2017 - Field of Dreamers'!D18</f>
        <v>37</v>
      </c>
      <c r="F239" s="123">
        <f>'2017 - 2017 - Field of Dreamers'!E18</f>
        <v>0.578125</v>
      </c>
      <c r="G239" s="123">
        <f>'2017 - 2017 - Field of Dreamers'!F18</f>
        <v>36</v>
      </c>
      <c r="H239" s="123">
        <f>'2017 - 2017 - Field of Dreamers'!G18</f>
        <v>1</v>
      </c>
      <c r="I239" s="123">
        <f>'2017 - 2017 - Field of Dreamers'!H18</f>
        <v>0</v>
      </c>
      <c r="J239" s="123">
        <f>'2017 - 2017 - Field of Dreamers'!I18</f>
        <v>0</v>
      </c>
      <c r="K239" s="123">
        <f>'2017 - 2017 - Field of Dreamers'!J18</f>
        <v>18</v>
      </c>
      <c r="L239" s="123">
        <f>'2017 - 2017 - Field of Dreamers'!K18</f>
        <v>18</v>
      </c>
      <c r="M239" s="123">
        <f>'2017 - 2017 - Field of Dreamers'!L18</f>
        <v>3.6027027027027023E-2</v>
      </c>
      <c r="N239" s="123">
        <f>'2017 - 2017 - Field of Dreamers'!M18</f>
        <v>0.61415202702702698</v>
      </c>
    </row>
    <row r="240" spans="1:14" ht="14.5" customHeight="1" x14ac:dyDescent="0.15">
      <c r="A240" s="122" t="s">
        <v>112</v>
      </c>
      <c r="B240" s="123">
        <v>2018</v>
      </c>
      <c r="C240" s="124" t="s">
        <v>208</v>
      </c>
      <c r="D240" s="123">
        <f>'All Seasons - All Seasons'!C129</f>
        <v>47</v>
      </c>
      <c r="E240" s="123">
        <f>'All Seasons - All Seasons'!D129</f>
        <v>29</v>
      </c>
      <c r="F240" s="123">
        <f>'All Seasons - All Seasons'!E129</f>
        <v>0.61702127659574468</v>
      </c>
      <c r="G240" s="123">
        <f>'All Seasons - All Seasons'!F129</f>
        <v>28</v>
      </c>
      <c r="H240" s="123">
        <f>'All Seasons - All Seasons'!G129</f>
        <v>1</v>
      </c>
      <c r="I240" s="123">
        <f>'All Seasons - All Seasons'!H129</f>
        <v>0</v>
      </c>
      <c r="J240" s="123">
        <f>'All Seasons - All Seasons'!I129</f>
        <v>0</v>
      </c>
      <c r="K240" s="123">
        <f>'All Seasons - All Seasons'!J129</f>
        <v>15</v>
      </c>
      <c r="L240" s="123">
        <f>'All Seasons - All Seasons'!K129</f>
        <v>14</v>
      </c>
      <c r="M240" s="123">
        <f>'All Seasons - All Seasons'!L129</f>
        <v>4.596551724137931E-2</v>
      </c>
      <c r="N240" s="123">
        <f>'All Seasons - All Seasons'!M129</f>
        <v>0.662986793837124</v>
      </c>
    </row>
    <row r="241" spans="1:14" ht="14.5" customHeight="1" x14ac:dyDescent="0.15">
      <c r="A241" s="116" t="s">
        <v>202</v>
      </c>
      <c r="B241" s="126"/>
      <c r="C241" s="127"/>
      <c r="D241" s="128">
        <f>SUM(D239:D240)</f>
        <v>111</v>
      </c>
      <c r="E241" s="128">
        <f>SUM(E239:E240)</f>
        <v>66</v>
      </c>
      <c r="F241" s="129">
        <f>E241/D241</f>
        <v>0.59459459459459463</v>
      </c>
      <c r="G241" s="128">
        <f t="shared" ref="G241:L241" si="67">SUM(G239:G240)</f>
        <v>64</v>
      </c>
      <c r="H241" s="128">
        <f t="shared" si="67"/>
        <v>2</v>
      </c>
      <c r="I241" s="128">
        <f t="shared" si="67"/>
        <v>0</v>
      </c>
      <c r="J241" s="128">
        <f t="shared" si="67"/>
        <v>0</v>
      </c>
      <c r="K241" s="128">
        <f t="shared" si="67"/>
        <v>33</v>
      </c>
      <c r="L241" s="128">
        <f t="shared" si="67"/>
        <v>32</v>
      </c>
      <c r="M241" s="129">
        <f>(H241*1.33+I241*1.67+J241*2)/E241</f>
        <v>4.0303030303030306E-2</v>
      </c>
      <c r="N241" s="128">
        <f>M241+F241</f>
        <v>0.63489762489762491</v>
      </c>
    </row>
    <row r="242" spans="1:14" ht="14.5" customHeight="1" x14ac:dyDescent="0.15">
      <c r="A242" s="119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</row>
    <row r="243" spans="1:14" ht="14.5" customHeight="1" x14ac:dyDescent="0.15">
      <c r="A243" s="122" t="s">
        <v>20</v>
      </c>
      <c r="B243" s="123">
        <v>2007</v>
      </c>
      <c r="C243" s="124" t="s">
        <v>201</v>
      </c>
      <c r="D243" s="123">
        <v>10</v>
      </c>
      <c r="E243" s="123">
        <v>6</v>
      </c>
      <c r="F243" s="125">
        <f>E243/D243</f>
        <v>0.6</v>
      </c>
      <c r="G243" s="123">
        <v>4</v>
      </c>
      <c r="H243" s="123">
        <v>2</v>
      </c>
      <c r="I243" s="123">
        <v>0</v>
      </c>
      <c r="J243" s="123">
        <v>0</v>
      </c>
      <c r="K243" s="123">
        <v>2</v>
      </c>
      <c r="L243" s="123">
        <v>4</v>
      </c>
      <c r="M243" s="125">
        <f>(H243*1.33+I243*1.67+J243*2)/E243</f>
        <v>0.44333333333333336</v>
      </c>
      <c r="N243" s="123">
        <f>M243+F243</f>
        <v>1.0433333333333334</v>
      </c>
    </row>
    <row r="244" spans="1:14" ht="14.5" customHeight="1" x14ac:dyDescent="0.15">
      <c r="A244" s="116" t="s">
        <v>202</v>
      </c>
      <c r="B244" s="126"/>
      <c r="C244" s="127"/>
      <c r="D244" s="128">
        <f>D243</f>
        <v>10</v>
      </c>
      <c r="E244" s="128">
        <f>E243</f>
        <v>6</v>
      </c>
      <c r="F244" s="129">
        <f>E244/D244</f>
        <v>0.6</v>
      </c>
      <c r="G244" s="128">
        <f t="shared" ref="G244:L244" si="68">G243</f>
        <v>4</v>
      </c>
      <c r="H244" s="128">
        <f t="shared" si="68"/>
        <v>2</v>
      </c>
      <c r="I244" s="128">
        <f t="shared" si="68"/>
        <v>0</v>
      </c>
      <c r="J244" s="128">
        <f t="shared" si="68"/>
        <v>0</v>
      </c>
      <c r="K244" s="128">
        <f t="shared" si="68"/>
        <v>2</v>
      </c>
      <c r="L244" s="128">
        <f t="shared" si="68"/>
        <v>4</v>
      </c>
      <c r="M244" s="129">
        <f>(H244*1.33+I244*1.67+J244*2)/E244</f>
        <v>0.44333333333333336</v>
      </c>
      <c r="N244" s="128">
        <f>M244+F244</f>
        <v>1.0433333333333334</v>
      </c>
    </row>
    <row r="245" spans="1:14" ht="14.5" customHeight="1" x14ac:dyDescent="0.15">
      <c r="A245" s="119"/>
      <c r="B245" s="120"/>
      <c r="C245" s="121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1:14" ht="14.5" customHeight="1" x14ac:dyDescent="0.15">
      <c r="A246" s="122" t="s">
        <v>39</v>
      </c>
      <c r="B246" s="123">
        <v>2008</v>
      </c>
      <c r="C246" s="124" t="s">
        <v>203</v>
      </c>
      <c r="D246" s="123">
        <v>15</v>
      </c>
      <c r="E246" s="123">
        <v>8</v>
      </c>
      <c r="F246" s="125">
        <f>E246/D246</f>
        <v>0.53333333333333333</v>
      </c>
      <c r="G246" s="123">
        <v>7</v>
      </c>
      <c r="H246" s="123">
        <v>1</v>
      </c>
      <c r="I246" s="123">
        <v>0</v>
      </c>
      <c r="J246" s="123">
        <v>0</v>
      </c>
      <c r="K246" s="123">
        <v>3</v>
      </c>
      <c r="L246" s="123">
        <v>3</v>
      </c>
      <c r="M246" s="125">
        <f>(H246*1.33+I246*1.67+J246*2)/E246</f>
        <v>0.16625000000000001</v>
      </c>
      <c r="N246" s="123">
        <f>M246+F246</f>
        <v>0.69958333333333333</v>
      </c>
    </row>
    <row r="247" spans="1:14" ht="14.5" customHeight="1" x14ac:dyDescent="0.15">
      <c r="A247" s="130" t="s">
        <v>39</v>
      </c>
      <c r="B247" s="123">
        <v>2009</v>
      </c>
      <c r="C247" s="124" t="s">
        <v>204</v>
      </c>
      <c r="D247" s="123">
        <v>34</v>
      </c>
      <c r="E247" s="123">
        <v>15</v>
      </c>
      <c r="F247" s="125">
        <f>E247/D247</f>
        <v>0.44117647058823528</v>
      </c>
      <c r="G247" s="131">
        <v>12</v>
      </c>
      <c r="H247" s="123">
        <v>3</v>
      </c>
      <c r="I247" s="123">
        <v>0</v>
      </c>
      <c r="J247" s="123">
        <v>0</v>
      </c>
      <c r="K247" s="123">
        <v>7</v>
      </c>
      <c r="L247" s="123">
        <v>7</v>
      </c>
      <c r="M247" s="125">
        <f>(H247*1.33+I247*1.67+J247*2)/E247</f>
        <v>0.26600000000000001</v>
      </c>
      <c r="N247" s="123">
        <f>M247+F247</f>
        <v>0.7071764705882353</v>
      </c>
    </row>
    <row r="248" spans="1:14" ht="14.5" customHeight="1" x14ac:dyDescent="0.15">
      <c r="A248" s="130" t="s">
        <v>39</v>
      </c>
      <c r="B248" s="123">
        <v>2010</v>
      </c>
      <c r="C248" s="124" t="s">
        <v>201</v>
      </c>
      <c r="D248" s="123">
        <v>7</v>
      </c>
      <c r="E248" s="123">
        <v>5</v>
      </c>
      <c r="F248" s="125">
        <f>E248/D248</f>
        <v>0.7142857142857143</v>
      </c>
      <c r="G248" s="131">
        <v>5</v>
      </c>
      <c r="H248" s="123">
        <v>0</v>
      </c>
      <c r="I248" s="123">
        <v>0</v>
      </c>
      <c r="J248" s="123">
        <v>0</v>
      </c>
      <c r="K248" s="123">
        <v>0</v>
      </c>
      <c r="L248" s="123">
        <v>0</v>
      </c>
      <c r="M248" s="125">
        <f>(H248*1.33+I248*1.67+J248*2)/E248</f>
        <v>0</v>
      </c>
      <c r="N248" s="123">
        <f>M248+F248</f>
        <v>0.7142857142857143</v>
      </c>
    </row>
    <row r="249" spans="1:14" ht="14.5" customHeight="1" x14ac:dyDescent="0.15">
      <c r="A249" s="116" t="s">
        <v>202</v>
      </c>
      <c r="B249" s="126"/>
      <c r="C249" s="127"/>
      <c r="D249" s="128">
        <f>SUM(D246:D248)</f>
        <v>56</v>
      </c>
      <c r="E249" s="128">
        <f>SUM(E246:E248)</f>
        <v>28</v>
      </c>
      <c r="F249" s="129">
        <f>E249/D249</f>
        <v>0.5</v>
      </c>
      <c r="G249" s="128">
        <f t="shared" ref="G249:L249" si="69">SUM(G246:G248)</f>
        <v>24</v>
      </c>
      <c r="H249" s="128">
        <f t="shared" si="69"/>
        <v>4</v>
      </c>
      <c r="I249" s="128">
        <f t="shared" si="69"/>
        <v>0</v>
      </c>
      <c r="J249" s="128">
        <f t="shared" si="69"/>
        <v>0</v>
      </c>
      <c r="K249" s="128">
        <f t="shared" si="69"/>
        <v>10</v>
      </c>
      <c r="L249" s="128">
        <f t="shared" si="69"/>
        <v>10</v>
      </c>
      <c r="M249" s="129">
        <f>(H249*1.33+I249*1.67+J249*2)/E249</f>
        <v>0.19</v>
      </c>
      <c r="N249" s="128">
        <f>M249+F249</f>
        <v>0.69</v>
      </c>
    </row>
    <row r="250" spans="1:14" ht="14.5" customHeight="1" x14ac:dyDescent="0.15">
      <c r="A250" s="119"/>
      <c r="B250" s="120"/>
      <c r="C250" s="121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1:14" ht="14.5" customHeight="1" x14ac:dyDescent="0.15">
      <c r="A251" s="122" t="s">
        <v>28</v>
      </c>
      <c r="B251" s="123">
        <v>2007</v>
      </c>
      <c r="C251" s="124" t="s">
        <v>201</v>
      </c>
      <c r="D251" s="123">
        <v>7</v>
      </c>
      <c r="E251" s="123">
        <v>5</v>
      </c>
      <c r="F251" s="125">
        <f>E251/D251</f>
        <v>0.7142857142857143</v>
      </c>
      <c r="G251" s="123">
        <v>5</v>
      </c>
      <c r="H251" s="123">
        <v>0</v>
      </c>
      <c r="I251" s="123">
        <v>0</v>
      </c>
      <c r="J251" s="123">
        <v>0</v>
      </c>
      <c r="K251" s="123">
        <v>2</v>
      </c>
      <c r="L251" s="123">
        <v>3</v>
      </c>
      <c r="M251" s="125">
        <f>(H251*1.33+I251*1.67+J251*2)/E251</f>
        <v>0</v>
      </c>
      <c r="N251" s="123">
        <f>M251+F251</f>
        <v>0.7142857142857143</v>
      </c>
    </row>
    <row r="252" spans="1:14" ht="14.5" customHeight="1" x14ac:dyDescent="0.15">
      <c r="A252" s="116" t="s">
        <v>202</v>
      </c>
      <c r="B252" s="126"/>
      <c r="C252" s="127"/>
      <c r="D252" s="128">
        <f>D251</f>
        <v>7</v>
      </c>
      <c r="E252" s="128">
        <f>E251</f>
        <v>5</v>
      </c>
      <c r="F252" s="129">
        <f>E252/D252</f>
        <v>0.7142857142857143</v>
      </c>
      <c r="G252" s="128">
        <f t="shared" ref="G252:L252" si="70">G251</f>
        <v>5</v>
      </c>
      <c r="H252" s="128">
        <f t="shared" si="70"/>
        <v>0</v>
      </c>
      <c r="I252" s="128">
        <f t="shared" si="70"/>
        <v>0</v>
      </c>
      <c r="J252" s="128">
        <f t="shared" si="70"/>
        <v>0</v>
      </c>
      <c r="K252" s="128">
        <f t="shared" si="70"/>
        <v>2</v>
      </c>
      <c r="L252" s="128">
        <f t="shared" si="70"/>
        <v>3</v>
      </c>
      <c r="M252" s="129">
        <f>(H252*1.33+I252*1.67+J252*2)/E252</f>
        <v>0</v>
      </c>
      <c r="N252" s="128">
        <f>M252+F252</f>
        <v>0.7142857142857143</v>
      </c>
    </row>
    <row r="253" spans="1:14" ht="14.5" customHeight="1" x14ac:dyDescent="0.15">
      <c r="A253" s="119"/>
      <c r="B253" s="120"/>
      <c r="C253" s="121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1:14" ht="14.5" customHeight="1" x14ac:dyDescent="0.15">
      <c r="A254" s="122" t="s">
        <v>23</v>
      </c>
      <c r="B254" s="123">
        <v>2007</v>
      </c>
      <c r="C254" s="124" t="s">
        <v>201</v>
      </c>
      <c r="D254" s="123">
        <v>47</v>
      </c>
      <c r="E254" s="123">
        <v>29</v>
      </c>
      <c r="F254" s="125">
        <f>E254/D254</f>
        <v>0.61702127659574468</v>
      </c>
      <c r="G254" s="123">
        <v>25</v>
      </c>
      <c r="H254" s="123">
        <v>4</v>
      </c>
      <c r="I254" s="123">
        <v>0</v>
      </c>
      <c r="J254" s="123">
        <v>0</v>
      </c>
      <c r="K254" s="123">
        <v>9</v>
      </c>
      <c r="L254" s="123">
        <v>19</v>
      </c>
      <c r="M254" s="125">
        <f>(H254*1.33+I254*1.67+J254*2)/E254</f>
        <v>0.18344827586206897</v>
      </c>
      <c r="N254" s="123">
        <f>M254+F254</f>
        <v>0.80046955245781359</v>
      </c>
    </row>
    <row r="255" spans="1:14" ht="14.5" customHeight="1" x14ac:dyDescent="0.15">
      <c r="A255" s="130" t="s">
        <v>23</v>
      </c>
      <c r="B255" s="123">
        <v>2008</v>
      </c>
      <c r="C255" s="124" t="s">
        <v>203</v>
      </c>
      <c r="D255" s="123">
        <v>17</v>
      </c>
      <c r="E255" s="123">
        <v>11</v>
      </c>
      <c r="F255" s="125">
        <f>E255/D255</f>
        <v>0.6470588235294118</v>
      </c>
      <c r="G255" s="123">
        <v>11</v>
      </c>
      <c r="H255" s="123">
        <v>0</v>
      </c>
      <c r="I255" s="123">
        <v>0</v>
      </c>
      <c r="J255" s="123">
        <v>0</v>
      </c>
      <c r="K255" s="123">
        <v>3</v>
      </c>
      <c r="L255" s="123">
        <v>3</v>
      </c>
      <c r="M255" s="125">
        <f>(H255*1.33+I255*1.67+J255*2)/E255</f>
        <v>0</v>
      </c>
      <c r="N255" s="123">
        <f>M255+F255</f>
        <v>0.6470588235294118</v>
      </c>
    </row>
    <row r="256" spans="1:14" ht="14.5" customHeight="1" x14ac:dyDescent="0.15">
      <c r="A256" s="116" t="s">
        <v>202</v>
      </c>
      <c r="B256" s="126"/>
      <c r="C256" s="127"/>
      <c r="D256" s="128">
        <f>SUM(D254:D255)</f>
        <v>64</v>
      </c>
      <c r="E256" s="128">
        <f>SUM(E254:E255)</f>
        <v>40</v>
      </c>
      <c r="F256" s="129">
        <f>E256/D256</f>
        <v>0.625</v>
      </c>
      <c r="G256" s="128">
        <f t="shared" ref="G256:L256" si="71">SUM(G254:G255)</f>
        <v>36</v>
      </c>
      <c r="H256" s="128">
        <f t="shared" si="71"/>
        <v>4</v>
      </c>
      <c r="I256" s="128">
        <f t="shared" si="71"/>
        <v>0</v>
      </c>
      <c r="J256" s="128">
        <f t="shared" si="71"/>
        <v>0</v>
      </c>
      <c r="K256" s="128">
        <f t="shared" si="71"/>
        <v>12</v>
      </c>
      <c r="L256" s="128">
        <f t="shared" si="71"/>
        <v>22</v>
      </c>
      <c r="M256" s="129">
        <f>(H256*1.33+I256*1.67+J256*2)/E256</f>
        <v>0.13300000000000001</v>
      </c>
      <c r="N256" s="128">
        <f>M256+F256</f>
        <v>0.75800000000000001</v>
      </c>
    </row>
    <row r="257" spans="1:14" ht="14.5" customHeight="1" x14ac:dyDescent="0.15">
      <c r="A257" s="119"/>
      <c r="B257" s="120"/>
      <c r="C257" s="121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</row>
    <row r="258" spans="1:14" ht="14.5" customHeight="1" x14ac:dyDescent="0.15">
      <c r="A258" s="130" t="s">
        <v>146</v>
      </c>
      <c r="B258" s="123">
        <v>2017</v>
      </c>
      <c r="C258" s="124" t="s">
        <v>215</v>
      </c>
      <c r="D258" s="123">
        <f>'2017 Field of Dreamers - 2017 -'!C69</f>
        <v>8</v>
      </c>
      <c r="E258" s="123">
        <f>'2017 Field of Dreamers - 2017 -'!D69</f>
        <v>3</v>
      </c>
      <c r="F258" s="123">
        <f>'2017 Field of Dreamers - 2017 -'!E69</f>
        <v>0.375</v>
      </c>
      <c r="G258" s="123">
        <f>'2017 Field of Dreamers - 2017 -'!F69</f>
        <v>3</v>
      </c>
      <c r="H258" s="123">
        <f>'2017 Field of Dreamers - 2017 -'!G69</f>
        <v>0</v>
      </c>
      <c r="I258" s="123">
        <f>'2017 Field of Dreamers - 2017 -'!H69</f>
        <v>0</v>
      </c>
      <c r="J258" s="123">
        <f>'2017 Field of Dreamers - 2017 -'!I69</f>
        <v>0</v>
      </c>
      <c r="K258" s="123">
        <f>'2017 Field of Dreamers - 2017 -'!J69</f>
        <v>2</v>
      </c>
      <c r="L258" s="123">
        <f>'2017 Field of Dreamers - 2017 -'!K69</f>
        <v>2</v>
      </c>
      <c r="M258" s="123">
        <f>'2017 Field of Dreamers - 2017 -'!L69</f>
        <v>0</v>
      </c>
      <c r="N258" s="123">
        <f>'2017 Field of Dreamers - 2017 -'!M69</f>
        <v>0.375</v>
      </c>
    </row>
    <row r="259" spans="1:14" ht="14.5" customHeight="1" x14ac:dyDescent="0.15">
      <c r="A259" s="130" t="s">
        <v>146</v>
      </c>
      <c r="B259" s="123">
        <v>2018</v>
      </c>
      <c r="C259" s="124" t="s">
        <v>215</v>
      </c>
      <c r="D259" s="123">
        <f>'2018 Field of Dreamers - 2018 -'!C77</f>
        <v>11</v>
      </c>
      <c r="E259" s="123">
        <f>'2018 Field of Dreamers - 2018 -'!D77</f>
        <v>2</v>
      </c>
      <c r="F259" s="123">
        <f>'2018 Field of Dreamers - 2018 -'!E77</f>
        <v>0.18181818181818182</v>
      </c>
      <c r="G259" s="123">
        <f>'2018 Field of Dreamers - 2018 -'!F77</f>
        <v>2</v>
      </c>
      <c r="H259" s="123">
        <f>'2018 Field of Dreamers - 2018 -'!G77</f>
        <v>0</v>
      </c>
      <c r="I259" s="123">
        <f>'2018 Field of Dreamers - 2018 -'!H77</f>
        <v>0</v>
      </c>
      <c r="J259" s="123">
        <f>'2018 Field of Dreamers - 2018 -'!I77</f>
        <v>0</v>
      </c>
      <c r="K259" s="123">
        <f>'2018 Field of Dreamers - 2018 -'!J77</f>
        <v>1</v>
      </c>
      <c r="L259" s="123">
        <f>'2018 Field of Dreamers - 2018 -'!K77</f>
        <v>0</v>
      </c>
      <c r="M259" s="123">
        <f>'2018 Field of Dreamers - 2018 -'!L77</f>
        <v>0</v>
      </c>
      <c r="N259" s="123">
        <f>'2018 Field of Dreamers - 2018 -'!M77</f>
        <v>0.18181818181818182</v>
      </c>
    </row>
    <row r="260" spans="1:14" ht="14.5" customHeight="1" x14ac:dyDescent="0.15">
      <c r="A260" s="116" t="s">
        <v>202</v>
      </c>
      <c r="B260" s="126"/>
      <c r="C260" s="127"/>
      <c r="D260" s="128">
        <f>SUM(D258:D259)</f>
        <v>19</v>
      </c>
      <c r="E260" s="128">
        <f>SUM(E258:E259)</f>
        <v>5</v>
      </c>
      <c r="F260" s="129">
        <f>E260/D260</f>
        <v>0.26315789473684209</v>
      </c>
      <c r="G260" s="128">
        <f t="shared" ref="G260:L260" si="72">SUM(G258:G259)</f>
        <v>5</v>
      </c>
      <c r="H260" s="128">
        <f t="shared" si="72"/>
        <v>0</v>
      </c>
      <c r="I260" s="128">
        <f t="shared" si="72"/>
        <v>0</v>
      </c>
      <c r="J260" s="128">
        <f t="shared" si="72"/>
        <v>0</v>
      </c>
      <c r="K260" s="128">
        <f t="shared" si="72"/>
        <v>3</v>
      </c>
      <c r="L260" s="128">
        <f t="shared" si="72"/>
        <v>2</v>
      </c>
      <c r="M260" s="129">
        <f>(H260*1.33+I260*1.67+J260*2)/E260</f>
        <v>0</v>
      </c>
      <c r="N260" s="128">
        <f>M260+F260</f>
        <v>0.26315789473684209</v>
      </c>
    </row>
    <row r="261" spans="1:14" ht="14.5" customHeight="1" x14ac:dyDescent="0.15">
      <c r="A261" s="119"/>
      <c r="B261" s="120"/>
      <c r="C261" s="121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</row>
    <row r="262" spans="1:14" ht="14.5" customHeight="1" x14ac:dyDescent="0.15">
      <c r="A262" s="130" t="s">
        <v>74</v>
      </c>
      <c r="B262" s="123">
        <v>2014</v>
      </c>
      <c r="C262" s="124" t="s">
        <v>207</v>
      </c>
      <c r="D262" s="123">
        <v>23</v>
      </c>
      <c r="E262" s="123">
        <v>16</v>
      </c>
      <c r="F262" s="125">
        <f>E262/D262</f>
        <v>0.69565217391304346</v>
      </c>
      <c r="G262" s="131">
        <v>16</v>
      </c>
      <c r="H262" s="123">
        <v>0</v>
      </c>
      <c r="I262" s="123">
        <v>0</v>
      </c>
      <c r="J262" s="123">
        <v>0</v>
      </c>
      <c r="K262" s="123">
        <v>4</v>
      </c>
      <c r="L262" s="123">
        <v>4</v>
      </c>
      <c r="M262" s="125">
        <f>(H262*1.33+I262*1.67+J262*2)/E262</f>
        <v>0</v>
      </c>
      <c r="N262" s="123">
        <f>M262+F262</f>
        <v>0.69565217391304346</v>
      </c>
    </row>
    <row r="263" spans="1:14" ht="14.5" customHeight="1" x14ac:dyDescent="0.15">
      <c r="A263" s="130" t="s">
        <v>74</v>
      </c>
      <c r="B263" s="123">
        <v>2015</v>
      </c>
      <c r="C263" s="124" t="s">
        <v>207</v>
      </c>
      <c r="D263" s="123">
        <f>'All Seasons - All Seasons'!C135</f>
        <v>17</v>
      </c>
      <c r="E263" s="123">
        <f>'All Seasons - All Seasons'!D135</f>
        <v>11</v>
      </c>
      <c r="F263" s="123">
        <f>'All Seasons - All Seasons'!E135</f>
        <v>0.6470588235294118</v>
      </c>
      <c r="G263" s="123">
        <f>'All Seasons - All Seasons'!F135</f>
        <v>11</v>
      </c>
      <c r="H263" s="123">
        <f>'All Seasons - All Seasons'!G135</f>
        <v>0</v>
      </c>
      <c r="I263" s="123">
        <f>'All Seasons - All Seasons'!H135</f>
        <v>0</v>
      </c>
      <c r="J263" s="123">
        <f>'All Seasons - All Seasons'!I135</f>
        <v>0</v>
      </c>
      <c r="K263" s="123">
        <f>'All Seasons - All Seasons'!J135</f>
        <v>3</v>
      </c>
      <c r="L263" s="123">
        <f>'All Seasons - All Seasons'!K135</f>
        <v>3</v>
      </c>
      <c r="M263" s="125">
        <f>(H263*1.33+I263*1.67+J263*2)/E263</f>
        <v>0</v>
      </c>
      <c r="N263" s="123">
        <f>M263+F263</f>
        <v>0.6470588235294118</v>
      </c>
    </row>
    <row r="264" spans="1:14" ht="14.5" customHeight="1" x14ac:dyDescent="0.15">
      <c r="A264" s="130" t="s">
        <v>74</v>
      </c>
      <c r="B264" s="123">
        <v>2016</v>
      </c>
      <c r="C264" s="124" t="s">
        <v>207</v>
      </c>
      <c r="D264" s="123">
        <v>34</v>
      </c>
      <c r="E264" s="123">
        <v>16</v>
      </c>
      <c r="F264" s="125">
        <f>E264/D264</f>
        <v>0.47058823529411764</v>
      </c>
      <c r="G264" s="123">
        <v>14</v>
      </c>
      <c r="H264" s="123">
        <v>2</v>
      </c>
      <c r="I264" s="123">
        <v>0</v>
      </c>
      <c r="J264" s="123">
        <v>0</v>
      </c>
      <c r="K264" s="123">
        <v>7</v>
      </c>
      <c r="L264" s="123">
        <v>8</v>
      </c>
      <c r="M264" s="125">
        <f>(H264*1.33+I264*1.67+J264*2)/E264</f>
        <v>0.16625000000000001</v>
      </c>
      <c r="N264" s="123">
        <f>M264+F264</f>
        <v>0.63683823529411765</v>
      </c>
    </row>
    <row r="265" spans="1:14" ht="14.5" customHeight="1" x14ac:dyDescent="0.15">
      <c r="A265" s="130" t="s">
        <v>74</v>
      </c>
      <c r="B265" s="123">
        <v>2017</v>
      </c>
      <c r="C265" s="124" t="s">
        <v>209</v>
      </c>
      <c r="D265" s="123">
        <f>'2017 - 2017 - Field of Dreamers'!C31</f>
        <v>47</v>
      </c>
      <c r="E265" s="123">
        <f>'2017 - 2017 - Field of Dreamers'!D31</f>
        <v>26</v>
      </c>
      <c r="F265" s="123">
        <f>'2017 - 2017 - Field of Dreamers'!E31</f>
        <v>0.55319148936170215</v>
      </c>
      <c r="G265" s="123">
        <f>'2017 - 2017 - Field of Dreamers'!F31</f>
        <v>25</v>
      </c>
      <c r="H265" s="123">
        <f>'2017 - 2017 - Field of Dreamers'!G31</f>
        <v>1</v>
      </c>
      <c r="I265" s="123">
        <f>'2017 - 2017 - Field of Dreamers'!H31</f>
        <v>0</v>
      </c>
      <c r="J265" s="123">
        <f>'2017 - 2017 - Field of Dreamers'!I31</f>
        <v>0</v>
      </c>
      <c r="K265" s="123">
        <f>'2017 - 2017 - Field of Dreamers'!J31</f>
        <v>18</v>
      </c>
      <c r="L265" s="123">
        <f>'2017 - 2017 - Field of Dreamers'!K31</f>
        <v>15</v>
      </c>
      <c r="M265" s="123">
        <f>'2017 - 2017 - Field of Dreamers'!L31</f>
        <v>5.1269230769230768E-2</v>
      </c>
      <c r="N265" s="123">
        <f>'2017 - 2017 - Field of Dreamers'!M31</f>
        <v>0.60446072013093288</v>
      </c>
    </row>
    <row r="266" spans="1:14" ht="14.5" customHeight="1" x14ac:dyDescent="0.15">
      <c r="A266" s="130" t="s">
        <v>74</v>
      </c>
      <c r="B266" s="123">
        <v>2018</v>
      </c>
      <c r="C266" s="124" t="s">
        <v>209</v>
      </c>
      <c r="D266" s="123">
        <f>'All Seasons - All Seasons'!C141</f>
        <v>38</v>
      </c>
      <c r="E266" s="123">
        <f>'All Seasons - All Seasons'!D141</f>
        <v>19</v>
      </c>
      <c r="F266" s="123">
        <f>'All Seasons - All Seasons'!E141</f>
        <v>0.5</v>
      </c>
      <c r="G266" s="123">
        <f>'All Seasons - All Seasons'!F141</f>
        <v>19</v>
      </c>
      <c r="H266" s="123">
        <f>'All Seasons - All Seasons'!G141</f>
        <v>0</v>
      </c>
      <c r="I266" s="123">
        <f>'All Seasons - All Seasons'!H141</f>
        <v>0</v>
      </c>
      <c r="J266" s="123">
        <f>'All Seasons - All Seasons'!I141</f>
        <v>0</v>
      </c>
      <c r="K266" s="123">
        <f>'All Seasons - All Seasons'!J141</f>
        <v>3</v>
      </c>
      <c r="L266" s="123">
        <f>'All Seasons - All Seasons'!K141</f>
        <v>14</v>
      </c>
      <c r="M266" s="123">
        <f>'All Seasons - All Seasons'!L141</f>
        <v>0</v>
      </c>
      <c r="N266" s="123">
        <f>'All Seasons - All Seasons'!M141</f>
        <v>0.5</v>
      </c>
    </row>
    <row r="267" spans="1:14" ht="14.5" customHeight="1" x14ac:dyDescent="0.15">
      <c r="A267" s="116" t="s">
        <v>202</v>
      </c>
      <c r="B267" s="126"/>
      <c r="C267" s="127"/>
      <c r="D267" s="128">
        <f>SUM(D262:D266)</f>
        <v>159</v>
      </c>
      <c r="E267" s="128">
        <f>SUM(E262:E266)</f>
        <v>88</v>
      </c>
      <c r="F267" s="129">
        <f>E267/D267</f>
        <v>0.55345911949685533</v>
      </c>
      <c r="G267" s="128">
        <f t="shared" ref="G267:L267" si="73">SUM(G262:G266)</f>
        <v>85</v>
      </c>
      <c r="H267" s="128">
        <f t="shared" si="73"/>
        <v>3</v>
      </c>
      <c r="I267" s="128">
        <f t="shared" si="73"/>
        <v>0</v>
      </c>
      <c r="J267" s="128">
        <f t="shared" si="73"/>
        <v>0</v>
      </c>
      <c r="K267" s="128">
        <f t="shared" si="73"/>
        <v>35</v>
      </c>
      <c r="L267" s="128">
        <f t="shared" si="73"/>
        <v>44</v>
      </c>
      <c r="M267" s="129">
        <f>(H267*1.33+I267*1.67+J267*2)/E267</f>
        <v>4.5340909090909091E-2</v>
      </c>
      <c r="N267" s="128">
        <f>M267+F267</f>
        <v>0.59880002858776438</v>
      </c>
    </row>
    <row r="268" spans="1:14" ht="14.5" customHeight="1" x14ac:dyDescent="0.15">
      <c r="A268" s="119"/>
      <c r="B268" s="120"/>
      <c r="C268" s="121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</row>
    <row r="269" spans="1:14" ht="14.5" customHeight="1" x14ac:dyDescent="0.15">
      <c r="A269" s="130" t="s">
        <v>41</v>
      </c>
      <c r="B269" s="123">
        <v>2008</v>
      </c>
      <c r="C269" s="124" t="s">
        <v>203</v>
      </c>
      <c r="D269" s="123">
        <v>14</v>
      </c>
      <c r="E269" s="123">
        <v>4</v>
      </c>
      <c r="F269" s="125">
        <f>E269/D269</f>
        <v>0.2857142857142857</v>
      </c>
      <c r="G269" s="123">
        <v>4</v>
      </c>
      <c r="H269" s="123">
        <v>0</v>
      </c>
      <c r="I269" s="123">
        <v>0</v>
      </c>
      <c r="J269" s="123">
        <v>0</v>
      </c>
      <c r="K269" s="123">
        <v>2</v>
      </c>
      <c r="L269" s="123">
        <v>2</v>
      </c>
      <c r="M269" s="125">
        <f>(H269*1.33+I269*1.67+J269*2)/E269</f>
        <v>0</v>
      </c>
      <c r="N269" s="123">
        <f>M269+F269</f>
        <v>0.2857142857142857</v>
      </c>
    </row>
    <row r="270" spans="1:14" ht="14.5" customHeight="1" x14ac:dyDescent="0.15">
      <c r="A270" s="116" t="s">
        <v>202</v>
      </c>
      <c r="B270" s="126"/>
      <c r="C270" s="127"/>
      <c r="D270" s="128">
        <f>D269</f>
        <v>14</v>
      </c>
      <c r="E270" s="128">
        <f>E269</f>
        <v>4</v>
      </c>
      <c r="F270" s="129">
        <f>E270/D270</f>
        <v>0.2857142857142857</v>
      </c>
      <c r="G270" s="128">
        <f t="shared" ref="G270:L270" si="74">G269</f>
        <v>4</v>
      </c>
      <c r="H270" s="128">
        <f t="shared" si="74"/>
        <v>0</v>
      </c>
      <c r="I270" s="128">
        <f t="shared" si="74"/>
        <v>0</v>
      </c>
      <c r="J270" s="128">
        <f t="shared" si="74"/>
        <v>0</v>
      </c>
      <c r="K270" s="128">
        <f t="shared" si="74"/>
        <v>2</v>
      </c>
      <c r="L270" s="128">
        <f t="shared" si="74"/>
        <v>2</v>
      </c>
      <c r="M270" s="129">
        <f>(H270*1.33+I270*1.67+J270*2)/E270</f>
        <v>0</v>
      </c>
      <c r="N270" s="128">
        <f>M270+F270</f>
        <v>0.2857142857142857</v>
      </c>
    </row>
    <row r="271" spans="1:14" ht="14.5" customHeight="1" x14ac:dyDescent="0.15">
      <c r="A271" s="119"/>
      <c r="B271" s="120"/>
      <c r="C271" s="121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</row>
    <row r="272" spans="1:14" ht="14.5" customHeight="1" x14ac:dyDescent="0.15">
      <c r="A272" s="130" t="s">
        <v>96</v>
      </c>
      <c r="B272" s="123">
        <v>2016</v>
      </c>
      <c r="C272" s="124" t="s">
        <v>207</v>
      </c>
      <c r="D272" s="123">
        <v>5</v>
      </c>
      <c r="E272" s="123">
        <v>0</v>
      </c>
      <c r="F272" s="125">
        <f>E272/D272</f>
        <v>0</v>
      </c>
      <c r="G272" s="131">
        <v>0</v>
      </c>
      <c r="H272" s="123">
        <v>0</v>
      </c>
      <c r="I272" s="123">
        <v>0</v>
      </c>
      <c r="J272" s="123">
        <v>0</v>
      </c>
      <c r="K272" s="123">
        <v>1</v>
      </c>
      <c r="L272" s="123">
        <v>0</v>
      </c>
      <c r="M272" s="120" t="e">
        <f>(H272*1.33+I272*1.67+J272*2)/E272</f>
        <v>#DIV/0!</v>
      </c>
      <c r="N272" s="120" t="e">
        <f>M272+F272</f>
        <v>#DIV/0!</v>
      </c>
    </row>
    <row r="273" spans="1:14" ht="14.5" customHeight="1" x14ac:dyDescent="0.15">
      <c r="A273" s="130" t="s">
        <v>96</v>
      </c>
      <c r="B273" s="123">
        <v>2017</v>
      </c>
      <c r="C273" s="124" t="s">
        <v>206</v>
      </c>
      <c r="D273" s="123">
        <f>'2017 - 2017 - Field of Dreamers'!C21</f>
        <v>43</v>
      </c>
      <c r="E273" s="123">
        <f>'2017 - 2017 - Field of Dreamers'!D21</f>
        <v>30</v>
      </c>
      <c r="F273" s="123">
        <f>'2017 - 2017 - Field of Dreamers'!E21</f>
        <v>0.69767441860465118</v>
      </c>
      <c r="G273" s="123">
        <f>'2017 - 2017 - Field of Dreamers'!F21</f>
        <v>28</v>
      </c>
      <c r="H273" s="123">
        <f>'2017 - 2017 - Field of Dreamers'!G21</f>
        <v>2</v>
      </c>
      <c r="I273" s="123">
        <f>'2017 - 2017 - Field of Dreamers'!H21</f>
        <v>0</v>
      </c>
      <c r="J273" s="123">
        <f>'2017 - 2017 - Field of Dreamers'!I21</f>
        <v>0</v>
      </c>
      <c r="K273" s="123">
        <f>'2017 - 2017 - Field of Dreamers'!J21</f>
        <v>20</v>
      </c>
      <c r="L273" s="123">
        <f>'2017 - 2017 - Field of Dreamers'!K21</f>
        <v>21</v>
      </c>
      <c r="M273" s="123">
        <f>'2017 - 2017 - Field of Dreamers'!L21</f>
        <v>8.8866666666666663E-2</v>
      </c>
      <c r="N273" s="123">
        <f>'2017 - 2017 - Field of Dreamers'!M21</f>
        <v>0.78654108527131783</v>
      </c>
    </row>
    <row r="274" spans="1:14" ht="14.5" customHeight="1" x14ac:dyDescent="0.15">
      <c r="A274" s="130" t="s">
        <v>96</v>
      </c>
      <c r="B274" s="123">
        <v>2018</v>
      </c>
      <c r="C274" s="124" t="s">
        <v>208</v>
      </c>
      <c r="D274" s="123">
        <f>'All Seasons - All Seasons'!C145</f>
        <v>32</v>
      </c>
      <c r="E274" s="123">
        <f>'All Seasons - All Seasons'!D145</f>
        <v>17</v>
      </c>
      <c r="F274" s="123">
        <f>'All Seasons - All Seasons'!E145</f>
        <v>0.53125</v>
      </c>
      <c r="G274" s="123">
        <f>'All Seasons - All Seasons'!F145</f>
        <v>17</v>
      </c>
      <c r="H274" s="123">
        <f>'All Seasons - All Seasons'!G145</f>
        <v>0</v>
      </c>
      <c r="I274" s="123">
        <f>'All Seasons - All Seasons'!H145</f>
        <v>0</v>
      </c>
      <c r="J274" s="123">
        <f>'All Seasons - All Seasons'!I145</f>
        <v>0</v>
      </c>
      <c r="K274" s="123">
        <f>'All Seasons - All Seasons'!J145</f>
        <v>7</v>
      </c>
      <c r="L274" s="123">
        <f>'All Seasons - All Seasons'!K145</f>
        <v>4</v>
      </c>
      <c r="M274" s="123">
        <f>'All Seasons - All Seasons'!L145</f>
        <v>0</v>
      </c>
      <c r="N274" s="123">
        <f>'All Seasons - All Seasons'!M145</f>
        <v>0.53125</v>
      </c>
    </row>
    <row r="275" spans="1:14" ht="14.5" customHeight="1" x14ac:dyDescent="0.15">
      <c r="A275" s="116" t="s">
        <v>202</v>
      </c>
      <c r="B275" s="126"/>
      <c r="C275" s="127"/>
      <c r="D275" s="128">
        <f>SUM(D272:D274)</f>
        <v>80</v>
      </c>
      <c r="E275" s="128">
        <f>SUM(E272:E274)</f>
        <v>47</v>
      </c>
      <c r="F275" s="129">
        <f>E275/D275</f>
        <v>0.58750000000000002</v>
      </c>
      <c r="G275" s="128">
        <f t="shared" ref="G275:L275" si="75">SUM(G272:G274)</f>
        <v>45</v>
      </c>
      <c r="H275" s="128">
        <f t="shared" si="75"/>
        <v>2</v>
      </c>
      <c r="I275" s="128">
        <f t="shared" si="75"/>
        <v>0</v>
      </c>
      <c r="J275" s="128">
        <f t="shared" si="75"/>
        <v>0</v>
      </c>
      <c r="K275" s="128">
        <f t="shared" si="75"/>
        <v>28</v>
      </c>
      <c r="L275" s="128">
        <f t="shared" si="75"/>
        <v>25</v>
      </c>
      <c r="M275" s="128">
        <f>'2017 - 2017 - Field of Dreamers'!L30</f>
        <v>0.3332941176470588</v>
      </c>
      <c r="N275" s="128">
        <f>'2017 - 2017 - Field of Dreamers'!M30</f>
        <v>0.92978534571723426</v>
      </c>
    </row>
    <row r="276" spans="1:14" ht="14.5" customHeight="1" x14ac:dyDescent="0.15">
      <c r="A276" s="119"/>
      <c r="B276" s="120"/>
      <c r="C276" s="121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</row>
    <row r="277" spans="1:14" ht="14.5" customHeight="1" x14ac:dyDescent="0.15">
      <c r="A277" s="130" t="s">
        <v>113</v>
      </c>
      <c r="B277" s="123">
        <v>2017</v>
      </c>
      <c r="C277" s="124" t="s">
        <v>206</v>
      </c>
      <c r="D277" s="123">
        <f>'2017 - 2017 - Field of Dreamers'!C22</f>
        <v>29</v>
      </c>
      <c r="E277" s="123">
        <f>'2017 - 2017 - Field of Dreamers'!D22</f>
        <v>24</v>
      </c>
      <c r="F277" s="123">
        <f>'2017 - 2017 - Field of Dreamers'!E22</f>
        <v>0.82758620689655171</v>
      </c>
      <c r="G277" s="123">
        <f>'2017 - 2017 - Field of Dreamers'!F22</f>
        <v>14</v>
      </c>
      <c r="H277" s="123">
        <f>'2017 - 2017 - Field of Dreamers'!G22</f>
        <v>8</v>
      </c>
      <c r="I277" s="123">
        <f>'2017 - 2017 - Field of Dreamers'!H22</f>
        <v>1</v>
      </c>
      <c r="J277" s="123">
        <f>'2017 - 2017 - Field of Dreamers'!I22</f>
        <v>1</v>
      </c>
      <c r="K277" s="123">
        <f>'2017 - 2017 - Field of Dreamers'!J22</f>
        <v>14</v>
      </c>
      <c r="L277" s="123">
        <f>'2017 - 2017 - Field of Dreamers'!K22</f>
        <v>16</v>
      </c>
      <c r="M277" s="123">
        <f>'2017 - 2017 - Field of Dreamers'!L22</f>
        <v>0.59712500000000002</v>
      </c>
      <c r="N277" s="123">
        <f>'2017 - 2017 - Field of Dreamers'!M22</f>
        <v>1.4247112068965517</v>
      </c>
    </row>
    <row r="278" spans="1:14" ht="14.5" customHeight="1" x14ac:dyDescent="0.15">
      <c r="A278" s="116" t="s">
        <v>202</v>
      </c>
      <c r="B278" s="126"/>
      <c r="C278" s="127"/>
      <c r="D278" s="128">
        <f>D277</f>
        <v>29</v>
      </c>
      <c r="E278" s="128">
        <f>E277</f>
        <v>24</v>
      </c>
      <c r="F278" s="129">
        <f>E278/D278</f>
        <v>0.82758620689655171</v>
      </c>
      <c r="G278" s="128">
        <f t="shared" ref="G278:L278" si="76">G277</f>
        <v>14</v>
      </c>
      <c r="H278" s="128">
        <f t="shared" si="76"/>
        <v>8</v>
      </c>
      <c r="I278" s="128">
        <f t="shared" si="76"/>
        <v>1</v>
      </c>
      <c r="J278" s="128">
        <f t="shared" si="76"/>
        <v>1</v>
      </c>
      <c r="K278" s="128">
        <f t="shared" si="76"/>
        <v>14</v>
      </c>
      <c r="L278" s="128">
        <f t="shared" si="76"/>
        <v>16</v>
      </c>
      <c r="M278" s="129">
        <f>(H278*1.33+I278*1.67+J278*2)/E278</f>
        <v>0.59625000000000006</v>
      </c>
      <c r="N278" s="128">
        <f>M278+F278</f>
        <v>1.4238362068965518</v>
      </c>
    </row>
    <row r="279" spans="1:14" ht="14.5" customHeight="1" x14ac:dyDescent="0.15">
      <c r="A279" s="119"/>
      <c r="B279" s="120"/>
      <c r="C279" s="121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</row>
    <row r="280" spans="1:14" ht="14.5" customHeight="1" x14ac:dyDescent="0.15">
      <c r="A280" s="130" t="s">
        <v>128</v>
      </c>
      <c r="B280" s="123">
        <v>2017</v>
      </c>
      <c r="C280" s="124" t="s">
        <v>205</v>
      </c>
      <c r="D280" s="123">
        <f>'2017 Field of Dreamers - 2017 -'!C41</f>
        <v>35</v>
      </c>
      <c r="E280" s="123">
        <f>'2017 Field of Dreamers - 2017 -'!D41</f>
        <v>18</v>
      </c>
      <c r="F280" s="123">
        <f>'2017 Field of Dreamers - 2017 -'!E41</f>
        <v>0.51428571428571423</v>
      </c>
      <c r="G280" s="123">
        <f>'2017 Field of Dreamers - 2017 -'!F41</f>
        <v>18</v>
      </c>
      <c r="H280" s="123">
        <f>'2017 Field of Dreamers - 2017 -'!G41</f>
        <v>0</v>
      </c>
      <c r="I280" s="123">
        <f>'2017 Field of Dreamers - 2017 -'!H41</f>
        <v>0</v>
      </c>
      <c r="J280" s="123">
        <f>'2017 Field of Dreamers - 2017 -'!I41</f>
        <v>0</v>
      </c>
      <c r="K280" s="123">
        <f>'2017 Field of Dreamers - 2017 -'!J41</f>
        <v>6</v>
      </c>
      <c r="L280" s="123">
        <f>'2017 Field of Dreamers - 2017 -'!K41</f>
        <v>9</v>
      </c>
      <c r="M280" s="123">
        <f>'2017 Field of Dreamers - 2017 -'!L41</f>
        <v>0</v>
      </c>
      <c r="N280" s="123">
        <f>'2017 Field of Dreamers - 2017 -'!M41</f>
        <v>0.51428571428571423</v>
      </c>
    </row>
    <row r="281" spans="1:14" ht="14.5" customHeight="1" x14ac:dyDescent="0.15">
      <c r="A281" s="116" t="s">
        <v>202</v>
      </c>
      <c r="B281" s="126"/>
      <c r="C281" s="127"/>
      <c r="D281" s="128">
        <f>D280</f>
        <v>35</v>
      </c>
      <c r="E281" s="128">
        <f>E280</f>
        <v>18</v>
      </c>
      <c r="F281" s="129">
        <f>E281/D281</f>
        <v>0.51428571428571423</v>
      </c>
      <c r="G281" s="128">
        <f t="shared" ref="G281:L281" si="77">G280</f>
        <v>18</v>
      </c>
      <c r="H281" s="128">
        <f t="shared" si="77"/>
        <v>0</v>
      </c>
      <c r="I281" s="128">
        <f t="shared" si="77"/>
        <v>0</v>
      </c>
      <c r="J281" s="128">
        <f t="shared" si="77"/>
        <v>0</v>
      </c>
      <c r="K281" s="128">
        <f t="shared" si="77"/>
        <v>6</v>
      </c>
      <c r="L281" s="128">
        <f t="shared" si="77"/>
        <v>9</v>
      </c>
      <c r="M281" s="129">
        <f>(H281*1.33+I281*1.67+J281*2)/E281</f>
        <v>0</v>
      </c>
      <c r="N281" s="128">
        <f>M281+F281</f>
        <v>0.51428571428571423</v>
      </c>
    </row>
    <row r="282" spans="1:14" ht="14.5" customHeight="1" x14ac:dyDescent="0.15">
      <c r="A282" s="119"/>
      <c r="B282" s="120"/>
      <c r="C282" s="121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</row>
    <row r="283" spans="1:14" ht="14.5" customHeight="1" x14ac:dyDescent="0.15">
      <c r="A283" s="130" t="s">
        <v>51</v>
      </c>
      <c r="B283" s="123">
        <v>2011</v>
      </c>
      <c r="C283" s="124" t="s">
        <v>201</v>
      </c>
      <c r="D283" s="123">
        <v>39</v>
      </c>
      <c r="E283" s="123">
        <v>19</v>
      </c>
      <c r="F283" s="125">
        <f>E283/D283</f>
        <v>0.48717948717948717</v>
      </c>
      <c r="G283" s="131">
        <v>15</v>
      </c>
      <c r="H283" s="123">
        <v>4</v>
      </c>
      <c r="I283" s="123">
        <v>0</v>
      </c>
      <c r="J283" s="123">
        <v>0</v>
      </c>
      <c r="K283" s="123">
        <v>9</v>
      </c>
      <c r="L283" s="123">
        <v>11</v>
      </c>
      <c r="M283" s="125">
        <f>(H283*1.33+I283*1.67+J283*2)/E283</f>
        <v>0.28000000000000003</v>
      </c>
      <c r="N283" s="123">
        <f>M283+F283</f>
        <v>0.76717948717948725</v>
      </c>
    </row>
    <row r="284" spans="1:14" ht="14.5" customHeight="1" x14ac:dyDescent="0.15">
      <c r="A284" s="116" t="s">
        <v>202</v>
      </c>
      <c r="B284" s="126"/>
      <c r="C284" s="127"/>
      <c r="D284" s="128">
        <f>D283</f>
        <v>39</v>
      </c>
      <c r="E284" s="128">
        <f>E283</f>
        <v>19</v>
      </c>
      <c r="F284" s="129">
        <f>E284/D284</f>
        <v>0.48717948717948717</v>
      </c>
      <c r="G284" s="128">
        <f t="shared" ref="G284:L284" si="78">G283</f>
        <v>15</v>
      </c>
      <c r="H284" s="128">
        <f t="shared" si="78"/>
        <v>4</v>
      </c>
      <c r="I284" s="128">
        <f t="shared" si="78"/>
        <v>0</v>
      </c>
      <c r="J284" s="128">
        <f t="shared" si="78"/>
        <v>0</v>
      </c>
      <c r="K284" s="128">
        <f t="shared" si="78"/>
        <v>9</v>
      </c>
      <c r="L284" s="128">
        <f t="shared" si="78"/>
        <v>11</v>
      </c>
      <c r="M284" s="129">
        <f>(H284*1.33+I284*1.67+J284*2)/E284</f>
        <v>0.28000000000000003</v>
      </c>
      <c r="N284" s="128">
        <f>M284+F284</f>
        <v>0.76717948717948725</v>
      </c>
    </row>
    <row r="285" spans="1:14" ht="14.5" customHeight="1" x14ac:dyDescent="0.15">
      <c r="A285" s="119"/>
      <c r="B285" s="120"/>
      <c r="C285" s="121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</row>
    <row r="286" spans="1:14" ht="14.5" customHeight="1" x14ac:dyDescent="0.15">
      <c r="A286" s="130" t="s">
        <v>75</v>
      </c>
      <c r="B286" s="123">
        <v>2013</v>
      </c>
      <c r="C286" s="124" t="s">
        <v>207</v>
      </c>
      <c r="D286" s="123">
        <v>28</v>
      </c>
      <c r="E286" s="123">
        <v>15</v>
      </c>
      <c r="F286" s="125">
        <f>E286/D286</f>
        <v>0.5357142857142857</v>
      </c>
      <c r="G286" s="131">
        <v>15</v>
      </c>
      <c r="H286" s="123">
        <v>0</v>
      </c>
      <c r="I286" s="123">
        <v>0</v>
      </c>
      <c r="J286" s="123">
        <v>0</v>
      </c>
      <c r="K286" s="123">
        <v>7</v>
      </c>
      <c r="L286" s="123">
        <v>11</v>
      </c>
      <c r="M286" s="125">
        <f>(H286*1.33+I286*1.67+J286*2)/E286</f>
        <v>0</v>
      </c>
      <c r="N286" s="123">
        <f>M286+F286</f>
        <v>0.5357142857142857</v>
      </c>
    </row>
    <row r="287" spans="1:14" ht="14.5" customHeight="1" x14ac:dyDescent="0.15">
      <c r="A287" s="130" t="s">
        <v>75</v>
      </c>
      <c r="B287" s="123">
        <v>2014</v>
      </c>
      <c r="C287" s="124" t="s">
        <v>207</v>
      </c>
      <c r="D287" s="123">
        <v>40</v>
      </c>
      <c r="E287" s="123">
        <v>22</v>
      </c>
      <c r="F287" s="125">
        <f>E287/D287</f>
        <v>0.55000000000000004</v>
      </c>
      <c r="G287" s="131">
        <v>19</v>
      </c>
      <c r="H287" s="123">
        <v>2</v>
      </c>
      <c r="I287" s="123">
        <v>1</v>
      </c>
      <c r="J287" s="123">
        <v>0</v>
      </c>
      <c r="K287" s="123">
        <v>5</v>
      </c>
      <c r="L287" s="123">
        <v>7</v>
      </c>
      <c r="M287" s="125">
        <f>(H287*1.33+I287*1.67+J287*2)/E287</f>
        <v>0.19681818181818181</v>
      </c>
      <c r="N287" s="123">
        <f>M287+F287</f>
        <v>0.74681818181818183</v>
      </c>
    </row>
    <row r="288" spans="1:14" ht="14.5" customHeight="1" x14ac:dyDescent="0.15">
      <c r="A288" s="130" t="s">
        <v>75</v>
      </c>
      <c r="B288" s="123">
        <v>2015</v>
      </c>
      <c r="C288" s="124" t="s">
        <v>207</v>
      </c>
      <c r="D288" s="123">
        <v>55</v>
      </c>
      <c r="E288" s="123">
        <v>32</v>
      </c>
      <c r="F288" s="125">
        <f>E288/D288</f>
        <v>0.58181818181818179</v>
      </c>
      <c r="G288" s="131">
        <v>22</v>
      </c>
      <c r="H288" s="123">
        <v>8</v>
      </c>
      <c r="I288" s="123">
        <v>2</v>
      </c>
      <c r="J288" s="123">
        <v>0</v>
      </c>
      <c r="K288" s="123">
        <v>15</v>
      </c>
      <c r="L288" s="123">
        <v>20</v>
      </c>
      <c r="M288" s="125">
        <f>(H288*1.33+I288*1.67+J288*2)/E288</f>
        <v>0.43687500000000001</v>
      </c>
      <c r="N288" s="123">
        <f>M288+F288</f>
        <v>1.0186931818181817</v>
      </c>
    </row>
    <row r="289" spans="1:14" ht="14.5" customHeight="1" x14ac:dyDescent="0.15">
      <c r="A289" s="130" t="s">
        <v>75</v>
      </c>
      <c r="B289" s="123">
        <v>2016</v>
      </c>
      <c r="C289" s="124" t="s">
        <v>207</v>
      </c>
      <c r="D289" s="123">
        <v>38</v>
      </c>
      <c r="E289" s="123">
        <v>19</v>
      </c>
      <c r="F289" s="125">
        <f>E289/D289</f>
        <v>0.5</v>
      </c>
      <c r="G289" s="131">
        <v>16</v>
      </c>
      <c r="H289" s="123">
        <v>2</v>
      </c>
      <c r="I289" s="123">
        <v>0</v>
      </c>
      <c r="J289" s="123">
        <v>1</v>
      </c>
      <c r="K289" s="123">
        <v>13</v>
      </c>
      <c r="L289" s="123">
        <v>11</v>
      </c>
      <c r="M289" s="125">
        <f>(H289*1.33+I289*1.67+J289*2)/E289</f>
        <v>0.24526315789473685</v>
      </c>
      <c r="N289" s="123">
        <f>M289+F289</f>
        <v>0.74526315789473685</v>
      </c>
    </row>
    <row r="290" spans="1:14" ht="14.5" customHeight="1" x14ac:dyDescent="0.15">
      <c r="A290" s="130" t="s">
        <v>75</v>
      </c>
      <c r="B290" s="123">
        <v>2017</v>
      </c>
      <c r="C290" s="124" t="s">
        <v>205</v>
      </c>
      <c r="D290" s="123">
        <f>'2017 Field of Dreamers - 2017 -'!C36</f>
        <v>57</v>
      </c>
      <c r="E290" s="123">
        <f>'2017 Field of Dreamers - 2017 -'!D36</f>
        <v>34</v>
      </c>
      <c r="F290" s="123">
        <f>'2017 Field of Dreamers - 2017 -'!E36</f>
        <v>0.59649122807017541</v>
      </c>
      <c r="G290" s="123">
        <f>'2017 Field of Dreamers - 2017 -'!F36</f>
        <v>26</v>
      </c>
      <c r="H290" s="123">
        <f>'2017 Field of Dreamers - 2017 -'!G36</f>
        <v>6</v>
      </c>
      <c r="I290" s="123">
        <f>'2017 Field of Dreamers - 2017 -'!H36</f>
        <v>2</v>
      </c>
      <c r="J290" s="123">
        <f>'2017 Field of Dreamers - 2017 -'!I36</f>
        <v>0</v>
      </c>
      <c r="K290" s="123">
        <f>'2017 Field of Dreamers - 2017 -'!J36</f>
        <v>11</v>
      </c>
      <c r="L290" s="123">
        <f>'2017 Field of Dreamers - 2017 -'!K36</f>
        <v>23</v>
      </c>
      <c r="M290" s="123">
        <f>'2017 Field of Dreamers - 2017 -'!L36</f>
        <v>0.3332941176470588</v>
      </c>
      <c r="N290" s="123">
        <f>'2017 Field of Dreamers - 2017 -'!M36</f>
        <v>0.92978534571723426</v>
      </c>
    </row>
    <row r="291" spans="1:14" ht="14.5" customHeight="1" x14ac:dyDescent="0.15">
      <c r="A291" s="130" t="s">
        <v>75</v>
      </c>
      <c r="B291" s="123">
        <v>2018</v>
      </c>
      <c r="C291" s="124" t="s">
        <v>205</v>
      </c>
      <c r="D291" s="123">
        <f>'All Seasons - All Seasons'!C154</f>
        <v>39</v>
      </c>
      <c r="E291" s="123">
        <f>'All Seasons - All Seasons'!D154</f>
        <v>28</v>
      </c>
      <c r="F291" s="123">
        <f>'All Seasons - All Seasons'!E154</f>
        <v>0.71794871794871795</v>
      </c>
      <c r="G291" s="123">
        <f>'All Seasons - All Seasons'!F154</f>
        <v>24</v>
      </c>
      <c r="H291" s="123">
        <f>'All Seasons - All Seasons'!G154</f>
        <v>1</v>
      </c>
      <c r="I291" s="123">
        <f>'All Seasons - All Seasons'!H154</f>
        <v>1</v>
      </c>
      <c r="J291" s="123">
        <f>'All Seasons - All Seasons'!I154</f>
        <v>2</v>
      </c>
      <c r="K291" s="123">
        <f>'All Seasons - All Seasons'!J154</f>
        <v>13</v>
      </c>
      <c r="L291" s="123">
        <f>'All Seasons - All Seasons'!K154</f>
        <v>16</v>
      </c>
      <c r="M291" s="123">
        <f>'All Seasons - All Seasons'!L154</f>
        <v>0.25</v>
      </c>
      <c r="N291" s="123">
        <f>'All Seasons - All Seasons'!M154</f>
        <v>0.96794871794871795</v>
      </c>
    </row>
    <row r="292" spans="1:14" ht="14.5" customHeight="1" x14ac:dyDescent="0.15">
      <c r="A292" s="116" t="s">
        <v>202</v>
      </c>
      <c r="B292" s="126"/>
      <c r="C292" s="127"/>
      <c r="D292" s="128">
        <f>SUM(D286:D291)</f>
        <v>257</v>
      </c>
      <c r="E292" s="128">
        <f>SUM(E286:E291)</f>
        <v>150</v>
      </c>
      <c r="F292" s="129">
        <f>E292/D292</f>
        <v>0.58365758754863817</v>
      </c>
      <c r="G292" s="128">
        <f t="shared" ref="G292:L292" si="79">SUM(G286:G291)</f>
        <v>122</v>
      </c>
      <c r="H292" s="128">
        <f t="shared" si="79"/>
        <v>19</v>
      </c>
      <c r="I292" s="128">
        <f t="shared" si="79"/>
        <v>6</v>
      </c>
      <c r="J292" s="128">
        <f t="shared" si="79"/>
        <v>3</v>
      </c>
      <c r="K292" s="128">
        <f t="shared" si="79"/>
        <v>64</v>
      </c>
      <c r="L292" s="128">
        <f t="shared" si="79"/>
        <v>88</v>
      </c>
      <c r="M292" s="129">
        <f>(H292*1.33+I292*1.67+J292*2)/E292</f>
        <v>0.27526666666666672</v>
      </c>
      <c r="N292" s="128">
        <f>M292+F292</f>
        <v>0.85892425421530483</v>
      </c>
    </row>
    <row r="293" spans="1:14" ht="14.5" customHeight="1" x14ac:dyDescent="0.15">
      <c r="A293" s="119"/>
      <c r="B293" s="120"/>
      <c r="C293" s="121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</row>
    <row r="294" spans="1:14" ht="14.5" customHeight="1" x14ac:dyDescent="0.15">
      <c r="A294" s="130" t="s">
        <v>42</v>
      </c>
      <c r="B294" s="123">
        <v>2008</v>
      </c>
      <c r="C294" s="124" t="s">
        <v>203</v>
      </c>
      <c r="D294" s="123">
        <v>5</v>
      </c>
      <c r="E294" s="123">
        <v>0</v>
      </c>
      <c r="F294" s="125">
        <f>E294/D294</f>
        <v>0</v>
      </c>
      <c r="G294" s="123">
        <v>0</v>
      </c>
      <c r="H294" s="123">
        <v>0</v>
      </c>
      <c r="I294" s="123">
        <v>0</v>
      </c>
      <c r="J294" s="123">
        <v>0</v>
      </c>
      <c r="K294" s="123">
        <v>1</v>
      </c>
      <c r="L294" s="123">
        <v>0</v>
      </c>
      <c r="M294" s="120" t="e">
        <f>(H294*1.33+I294*1.67+J294*2)/E294</f>
        <v>#DIV/0!</v>
      </c>
      <c r="N294" s="120" t="e">
        <f>M294+F294</f>
        <v>#DIV/0!</v>
      </c>
    </row>
    <row r="295" spans="1:14" ht="14.5" customHeight="1" x14ac:dyDescent="0.15">
      <c r="A295" s="116" t="s">
        <v>202</v>
      </c>
      <c r="B295" s="126"/>
      <c r="C295" s="127"/>
      <c r="D295" s="128">
        <f>D294</f>
        <v>5</v>
      </c>
      <c r="E295" s="128">
        <f>E294</f>
        <v>0</v>
      </c>
      <c r="F295" s="129">
        <f>E295/D295</f>
        <v>0</v>
      </c>
      <c r="G295" s="128">
        <f t="shared" ref="G295:L295" si="80">G294</f>
        <v>0</v>
      </c>
      <c r="H295" s="128">
        <f t="shared" si="80"/>
        <v>0</v>
      </c>
      <c r="I295" s="128">
        <f t="shared" si="80"/>
        <v>0</v>
      </c>
      <c r="J295" s="128">
        <f t="shared" si="80"/>
        <v>0</v>
      </c>
      <c r="K295" s="128">
        <f t="shared" si="80"/>
        <v>1</v>
      </c>
      <c r="L295" s="128">
        <f t="shared" si="80"/>
        <v>0</v>
      </c>
      <c r="M295" s="126" t="e">
        <f>(H295*1.33+I295*1.67+J295*2)/E295</f>
        <v>#DIV/0!</v>
      </c>
      <c r="N295" s="126" t="e">
        <f>M295+F295</f>
        <v>#DIV/0!</v>
      </c>
    </row>
    <row r="296" spans="1:14" ht="14.5" customHeight="1" x14ac:dyDescent="0.15">
      <c r="A296" s="119"/>
      <c r="B296" s="120"/>
      <c r="C296" s="121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</row>
    <row r="297" spans="1:14" ht="14.5" customHeight="1" x14ac:dyDescent="0.15">
      <c r="A297" s="122" t="s">
        <v>35</v>
      </c>
      <c r="B297" s="123">
        <v>2007</v>
      </c>
      <c r="C297" s="139" t="s">
        <v>201</v>
      </c>
      <c r="D297" s="140">
        <v>3</v>
      </c>
      <c r="E297" s="140">
        <v>1</v>
      </c>
      <c r="F297" s="125">
        <f>E297/D297</f>
        <v>0.33333333333333331</v>
      </c>
      <c r="G297" s="140">
        <v>1</v>
      </c>
      <c r="H297" s="140">
        <v>0</v>
      </c>
      <c r="I297" s="140">
        <v>0</v>
      </c>
      <c r="J297" s="140">
        <v>0</v>
      </c>
      <c r="K297" s="140">
        <v>0</v>
      </c>
      <c r="L297" s="140">
        <v>0</v>
      </c>
      <c r="M297" s="125">
        <f>(H297*1.33+I297*1.67+J297*2)/E297</f>
        <v>0</v>
      </c>
      <c r="N297" s="123">
        <f>M297+F297</f>
        <v>0.33333333333333331</v>
      </c>
    </row>
    <row r="298" spans="1:14" ht="14.5" customHeight="1" x14ac:dyDescent="0.15">
      <c r="A298" s="116" t="s">
        <v>202</v>
      </c>
      <c r="B298" s="126"/>
      <c r="C298" s="127"/>
      <c r="D298" s="128">
        <f>D297</f>
        <v>3</v>
      </c>
      <c r="E298" s="128">
        <f>E297</f>
        <v>1</v>
      </c>
      <c r="F298" s="129">
        <f>E298/D298</f>
        <v>0.33333333333333331</v>
      </c>
      <c r="G298" s="128">
        <f t="shared" ref="G298:L298" si="81">G297</f>
        <v>1</v>
      </c>
      <c r="H298" s="128">
        <f t="shared" si="81"/>
        <v>0</v>
      </c>
      <c r="I298" s="128">
        <f t="shared" si="81"/>
        <v>0</v>
      </c>
      <c r="J298" s="128">
        <f t="shared" si="81"/>
        <v>0</v>
      </c>
      <c r="K298" s="128">
        <f t="shared" si="81"/>
        <v>0</v>
      </c>
      <c r="L298" s="128">
        <f t="shared" si="81"/>
        <v>0</v>
      </c>
      <c r="M298" s="129">
        <f>(H298*1.33+I298*1.67+J298*2)/E298</f>
        <v>0</v>
      </c>
      <c r="N298" s="128">
        <f>M298+F298</f>
        <v>0.33333333333333331</v>
      </c>
    </row>
    <row r="299" spans="1:14" ht="14.5" customHeight="1" x14ac:dyDescent="0.15">
      <c r="A299" s="119"/>
      <c r="B299" s="120"/>
      <c r="C299" s="121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</row>
    <row r="300" spans="1:14" ht="14.5" customHeight="1" x14ac:dyDescent="0.15">
      <c r="A300" s="130" t="s">
        <v>149</v>
      </c>
      <c r="B300" s="123">
        <v>2017</v>
      </c>
      <c r="C300" s="124" t="s">
        <v>205</v>
      </c>
      <c r="D300" s="123">
        <f>'2017 Field of Dreamers - 2017 -'!C73</f>
        <v>5</v>
      </c>
      <c r="E300" s="123">
        <f>'2017 Field of Dreamers - 2017 -'!D73</f>
        <v>4</v>
      </c>
      <c r="F300" s="123">
        <f>'2017 Field of Dreamers - 2017 -'!E73</f>
        <v>0.8</v>
      </c>
      <c r="G300" s="123">
        <f>'2017 Field of Dreamers - 2017 -'!F73</f>
        <v>4</v>
      </c>
      <c r="H300" s="123">
        <f>'2017 Field of Dreamers - 2017 -'!G73</f>
        <v>0</v>
      </c>
      <c r="I300" s="123">
        <f>'2017 Field of Dreamers - 2017 -'!H73</f>
        <v>0</v>
      </c>
      <c r="J300" s="123">
        <f>'2017 Field of Dreamers - 2017 -'!I73</f>
        <v>0</v>
      </c>
      <c r="K300" s="123">
        <f>'2017 Field of Dreamers - 2017 -'!J73</f>
        <v>4</v>
      </c>
      <c r="L300" s="123">
        <f>'2017 Field of Dreamers - 2017 -'!K73</f>
        <v>1</v>
      </c>
      <c r="M300" s="123">
        <f>'2017 Field of Dreamers - 2017 -'!L73</f>
        <v>0</v>
      </c>
      <c r="N300" s="123">
        <f>'2017 Field of Dreamers - 2017 -'!M73</f>
        <v>0.8</v>
      </c>
    </row>
    <row r="301" spans="1:14" ht="14.5" customHeight="1" x14ac:dyDescent="0.15">
      <c r="A301" s="116" t="s">
        <v>202</v>
      </c>
      <c r="B301" s="126"/>
      <c r="C301" s="127"/>
      <c r="D301" s="128">
        <f>D300</f>
        <v>5</v>
      </c>
      <c r="E301" s="128">
        <f>E300</f>
        <v>4</v>
      </c>
      <c r="F301" s="129">
        <f>E301/D301</f>
        <v>0.8</v>
      </c>
      <c r="G301" s="128">
        <f t="shared" ref="G301:L301" si="82">G300</f>
        <v>4</v>
      </c>
      <c r="H301" s="128">
        <f t="shared" si="82"/>
        <v>0</v>
      </c>
      <c r="I301" s="128">
        <f t="shared" si="82"/>
        <v>0</v>
      </c>
      <c r="J301" s="128">
        <f t="shared" si="82"/>
        <v>0</v>
      </c>
      <c r="K301" s="128">
        <f t="shared" si="82"/>
        <v>4</v>
      </c>
      <c r="L301" s="128">
        <f t="shared" si="82"/>
        <v>1</v>
      </c>
      <c r="M301" s="129">
        <f>(H301*1.33+I301*1.67+J301*2)/E301</f>
        <v>0</v>
      </c>
      <c r="N301" s="128">
        <f>M301+F301</f>
        <v>0.8</v>
      </c>
    </row>
    <row r="302" spans="1:14" ht="14.5" customHeight="1" x14ac:dyDescent="0.15">
      <c r="A302" s="119"/>
      <c r="B302" s="120"/>
      <c r="C302" s="121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</row>
    <row r="303" spans="1:14" ht="14.5" customHeight="1" x14ac:dyDescent="0.15">
      <c r="A303" s="130" t="s">
        <v>135</v>
      </c>
      <c r="B303" s="123">
        <v>2017</v>
      </c>
      <c r="C303" s="124" t="s">
        <v>215</v>
      </c>
      <c r="D303" s="123">
        <f>'2017 - 2017 - Field of Dreamers'!C59</f>
        <v>4</v>
      </c>
      <c r="E303" s="123">
        <f>'2017 - 2017 - Field of Dreamers'!D59</f>
        <v>2</v>
      </c>
      <c r="F303" s="123">
        <f>'2017 - 2017 - Field of Dreamers'!E59</f>
        <v>0.5</v>
      </c>
      <c r="G303" s="123">
        <f>'2017 - 2017 - Field of Dreamers'!F59</f>
        <v>2</v>
      </c>
      <c r="H303" s="123">
        <f>'2017 - 2017 - Field of Dreamers'!G59</f>
        <v>0</v>
      </c>
      <c r="I303" s="123">
        <f>'2017 - 2017 - Field of Dreamers'!H59</f>
        <v>0</v>
      </c>
      <c r="J303" s="123">
        <f>'2017 - 2017 - Field of Dreamers'!I59</f>
        <v>0</v>
      </c>
      <c r="K303" s="123">
        <f>'2017 - 2017 - Field of Dreamers'!J59</f>
        <v>1</v>
      </c>
      <c r="L303" s="123">
        <f>'2017 - 2017 - Field of Dreamers'!K59</f>
        <v>1</v>
      </c>
      <c r="M303" s="123">
        <f>'2017 - 2017 - Field of Dreamers'!L59</f>
        <v>0</v>
      </c>
      <c r="N303" s="123">
        <f>'2017 - 2017 - Field of Dreamers'!M59</f>
        <v>0.5</v>
      </c>
    </row>
    <row r="304" spans="1:14" ht="14.5" customHeight="1" x14ac:dyDescent="0.15">
      <c r="A304" s="116" t="s">
        <v>202</v>
      </c>
      <c r="B304" s="126"/>
      <c r="C304" s="127"/>
      <c r="D304" s="128">
        <f>D303</f>
        <v>4</v>
      </c>
      <c r="E304" s="128">
        <f>E303</f>
        <v>2</v>
      </c>
      <c r="F304" s="129">
        <f>E304/D304</f>
        <v>0.5</v>
      </c>
      <c r="G304" s="128">
        <f t="shared" ref="G304:L304" si="83">G303</f>
        <v>2</v>
      </c>
      <c r="H304" s="128">
        <f t="shared" si="83"/>
        <v>0</v>
      </c>
      <c r="I304" s="128">
        <f t="shared" si="83"/>
        <v>0</v>
      </c>
      <c r="J304" s="128">
        <f t="shared" si="83"/>
        <v>0</v>
      </c>
      <c r="K304" s="128">
        <f t="shared" si="83"/>
        <v>1</v>
      </c>
      <c r="L304" s="128">
        <f t="shared" si="83"/>
        <v>1</v>
      </c>
      <c r="M304" s="129">
        <f>(H304*1.33+I304*1.67+J304*2)/E304</f>
        <v>0</v>
      </c>
      <c r="N304" s="128">
        <f>M304+F304</f>
        <v>0.5</v>
      </c>
    </row>
    <row r="305" spans="1:14" ht="14.5" customHeight="1" x14ac:dyDescent="0.15">
      <c r="A305" s="141"/>
      <c r="B305" s="120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</row>
    <row r="306" spans="1:14" ht="14.5" customHeight="1" x14ac:dyDescent="0.15">
      <c r="A306" s="122" t="s">
        <v>109</v>
      </c>
      <c r="B306" s="123">
        <v>2017</v>
      </c>
      <c r="C306" s="139" t="s">
        <v>208</v>
      </c>
      <c r="D306" s="140">
        <f>'2017 - 2017 - Field of Dreamers'!C13</f>
        <v>64</v>
      </c>
      <c r="E306" s="140">
        <f>'2017 - 2017 - Field of Dreamers'!D13</f>
        <v>44</v>
      </c>
      <c r="F306" s="140">
        <f>'2017 - 2017 - Field of Dreamers'!E13</f>
        <v>0.6875</v>
      </c>
      <c r="G306" s="140">
        <f>'2017 - 2017 - Field of Dreamers'!F13</f>
        <v>33</v>
      </c>
      <c r="H306" s="140">
        <f>'2017 - 2017 - Field of Dreamers'!G13</f>
        <v>10</v>
      </c>
      <c r="I306" s="140">
        <f>'2017 - 2017 - Field of Dreamers'!H13</f>
        <v>0</v>
      </c>
      <c r="J306" s="140">
        <f>'2017 - 2017 - Field of Dreamers'!I13</f>
        <v>1</v>
      </c>
      <c r="K306" s="140">
        <f>'2017 - 2017 - Field of Dreamers'!J13</f>
        <v>33</v>
      </c>
      <c r="L306" s="140">
        <f>'2017 - 2017 - Field of Dreamers'!K13</f>
        <v>26</v>
      </c>
      <c r="M306" s="140">
        <f>'2017 - 2017 - Field of Dreamers'!L13</f>
        <v>0.34840909090909089</v>
      </c>
      <c r="N306" s="140">
        <f>'2017 - 2017 - Field of Dreamers'!M13</f>
        <v>1.0359090909090909</v>
      </c>
    </row>
    <row r="307" spans="1:14" ht="14.5" customHeight="1" x14ac:dyDescent="0.15">
      <c r="A307" s="116" t="s">
        <v>202</v>
      </c>
      <c r="B307" s="126"/>
      <c r="C307" s="127"/>
      <c r="D307" s="128">
        <f>D306</f>
        <v>64</v>
      </c>
      <c r="E307" s="128">
        <f>E306</f>
        <v>44</v>
      </c>
      <c r="F307" s="129">
        <f>E307/D307</f>
        <v>0.6875</v>
      </c>
      <c r="G307" s="128">
        <f t="shared" ref="G307:L307" si="84">G306</f>
        <v>33</v>
      </c>
      <c r="H307" s="128">
        <f t="shared" si="84"/>
        <v>10</v>
      </c>
      <c r="I307" s="128">
        <f t="shared" si="84"/>
        <v>0</v>
      </c>
      <c r="J307" s="128">
        <f t="shared" si="84"/>
        <v>1</v>
      </c>
      <c r="K307" s="128">
        <f t="shared" si="84"/>
        <v>33</v>
      </c>
      <c r="L307" s="128">
        <f t="shared" si="84"/>
        <v>26</v>
      </c>
      <c r="M307" s="129">
        <f>(H307*1.33+I307*1.67+J307*2)/E307</f>
        <v>0.34772727272727272</v>
      </c>
      <c r="N307" s="128">
        <f>M307+F307</f>
        <v>1.0352272727272727</v>
      </c>
    </row>
    <row r="308" spans="1:14" ht="14.5" customHeight="1" x14ac:dyDescent="0.15">
      <c r="A308" s="119"/>
      <c r="B308" s="120"/>
      <c r="C308" s="121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</row>
    <row r="309" spans="1:14" ht="14.5" customHeight="1" x14ac:dyDescent="0.15">
      <c r="A309" s="122" t="s">
        <v>142</v>
      </c>
      <c r="B309" s="123">
        <v>2017</v>
      </c>
      <c r="C309" s="139" t="s">
        <v>205</v>
      </c>
      <c r="D309" s="140">
        <f>'2017 Field of Dreamers - 2017 -'!C43</f>
        <v>12</v>
      </c>
      <c r="E309" s="140">
        <f>'2017 Field of Dreamers - 2017 -'!D43</f>
        <v>8</v>
      </c>
      <c r="F309" s="140">
        <f>'2017 Field of Dreamers - 2017 -'!E43</f>
        <v>0.66666666666666663</v>
      </c>
      <c r="G309" s="140">
        <f>'2017 Field of Dreamers - 2017 -'!F43</f>
        <v>8</v>
      </c>
      <c r="H309" s="140">
        <f>'2017 Field of Dreamers - 2017 -'!G43</f>
        <v>0</v>
      </c>
      <c r="I309" s="140">
        <f>'2017 Field of Dreamers - 2017 -'!H43</f>
        <v>0</v>
      </c>
      <c r="J309" s="140">
        <f>'2017 Field of Dreamers - 2017 -'!I43</f>
        <v>0</v>
      </c>
      <c r="K309" s="140">
        <f>'2017 Field of Dreamers - 2017 -'!J43</f>
        <v>3</v>
      </c>
      <c r="L309" s="140">
        <f>'2017 Field of Dreamers - 2017 -'!K43</f>
        <v>1</v>
      </c>
      <c r="M309" s="140">
        <f>'2017 Field of Dreamers - 2017 -'!L43</f>
        <v>0</v>
      </c>
      <c r="N309" s="140">
        <f>'2017 Field of Dreamers - 2017 -'!M43</f>
        <v>0.66666666666666663</v>
      </c>
    </row>
    <row r="310" spans="1:14" ht="14.5" customHeight="1" x14ac:dyDescent="0.15">
      <c r="A310" s="122" t="s">
        <v>142</v>
      </c>
      <c r="B310" s="123">
        <v>2018</v>
      </c>
      <c r="C310" s="139" t="s">
        <v>206</v>
      </c>
      <c r="D310" s="140">
        <f>'All Seasons - All Seasons'!C160</f>
        <v>22</v>
      </c>
      <c r="E310" s="140">
        <f>'All Seasons - All Seasons'!D160</f>
        <v>13</v>
      </c>
      <c r="F310" s="140">
        <f>'All Seasons - All Seasons'!E160</f>
        <v>0.59090909090909094</v>
      </c>
      <c r="G310" s="140">
        <f>'All Seasons - All Seasons'!F160</f>
        <v>12</v>
      </c>
      <c r="H310" s="140">
        <f>'All Seasons - All Seasons'!G160</f>
        <v>1</v>
      </c>
      <c r="I310" s="140">
        <f>'All Seasons - All Seasons'!H160</f>
        <v>0</v>
      </c>
      <c r="J310" s="140">
        <f>'All Seasons - All Seasons'!I160</f>
        <v>0</v>
      </c>
      <c r="K310" s="140">
        <f>'All Seasons - All Seasons'!J160</f>
        <v>4</v>
      </c>
      <c r="L310" s="140">
        <f>'All Seasons - All Seasons'!K160</f>
        <v>12</v>
      </c>
      <c r="M310" s="140">
        <f>'All Seasons - All Seasons'!L160</f>
        <v>0.10253846153846154</v>
      </c>
      <c r="N310" s="140">
        <f>'All Seasons - All Seasons'!M160</f>
        <v>0.69344755244755252</v>
      </c>
    </row>
    <row r="311" spans="1:14" ht="14.5" customHeight="1" x14ac:dyDescent="0.15">
      <c r="A311" s="116" t="s">
        <v>202</v>
      </c>
      <c r="B311" s="126"/>
      <c r="C311" s="127"/>
      <c r="D311" s="128">
        <f>SUM(D309:D310)</f>
        <v>34</v>
      </c>
      <c r="E311" s="128">
        <f>SUM(E309:E310)</f>
        <v>21</v>
      </c>
      <c r="F311" s="129">
        <f>E311/D311</f>
        <v>0.61764705882352944</v>
      </c>
      <c r="G311" s="128">
        <f t="shared" ref="G311:L311" si="85">SUM(G309:G310)</f>
        <v>20</v>
      </c>
      <c r="H311" s="128">
        <f t="shared" si="85"/>
        <v>1</v>
      </c>
      <c r="I311" s="128">
        <f t="shared" si="85"/>
        <v>0</v>
      </c>
      <c r="J311" s="128">
        <f t="shared" si="85"/>
        <v>0</v>
      </c>
      <c r="K311" s="128">
        <f t="shared" si="85"/>
        <v>7</v>
      </c>
      <c r="L311" s="128">
        <f t="shared" si="85"/>
        <v>13</v>
      </c>
      <c r="M311" s="129">
        <f>(H311*1.33+I311*1.67+J311*2)/E311</f>
        <v>6.3333333333333339E-2</v>
      </c>
      <c r="N311" s="128">
        <f>M311+F311</f>
        <v>0.68098039215686279</v>
      </c>
    </row>
    <row r="312" spans="1:14" ht="14.5" customHeight="1" x14ac:dyDescent="0.15">
      <c r="A312" s="119"/>
      <c r="B312" s="120"/>
      <c r="C312" s="121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</row>
    <row r="313" spans="1:14" ht="14.5" customHeight="1" x14ac:dyDescent="0.15">
      <c r="A313" s="130" t="s">
        <v>86</v>
      </c>
      <c r="B313" s="123">
        <v>2014</v>
      </c>
      <c r="C313" s="124" t="s">
        <v>207</v>
      </c>
      <c r="D313" s="123">
        <v>11</v>
      </c>
      <c r="E313" s="123">
        <v>5</v>
      </c>
      <c r="F313" s="125">
        <f>E313/D313</f>
        <v>0.45454545454545453</v>
      </c>
      <c r="G313" s="123">
        <v>5</v>
      </c>
      <c r="H313" s="123">
        <v>0</v>
      </c>
      <c r="I313" s="123">
        <v>0</v>
      </c>
      <c r="J313" s="123">
        <v>0</v>
      </c>
      <c r="K313" s="123">
        <v>0</v>
      </c>
      <c r="L313" s="123">
        <v>3</v>
      </c>
      <c r="M313" s="125">
        <f>(H313*1.33+I313*1.67+J313*2)/E313</f>
        <v>0</v>
      </c>
      <c r="N313" s="123">
        <f>M313+F313</f>
        <v>0.45454545454545453</v>
      </c>
    </row>
    <row r="314" spans="1:14" ht="14.5" customHeight="1" x14ac:dyDescent="0.15">
      <c r="A314" s="130" t="s">
        <v>86</v>
      </c>
      <c r="B314" s="123">
        <v>2015</v>
      </c>
      <c r="C314" s="124" t="s">
        <v>207</v>
      </c>
      <c r="D314" s="123">
        <v>11</v>
      </c>
      <c r="E314" s="123">
        <v>3</v>
      </c>
      <c r="F314" s="125">
        <f>E314/D314</f>
        <v>0.27272727272727271</v>
      </c>
      <c r="G314" s="123">
        <v>3</v>
      </c>
      <c r="H314" s="123">
        <v>0</v>
      </c>
      <c r="I314" s="123">
        <v>0</v>
      </c>
      <c r="J314" s="123">
        <v>0</v>
      </c>
      <c r="K314" s="123">
        <v>2</v>
      </c>
      <c r="L314" s="123">
        <v>1</v>
      </c>
      <c r="M314" s="125">
        <f>(H314*1.33+I314*1.67+J314*2)/E314</f>
        <v>0</v>
      </c>
      <c r="N314" s="123">
        <f>M314+F314</f>
        <v>0.27272727272727271</v>
      </c>
    </row>
    <row r="315" spans="1:14" ht="14.5" customHeight="1" x14ac:dyDescent="0.15">
      <c r="A315" s="130" t="s">
        <v>86</v>
      </c>
      <c r="B315" s="123">
        <v>2016</v>
      </c>
      <c r="C315" s="124" t="s">
        <v>207</v>
      </c>
      <c r="D315" s="123">
        <v>39</v>
      </c>
      <c r="E315" s="123">
        <v>18</v>
      </c>
      <c r="F315" s="125">
        <f>E315/D315</f>
        <v>0.46153846153846156</v>
      </c>
      <c r="G315" s="123">
        <v>17</v>
      </c>
      <c r="H315" s="123">
        <v>1</v>
      </c>
      <c r="I315" s="123">
        <v>0</v>
      </c>
      <c r="J315" s="123">
        <v>0</v>
      </c>
      <c r="K315" s="123">
        <v>6</v>
      </c>
      <c r="L315" s="123">
        <v>10</v>
      </c>
      <c r="M315" s="125">
        <f>(H315*1.33+I315*1.67+J315*2)/E315</f>
        <v>7.3888888888888893E-2</v>
      </c>
      <c r="N315" s="123">
        <f>M315+F315</f>
        <v>0.53542735042735046</v>
      </c>
    </row>
    <row r="316" spans="1:14" ht="14.5" customHeight="1" x14ac:dyDescent="0.15">
      <c r="A316" s="130" t="s">
        <v>86</v>
      </c>
      <c r="B316" s="123">
        <v>2017</v>
      </c>
      <c r="C316" s="124" t="s">
        <v>209</v>
      </c>
      <c r="D316" s="123">
        <f>'2017 - 2017 - Field of Dreamers'!C29</f>
        <v>76</v>
      </c>
      <c r="E316" s="123">
        <f>'2017 - 2017 - Field of Dreamers'!D29</f>
        <v>39</v>
      </c>
      <c r="F316" s="123">
        <f>'2017 - 2017 - Field of Dreamers'!E29</f>
        <v>0.51315789473684215</v>
      </c>
      <c r="G316" s="123">
        <f>'2017 - 2017 - Field of Dreamers'!F29</f>
        <v>37</v>
      </c>
      <c r="H316" s="123">
        <f>'2017 - 2017 - Field of Dreamers'!G29</f>
        <v>2</v>
      </c>
      <c r="I316" s="123">
        <f>'2017 - 2017 - Field of Dreamers'!H29</f>
        <v>0</v>
      </c>
      <c r="J316" s="123">
        <f>'2017 - 2017 - Field of Dreamers'!I29</f>
        <v>0</v>
      </c>
      <c r="K316" s="123">
        <f>'2017 - 2017 - Field of Dreamers'!J29</f>
        <v>16</v>
      </c>
      <c r="L316" s="123">
        <f>'2017 - 2017 - Field of Dreamers'!K29</f>
        <v>22</v>
      </c>
      <c r="M316" s="123">
        <f>'2017 - 2017 - Field of Dreamers'!L29</f>
        <v>6.8358974358974353E-2</v>
      </c>
      <c r="N316" s="123">
        <f>'2017 - 2017 - Field of Dreamers'!M29</f>
        <v>0.58151686909581646</v>
      </c>
    </row>
    <row r="317" spans="1:14" ht="14.5" customHeight="1" x14ac:dyDescent="0.15">
      <c r="A317" s="130" t="s">
        <v>86</v>
      </c>
      <c r="B317" s="123">
        <v>2018</v>
      </c>
      <c r="C317" s="124" t="s">
        <v>209</v>
      </c>
      <c r="D317" s="123">
        <f>'All Seasons - All Seasons'!C165</f>
        <v>41</v>
      </c>
      <c r="E317" s="123">
        <f>'All Seasons - All Seasons'!D165</f>
        <v>26</v>
      </c>
      <c r="F317" s="123">
        <f>'All Seasons - All Seasons'!E165</f>
        <v>0.63414634146341464</v>
      </c>
      <c r="G317" s="123">
        <f>'All Seasons - All Seasons'!F165</f>
        <v>26</v>
      </c>
      <c r="H317" s="123">
        <f>'All Seasons - All Seasons'!G165</f>
        <v>0</v>
      </c>
      <c r="I317" s="123">
        <f>'All Seasons - All Seasons'!H165</f>
        <v>0</v>
      </c>
      <c r="J317" s="123">
        <f>'All Seasons - All Seasons'!I165</f>
        <v>0</v>
      </c>
      <c r="K317" s="123">
        <f>'All Seasons - All Seasons'!J165</f>
        <v>13</v>
      </c>
      <c r="L317" s="123">
        <f>'All Seasons - All Seasons'!K165</f>
        <v>7</v>
      </c>
      <c r="M317" s="123">
        <f>'All Seasons - All Seasons'!L165</f>
        <v>0</v>
      </c>
      <c r="N317" s="123">
        <f>'All Seasons - All Seasons'!M165</f>
        <v>0.63414634146341464</v>
      </c>
    </row>
    <row r="318" spans="1:14" ht="14.5" customHeight="1" x14ac:dyDescent="0.15">
      <c r="A318" s="116" t="s">
        <v>202</v>
      </c>
      <c r="B318" s="126"/>
      <c r="C318" s="127"/>
      <c r="D318" s="128">
        <f>SUM(D313:D317)</f>
        <v>178</v>
      </c>
      <c r="E318" s="128">
        <f>SUM(E313:E317)</f>
        <v>91</v>
      </c>
      <c r="F318" s="129">
        <f>E318/D318</f>
        <v>0.5112359550561798</v>
      </c>
      <c r="G318" s="128">
        <f t="shared" ref="G318:L318" si="86">SUM(G313:G317)</f>
        <v>88</v>
      </c>
      <c r="H318" s="128">
        <f t="shared" si="86"/>
        <v>3</v>
      </c>
      <c r="I318" s="128">
        <f t="shared" si="86"/>
        <v>0</v>
      </c>
      <c r="J318" s="128">
        <f t="shared" si="86"/>
        <v>0</v>
      </c>
      <c r="K318" s="128">
        <f t="shared" si="86"/>
        <v>37</v>
      </c>
      <c r="L318" s="128">
        <f t="shared" si="86"/>
        <v>43</v>
      </c>
      <c r="M318" s="129">
        <f>(H318*1.33+I318*1.67+J318*2)/E318</f>
        <v>4.3846153846153847E-2</v>
      </c>
      <c r="N318" s="128">
        <f>M318+F318</f>
        <v>0.55508210890233367</v>
      </c>
    </row>
    <row r="319" spans="1:14" ht="14.5" customHeight="1" x14ac:dyDescent="0.15">
      <c r="A319" s="119"/>
      <c r="B319" s="120"/>
      <c r="C319" s="121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</row>
    <row r="320" spans="1:14" ht="14.5" customHeight="1" x14ac:dyDescent="0.15">
      <c r="A320" s="122" t="s">
        <v>117</v>
      </c>
      <c r="B320" s="123">
        <v>2017</v>
      </c>
      <c r="C320" s="124" t="s">
        <v>205</v>
      </c>
      <c r="D320" s="123">
        <f>'2017 Field of Dreamers - 2017 -'!C40</f>
        <v>37</v>
      </c>
      <c r="E320" s="123">
        <f>'2017 Field of Dreamers - 2017 -'!D40</f>
        <v>23</v>
      </c>
      <c r="F320" s="123">
        <f>'2017 Field of Dreamers - 2017 -'!E40</f>
        <v>0.6216216216216216</v>
      </c>
      <c r="G320" s="123">
        <f>'2017 Field of Dreamers - 2017 -'!F40</f>
        <v>23</v>
      </c>
      <c r="H320" s="123">
        <f>'2017 Field of Dreamers - 2017 -'!G40</f>
        <v>0</v>
      </c>
      <c r="I320" s="123">
        <f>'2017 Field of Dreamers - 2017 -'!H40</f>
        <v>0</v>
      </c>
      <c r="J320" s="123">
        <f>'2017 Field of Dreamers - 2017 -'!I40</f>
        <v>0</v>
      </c>
      <c r="K320" s="123">
        <f>'2017 Field of Dreamers - 2017 -'!J40</f>
        <v>9</v>
      </c>
      <c r="L320" s="123">
        <f>'2017 Field of Dreamers - 2017 -'!K40</f>
        <v>12</v>
      </c>
      <c r="M320" s="123">
        <f>'2017 Field of Dreamers - 2017 -'!L40</f>
        <v>0</v>
      </c>
      <c r="N320" s="123">
        <f>'2017 Field of Dreamers - 2017 -'!M40</f>
        <v>0.6216216216216216</v>
      </c>
    </row>
    <row r="321" spans="1:14" ht="14.5" customHeight="1" x14ac:dyDescent="0.15">
      <c r="A321" s="116" t="s">
        <v>202</v>
      </c>
      <c r="B321" s="126"/>
      <c r="C321" s="127"/>
      <c r="D321" s="128">
        <f>D320</f>
        <v>37</v>
      </c>
      <c r="E321" s="128">
        <f>E320</f>
        <v>23</v>
      </c>
      <c r="F321" s="129">
        <f>E321/D321</f>
        <v>0.6216216216216216</v>
      </c>
      <c r="G321" s="128">
        <f t="shared" ref="G321:L321" si="87">G320</f>
        <v>23</v>
      </c>
      <c r="H321" s="128">
        <f t="shared" si="87"/>
        <v>0</v>
      </c>
      <c r="I321" s="128">
        <f t="shared" si="87"/>
        <v>0</v>
      </c>
      <c r="J321" s="128">
        <f t="shared" si="87"/>
        <v>0</v>
      </c>
      <c r="K321" s="128">
        <f t="shared" si="87"/>
        <v>9</v>
      </c>
      <c r="L321" s="128">
        <f t="shared" si="87"/>
        <v>12</v>
      </c>
      <c r="M321" s="129">
        <f>(H321*1.33+I321*1.67+J321*2)/E321</f>
        <v>0</v>
      </c>
      <c r="N321" s="128">
        <f>M321+F321</f>
        <v>0.6216216216216216</v>
      </c>
    </row>
    <row r="322" spans="1:14" ht="14.5" customHeight="1" x14ac:dyDescent="0.15">
      <c r="A322" s="119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</row>
    <row r="323" spans="1:14" ht="14.5" customHeight="1" x14ac:dyDescent="0.15">
      <c r="A323" s="122" t="s">
        <v>32</v>
      </c>
      <c r="B323" s="123">
        <v>2007</v>
      </c>
      <c r="C323" s="124" t="s">
        <v>201</v>
      </c>
      <c r="D323" s="123">
        <v>7</v>
      </c>
      <c r="E323" s="123">
        <v>4</v>
      </c>
      <c r="F323" s="125">
        <f>E323/D323</f>
        <v>0.5714285714285714</v>
      </c>
      <c r="G323" s="123">
        <v>4</v>
      </c>
      <c r="H323" s="123">
        <v>0</v>
      </c>
      <c r="I323" s="123">
        <v>0</v>
      </c>
      <c r="J323" s="123">
        <v>0</v>
      </c>
      <c r="K323" s="123">
        <v>1</v>
      </c>
      <c r="L323" s="123">
        <v>2</v>
      </c>
      <c r="M323" s="125">
        <f>(H323*1.33+I323*1.67+J323*2)/E323</f>
        <v>0</v>
      </c>
      <c r="N323" s="123">
        <f>M323+F323</f>
        <v>0.5714285714285714</v>
      </c>
    </row>
    <row r="324" spans="1:14" ht="14.5" customHeight="1" x14ac:dyDescent="0.15">
      <c r="A324" s="116" t="s">
        <v>202</v>
      </c>
      <c r="B324" s="126"/>
      <c r="C324" s="127"/>
      <c r="D324" s="128">
        <f>D323</f>
        <v>7</v>
      </c>
      <c r="E324" s="128">
        <f>E323</f>
        <v>4</v>
      </c>
      <c r="F324" s="129">
        <f>E324/D324</f>
        <v>0.5714285714285714</v>
      </c>
      <c r="G324" s="128">
        <f t="shared" ref="G324:L324" si="88">G323</f>
        <v>4</v>
      </c>
      <c r="H324" s="128">
        <f t="shared" si="88"/>
        <v>0</v>
      </c>
      <c r="I324" s="128">
        <f t="shared" si="88"/>
        <v>0</v>
      </c>
      <c r="J324" s="128">
        <f t="shared" si="88"/>
        <v>0</v>
      </c>
      <c r="K324" s="128">
        <f t="shared" si="88"/>
        <v>1</v>
      </c>
      <c r="L324" s="128">
        <f t="shared" si="88"/>
        <v>2</v>
      </c>
      <c r="M324" s="129">
        <f>(H324*1.33+I324*1.67+J324*2)/E324</f>
        <v>0</v>
      </c>
      <c r="N324" s="128">
        <f>M324+F324</f>
        <v>0.5714285714285714</v>
      </c>
    </row>
    <row r="325" spans="1:14" ht="14.5" customHeight="1" x14ac:dyDescent="0.15">
      <c r="A325" s="119"/>
      <c r="B325" s="120"/>
      <c r="C325" s="121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</row>
    <row r="326" spans="1:14" ht="14.5" customHeight="1" x14ac:dyDescent="0.15">
      <c r="A326" s="130" t="s">
        <v>150</v>
      </c>
      <c r="B326" s="123">
        <v>2017</v>
      </c>
      <c r="C326" s="124" t="s">
        <v>215</v>
      </c>
      <c r="D326" s="123">
        <f>'2017 Field of Dreamers - 2017 -'!C74</f>
        <v>4</v>
      </c>
      <c r="E326" s="123">
        <f>'2017 Field of Dreamers - 2017 -'!D74</f>
        <v>4</v>
      </c>
      <c r="F326" s="123">
        <f>'2017 Field of Dreamers - 2017 -'!E74</f>
        <v>1</v>
      </c>
      <c r="G326" s="123">
        <f>'2017 Field of Dreamers - 2017 -'!F74</f>
        <v>1</v>
      </c>
      <c r="H326" s="123">
        <f>'2017 Field of Dreamers - 2017 -'!G74</f>
        <v>1</v>
      </c>
      <c r="I326" s="123">
        <f>'2017 Field of Dreamers - 2017 -'!H74</f>
        <v>2</v>
      </c>
      <c r="J326" s="123">
        <f>'2017 Field of Dreamers - 2017 -'!I74</f>
        <v>0</v>
      </c>
      <c r="K326" s="123">
        <f>'2017 Field of Dreamers - 2017 -'!J74</f>
        <v>5</v>
      </c>
      <c r="L326" s="123">
        <f>'2017 Field of Dreamers - 2017 -'!K74</f>
        <v>2</v>
      </c>
      <c r="M326" s="123">
        <f>'2017 Field of Dreamers - 2017 -'!L74</f>
        <v>1.16675</v>
      </c>
      <c r="N326" s="123">
        <f>'2017 Field of Dreamers - 2017 -'!M74</f>
        <v>2.16675</v>
      </c>
    </row>
    <row r="327" spans="1:14" ht="14.5" customHeight="1" x14ac:dyDescent="0.15">
      <c r="A327" s="116" t="s">
        <v>202</v>
      </c>
      <c r="B327" s="126"/>
      <c r="C327" s="127"/>
      <c r="D327" s="128">
        <f>SUM(D326:D326)</f>
        <v>4</v>
      </c>
      <c r="E327" s="128">
        <f>SUM(E326:E326)</f>
        <v>4</v>
      </c>
      <c r="F327" s="129">
        <f>E327/D327</f>
        <v>1</v>
      </c>
      <c r="G327" s="128">
        <f t="shared" ref="G327:L327" si="89">SUM(G326:G326)</f>
        <v>1</v>
      </c>
      <c r="H327" s="128">
        <f t="shared" si="89"/>
        <v>1</v>
      </c>
      <c r="I327" s="128">
        <f t="shared" si="89"/>
        <v>2</v>
      </c>
      <c r="J327" s="128">
        <f t="shared" si="89"/>
        <v>0</v>
      </c>
      <c r="K327" s="128">
        <f t="shared" si="89"/>
        <v>5</v>
      </c>
      <c r="L327" s="128">
        <f t="shared" si="89"/>
        <v>2</v>
      </c>
      <c r="M327" s="129">
        <f>(H327*1.33+I327*1.67+J327*2)/E327</f>
        <v>1.1675</v>
      </c>
      <c r="N327" s="128">
        <f>M327+F327</f>
        <v>2.1675</v>
      </c>
    </row>
    <row r="328" spans="1:14" ht="14.5" customHeight="1" x14ac:dyDescent="0.15">
      <c r="A328" s="119"/>
      <c r="B328" s="120"/>
      <c r="C328" s="121"/>
      <c r="D328" s="120"/>
      <c r="E328" s="120"/>
      <c r="F328" s="120"/>
      <c r="G328" s="131"/>
      <c r="H328" s="120"/>
      <c r="I328" s="120"/>
      <c r="J328" s="120"/>
      <c r="K328" s="120"/>
      <c r="L328" s="120"/>
      <c r="M328" s="120"/>
      <c r="N328" s="123">
        <f>M328+F328</f>
        <v>0</v>
      </c>
    </row>
    <row r="329" spans="1:14" ht="14.5" customHeight="1" x14ac:dyDescent="0.15">
      <c r="A329" s="130" t="s">
        <v>94</v>
      </c>
      <c r="B329" s="123">
        <v>2016</v>
      </c>
      <c r="C329" s="124" t="s">
        <v>207</v>
      </c>
      <c r="D329" s="123">
        <v>5</v>
      </c>
      <c r="E329" s="123">
        <v>3</v>
      </c>
      <c r="F329" s="125">
        <f>E329/D329</f>
        <v>0.6</v>
      </c>
      <c r="G329" s="131">
        <v>3</v>
      </c>
      <c r="H329" s="123">
        <v>0</v>
      </c>
      <c r="I329" s="123">
        <v>0</v>
      </c>
      <c r="J329" s="123">
        <v>0</v>
      </c>
      <c r="K329" s="123">
        <v>0</v>
      </c>
      <c r="L329" s="123">
        <v>1</v>
      </c>
      <c r="M329" s="125">
        <f>(H329*1.33+I329*1.67+J329*2)/E329</f>
        <v>0</v>
      </c>
      <c r="N329" s="123">
        <f>M329+F329</f>
        <v>0.6</v>
      </c>
    </row>
    <row r="330" spans="1:14" ht="14.5" customHeight="1" x14ac:dyDescent="0.15">
      <c r="A330" s="130" t="s">
        <v>94</v>
      </c>
      <c r="B330" s="123">
        <v>2017</v>
      </c>
      <c r="C330" s="124" t="s">
        <v>215</v>
      </c>
      <c r="D330" s="123">
        <f>'All Seasons - All Seasons'!C164</f>
        <v>63</v>
      </c>
      <c r="E330" s="123">
        <f>'All Seasons - All Seasons'!D164</f>
        <v>34</v>
      </c>
      <c r="F330" s="123">
        <f>'All Seasons - All Seasons'!E164</f>
        <v>0.53968253968253965</v>
      </c>
      <c r="G330" s="123">
        <f>'All Seasons - All Seasons'!F164</f>
        <v>32</v>
      </c>
      <c r="H330" s="123">
        <f>'All Seasons - All Seasons'!G164</f>
        <v>2</v>
      </c>
      <c r="I330" s="123">
        <f>'All Seasons - All Seasons'!H164</f>
        <v>0</v>
      </c>
      <c r="J330" s="123">
        <f>'All Seasons - All Seasons'!I164</f>
        <v>0</v>
      </c>
      <c r="K330" s="123">
        <f>'All Seasons - All Seasons'!J164</f>
        <v>18</v>
      </c>
      <c r="L330" s="123">
        <f>'All Seasons - All Seasons'!K164</f>
        <v>16</v>
      </c>
      <c r="M330" s="123">
        <f>'All Seasons - All Seasons'!L164</f>
        <v>7.8411764705882347E-2</v>
      </c>
      <c r="N330" s="123">
        <f>'All Seasons - All Seasons'!M164</f>
        <v>0.61809430438842194</v>
      </c>
    </row>
    <row r="331" spans="1:14" ht="14.5" customHeight="1" x14ac:dyDescent="0.15">
      <c r="A331" s="116" t="s">
        <v>202</v>
      </c>
      <c r="B331" s="126"/>
      <c r="C331" s="127"/>
      <c r="D331" s="128">
        <f>SUM(D329:D330)</f>
        <v>68</v>
      </c>
      <c r="E331" s="128">
        <f>SUM(E329:E330)</f>
        <v>37</v>
      </c>
      <c r="F331" s="129">
        <f>E331/D331</f>
        <v>0.54411764705882348</v>
      </c>
      <c r="G331" s="128">
        <f t="shared" ref="G331:L331" si="90">SUM(G329:G330)</f>
        <v>35</v>
      </c>
      <c r="H331" s="128">
        <f t="shared" si="90"/>
        <v>2</v>
      </c>
      <c r="I331" s="128">
        <f t="shared" si="90"/>
        <v>0</v>
      </c>
      <c r="J331" s="128">
        <f t="shared" si="90"/>
        <v>0</v>
      </c>
      <c r="K331" s="128">
        <f t="shared" si="90"/>
        <v>18</v>
      </c>
      <c r="L331" s="128">
        <f t="shared" si="90"/>
        <v>17</v>
      </c>
      <c r="M331" s="129">
        <f>(H331*1.33+I331*1.67+J331*2)/E331</f>
        <v>7.1891891891891893E-2</v>
      </c>
      <c r="N331" s="128">
        <f>M331+F331</f>
        <v>0.61600953895071542</v>
      </c>
    </row>
    <row r="332" spans="1:14" ht="14.5" customHeight="1" x14ac:dyDescent="0.15">
      <c r="A332" s="119"/>
      <c r="B332" s="120"/>
      <c r="C332" s="121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</row>
    <row r="333" spans="1:14" ht="14.5" customHeight="1" x14ac:dyDescent="0.15">
      <c r="A333" s="122" t="s">
        <v>19</v>
      </c>
      <c r="B333" s="123">
        <v>2007</v>
      </c>
      <c r="C333" s="124" t="s">
        <v>201</v>
      </c>
      <c r="D333" s="123">
        <v>53</v>
      </c>
      <c r="E333" s="123">
        <v>34</v>
      </c>
      <c r="F333" s="125">
        <f>E333/D333</f>
        <v>0.64150943396226412</v>
      </c>
      <c r="G333" s="123">
        <v>24</v>
      </c>
      <c r="H333" s="123">
        <v>8</v>
      </c>
      <c r="I333" s="123">
        <v>2</v>
      </c>
      <c r="J333" s="123">
        <v>0</v>
      </c>
      <c r="K333" s="123">
        <v>16</v>
      </c>
      <c r="L333" s="123">
        <v>20</v>
      </c>
      <c r="M333" s="125">
        <f>(H333*1.33+I333*1.67+J333*2)/E333</f>
        <v>0.41117647058823531</v>
      </c>
      <c r="N333" s="123">
        <f>M333+F333</f>
        <v>1.0526859045504995</v>
      </c>
    </row>
    <row r="334" spans="1:14" ht="14.5" customHeight="1" x14ac:dyDescent="0.15">
      <c r="A334" s="130" t="s">
        <v>19</v>
      </c>
      <c r="B334" s="123">
        <v>2008</v>
      </c>
      <c r="C334" s="124" t="s">
        <v>203</v>
      </c>
      <c r="D334" s="123">
        <v>13</v>
      </c>
      <c r="E334" s="123">
        <v>9</v>
      </c>
      <c r="F334" s="125">
        <f>E334/D334</f>
        <v>0.69230769230769229</v>
      </c>
      <c r="G334" s="123">
        <v>8</v>
      </c>
      <c r="H334" s="123">
        <v>0</v>
      </c>
      <c r="I334" s="123">
        <v>1</v>
      </c>
      <c r="J334" s="123">
        <v>0</v>
      </c>
      <c r="K334" s="123">
        <v>0</v>
      </c>
      <c r="L334" s="123">
        <v>6</v>
      </c>
      <c r="M334" s="125">
        <f>(H334*1.33+I334*1.67+J334*2)/E334</f>
        <v>0.18555555555555556</v>
      </c>
      <c r="N334" s="123">
        <f>M334+F334</f>
        <v>0.87786324786324788</v>
      </c>
    </row>
    <row r="335" spans="1:14" ht="14.5" customHeight="1" x14ac:dyDescent="0.15">
      <c r="A335" s="116" t="s">
        <v>202</v>
      </c>
      <c r="B335" s="126"/>
      <c r="C335" s="127"/>
      <c r="D335" s="128">
        <f>SUM(D333:D334)</f>
        <v>66</v>
      </c>
      <c r="E335" s="128">
        <f>SUM(E333:E334)</f>
        <v>43</v>
      </c>
      <c r="F335" s="129">
        <f>E335/D335</f>
        <v>0.65151515151515149</v>
      </c>
      <c r="G335" s="128">
        <f t="shared" ref="G335:L335" si="91">SUM(G333:G334)</f>
        <v>32</v>
      </c>
      <c r="H335" s="128">
        <f t="shared" si="91"/>
        <v>8</v>
      </c>
      <c r="I335" s="128">
        <f t="shared" si="91"/>
        <v>3</v>
      </c>
      <c r="J335" s="128">
        <f t="shared" si="91"/>
        <v>0</v>
      </c>
      <c r="K335" s="128">
        <f t="shared" si="91"/>
        <v>16</v>
      </c>
      <c r="L335" s="128">
        <f t="shared" si="91"/>
        <v>26</v>
      </c>
      <c r="M335" s="129">
        <f>(H335*1.33+I335*1.67+J335*2)/E335</f>
        <v>0.36395348837209301</v>
      </c>
      <c r="N335" s="128">
        <f>M335+F335</f>
        <v>1.0154686398872446</v>
      </c>
    </row>
    <row r="336" spans="1:14" ht="14.5" customHeight="1" x14ac:dyDescent="0.15">
      <c r="A336" s="119"/>
      <c r="B336" s="120"/>
      <c r="C336" s="121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</row>
    <row r="337" spans="1:14" ht="14.5" customHeight="1" x14ac:dyDescent="0.15">
      <c r="A337" s="130" t="s">
        <v>56</v>
      </c>
      <c r="B337" s="123">
        <v>2011</v>
      </c>
      <c r="C337" s="124" t="s">
        <v>201</v>
      </c>
      <c r="D337" s="123">
        <v>4</v>
      </c>
      <c r="E337" s="123">
        <v>0</v>
      </c>
      <c r="F337" s="125">
        <f>E337/D337</f>
        <v>0</v>
      </c>
      <c r="G337" s="131">
        <v>0</v>
      </c>
      <c r="H337" s="123">
        <v>0</v>
      </c>
      <c r="I337" s="123">
        <v>0</v>
      </c>
      <c r="J337" s="123">
        <v>0</v>
      </c>
      <c r="K337" s="123">
        <v>0</v>
      </c>
      <c r="L337" s="123">
        <v>0</v>
      </c>
      <c r="M337" s="120" t="e">
        <f>(H337*1.33+I337*1.67+J337*2)/E337</f>
        <v>#DIV/0!</v>
      </c>
      <c r="N337" s="120" t="e">
        <f>M337+F337</f>
        <v>#DIV/0!</v>
      </c>
    </row>
    <row r="338" spans="1:14" ht="14.5" customHeight="1" x14ac:dyDescent="0.15">
      <c r="A338" s="116" t="s">
        <v>202</v>
      </c>
      <c r="B338" s="126"/>
      <c r="C338" s="127"/>
      <c r="D338" s="128">
        <f>D337</f>
        <v>4</v>
      </c>
      <c r="E338" s="128">
        <f>E337</f>
        <v>0</v>
      </c>
      <c r="F338" s="129">
        <f>E338/D338</f>
        <v>0</v>
      </c>
      <c r="G338" s="128">
        <f t="shared" ref="G338:L338" si="92">G337</f>
        <v>0</v>
      </c>
      <c r="H338" s="128">
        <f t="shared" si="92"/>
        <v>0</v>
      </c>
      <c r="I338" s="128">
        <f t="shared" si="92"/>
        <v>0</v>
      </c>
      <c r="J338" s="128">
        <f t="shared" si="92"/>
        <v>0</v>
      </c>
      <c r="K338" s="128">
        <f t="shared" si="92"/>
        <v>0</v>
      </c>
      <c r="L338" s="128">
        <f t="shared" si="92"/>
        <v>0</v>
      </c>
      <c r="M338" s="126" t="e">
        <f>(H338*1.33+I338*1.67+J338*2)/E338</f>
        <v>#DIV/0!</v>
      </c>
      <c r="N338" s="126" t="e">
        <f>M338+F338</f>
        <v>#DIV/0!</v>
      </c>
    </row>
    <row r="339" spans="1:14" ht="14.5" customHeight="1" x14ac:dyDescent="0.15">
      <c r="A339" s="119"/>
      <c r="B339" s="120"/>
      <c r="C339" s="121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</row>
    <row r="340" spans="1:14" ht="14.5" customHeight="1" x14ac:dyDescent="0.15">
      <c r="A340" s="130" t="s">
        <v>47</v>
      </c>
      <c r="B340" s="123">
        <v>2009</v>
      </c>
      <c r="C340" s="124" t="s">
        <v>204</v>
      </c>
      <c r="D340" s="123">
        <v>25</v>
      </c>
      <c r="E340" s="123">
        <v>6</v>
      </c>
      <c r="F340" s="125">
        <f>E340/D340</f>
        <v>0.24</v>
      </c>
      <c r="G340" s="131">
        <v>6</v>
      </c>
      <c r="H340" s="123">
        <v>0</v>
      </c>
      <c r="I340" s="123">
        <v>0</v>
      </c>
      <c r="J340" s="123">
        <v>0</v>
      </c>
      <c r="K340" s="123">
        <v>4</v>
      </c>
      <c r="L340" s="123">
        <v>4</v>
      </c>
      <c r="M340" s="125">
        <f>(H340*1.33+I340*1.67+J340*2)/E340</f>
        <v>0</v>
      </c>
      <c r="N340" s="123">
        <f>M340+F340</f>
        <v>0.24</v>
      </c>
    </row>
    <row r="341" spans="1:14" ht="14.5" customHeight="1" x14ac:dyDescent="0.15">
      <c r="A341" s="130" t="s">
        <v>47</v>
      </c>
      <c r="B341" s="123">
        <v>2010</v>
      </c>
      <c r="C341" s="124" t="s">
        <v>201</v>
      </c>
      <c r="D341" s="123">
        <v>3</v>
      </c>
      <c r="E341" s="123">
        <v>2</v>
      </c>
      <c r="F341" s="125">
        <f>E341/D341</f>
        <v>0.66666666666666663</v>
      </c>
      <c r="G341" s="131">
        <v>2</v>
      </c>
      <c r="H341" s="123">
        <v>0</v>
      </c>
      <c r="I341" s="123">
        <v>0</v>
      </c>
      <c r="J341" s="123">
        <v>0</v>
      </c>
      <c r="K341" s="123">
        <v>1</v>
      </c>
      <c r="L341" s="123">
        <v>1</v>
      </c>
      <c r="M341" s="125">
        <f>(H341*1.33+I341*1.67+J341*2)/E341</f>
        <v>0</v>
      </c>
      <c r="N341" s="123">
        <f>M341+F341</f>
        <v>0.66666666666666663</v>
      </c>
    </row>
    <row r="342" spans="1:14" ht="14.5" customHeight="1" x14ac:dyDescent="0.15">
      <c r="A342" s="130" t="s">
        <v>47</v>
      </c>
      <c r="B342" s="123">
        <v>2012</v>
      </c>
      <c r="C342" s="124" t="s">
        <v>201</v>
      </c>
      <c r="D342" s="123">
        <v>8</v>
      </c>
      <c r="E342" s="123">
        <v>2</v>
      </c>
      <c r="F342" s="125">
        <f>E342/D342</f>
        <v>0.25</v>
      </c>
      <c r="G342" s="131">
        <v>0</v>
      </c>
      <c r="H342" s="123">
        <v>2</v>
      </c>
      <c r="I342" s="123">
        <v>0</v>
      </c>
      <c r="J342" s="123">
        <v>0</v>
      </c>
      <c r="K342" s="123">
        <v>1</v>
      </c>
      <c r="L342" s="123">
        <v>0</v>
      </c>
      <c r="M342" s="125">
        <f>(H342*1.33+I342*1.67+J342*2)/E342</f>
        <v>1.33</v>
      </c>
      <c r="N342" s="123">
        <f>M342+F342</f>
        <v>1.58</v>
      </c>
    </row>
    <row r="343" spans="1:14" ht="14.5" customHeight="1" x14ac:dyDescent="0.15">
      <c r="A343" s="130" t="s">
        <v>47</v>
      </c>
      <c r="B343" s="123">
        <v>2016</v>
      </c>
      <c r="C343" s="124" t="s">
        <v>207</v>
      </c>
      <c r="D343" s="123">
        <v>8</v>
      </c>
      <c r="E343" s="123">
        <v>3</v>
      </c>
      <c r="F343" s="125">
        <f>E343/D343</f>
        <v>0.375</v>
      </c>
      <c r="G343" s="131">
        <v>3</v>
      </c>
      <c r="H343" s="123">
        <v>0</v>
      </c>
      <c r="I343" s="123">
        <v>0</v>
      </c>
      <c r="J343" s="123">
        <v>0</v>
      </c>
      <c r="K343" s="123">
        <v>1</v>
      </c>
      <c r="L343" s="123">
        <v>1</v>
      </c>
      <c r="M343" s="125">
        <f>(H343*1.33+I343*1.67+J343*2)/E343</f>
        <v>0</v>
      </c>
      <c r="N343" s="123">
        <f>M343+F343</f>
        <v>0.375</v>
      </c>
    </row>
    <row r="344" spans="1:14" ht="14.5" customHeight="1" x14ac:dyDescent="0.15">
      <c r="A344" s="130" t="s">
        <v>47</v>
      </c>
      <c r="B344" s="123">
        <v>2017</v>
      </c>
      <c r="C344" s="124" t="s">
        <v>206</v>
      </c>
      <c r="D344" s="123">
        <f>'2017 - 2017 - Field of Dreamers'!C40</f>
        <v>47</v>
      </c>
      <c r="E344" s="123">
        <f>'2017 - 2017 - Field of Dreamers'!D40</f>
        <v>32</v>
      </c>
      <c r="F344" s="123">
        <f>'2017 - 2017 - Field of Dreamers'!E40</f>
        <v>0.68085106382978722</v>
      </c>
      <c r="G344" s="123">
        <f>'2017 - 2017 - Field of Dreamers'!F40</f>
        <v>20</v>
      </c>
      <c r="H344" s="123">
        <f>'2017 - 2017 - Field of Dreamers'!G40</f>
        <v>7</v>
      </c>
      <c r="I344" s="123">
        <f>'2017 - 2017 - Field of Dreamers'!H40</f>
        <v>2</v>
      </c>
      <c r="J344" s="123">
        <f>'2017 - 2017 - Field of Dreamers'!I40</f>
        <v>3</v>
      </c>
      <c r="K344" s="123">
        <f>'2017 - 2017 - Field of Dreamers'!J40</f>
        <v>14</v>
      </c>
      <c r="L344" s="123">
        <f>'2017 - 2017 - Field of Dreamers'!K40</f>
        <v>18</v>
      </c>
      <c r="M344" s="123">
        <f>'2017 - 2017 - Field of Dreamers'!L40</f>
        <v>0.58328124999999997</v>
      </c>
      <c r="N344" s="123">
        <f>'2017 - 2017 - Field of Dreamers'!M40</f>
        <v>1.2641323138297871</v>
      </c>
    </row>
    <row r="345" spans="1:14" ht="14.5" customHeight="1" x14ac:dyDescent="0.15">
      <c r="A345" s="130" t="s">
        <v>47</v>
      </c>
      <c r="B345" s="123">
        <v>2018</v>
      </c>
      <c r="C345" s="124" t="s">
        <v>206</v>
      </c>
      <c r="D345" s="123">
        <f>'All Seasons - All Seasons'!C179</f>
        <v>30</v>
      </c>
      <c r="E345" s="123">
        <f>'All Seasons - All Seasons'!D179</f>
        <v>23</v>
      </c>
      <c r="F345" s="123">
        <f>'All Seasons - All Seasons'!E179</f>
        <v>0.76666666666666672</v>
      </c>
      <c r="G345" s="123">
        <f>'All Seasons - All Seasons'!F179</f>
        <v>16</v>
      </c>
      <c r="H345" s="123">
        <f>'All Seasons - All Seasons'!G179</f>
        <v>4</v>
      </c>
      <c r="I345" s="123">
        <f>'All Seasons - All Seasons'!H179</f>
        <v>2</v>
      </c>
      <c r="J345" s="123">
        <f>'All Seasons - All Seasons'!I179</f>
        <v>1</v>
      </c>
      <c r="K345" s="123">
        <f>'All Seasons - All Seasons'!J179</f>
        <v>15</v>
      </c>
      <c r="L345" s="123">
        <f>'All Seasons - All Seasons'!K179</f>
        <v>12</v>
      </c>
      <c r="M345" s="123">
        <f>'All Seasons - All Seasons'!L179</f>
        <v>0.4637391304347826</v>
      </c>
      <c r="N345" s="123">
        <f>'All Seasons - All Seasons'!M179</f>
        <v>1.2304057971014493</v>
      </c>
    </row>
    <row r="346" spans="1:14" ht="14.5" customHeight="1" x14ac:dyDescent="0.15">
      <c r="A346" s="116" t="s">
        <v>202</v>
      </c>
      <c r="B346" s="126"/>
      <c r="C346" s="127"/>
      <c r="D346" s="128">
        <f>SUM(D340:D345)</f>
        <v>121</v>
      </c>
      <c r="E346" s="128">
        <f>SUM(E340:E345)</f>
        <v>68</v>
      </c>
      <c r="F346" s="129">
        <f>E346/D346</f>
        <v>0.56198347107438018</v>
      </c>
      <c r="G346" s="128">
        <f t="shared" ref="G346:L346" si="93">SUM(G340:G345)</f>
        <v>47</v>
      </c>
      <c r="H346" s="128">
        <f t="shared" si="93"/>
        <v>13</v>
      </c>
      <c r="I346" s="128">
        <f t="shared" si="93"/>
        <v>4</v>
      </c>
      <c r="J346" s="128">
        <f t="shared" si="93"/>
        <v>4</v>
      </c>
      <c r="K346" s="128">
        <f t="shared" si="93"/>
        <v>36</v>
      </c>
      <c r="L346" s="128">
        <f t="shared" si="93"/>
        <v>36</v>
      </c>
      <c r="M346" s="129">
        <f>(H346*1.33+I346*1.67+J346*2)/E346</f>
        <v>0.47014705882352942</v>
      </c>
      <c r="N346" s="128">
        <f>M346+F346</f>
        <v>1.0321305298979095</v>
      </c>
    </row>
    <row r="347" spans="1:14" ht="14.5" customHeight="1" x14ac:dyDescent="0.15">
      <c r="A347" s="119"/>
      <c r="B347" s="120"/>
      <c r="C347" s="121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</row>
    <row r="348" spans="1:14" ht="14.5" customHeight="1" x14ac:dyDescent="0.15">
      <c r="A348" s="130" t="s">
        <v>65</v>
      </c>
      <c r="B348" s="123">
        <v>2013</v>
      </c>
      <c r="C348" s="124" t="s">
        <v>207</v>
      </c>
      <c r="D348" s="123">
        <v>24</v>
      </c>
      <c r="E348" s="123">
        <v>16</v>
      </c>
      <c r="F348" s="125">
        <f>E348/D348</f>
        <v>0.66666666666666663</v>
      </c>
      <c r="G348" s="131">
        <v>15</v>
      </c>
      <c r="H348" s="123">
        <v>1</v>
      </c>
      <c r="I348" s="123">
        <v>0</v>
      </c>
      <c r="J348" s="123">
        <v>0</v>
      </c>
      <c r="K348" s="123">
        <v>9</v>
      </c>
      <c r="L348" s="123">
        <v>4</v>
      </c>
      <c r="M348" s="125">
        <f>(H348*1.33+I348*1.67+J348*2)/E348</f>
        <v>8.3125000000000004E-2</v>
      </c>
      <c r="N348" s="123">
        <f>M348+F348</f>
        <v>0.74979166666666663</v>
      </c>
    </row>
    <row r="349" spans="1:14" ht="14.5" customHeight="1" x14ac:dyDescent="0.15">
      <c r="A349" s="130" t="s">
        <v>65</v>
      </c>
      <c r="B349" s="123">
        <v>2014</v>
      </c>
      <c r="C349" s="124" t="s">
        <v>207</v>
      </c>
      <c r="D349" s="123">
        <v>31</v>
      </c>
      <c r="E349" s="123">
        <v>14</v>
      </c>
      <c r="F349" s="125">
        <f>E349/D349</f>
        <v>0.45161290322580644</v>
      </c>
      <c r="G349" s="131">
        <v>10</v>
      </c>
      <c r="H349" s="123">
        <v>4</v>
      </c>
      <c r="I349" s="123">
        <v>0</v>
      </c>
      <c r="J349" s="123">
        <v>0</v>
      </c>
      <c r="K349" s="123">
        <v>8</v>
      </c>
      <c r="L349" s="123">
        <v>4</v>
      </c>
      <c r="M349" s="125">
        <f>(H349*1.33+I349*1.67+J349*2)/E349</f>
        <v>0.38</v>
      </c>
      <c r="N349" s="123">
        <f>M349+F349</f>
        <v>0.83161290322580639</v>
      </c>
    </row>
    <row r="350" spans="1:14" ht="14.5" customHeight="1" x14ac:dyDescent="0.15">
      <c r="A350" s="130" t="s">
        <v>65</v>
      </c>
      <c r="B350" s="123">
        <v>2016</v>
      </c>
      <c r="C350" s="124" t="s">
        <v>207</v>
      </c>
      <c r="D350" s="123">
        <v>15</v>
      </c>
      <c r="E350" s="123">
        <v>12</v>
      </c>
      <c r="F350" s="125">
        <f>E350/D350</f>
        <v>0.8</v>
      </c>
      <c r="G350" s="131">
        <v>12</v>
      </c>
      <c r="H350" s="123">
        <v>0</v>
      </c>
      <c r="I350" s="123">
        <v>0</v>
      </c>
      <c r="J350" s="123">
        <v>0</v>
      </c>
      <c r="K350" s="123">
        <v>4</v>
      </c>
      <c r="L350" s="123">
        <v>6</v>
      </c>
      <c r="M350" s="125">
        <f>(H350*1.33+I350*1.67+J350*2)/E350</f>
        <v>0</v>
      </c>
      <c r="N350" s="123">
        <f>M350+F350</f>
        <v>0.8</v>
      </c>
    </row>
    <row r="351" spans="1:14" ht="14.5" customHeight="1" x14ac:dyDescent="0.15">
      <c r="A351" s="130" t="s">
        <v>65</v>
      </c>
      <c r="B351" s="123">
        <v>2017</v>
      </c>
      <c r="C351" s="124" t="s">
        <v>209</v>
      </c>
      <c r="D351" s="123">
        <f>'2017 - 2017 - Field of Dreamers'!C20</f>
        <v>48</v>
      </c>
      <c r="E351" s="123">
        <f>'2017 - 2017 - Field of Dreamers'!D20</f>
        <v>32</v>
      </c>
      <c r="F351" s="123">
        <f>'2017 - 2017 - Field of Dreamers'!E20</f>
        <v>0.66666666666666663</v>
      </c>
      <c r="G351" s="123">
        <f>'2017 - 2017 - Field of Dreamers'!F20</f>
        <v>30</v>
      </c>
      <c r="H351" s="123">
        <f>'2017 - 2017 - Field of Dreamers'!G20</f>
        <v>2</v>
      </c>
      <c r="I351" s="123">
        <f>'2017 - 2017 - Field of Dreamers'!H20</f>
        <v>0</v>
      </c>
      <c r="J351" s="123">
        <f>'2017 - 2017 - Field of Dreamers'!I20</f>
        <v>0</v>
      </c>
      <c r="K351" s="123">
        <f>'2017 - 2017 - Field of Dreamers'!J20</f>
        <v>14</v>
      </c>
      <c r="L351" s="123">
        <f>'2017 - 2017 - Field of Dreamers'!K20</f>
        <v>20</v>
      </c>
      <c r="M351" s="123">
        <f>'2017 - 2017 - Field of Dreamers'!L20</f>
        <v>8.3312499999999998E-2</v>
      </c>
      <c r="N351" s="123">
        <f>'2017 - 2017 - Field of Dreamers'!M20</f>
        <v>0.74997916666666664</v>
      </c>
    </row>
    <row r="352" spans="1:14" ht="14.5" customHeight="1" x14ac:dyDescent="0.15">
      <c r="A352" s="130" t="s">
        <v>65</v>
      </c>
      <c r="B352" s="123">
        <v>2018</v>
      </c>
      <c r="C352" s="124" t="s">
        <v>205</v>
      </c>
      <c r="D352" s="123">
        <f>'All Seasons - All Seasons'!C184</f>
        <v>42</v>
      </c>
      <c r="E352" s="123">
        <f>'All Seasons - All Seasons'!D184</f>
        <v>23</v>
      </c>
      <c r="F352" s="123">
        <f>'All Seasons - All Seasons'!E184</f>
        <v>0.54761904761904767</v>
      </c>
      <c r="G352" s="123">
        <f>'All Seasons - All Seasons'!F184</f>
        <v>21</v>
      </c>
      <c r="H352" s="123">
        <f>'All Seasons - All Seasons'!G184</f>
        <v>2</v>
      </c>
      <c r="I352" s="123">
        <f>'All Seasons - All Seasons'!H184</f>
        <v>0</v>
      </c>
      <c r="J352" s="123">
        <f>'All Seasons - All Seasons'!I184</f>
        <v>0</v>
      </c>
      <c r="K352" s="123">
        <f>'All Seasons - All Seasons'!J184</f>
        <v>12</v>
      </c>
      <c r="L352" s="123">
        <f>'All Seasons - All Seasons'!K184</f>
        <v>13</v>
      </c>
      <c r="M352" s="123">
        <f>'All Seasons - All Seasons'!L184</f>
        <v>0.11591304347826087</v>
      </c>
      <c r="N352" s="123">
        <f>'All Seasons - All Seasons'!M184</f>
        <v>0.6635320910973086</v>
      </c>
    </row>
    <row r="353" spans="1:14" ht="14.5" customHeight="1" x14ac:dyDescent="0.15">
      <c r="A353" s="116" t="s">
        <v>202</v>
      </c>
      <c r="B353" s="126"/>
      <c r="C353" s="127"/>
      <c r="D353" s="128">
        <f>SUM(D348:D352)</f>
        <v>160</v>
      </c>
      <c r="E353" s="128">
        <f>SUM(E348:E352)</f>
        <v>97</v>
      </c>
      <c r="F353" s="129">
        <f>E353/D353</f>
        <v>0.60624999999999996</v>
      </c>
      <c r="G353" s="128">
        <f t="shared" ref="G353:L353" si="94">SUM(G348:G352)</f>
        <v>88</v>
      </c>
      <c r="H353" s="128">
        <f t="shared" si="94"/>
        <v>9</v>
      </c>
      <c r="I353" s="128">
        <f t="shared" si="94"/>
        <v>0</v>
      </c>
      <c r="J353" s="128">
        <f t="shared" si="94"/>
        <v>0</v>
      </c>
      <c r="K353" s="128">
        <f t="shared" si="94"/>
        <v>47</v>
      </c>
      <c r="L353" s="128">
        <f t="shared" si="94"/>
        <v>47</v>
      </c>
      <c r="M353" s="129">
        <f>(H353*1.33+I353*1.67+J353*2)/E353</f>
        <v>0.12340206185567011</v>
      </c>
      <c r="N353" s="128">
        <f>M353+F353</f>
        <v>0.72965206185567011</v>
      </c>
    </row>
    <row r="354" spans="1:14" ht="14.5" customHeight="1" x14ac:dyDescent="0.15">
      <c r="A354" s="119"/>
      <c r="B354" s="120"/>
      <c r="C354" s="121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</row>
    <row r="355" spans="1:14" ht="14.5" customHeight="1" x14ac:dyDescent="0.15">
      <c r="A355" s="130" t="s">
        <v>127</v>
      </c>
      <c r="B355" s="123">
        <v>2017</v>
      </c>
      <c r="C355" s="124" t="s">
        <v>209</v>
      </c>
      <c r="D355" s="123">
        <f>'2017 - 2017 - Field of Dreamers'!C49</f>
        <v>22</v>
      </c>
      <c r="E355" s="123">
        <f>'2017 - 2017 - Field of Dreamers'!D49</f>
        <v>18</v>
      </c>
      <c r="F355" s="123">
        <f>'2017 - 2017 - Field of Dreamers'!E49</f>
        <v>0.81818181818181823</v>
      </c>
      <c r="G355" s="123">
        <f>'2017 - 2017 - Field of Dreamers'!F49</f>
        <v>15</v>
      </c>
      <c r="H355" s="123">
        <f>'2017 - 2017 - Field of Dreamers'!G49</f>
        <v>2</v>
      </c>
      <c r="I355" s="123">
        <f>'2017 - 2017 - Field of Dreamers'!H49</f>
        <v>0</v>
      </c>
      <c r="J355" s="123">
        <f>'2017 - 2017 - Field of Dreamers'!I49</f>
        <v>1</v>
      </c>
      <c r="K355" s="123">
        <f>'2017 - 2017 - Field of Dreamers'!J49</f>
        <v>9</v>
      </c>
      <c r="L355" s="123">
        <f>'2017 - 2017 - Field of Dreamers'!K49</f>
        <v>8</v>
      </c>
      <c r="M355" s="123">
        <f>'2017 - 2017 - Field of Dreamers'!L49</f>
        <v>0.25922222222222224</v>
      </c>
      <c r="N355" s="123">
        <f>'2017 - 2017 - Field of Dreamers'!M49</f>
        <v>1.0774040404040406</v>
      </c>
    </row>
    <row r="356" spans="1:14" ht="14.5" customHeight="1" x14ac:dyDescent="0.15">
      <c r="A356" s="130" t="s">
        <v>127</v>
      </c>
      <c r="B356" s="123">
        <v>2018</v>
      </c>
      <c r="C356" s="124" t="s">
        <v>205</v>
      </c>
      <c r="D356" s="123">
        <f>'All Seasons - All Seasons'!C186</f>
        <v>21</v>
      </c>
      <c r="E356" s="123">
        <f>'All Seasons - All Seasons'!D186</f>
        <v>15</v>
      </c>
      <c r="F356" s="123">
        <f>'All Seasons - All Seasons'!E186</f>
        <v>0.7142857142857143</v>
      </c>
      <c r="G356" s="123">
        <f>'All Seasons - All Seasons'!F186</f>
        <v>10</v>
      </c>
      <c r="H356" s="123">
        <f>'All Seasons - All Seasons'!G186</f>
        <v>5</v>
      </c>
      <c r="I356" s="123">
        <f>'All Seasons - All Seasons'!H186</f>
        <v>0</v>
      </c>
      <c r="J356" s="123">
        <f>'All Seasons - All Seasons'!I186</f>
        <v>0</v>
      </c>
      <c r="K356" s="123">
        <f>'All Seasons - All Seasons'!J186</f>
        <v>9</v>
      </c>
      <c r="L356" s="123">
        <f>'All Seasons - All Seasons'!K186</f>
        <v>9</v>
      </c>
      <c r="M356" s="123">
        <f>'All Seasons - All Seasons'!L186</f>
        <v>0.44433333333333336</v>
      </c>
      <c r="N356" s="123">
        <f>'All Seasons - All Seasons'!M186</f>
        <v>1.1586190476190477</v>
      </c>
    </row>
    <row r="357" spans="1:14" ht="14.5" customHeight="1" x14ac:dyDescent="0.15">
      <c r="A357" s="116" t="s">
        <v>202</v>
      </c>
      <c r="B357" s="126"/>
      <c r="C357" s="127"/>
      <c r="D357" s="128">
        <f>SUM(D355:D356)</f>
        <v>43</v>
      </c>
      <c r="E357" s="128">
        <f>SUM(E355:E356)</f>
        <v>33</v>
      </c>
      <c r="F357" s="129">
        <f>E357/D357</f>
        <v>0.76744186046511631</v>
      </c>
      <c r="G357" s="128">
        <f t="shared" ref="G357:L357" si="95">SUM(G355:G356)</f>
        <v>25</v>
      </c>
      <c r="H357" s="128">
        <f t="shared" si="95"/>
        <v>7</v>
      </c>
      <c r="I357" s="128">
        <f t="shared" si="95"/>
        <v>0</v>
      </c>
      <c r="J357" s="128">
        <f t="shared" si="95"/>
        <v>1</v>
      </c>
      <c r="K357" s="128">
        <f t="shared" si="95"/>
        <v>18</v>
      </c>
      <c r="L357" s="128">
        <f t="shared" si="95"/>
        <v>17</v>
      </c>
      <c r="M357" s="129">
        <f>(H357*1.33+I357*1.67+J357*2)/E357</f>
        <v>0.34272727272727277</v>
      </c>
      <c r="N357" s="128">
        <f>M357+F357</f>
        <v>1.1101691331923891</v>
      </c>
    </row>
    <row r="358" spans="1:14" ht="14.5" customHeight="1" x14ac:dyDescent="0.15">
      <c r="A358" s="119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</row>
    <row r="359" spans="1:14" ht="14.5" customHeight="1" x14ac:dyDescent="0.15">
      <c r="A359" s="130" t="s">
        <v>125</v>
      </c>
      <c r="B359" s="123">
        <v>2017</v>
      </c>
      <c r="C359" s="124" t="s">
        <v>205</v>
      </c>
      <c r="D359" s="123">
        <f>'2017 Field of Dreamers - 2017 -'!C35</f>
        <v>60</v>
      </c>
      <c r="E359" s="123">
        <f>'2017 Field of Dreamers - 2017 -'!D35</f>
        <v>37</v>
      </c>
      <c r="F359" s="123">
        <f>'2017 Field of Dreamers - 2017 -'!E35</f>
        <v>0.6166666666666667</v>
      </c>
      <c r="G359" s="123">
        <f>'2017 Field of Dreamers - 2017 -'!F35</f>
        <v>35</v>
      </c>
      <c r="H359" s="123">
        <f>'2017 Field of Dreamers - 2017 -'!G35</f>
        <v>2</v>
      </c>
      <c r="I359" s="123">
        <f>'2017 Field of Dreamers - 2017 -'!H35</f>
        <v>0</v>
      </c>
      <c r="J359" s="123">
        <f>'2017 Field of Dreamers - 2017 -'!I35</f>
        <v>0</v>
      </c>
      <c r="K359" s="123">
        <f>'2017 Field of Dreamers - 2017 -'!J35</f>
        <v>8</v>
      </c>
      <c r="L359" s="123">
        <f>'2017 Field of Dreamers - 2017 -'!K35</f>
        <v>20</v>
      </c>
      <c r="M359" s="123">
        <f>'2017 Field of Dreamers - 2017 -'!L35</f>
        <v>7.2054054054054045E-2</v>
      </c>
      <c r="N359" s="123">
        <f>'2017 Field of Dreamers - 2017 -'!M35</f>
        <v>0.68872072072072077</v>
      </c>
    </row>
    <row r="360" spans="1:14" ht="14.5" customHeight="1" x14ac:dyDescent="0.15">
      <c r="A360" s="130" t="s">
        <v>125</v>
      </c>
      <c r="B360" s="123">
        <v>2018</v>
      </c>
      <c r="C360" s="124" t="s">
        <v>208</v>
      </c>
      <c r="D360" s="123">
        <f>'All Seasons - All Seasons'!C188</f>
        <v>38</v>
      </c>
      <c r="E360" s="123">
        <f>'All Seasons - All Seasons'!D188</f>
        <v>27</v>
      </c>
      <c r="F360" s="123">
        <f>'All Seasons - All Seasons'!E188</f>
        <v>0.71052631578947367</v>
      </c>
      <c r="G360" s="123">
        <f>'All Seasons - All Seasons'!F188</f>
        <v>26</v>
      </c>
      <c r="H360" s="123">
        <f>'All Seasons - All Seasons'!G188</f>
        <v>1</v>
      </c>
      <c r="I360" s="123">
        <f>'All Seasons - All Seasons'!H188</f>
        <v>0</v>
      </c>
      <c r="J360" s="123">
        <f>'All Seasons - All Seasons'!I188</f>
        <v>0</v>
      </c>
      <c r="K360" s="123">
        <f>'All Seasons - All Seasons'!J188</f>
        <v>12</v>
      </c>
      <c r="L360" s="123">
        <f>'All Seasons - All Seasons'!K188</f>
        <v>13</v>
      </c>
      <c r="M360" s="123">
        <f>'All Seasons - All Seasons'!L188</f>
        <v>0</v>
      </c>
      <c r="N360" s="123">
        <f>'All Seasons - All Seasons'!M188</f>
        <v>0.71052631578947367</v>
      </c>
    </row>
    <row r="361" spans="1:14" ht="14.5" customHeight="1" x14ac:dyDescent="0.15">
      <c r="A361" s="116" t="s">
        <v>202</v>
      </c>
      <c r="B361" s="126"/>
      <c r="C361" s="127"/>
      <c r="D361" s="128">
        <f>SUM(D359:D360)</f>
        <v>98</v>
      </c>
      <c r="E361" s="128">
        <f>SUM(E359:E360)</f>
        <v>64</v>
      </c>
      <c r="F361" s="129">
        <f>E361/D361</f>
        <v>0.65306122448979587</v>
      </c>
      <c r="G361" s="128">
        <f t="shared" ref="G361:L361" si="96">SUM(G359:G360)</f>
        <v>61</v>
      </c>
      <c r="H361" s="128">
        <f t="shared" si="96"/>
        <v>3</v>
      </c>
      <c r="I361" s="128">
        <f t="shared" si="96"/>
        <v>0</v>
      </c>
      <c r="J361" s="128">
        <f t="shared" si="96"/>
        <v>0</v>
      </c>
      <c r="K361" s="128">
        <f t="shared" si="96"/>
        <v>20</v>
      </c>
      <c r="L361" s="128">
        <f t="shared" si="96"/>
        <v>33</v>
      </c>
      <c r="M361" s="129">
        <f>(H361*1.33+I361*1.67+J361*2)/E361</f>
        <v>6.2343750000000003E-2</v>
      </c>
      <c r="N361" s="128">
        <f>M361+F361</f>
        <v>0.7154049744897959</v>
      </c>
    </row>
    <row r="362" spans="1:14" ht="14.5" customHeight="1" x14ac:dyDescent="0.15">
      <c r="A362" s="119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</row>
    <row r="363" spans="1:14" ht="14.5" customHeight="1" x14ac:dyDescent="0.15">
      <c r="A363" s="130" t="s">
        <v>67</v>
      </c>
      <c r="B363" s="123">
        <v>2013</v>
      </c>
      <c r="C363" s="124" t="s">
        <v>207</v>
      </c>
      <c r="D363" s="123">
        <v>17</v>
      </c>
      <c r="E363" s="123">
        <v>9</v>
      </c>
      <c r="F363" s="125">
        <f>E363/D363</f>
        <v>0.52941176470588236</v>
      </c>
      <c r="G363" s="131">
        <v>7</v>
      </c>
      <c r="H363" s="123">
        <v>2</v>
      </c>
      <c r="I363" s="123">
        <v>0</v>
      </c>
      <c r="J363" s="123">
        <v>0</v>
      </c>
      <c r="K363" s="123">
        <v>6</v>
      </c>
      <c r="L363" s="123">
        <v>7</v>
      </c>
      <c r="M363" s="125">
        <f>(H363*1.33+I363*1.67+J363*2)/E363</f>
        <v>0.29555555555555557</v>
      </c>
      <c r="N363" s="123">
        <f>M363+F363</f>
        <v>0.82496732026143793</v>
      </c>
    </row>
    <row r="364" spans="1:14" ht="14.5" customHeight="1" x14ac:dyDescent="0.15">
      <c r="A364" s="130" t="s">
        <v>67</v>
      </c>
      <c r="B364" s="123">
        <v>2014</v>
      </c>
      <c r="C364" s="124" t="s">
        <v>207</v>
      </c>
      <c r="D364" s="123">
        <v>18</v>
      </c>
      <c r="E364" s="123">
        <v>9</v>
      </c>
      <c r="F364" s="125">
        <f>E364/D364</f>
        <v>0.5</v>
      </c>
      <c r="G364" s="131">
        <v>8</v>
      </c>
      <c r="H364" s="123">
        <v>1</v>
      </c>
      <c r="I364" s="123">
        <v>0</v>
      </c>
      <c r="J364" s="123">
        <v>0</v>
      </c>
      <c r="K364" s="123">
        <v>2</v>
      </c>
      <c r="L364" s="123">
        <v>2</v>
      </c>
      <c r="M364" s="125">
        <f>(H364*1.33+I364*1.67+J364*2)/E364</f>
        <v>0.14777777777777779</v>
      </c>
      <c r="N364" s="123">
        <f>M364+F364</f>
        <v>0.64777777777777779</v>
      </c>
    </row>
    <row r="365" spans="1:14" ht="14.5" customHeight="1" x14ac:dyDescent="0.15">
      <c r="A365" s="130" t="s">
        <v>67</v>
      </c>
      <c r="B365" s="123">
        <v>2015</v>
      </c>
      <c r="C365" s="124" t="s">
        <v>207</v>
      </c>
      <c r="D365" s="123">
        <v>18</v>
      </c>
      <c r="E365" s="123">
        <v>10</v>
      </c>
      <c r="F365" s="125">
        <f>E365/D365</f>
        <v>0.55555555555555558</v>
      </c>
      <c r="G365" s="131">
        <v>10</v>
      </c>
      <c r="H365" s="123">
        <v>0</v>
      </c>
      <c r="I365" s="123">
        <v>0</v>
      </c>
      <c r="J365" s="123">
        <v>0</v>
      </c>
      <c r="K365" s="123">
        <v>5</v>
      </c>
      <c r="L365" s="123">
        <v>3</v>
      </c>
      <c r="M365" s="125">
        <f>(H365*1.33+I365*1.67+J365*2)/E365</f>
        <v>0</v>
      </c>
      <c r="N365" s="123">
        <f>M365+F365</f>
        <v>0.55555555555555558</v>
      </c>
    </row>
    <row r="366" spans="1:14" ht="14.5" customHeight="1" x14ac:dyDescent="0.15">
      <c r="A366" s="130" t="s">
        <v>67</v>
      </c>
      <c r="B366" s="123">
        <v>2017</v>
      </c>
      <c r="C366" s="124" t="s">
        <v>208</v>
      </c>
      <c r="D366" s="123">
        <f>'2017 - 2017 - Field of Dreamers'!C45</f>
        <v>46</v>
      </c>
      <c r="E366" s="123">
        <f>'2017 - 2017 - Field of Dreamers'!D45</f>
        <v>27</v>
      </c>
      <c r="F366" s="123">
        <f>'2017 - 2017 - Field of Dreamers'!E45</f>
        <v>0.58695652173913049</v>
      </c>
      <c r="G366" s="123">
        <f>'2017 - 2017 - Field of Dreamers'!F45</f>
        <v>27</v>
      </c>
      <c r="H366" s="123">
        <f>'2017 - 2017 - Field of Dreamers'!G45</f>
        <v>0</v>
      </c>
      <c r="I366" s="123">
        <f>'2017 - 2017 - Field of Dreamers'!H45</f>
        <v>0</v>
      </c>
      <c r="J366" s="123">
        <f>'2017 - 2017 - Field of Dreamers'!I45</f>
        <v>0</v>
      </c>
      <c r="K366" s="123">
        <f>'2017 - 2017 - Field of Dreamers'!J45</f>
        <v>15</v>
      </c>
      <c r="L366" s="123">
        <f>'2017 - 2017 - Field of Dreamers'!K45</f>
        <v>6</v>
      </c>
      <c r="M366" s="123">
        <f>'2017 - 2017 - Field of Dreamers'!L45</f>
        <v>0</v>
      </c>
      <c r="N366" s="123">
        <f>'2017 - 2017 - Field of Dreamers'!M45</f>
        <v>0.58695652173913049</v>
      </c>
    </row>
    <row r="367" spans="1:14" ht="14.5" customHeight="1" x14ac:dyDescent="0.15">
      <c r="A367" s="130" t="s">
        <v>67</v>
      </c>
      <c r="B367" s="123">
        <v>2018</v>
      </c>
      <c r="C367" s="124" t="s">
        <v>209</v>
      </c>
      <c r="D367" s="123">
        <f>'All Seasons - All Seasons'!C193</f>
        <v>21</v>
      </c>
      <c r="E367" s="123">
        <f>'All Seasons - All Seasons'!D193</f>
        <v>10</v>
      </c>
      <c r="F367" s="123">
        <f>'All Seasons - All Seasons'!E193</f>
        <v>0.47619047619047616</v>
      </c>
      <c r="G367" s="123">
        <f>'All Seasons - All Seasons'!F193</f>
        <v>9</v>
      </c>
      <c r="H367" s="123">
        <f>'All Seasons - All Seasons'!G193</f>
        <v>1</v>
      </c>
      <c r="I367" s="123">
        <f>'All Seasons - All Seasons'!H193</f>
        <v>0</v>
      </c>
      <c r="J367" s="123">
        <f>'All Seasons - All Seasons'!I193</f>
        <v>0</v>
      </c>
      <c r="K367" s="123">
        <f>'All Seasons - All Seasons'!J193</f>
        <v>6</v>
      </c>
      <c r="L367" s="123">
        <f>'All Seasons - All Seasons'!K193</f>
        <v>8</v>
      </c>
      <c r="M367" s="123">
        <f>'All Seasons - All Seasons'!L193</f>
        <v>0.1333</v>
      </c>
      <c r="N367" s="123">
        <f>'All Seasons - All Seasons'!M193</f>
        <v>0.60949047619047614</v>
      </c>
    </row>
    <row r="368" spans="1:14" ht="14.5" customHeight="1" x14ac:dyDescent="0.15">
      <c r="A368" s="116" t="s">
        <v>202</v>
      </c>
      <c r="B368" s="126"/>
      <c r="C368" s="127"/>
      <c r="D368" s="128">
        <f>SUM(D363:D367)</f>
        <v>120</v>
      </c>
      <c r="E368" s="128">
        <f>SUM(E363:E367)</f>
        <v>65</v>
      </c>
      <c r="F368" s="129">
        <f>E368/D368</f>
        <v>0.54166666666666663</v>
      </c>
      <c r="G368" s="128">
        <f t="shared" ref="G368:L368" si="97">SUM(G363:G367)</f>
        <v>61</v>
      </c>
      <c r="H368" s="128">
        <f t="shared" si="97"/>
        <v>4</v>
      </c>
      <c r="I368" s="128">
        <f t="shared" si="97"/>
        <v>0</v>
      </c>
      <c r="J368" s="128">
        <f t="shared" si="97"/>
        <v>0</v>
      </c>
      <c r="K368" s="128">
        <f t="shared" si="97"/>
        <v>34</v>
      </c>
      <c r="L368" s="128">
        <f t="shared" si="97"/>
        <v>26</v>
      </c>
      <c r="M368" s="129">
        <f>(H368*1.33+I368*1.67+J368*2)/E368</f>
        <v>8.1846153846153846E-2</v>
      </c>
      <c r="N368" s="128">
        <f>M368+F368</f>
        <v>0.62351282051282042</v>
      </c>
    </row>
    <row r="369" spans="1:14" ht="14.5" customHeight="1" x14ac:dyDescent="0.15">
      <c r="A369" s="119"/>
      <c r="B369" s="120"/>
      <c r="C369" s="121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</row>
    <row r="370" spans="1:14" ht="14.5" customHeight="1" x14ac:dyDescent="0.15">
      <c r="A370" s="122" t="s">
        <v>29</v>
      </c>
      <c r="B370" s="123">
        <v>2007</v>
      </c>
      <c r="C370" s="124" t="s">
        <v>201</v>
      </c>
      <c r="D370" s="123">
        <v>50</v>
      </c>
      <c r="E370" s="123">
        <v>26</v>
      </c>
      <c r="F370" s="125">
        <f>E370/D370</f>
        <v>0.52</v>
      </c>
      <c r="G370" s="123">
        <v>23</v>
      </c>
      <c r="H370" s="123">
        <v>3</v>
      </c>
      <c r="I370" s="123">
        <v>0</v>
      </c>
      <c r="J370" s="123">
        <v>0</v>
      </c>
      <c r="K370" s="123">
        <v>12</v>
      </c>
      <c r="L370" s="123">
        <v>14</v>
      </c>
      <c r="M370" s="125">
        <f>(H370*1.33+I370*1.67+J370*2)/E370</f>
        <v>0.15346153846153848</v>
      </c>
      <c r="N370" s="123">
        <f>M370+F370</f>
        <v>0.67346153846153856</v>
      </c>
    </row>
    <row r="371" spans="1:14" ht="14.5" customHeight="1" x14ac:dyDescent="0.15">
      <c r="A371" s="130" t="s">
        <v>29</v>
      </c>
      <c r="B371" s="123">
        <v>2008</v>
      </c>
      <c r="C371" s="124" t="s">
        <v>203</v>
      </c>
      <c r="D371" s="123">
        <v>19</v>
      </c>
      <c r="E371" s="123">
        <v>5</v>
      </c>
      <c r="F371" s="125">
        <f>E371/D371</f>
        <v>0.26315789473684209</v>
      </c>
      <c r="G371" s="123">
        <v>4</v>
      </c>
      <c r="H371" s="123">
        <v>1</v>
      </c>
      <c r="I371" s="123">
        <v>0</v>
      </c>
      <c r="J371" s="123">
        <v>0</v>
      </c>
      <c r="K371" s="123">
        <v>0</v>
      </c>
      <c r="L371" s="123">
        <v>1</v>
      </c>
      <c r="M371" s="125">
        <f>(H371*1.33+I371*1.67+J371*2)/E371</f>
        <v>0.26600000000000001</v>
      </c>
      <c r="N371" s="123">
        <f>M371+F371</f>
        <v>0.52915789473684205</v>
      </c>
    </row>
    <row r="372" spans="1:14" ht="14.5" customHeight="1" x14ac:dyDescent="0.15">
      <c r="A372" s="130" t="s">
        <v>29</v>
      </c>
      <c r="B372" s="123">
        <v>2009</v>
      </c>
      <c r="C372" s="124" t="s">
        <v>204</v>
      </c>
      <c r="D372" s="123">
        <v>28</v>
      </c>
      <c r="E372" s="123">
        <v>9</v>
      </c>
      <c r="F372" s="125">
        <f>E372/D372</f>
        <v>0.32142857142857145</v>
      </c>
      <c r="G372" s="131">
        <v>6</v>
      </c>
      <c r="H372" s="123">
        <v>3</v>
      </c>
      <c r="I372" s="123">
        <v>0</v>
      </c>
      <c r="J372" s="123">
        <v>0</v>
      </c>
      <c r="K372" s="123">
        <v>5</v>
      </c>
      <c r="L372" s="123">
        <v>5</v>
      </c>
      <c r="M372" s="125">
        <f>(H372*1.33+I372*1.67+J372*2)/E372</f>
        <v>0.44333333333333336</v>
      </c>
      <c r="N372" s="123">
        <f>M372+F372</f>
        <v>0.76476190476190475</v>
      </c>
    </row>
    <row r="373" spans="1:14" ht="14.5" customHeight="1" x14ac:dyDescent="0.15">
      <c r="A373" s="130" t="s">
        <v>29</v>
      </c>
      <c r="B373" s="123">
        <v>2010</v>
      </c>
      <c r="C373" s="124" t="s">
        <v>201</v>
      </c>
      <c r="D373" s="123">
        <v>7</v>
      </c>
      <c r="E373" s="123">
        <v>1</v>
      </c>
      <c r="F373" s="125">
        <f>E373/D373</f>
        <v>0.14285714285714285</v>
      </c>
      <c r="G373" s="131">
        <v>0</v>
      </c>
      <c r="H373" s="123">
        <v>1</v>
      </c>
      <c r="I373" s="123">
        <v>0</v>
      </c>
      <c r="J373" s="123">
        <v>0</v>
      </c>
      <c r="K373" s="123">
        <v>1</v>
      </c>
      <c r="L373" s="123">
        <v>0</v>
      </c>
      <c r="M373" s="125">
        <f>(H373*1.33+I373*1.67+J373*2)/E373</f>
        <v>1.33</v>
      </c>
      <c r="N373" s="123">
        <f>M373+F373</f>
        <v>1.4728571428571429</v>
      </c>
    </row>
    <row r="374" spans="1:14" ht="14.5" customHeight="1" x14ac:dyDescent="0.15">
      <c r="A374" s="116" t="s">
        <v>202</v>
      </c>
      <c r="B374" s="126"/>
      <c r="C374" s="127"/>
      <c r="D374" s="128">
        <f>SUM(D370:D373)</f>
        <v>104</v>
      </c>
      <c r="E374" s="128">
        <f>SUM(E370:E373)</f>
        <v>41</v>
      </c>
      <c r="F374" s="129">
        <f>E374/D374</f>
        <v>0.39423076923076922</v>
      </c>
      <c r="G374" s="128">
        <f t="shared" ref="G374:L374" si="98">SUM(G370:G373)</f>
        <v>33</v>
      </c>
      <c r="H374" s="128">
        <f t="shared" si="98"/>
        <v>8</v>
      </c>
      <c r="I374" s="128">
        <f t="shared" si="98"/>
        <v>0</v>
      </c>
      <c r="J374" s="128">
        <f t="shared" si="98"/>
        <v>0</v>
      </c>
      <c r="K374" s="128">
        <f t="shared" si="98"/>
        <v>18</v>
      </c>
      <c r="L374" s="128">
        <f t="shared" si="98"/>
        <v>20</v>
      </c>
      <c r="M374" s="129">
        <f>(H374*1.33+I374*1.67+J374*2)/E374</f>
        <v>0.25951219512195123</v>
      </c>
      <c r="N374" s="128">
        <f>M374+F374</f>
        <v>0.65374296435272039</v>
      </c>
    </row>
    <row r="375" spans="1:14" ht="14.5" customHeight="1" x14ac:dyDescent="0.15">
      <c r="A375" s="119"/>
      <c r="B375" s="120"/>
      <c r="C375" s="132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</row>
    <row r="376" spans="1:14" ht="14.5" customHeight="1" x14ac:dyDescent="0.15">
      <c r="A376" s="122" t="s">
        <v>22</v>
      </c>
      <c r="B376" s="123">
        <v>2007</v>
      </c>
      <c r="C376" s="124" t="s">
        <v>201</v>
      </c>
      <c r="D376" s="123">
        <v>47</v>
      </c>
      <c r="E376" s="123">
        <v>34</v>
      </c>
      <c r="F376" s="125">
        <f>E376/D376</f>
        <v>0.72340425531914898</v>
      </c>
      <c r="G376" s="123">
        <v>28</v>
      </c>
      <c r="H376" s="123">
        <v>4</v>
      </c>
      <c r="I376" s="123">
        <v>0</v>
      </c>
      <c r="J376" s="123">
        <v>2</v>
      </c>
      <c r="K376" s="123">
        <v>20</v>
      </c>
      <c r="L376" s="123">
        <v>16</v>
      </c>
      <c r="M376" s="125">
        <f>(H376*1.33+I376*1.67+J376*2)/E376</f>
        <v>0.27411764705882352</v>
      </c>
      <c r="N376" s="123">
        <f>M376+F376</f>
        <v>0.99752190237797245</v>
      </c>
    </row>
    <row r="377" spans="1:14" ht="14.5" customHeight="1" x14ac:dyDescent="0.15">
      <c r="A377" s="116" t="s">
        <v>202</v>
      </c>
      <c r="B377" s="126"/>
      <c r="C377" s="127"/>
      <c r="D377" s="128">
        <f>D376</f>
        <v>47</v>
      </c>
      <c r="E377" s="128">
        <f>E376</f>
        <v>34</v>
      </c>
      <c r="F377" s="129">
        <f>E377/D377</f>
        <v>0.72340425531914898</v>
      </c>
      <c r="G377" s="128">
        <f t="shared" ref="G377:L377" si="99">G376</f>
        <v>28</v>
      </c>
      <c r="H377" s="128">
        <f t="shared" si="99"/>
        <v>4</v>
      </c>
      <c r="I377" s="128">
        <f t="shared" si="99"/>
        <v>0</v>
      </c>
      <c r="J377" s="128">
        <f t="shared" si="99"/>
        <v>2</v>
      </c>
      <c r="K377" s="128">
        <f t="shared" si="99"/>
        <v>20</v>
      </c>
      <c r="L377" s="128">
        <f t="shared" si="99"/>
        <v>16</v>
      </c>
      <c r="M377" s="129">
        <f>(H377*1.33+I377*1.67+J377*2)/E377</f>
        <v>0.27411764705882352</v>
      </c>
      <c r="N377" s="128">
        <f>M377+F377</f>
        <v>0.99752190237797245</v>
      </c>
    </row>
    <row r="378" spans="1:14" ht="14.5" customHeight="1" x14ac:dyDescent="0.15">
      <c r="A378" s="119"/>
      <c r="B378" s="120"/>
      <c r="C378" s="132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</row>
    <row r="379" spans="1:14" ht="14.5" customHeight="1" x14ac:dyDescent="0.15">
      <c r="A379" s="130" t="s">
        <v>92</v>
      </c>
      <c r="B379" s="123">
        <v>2016</v>
      </c>
      <c r="C379" s="124" t="s">
        <v>207</v>
      </c>
      <c r="D379" s="123">
        <v>9</v>
      </c>
      <c r="E379" s="123">
        <v>6</v>
      </c>
      <c r="F379" s="125">
        <f>E379/D379</f>
        <v>0.66666666666666663</v>
      </c>
      <c r="G379" s="131">
        <v>2</v>
      </c>
      <c r="H379" s="123">
        <v>3</v>
      </c>
      <c r="I379" s="123">
        <v>0</v>
      </c>
      <c r="J379" s="123">
        <v>1</v>
      </c>
      <c r="K379" s="123">
        <v>6</v>
      </c>
      <c r="L379" s="123">
        <v>4</v>
      </c>
      <c r="M379" s="125">
        <f>(H379*1.33+I379*1.67+J379*2)/E379</f>
        <v>0.99833333333333341</v>
      </c>
      <c r="N379" s="123">
        <f>M379+F379</f>
        <v>1.665</v>
      </c>
    </row>
    <row r="380" spans="1:14" ht="14.5" customHeight="1" x14ac:dyDescent="0.15">
      <c r="A380" s="130" t="s">
        <v>92</v>
      </c>
      <c r="B380" s="123">
        <v>2017</v>
      </c>
      <c r="C380" s="124" t="s">
        <v>205</v>
      </c>
      <c r="D380" s="123">
        <f>'2017 Field of Dreamers - 2017 -'!C31</f>
        <v>69</v>
      </c>
      <c r="E380" s="123">
        <f>'2017 Field of Dreamers - 2017 -'!D31</f>
        <v>49</v>
      </c>
      <c r="F380" s="123">
        <f>'2017 Field of Dreamers - 2017 -'!E31</f>
        <v>0.71014492753623193</v>
      </c>
      <c r="G380" s="123">
        <f>'2017 Field of Dreamers - 2017 -'!F31</f>
        <v>38</v>
      </c>
      <c r="H380" s="123">
        <f>'2017 Field of Dreamers - 2017 -'!G31</f>
        <v>5</v>
      </c>
      <c r="I380" s="123">
        <f>'2017 Field of Dreamers - 2017 -'!H31</f>
        <v>3</v>
      </c>
      <c r="J380" s="123">
        <f>'2017 Field of Dreamers - 2017 -'!I31</f>
        <v>3</v>
      </c>
      <c r="K380" s="123">
        <f>'2017 Field of Dreamers - 2017 -'!J31</f>
        <v>38</v>
      </c>
      <c r="L380" s="123">
        <f>'2017 Field of Dreamers - 2017 -'!K31</f>
        <v>26</v>
      </c>
      <c r="M380" s="123">
        <f>'2017 Field of Dreamers - 2017 -'!L31</f>
        <v>0.36053061224489796</v>
      </c>
      <c r="N380" s="123">
        <f>'2017 Field of Dreamers - 2017 -'!M31</f>
        <v>1.0706755397811298</v>
      </c>
    </row>
    <row r="381" spans="1:14" ht="14.5" customHeight="1" x14ac:dyDescent="0.15">
      <c r="A381" s="130" t="s">
        <v>92</v>
      </c>
      <c r="B381" s="123">
        <v>2018</v>
      </c>
      <c r="C381" s="124" t="s">
        <v>205</v>
      </c>
      <c r="D381" s="123">
        <f>'All Seasons - All Seasons'!C201</f>
        <v>44</v>
      </c>
      <c r="E381" s="123">
        <f>'All Seasons - All Seasons'!D201</f>
        <v>31</v>
      </c>
      <c r="F381" s="123">
        <f>'All Seasons - All Seasons'!E201</f>
        <v>0.70454545454545459</v>
      </c>
      <c r="G381" s="123">
        <f>'All Seasons - All Seasons'!F201</f>
        <v>26</v>
      </c>
      <c r="H381" s="123">
        <f>'All Seasons - All Seasons'!G201</f>
        <v>4</v>
      </c>
      <c r="I381" s="123">
        <f>'All Seasons - All Seasons'!H201</f>
        <v>0</v>
      </c>
      <c r="J381" s="123">
        <f>'All Seasons - All Seasons'!I201</f>
        <v>1</v>
      </c>
      <c r="K381" s="123">
        <f>'All Seasons - All Seasons'!J201</f>
        <v>17</v>
      </c>
      <c r="L381" s="123">
        <f>'All Seasons - All Seasons'!K201</f>
        <v>20</v>
      </c>
      <c r="M381" s="123">
        <f>'All Seasons - All Seasons'!L201</f>
        <v>0.23651612903225805</v>
      </c>
      <c r="N381" s="123">
        <f>'All Seasons - All Seasons'!M201</f>
        <v>0.94106158357771263</v>
      </c>
    </row>
    <row r="382" spans="1:14" ht="14.5" customHeight="1" x14ac:dyDescent="0.15">
      <c r="A382" s="116" t="s">
        <v>202</v>
      </c>
      <c r="B382" s="126"/>
      <c r="C382" s="127"/>
      <c r="D382" s="128">
        <f>SUM(D379:D381)</f>
        <v>122</v>
      </c>
      <c r="E382" s="128">
        <f>SUM(E379:E381)</f>
        <v>86</v>
      </c>
      <c r="F382" s="129">
        <f>E382/D382</f>
        <v>0.70491803278688525</v>
      </c>
      <c r="G382" s="128">
        <f t="shared" ref="G382:L382" si="100">SUM(G379:G381)</f>
        <v>66</v>
      </c>
      <c r="H382" s="128">
        <f t="shared" si="100"/>
        <v>12</v>
      </c>
      <c r="I382" s="128">
        <f t="shared" si="100"/>
        <v>3</v>
      </c>
      <c r="J382" s="128">
        <f t="shared" si="100"/>
        <v>5</v>
      </c>
      <c r="K382" s="128">
        <f t="shared" si="100"/>
        <v>61</v>
      </c>
      <c r="L382" s="128">
        <f t="shared" si="100"/>
        <v>50</v>
      </c>
      <c r="M382" s="129">
        <f>(H382*1.33+I382*1.67+J382*2)/E382</f>
        <v>0.36011627906976745</v>
      </c>
      <c r="N382" s="128">
        <f>M382+F382</f>
        <v>1.0650343118566528</v>
      </c>
    </row>
    <row r="383" spans="1:14" ht="14.5" customHeight="1" x14ac:dyDescent="0.15">
      <c r="A383" s="119"/>
      <c r="B383" s="120"/>
      <c r="C383" s="132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</row>
    <row r="384" spans="1:14" ht="14.5" customHeight="1" x14ac:dyDescent="0.15">
      <c r="A384" s="122" t="s">
        <v>182</v>
      </c>
      <c r="B384" s="123">
        <v>2018</v>
      </c>
      <c r="C384" s="124" t="s">
        <v>208</v>
      </c>
      <c r="D384" s="123">
        <f>'2018 Field of Dreamers - 2018 -'!C57</f>
        <v>50</v>
      </c>
      <c r="E384" s="123">
        <f>'2018 Field of Dreamers - 2018 -'!D57</f>
        <v>33</v>
      </c>
      <c r="F384" s="123">
        <f>'2018 Field of Dreamers - 2018 -'!E57</f>
        <v>0.66</v>
      </c>
      <c r="G384" s="123">
        <f>'2018 Field of Dreamers - 2018 -'!F57</f>
        <v>22</v>
      </c>
      <c r="H384" s="123">
        <f>'2018 Field of Dreamers - 2018 -'!G57</f>
        <v>9</v>
      </c>
      <c r="I384" s="123">
        <f>'2018 Field of Dreamers - 2018 -'!H57</f>
        <v>0</v>
      </c>
      <c r="J384" s="123">
        <f>'2018 Field of Dreamers - 2018 -'!I57</f>
        <v>2</v>
      </c>
      <c r="K384" s="123">
        <f>'2018 Field of Dreamers - 2018 -'!J57</f>
        <v>11</v>
      </c>
      <c r="L384" s="123">
        <f>'2018 Field of Dreamers - 2018 -'!K57</f>
        <v>18</v>
      </c>
      <c r="M384" s="123">
        <f>'2018 Field of Dreamers - 2018 -'!L57</f>
        <v>0.48475757575757578</v>
      </c>
      <c r="N384" s="123">
        <f>'2018 Field of Dreamers - 2018 -'!M57</f>
        <v>1.1447575757575759</v>
      </c>
    </row>
    <row r="385" spans="1:14" ht="14.5" customHeight="1" x14ac:dyDescent="0.15">
      <c r="A385" s="116" t="s">
        <v>202</v>
      </c>
      <c r="B385" s="126"/>
      <c r="C385" s="127"/>
      <c r="D385" s="128">
        <f>D384</f>
        <v>50</v>
      </c>
      <c r="E385" s="128">
        <f>E384</f>
        <v>33</v>
      </c>
      <c r="F385" s="129">
        <f>E385/D385</f>
        <v>0.66</v>
      </c>
      <c r="G385" s="128">
        <f t="shared" ref="G385:L385" si="101">G384</f>
        <v>22</v>
      </c>
      <c r="H385" s="128">
        <f t="shared" si="101"/>
        <v>9</v>
      </c>
      <c r="I385" s="128">
        <f t="shared" si="101"/>
        <v>0</v>
      </c>
      <c r="J385" s="128">
        <f t="shared" si="101"/>
        <v>2</v>
      </c>
      <c r="K385" s="128">
        <f t="shared" si="101"/>
        <v>11</v>
      </c>
      <c r="L385" s="128">
        <f t="shared" si="101"/>
        <v>18</v>
      </c>
      <c r="M385" s="129">
        <f>(H385*1.33+I385*1.67+J385*2)/E385</f>
        <v>0.48393939393939395</v>
      </c>
      <c r="N385" s="128">
        <f>M385+F385</f>
        <v>1.143939393939394</v>
      </c>
    </row>
    <row r="386" spans="1:14" ht="14.5" customHeight="1" x14ac:dyDescent="0.15">
      <c r="A386" s="119"/>
      <c r="B386" s="120"/>
      <c r="C386" s="132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</row>
    <row r="387" spans="1:14" ht="14.5" customHeight="1" x14ac:dyDescent="0.15">
      <c r="A387" s="130" t="s">
        <v>68</v>
      </c>
      <c r="B387" s="123">
        <v>2013</v>
      </c>
      <c r="C387" s="124" t="s">
        <v>207</v>
      </c>
      <c r="D387" s="123">
        <v>11</v>
      </c>
      <c r="E387" s="123">
        <v>5</v>
      </c>
      <c r="F387" s="125">
        <f>E387/D387</f>
        <v>0.45454545454545453</v>
      </c>
      <c r="G387" s="131">
        <v>5</v>
      </c>
      <c r="H387" s="123">
        <v>0</v>
      </c>
      <c r="I387" s="123">
        <v>0</v>
      </c>
      <c r="J387" s="123">
        <v>0</v>
      </c>
      <c r="K387" s="123">
        <v>1</v>
      </c>
      <c r="L387" s="123">
        <v>3</v>
      </c>
      <c r="M387" s="125">
        <f>(H387*1.33+I387*1.67+J387*2)/E387</f>
        <v>0</v>
      </c>
      <c r="N387" s="123">
        <f>M387+F387</f>
        <v>0.45454545454545453</v>
      </c>
    </row>
    <row r="388" spans="1:14" ht="14.5" customHeight="1" x14ac:dyDescent="0.15">
      <c r="A388" s="130" t="s">
        <v>68</v>
      </c>
      <c r="B388" s="123">
        <v>2014</v>
      </c>
      <c r="C388" s="124" t="s">
        <v>207</v>
      </c>
      <c r="D388" s="123">
        <v>37</v>
      </c>
      <c r="E388" s="123">
        <v>27</v>
      </c>
      <c r="F388" s="125">
        <f>E388/D388</f>
        <v>0.72972972972972971</v>
      </c>
      <c r="G388" s="131">
        <v>25</v>
      </c>
      <c r="H388" s="123">
        <v>2</v>
      </c>
      <c r="I388" s="123">
        <v>0</v>
      </c>
      <c r="J388" s="123">
        <v>0</v>
      </c>
      <c r="K388" s="123">
        <v>4</v>
      </c>
      <c r="L388" s="123">
        <v>11</v>
      </c>
      <c r="M388" s="125">
        <f>(H388*1.33+I388*1.67+J388*2)/E388</f>
        <v>9.8518518518518519E-2</v>
      </c>
      <c r="N388" s="123">
        <f>M388+F388</f>
        <v>0.82824824824824828</v>
      </c>
    </row>
    <row r="389" spans="1:14" ht="14.5" customHeight="1" x14ac:dyDescent="0.15">
      <c r="A389" s="130" t="s">
        <v>68</v>
      </c>
      <c r="B389" s="123">
        <v>2015</v>
      </c>
      <c r="C389" s="124" t="s">
        <v>207</v>
      </c>
      <c r="D389" s="123">
        <v>15</v>
      </c>
      <c r="E389" s="123">
        <v>9</v>
      </c>
      <c r="F389" s="125">
        <f>E389/D389</f>
        <v>0.6</v>
      </c>
      <c r="G389" s="131">
        <v>8</v>
      </c>
      <c r="H389" s="123">
        <v>1</v>
      </c>
      <c r="I389" s="123">
        <v>0</v>
      </c>
      <c r="J389" s="123">
        <v>0</v>
      </c>
      <c r="K389" s="123">
        <v>5</v>
      </c>
      <c r="L389" s="123">
        <v>5</v>
      </c>
      <c r="M389" s="125">
        <f>(H389*1.33+I389*1.67+J389*2)/E389</f>
        <v>0.14777777777777779</v>
      </c>
      <c r="N389" s="123">
        <f>M389+F389</f>
        <v>0.74777777777777776</v>
      </c>
    </row>
    <row r="390" spans="1:14" ht="14.5" customHeight="1" x14ac:dyDescent="0.15">
      <c r="A390" s="130" t="s">
        <v>68</v>
      </c>
      <c r="B390" s="123">
        <v>2016</v>
      </c>
      <c r="C390" s="124" t="s">
        <v>207</v>
      </c>
      <c r="D390" s="123">
        <v>42</v>
      </c>
      <c r="E390" s="123">
        <v>28</v>
      </c>
      <c r="F390" s="125">
        <f>E390/D390</f>
        <v>0.66666666666666663</v>
      </c>
      <c r="G390" s="131">
        <v>24</v>
      </c>
      <c r="H390" s="123">
        <v>4</v>
      </c>
      <c r="I390" s="123">
        <v>0</v>
      </c>
      <c r="J390" s="123">
        <v>0</v>
      </c>
      <c r="K390" s="123">
        <v>6</v>
      </c>
      <c r="L390" s="123">
        <v>20</v>
      </c>
      <c r="M390" s="125">
        <f>(H390*1.33+I390*1.67+J390*2)/E390</f>
        <v>0.19</v>
      </c>
      <c r="N390" s="123">
        <f>M390+F390</f>
        <v>0.85666666666666669</v>
      </c>
    </row>
    <row r="391" spans="1:14" ht="14.5" customHeight="1" x14ac:dyDescent="0.15">
      <c r="A391" s="130" t="s">
        <v>68</v>
      </c>
      <c r="B391" s="123">
        <v>2017</v>
      </c>
      <c r="C391" s="124" t="s">
        <v>205</v>
      </c>
      <c r="D391" s="123">
        <f>'2017 Field of Dreamers - 2017 -'!C32</f>
        <v>66</v>
      </c>
      <c r="E391" s="123">
        <f>'2017 Field of Dreamers - 2017 -'!D32</f>
        <v>42</v>
      </c>
      <c r="F391" s="123">
        <f>'2017 Field of Dreamers - 2017 -'!E32</f>
        <v>0.63636363636363635</v>
      </c>
      <c r="G391" s="123">
        <f>'2017 Field of Dreamers - 2017 -'!F32</f>
        <v>37</v>
      </c>
      <c r="H391" s="123">
        <f>'2017 Field of Dreamers - 2017 -'!G32</f>
        <v>4</v>
      </c>
      <c r="I391" s="123">
        <f>'2017 Field of Dreamers - 2017 -'!H32</f>
        <v>0</v>
      </c>
      <c r="J391" s="123">
        <f>'2017 Field of Dreamers - 2017 -'!I32</f>
        <v>1</v>
      </c>
      <c r="K391" s="123">
        <f>'2017 Field of Dreamers - 2017 -'!J32</f>
        <v>15</v>
      </c>
      <c r="L391" s="123">
        <f>'2017 Field of Dreamers - 2017 -'!K32</f>
        <v>20</v>
      </c>
      <c r="M391" s="123">
        <f>'2017 Field of Dreamers - 2017 -'!L32</f>
        <v>0.17457142857142857</v>
      </c>
      <c r="N391" s="123">
        <f>'2017 Field of Dreamers - 2017 -'!M32</f>
        <v>0.81093506493506495</v>
      </c>
    </row>
    <row r="392" spans="1:14" ht="14.5" customHeight="1" x14ac:dyDescent="0.15">
      <c r="A392" s="130" t="s">
        <v>68</v>
      </c>
      <c r="B392" s="123">
        <v>2018</v>
      </c>
      <c r="C392" s="124" t="s">
        <v>206</v>
      </c>
      <c r="D392" s="123">
        <f>'All Seasons - All Seasons'!C208</f>
        <v>60</v>
      </c>
      <c r="E392" s="123">
        <f>'All Seasons - All Seasons'!D208</f>
        <v>37</v>
      </c>
      <c r="F392" s="123">
        <f>'All Seasons - All Seasons'!E208</f>
        <v>0.6166666666666667</v>
      </c>
      <c r="G392" s="123">
        <f>'All Seasons - All Seasons'!F208</f>
        <v>31</v>
      </c>
      <c r="H392" s="123">
        <f>'All Seasons - All Seasons'!G208</f>
        <v>5</v>
      </c>
      <c r="I392" s="123">
        <f>'All Seasons - All Seasons'!H208</f>
        <v>0</v>
      </c>
      <c r="J392" s="123">
        <f>'All Seasons - All Seasons'!I208</f>
        <v>1</v>
      </c>
      <c r="K392" s="123">
        <f>'All Seasons - All Seasons'!J208</f>
        <v>15</v>
      </c>
      <c r="L392" s="123">
        <f>'All Seasons - All Seasons'!K208</f>
        <v>20</v>
      </c>
      <c r="M392" s="123">
        <f>'All Seasons - All Seasons'!L208</f>
        <v>0.23418918918918916</v>
      </c>
      <c r="N392" s="123">
        <f>'All Seasons - All Seasons'!M208</f>
        <v>0.85085585585585588</v>
      </c>
    </row>
    <row r="393" spans="1:14" ht="14.5" customHeight="1" x14ac:dyDescent="0.15">
      <c r="A393" s="116" t="s">
        <v>202</v>
      </c>
      <c r="B393" s="126"/>
      <c r="C393" s="127"/>
      <c r="D393" s="128">
        <f>SUM(D387:D392)</f>
        <v>231</v>
      </c>
      <c r="E393" s="128">
        <f>SUM(E387:E392)</f>
        <v>148</v>
      </c>
      <c r="F393" s="129">
        <f>E393/D393</f>
        <v>0.64069264069264065</v>
      </c>
      <c r="G393" s="128">
        <f t="shared" ref="G393:L393" si="102">SUM(G387:G392)</f>
        <v>130</v>
      </c>
      <c r="H393" s="128">
        <f t="shared" si="102"/>
        <v>16</v>
      </c>
      <c r="I393" s="128">
        <f t="shared" si="102"/>
        <v>0</v>
      </c>
      <c r="J393" s="128">
        <f t="shared" si="102"/>
        <v>2</v>
      </c>
      <c r="K393" s="128">
        <f t="shared" si="102"/>
        <v>46</v>
      </c>
      <c r="L393" s="128">
        <f t="shared" si="102"/>
        <v>79</v>
      </c>
      <c r="M393" s="129">
        <f>(H393*1.33+I393*1.67+J393*2)/E393</f>
        <v>0.17081081081081081</v>
      </c>
      <c r="N393" s="128">
        <f>M393+F393</f>
        <v>0.81150345150345149</v>
      </c>
    </row>
    <row r="394" spans="1:14" ht="14.5" customHeight="1" x14ac:dyDescent="0.15">
      <c r="A394" s="119"/>
      <c r="B394" s="120"/>
      <c r="C394" s="132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</row>
    <row r="395" spans="1:14" ht="14.5" customHeight="1" x14ac:dyDescent="0.15">
      <c r="A395" s="122" t="s">
        <v>177</v>
      </c>
      <c r="B395" s="123">
        <v>2017</v>
      </c>
      <c r="C395" s="124" t="s">
        <v>209</v>
      </c>
      <c r="D395" s="123">
        <f>'2017 - 2017 - Field of Dreamers'!C33</f>
        <v>73</v>
      </c>
      <c r="E395" s="123">
        <f>'2017 - 2017 - Field of Dreamers'!D33</f>
        <v>37</v>
      </c>
      <c r="F395" s="123">
        <f>'2017 - 2017 - Field of Dreamers'!E33</f>
        <v>0.50684931506849318</v>
      </c>
      <c r="G395" s="123">
        <f>'2017 - 2017 - Field of Dreamers'!F33</f>
        <v>37</v>
      </c>
      <c r="H395" s="123">
        <f>'2017 - 2017 - Field of Dreamers'!G33</f>
        <v>0</v>
      </c>
      <c r="I395" s="123">
        <f>'2017 - 2017 - Field of Dreamers'!H33</f>
        <v>0</v>
      </c>
      <c r="J395" s="123">
        <f>'2017 - 2017 - Field of Dreamers'!I33</f>
        <v>0</v>
      </c>
      <c r="K395" s="123">
        <f>'2017 - 2017 - Field of Dreamers'!J33</f>
        <v>16</v>
      </c>
      <c r="L395" s="123">
        <f>'2017 - 2017 - Field of Dreamers'!K33</f>
        <v>20</v>
      </c>
      <c r="M395" s="123">
        <f>'2017 - 2017 - Field of Dreamers'!L33</f>
        <v>0</v>
      </c>
      <c r="N395" s="123">
        <f>'2017 - 2017 - Field of Dreamers'!M33</f>
        <v>0.50684931506849318</v>
      </c>
    </row>
    <row r="396" spans="1:14" ht="14.5" customHeight="1" x14ac:dyDescent="0.15">
      <c r="A396" s="122" t="s">
        <v>177</v>
      </c>
      <c r="B396" s="123">
        <v>2018</v>
      </c>
      <c r="C396" s="124" t="s">
        <v>205</v>
      </c>
      <c r="D396" s="123">
        <f>'All Seasons - All Seasons'!C210</f>
        <v>46</v>
      </c>
      <c r="E396" s="123">
        <f>'All Seasons - All Seasons'!D210</f>
        <v>22</v>
      </c>
      <c r="F396" s="123">
        <f>'All Seasons - All Seasons'!E210</f>
        <v>0.47826086956521741</v>
      </c>
      <c r="G396" s="123">
        <f>'All Seasons - All Seasons'!F210</f>
        <v>22</v>
      </c>
      <c r="H396" s="123">
        <f>'All Seasons - All Seasons'!G210</f>
        <v>0</v>
      </c>
      <c r="I396" s="123">
        <f>'All Seasons - All Seasons'!H210</f>
        <v>0</v>
      </c>
      <c r="J396" s="123">
        <f>'All Seasons - All Seasons'!I210</f>
        <v>0</v>
      </c>
      <c r="K396" s="123">
        <f>'All Seasons - All Seasons'!J210</f>
        <v>8</v>
      </c>
      <c r="L396" s="123">
        <f>'All Seasons - All Seasons'!K210</f>
        <v>11</v>
      </c>
      <c r="M396" s="123">
        <f>'All Seasons - All Seasons'!L210</f>
        <v>0</v>
      </c>
      <c r="N396" s="123">
        <f>'All Seasons - All Seasons'!M210</f>
        <v>0.47826086956521741</v>
      </c>
    </row>
    <row r="397" spans="1:14" ht="14.5" customHeight="1" x14ac:dyDescent="0.15">
      <c r="A397" s="116" t="s">
        <v>202</v>
      </c>
      <c r="B397" s="126"/>
      <c r="C397" s="127"/>
      <c r="D397" s="128">
        <f>SUM(D395:D396)</f>
        <v>119</v>
      </c>
      <c r="E397" s="128">
        <f>SUM(E395:E396)</f>
        <v>59</v>
      </c>
      <c r="F397" s="129">
        <f>E397/D397</f>
        <v>0.49579831932773111</v>
      </c>
      <c r="G397" s="128">
        <f t="shared" ref="G397:L397" si="103">SUM(G395:G396)</f>
        <v>59</v>
      </c>
      <c r="H397" s="128">
        <f t="shared" si="103"/>
        <v>0</v>
      </c>
      <c r="I397" s="128">
        <f t="shared" si="103"/>
        <v>0</v>
      </c>
      <c r="J397" s="128">
        <f t="shared" si="103"/>
        <v>0</v>
      </c>
      <c r="K397" s="128">
        <f t="shared" si="103"/>
        <v>24</v>
      </c>
      <c r="L397" s="128">
        <f t="shared" si="103"/>
        <v>31</v>
      </c>
      <c r="M397" s="129">
        <f>(H397*1.33+I397*1.67+J397*2)/E397</f>
        <v>0</v>
      </c>
      <c r="N397" s="128">
        <f>M397+F397</f>
        <v>0.49579831932773111</v>
      </c>
    </row>
    <row r="398" spans="1:14" ht="14.5" customHeight="1" x14ac:dyDescent="0.15">
      <c r="A398" s="119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</row>
    <row r="399" spans="1:14" ht="14.5" customHeight="1" x14ac:dyDescent="0.15">
      <c r="A399" s="130" t="s">
        <v>80</v>
      </c>
      <c r="B399" s="123">
        <v>2014</v>
      </c>
      <c r="C399" s="124" t="s">
        <v>207</v>
      </c>
      <c r="D399" s="123">
        <v>4</v>
      </c>
      <c r="E399" s="123">
        <v>1</v>
      </c>
      <c r="F399" s="125">
        <f>E399/D399</f>
        <v>0.25</v>
      </c>
      <c r="G399" s="123">
        <v>1</v>
      </c>
      <c r="H399" s="123">
        <v>0</v>
      </c>
      <c r="I399" s="123">
        <v>0</v>
      </c>
      <c r="J399" s="123">
        <v>0</v>
      </c>
      <c r="K399" s="123">
        <v>1</v>
      </c>
      <c r="L399" s="123">
        <v>1</v>
      </c>
      <c r="M399" s="125">
        <f>(H399*1.33+I399*1.67+J399*2)/E399</f>
        <v>0</v>
      </c>
      <c r="N399" s="123">
        <f>M399+F399</f>
        <v>0.25</v>
      </c>
    </row>
    <row r="400" spans="1:14" ht="14.5" customHeight="1" x14ac:dyDescent="0.15">
      <c r="A400" s="130" t="s">
        <v>80</v>
      </c>
      <c r="B400" s="123">
        <v>2015</v>
      </c>
      <c r="C400" s="124" t="s">
        <v>207</v>
      </c>
      <c r="D400" s="123">
        <v>16</v>
      </c>
      <c r="E400" s="123">
        <v>9</v>
      </c>
      <c r="F400" s="125">
        <f>E400/D400</f>
        <v>0.5625</v>
      </c>
      <c r="G400" s="131">
        <v>8</v>
      </c>
      <c r="H400" s="123">
        <v>1</v>
      </c>
      <c r="I400" s="123">
        <v>0</v>
      </c>
      <c r="J400" s="123">
        <v>0</v>
      </c>
      <c r="K400" s="123">
        <v>6</v>
      </c>
      <c r="L400" s="123">
        <v>5</v>
      </c>
      <c r="M400" s="125">
        <f>(H400*1.33+I400*1.67+J400*2)/E400</f>
        <v>0.14777777777777779</v>
      </c>
      <c r="N400" s="123">
        <f>M400+F400</f>
        <v>0.71027777777777779</v>
      </c>
    </row>
    <row r="401" spans="1:14" ht="14.5" customHeight="1" x14ac:dyDescent="0.15">
      <c r="A401" s="130" t="s">
        <v>80</v>
      </c>
      <c r="B401" s="123">
        <v>2016</v>
      </c>
      <c r="C401" s="124" t="s">
        <v>207</v>
      </c>
      <c r="D401" s="123">
        <v>30</v>
      </c>
      <c r="E401" s="123">
        <v>10</v>
      </c>
      <c r="F401" s="125">
        <f>E401/D401</f>
        <v>0.33333333333333331</v>
      </c>
      <c r="G401" s="131">
        <v>10</v>
      </c>
      <c r="H401" s="123">
        <v>0</v>
      </c>
      <c r="I401" s="123">
        <v>0</v>
      </c>
      <c r="J401" s="123">
        <v>0</v>
      </c>
      <c r="K401" s="123">
        <v>12</v>
      </c>
      <c r="L401" s="123">
        <v>3</v>
      </c>
      <c r="M401" s="125">
        <f>(H401*1.33+I401*1.67+J401*2)/E401</f>
        <v>0</v>
      </c>
      <c r="N401" s="123">
        <f>M401+F401</f>
        <v>0.33333333333333331</v>
      </c>
    </row>
    <row r="402" spans="1:14" ht="14.5" customHeight="1" x14ac:dyDescent="0.15">
      <c r="A402" s="130" t="s">
        <v>80</v>
      </c>
      <c r="B402" s="123">
        <v>2017</v>
      </c>
      <c r="C402" s="124" t="s">
        <v>208</v>
      </c>
      <c r="D402" s="123">
        <f>'2017 - 2017 - Field of Dreamers'!C47</f>
        <v>30</v>
      </c>
      <c r="E402" s="123">
        <f>'2017 - 2017 - Field of Dreamers'!D47</f>
        <v>17</v>
      </c>
      <c r="F402" s="123">
        <f>'2017 - 2017 - Field of Dreamers'!E47</f>
        <v>0.56666666666666665</v>
      </c>
      <c r="G402" s="123">
        <f>'2017 - 2017 - Field of Dreamers'!F47</f>
        <v>15</v>
      </c>
      <c r="H402" s="123">
        <f>'2017 - 2017 - Field of Dreamers'!G47</f>
        <v>2</v>
      </c>
      <c r="I402" s="123">
        <f>'2017 - 2017 - Field of Dreamers'!H47</f>
        <v>0</v>
      </c>
      <c r="J402" s="123">
        <f>'2017 - 2017 - Field of Dreamers'!I47</f>
        <v>0</v>
      </c>
      <c r="K402" s="123">
        <f>'2017 - 2017 - Field of Dreamers'!J47</f>
        <v>7</v>
      </c>
      <c r="L402" s="123">
        <f>'2017 - 2017 - Field of Dreamers'!K47</f>
        <v>7</v>
      </c>
      <c r="M402" s="123">
        <f>'2017 - 2017 - Field of Dreamers'!L47</f>
        <v>0</v>
      </c>
      <c r="N402" s="123">
        <f>'2017 - 2017 - Field of Dreamers'!M47</f>
        <v>0.56666666666666665</v>
      </c>
    </row>
    <row r="403" spans="1:14" ht="14.5" customHeight="1" x14ac:dyDescent="0.15">
      <c r="A403" s="116" t="s">
        <v>202</v>
      </c>
      <c r="B403" s="126"/>
      <c r="C403" s="127"/>
      <c r="D403" s="128">
        <f>SUM(D399:D402)</f>
        <v>80</v>
      </c>
      <c r="E403" s="128">
        <f>SUM(E399:E402)</f>
        <v>37</v>
      </c>
      <c r="F403" s="129">
        <f>E403/D403</f>
        <v>0.46250000000000002</v>
      </c>
      <c r="G403" s="128">
        <f t="shared" ref="G403:L403" si="104">SUM(G399:G402)</f>
        <v>34</v>
      </c>
      <c r="H403" s="128">
        <f t="shared" si="104"/>
        <v>3</v>
      </c>
      <c r="I403" s="128">
        <f t="shared" si="104"/>
        <v>0</v>
      </c>
      <c r="J403" s="128">
        <f t="shared" si="104"/>
        <v>0</v>
      </c>
      <c r="K403" s="128">
        <f t="shared" si="104"/>
        <v>26</v>
      </c>
      <c r="L403" s="128">
        <f t="shared" si="104"/>
        <v>16</v>
      </c>
      <c r="M403" s="129">
        <f>(H403*1.33+I403*1.67+J403*2)/E403</f>
        <v>0.10783783783783785</v>
      </c>
      <c r="N403" s="128">
        <f>M403+F403</f>
        <v>0.57033783783783787</v>
      </c>
    </row>
    <row r="404" spans="1:14" ht="14.5" customHeight="1" x14ac:dyDescent="0.15">
      <c r="A404" s="119"/>
      <c r="B404" s="120"/>
      <c r="C404" s="132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</row>
    <row r="405" spans="1:14" ht="14.5" customHeight="1" x14ac:dyDescent="0.15">
      <c r="A405" s="130" t="s">
        <v>64</v>
      </c>
      <c r="B405" s="123">
        <v>2013</v>
      </c>
      <c r="C405" s="124" t="s">
        <v>207</v>
      </c>
      <c r="D405" s="123">
        <v>12</v>
      </c>
      <c r="E405" s="123">
        <v>8</v>
      </c>
      <c r="F405" s="125">
        <f>E405/D405</f>
        <v>0.66666666666666663</v>
      </c>
      <c r="G405" s="131">
        <v>6</v>
      </c>
      <c r="H405" s="123">
        <v>0</v>
      </c>
      <c r="I405" s="123">
        <v>2</v>
      </c>
      <c r="J405" s="123">
        <v>0</v>
      </c>
      <c r="K405" s="123">
        <v>2</v>
      </c>
      <c r="L405" s="123">
        <v>1</v>
      </c>
      <c r="M405" s="125">
        <f>(H405*1.33+I405*1.67+J405*2)/E405</f>
        <v>0.41749999999999998</v>
      </c>
      <c r="N405" s="123">
        <f>M405+F405</f>
        <v>1.0841666666666665</v>
      </c>
    </row>
    <row r="406" spans="1:14" ht="14.5" customHeight="1" x14ac:dyDescent="0.15">
      <c r="A406" s="130" t="s">
        <v>64</v>
      </c>
      <c r="B406" s="123">
        <v>2015</v>
      </c>
      <c r="C406" s="124" t="s">
        <v>207</v>
      </c>
      <c r="D406" s="123">
        <v>8</v>
      </c>
      <c r="E406" s="123">
        <v>5</v>
      </c>
      <c r="F406" s="125">
        <f>E406/D406</f>
        <v>0.625</v>
      </c>
      <c r="G406" s="131">
        <v>3</v>
      </c>
      <c r="H406" s="123">
        <v>1</v>
      </c>
      <c r="I406" s="123">
        <v>0</v>
      </c>
      <c r="J406" s="123">
        <v>1</v>
      </c>
      <c r="K406" s="123">
        <v>2</v>
      </c>
      <c r="L406" s="123">
        <v>1</v>
      </c>
      <c r="M406" s="125">
        <f>(H406*1.33+I406*1.67+J406*2)/E406</f>
        <v>0.66600000000000004</v>
      </c>
      <c r="N406" s="123">
        <f>M406+F406</f>
        <v>1.2909999999999999</v>
      </c>
    </row>
    <row r="407" spans="1:14" ht="14.5" customHeight="1" x14ac:dyDescent="0.15">
      <c r="A407" s="130" t="s">
        <v>64</v>
      </c>
      <c r="B407" s="123">
        <v>2016</v>
      </c>
      <c r="C407" s="124" t="s">
        <v>207</v>
      </c>
      <c r="D407" s="123">
        <v>5</v>
      </c>
      <c r="E407" s="123">
        <v>2</v>
      </c>
      <c r="F407" s="125">
        <f>E407/D407</f>
        <v>0.4</v>
      </c>
      <c r="G407" s="123">
        <v>2</v>
      </c>
      <c r="H407" s="123">
        <v>0</v>
      </c>
      <c r="I407" s="123">
        <v>0</v>
      </c>
      <c r="J407" s="123">
        <v>0</v>
      </c>
      <c r="K407" s="123">
        <v>2</v>
      </c>
      <c r="L407" s="123">
        <v>0</v>
      </c>
      <c r="M407" s="125">
        <f>(H407*1.33+I407*1.67+J407*2)/E407</f>
        <v>0</v>
      </c>
      <c r="N407" s="123">
        <f>M407+F407</f>
        <v>0.4</v>
      </c>
    </row>
    <row r="408" spans="1:14" ht="14.5" customHeight="1" x14ac:dyDescent="0.15">
      <c r="A408" s="130" t="s">
        <v>64</v>
      </c>
      <c r="B408" s="123">
        <v>2017</v>
      </c>
      <c r="C408" s="124" t="s">
        <v>206</v>
      </c>
      <c r="D408" s="123">
        <f>'2017 - 2017 - Field of Dreamers'!C8</f>
        <v>67</v>
      </c>
      <c r="E408" s="123">
        <f>'2017 - 2017 - Field of Dreamers'!D8</f>
        <v>51</v>
      </c>
      <c r="F408" s="123">
        <f>'2017 - 2017 - Field of Dreamers'!E8</f>
        <v>0.76119402985074625</v>
      </c>
      <c r="G408" s="123">
        <f>'2017 - 2017 - Field of Dreamers'!F8</f>
        <v>18</v>
      </c>
      <c r="H408" s="123">
        <f>'2017 - 2017 - Field of Dreamers'!G8</f>
        <v>23</v>
      </c>
      <c r="I408" s="123">
        <f>'2017 - 2017 - Field of Dreamers'!H8</f>
        <v>3</v>
      </c>
      <c r="J408" s="123">
        <f>'2017 - 2017 - Field of Dreamers'!I8</f>
        <v>7</v>
      </c>
      <c r="K408" s="123">
        <f>'2017 - 2017 - Field of Dreamers'!J8</f>
        <v>42</v>
      </c>
      <c r="L408" s="123">
        <f>'2017 - 2017 - Field of Dreamers'!K8</f>
        <v>34</v>
      </c>
      <c r="M408" s="123">
        <f>'2017 - 2017 - Field of Dreamers'!L8</f>
        <v>0.97372549019607835</v>
      </c>
      <c r="N408" s="123">
        <f>'2017 - 2017 - Field of Dreamers'!M8</f>
        <v>1.7349195200468246</v>
      </c>
    </row>
    <row r="409" spans="1:14" ht="14.5" customHeight="1" x14ac:dyDescent="0.15">
      <c r="A409" s="130" t="s">
        <v>64</v>
      </c>
      <c r="B409" s="123">
        <v>2018</v>
      </c>
      <c r="C409" s="124" t="s">
        <v>208</v>
      </c>
      <c r="D409" s="123">
        <f>'All Seasons - All Seasons'!C219</f>
        <v>35</v>
      </c>
      <c r="E409" s="123">
        <f>'All Seasons - All Seasons'!D219</f>
        <v>28</v>
      </c>
      <c r="F409" s="123">
        <f>'All Seasons - All Seasons'!E219</f>
        <v>0.8</v>
      </c>
      <c r="G409" s="123">
        <f>'All Seasons - All Seasons'!F219</f>
        <v>15</v>
      </c>
      <c r="H409" s="123">
        <f>'All Seasons - All Seasons'!G219</f>
        <v>6</v>
      </c>
      <c r="I409" s="123">
        <f>'All Seasons - All Seasons'!H219</f>
        <v>5</v>
      </c>
      <c r="J409" s="123">
        <f>'All Seasons - All Seasons'!I219</f>
        <v>2</v>
      </c>
      <c r="K409" s="123">
        <f>'All Seasons - All Seasons'!J219</f>
        <v>19</v>
      </c>
      <c r="L409" s="123">
        <f>'All Seasons - All Seasons'!K219</f>
        <v>16</v>
      </c>
      <c r="M409" s="123">
        <f>'All Seasons - All Seasons'!L219</f>
        <v>0.72617857142857134</v>
      </c>
      <c r="N409" s="123">
        <f>'All Seasons - All Seasons'!M219</f>
        <v>1.5261785714285714</v>
      </c>
    </row>
    <row r="410" spans="1:14" ht="14.5" customHeight="1" x14ac:dyDescent="0.15">
      <c r="A410" s="116" t="s">
        <v>202</v>
      </c>
      <c r="B410" s="126"/>
      <c r="C410" s="127"/>
      <c r="D410" s="128">
        <f>SUM(D405:D409)</f>
        <v>127</v>
      </c>
      <c r="E410" s="128">
        <f>SUM(E405:E409)</f>
        <v>94</v>
      </c>
      <c r="F410" s="129">
        <f>E410/D410</f>
        <v>0.74015748031496065</v>
      </c>
      <c r="G410" s="128">
        <f t="shared" ref="G410:L410" si="105">SUM(G405:G409)</f>
        <v>44</v>
      </c>
      <c r="H410" s="128">
        <f t="shared" si="105"/>
        <v>30</v>
      </c>
      <c r="I410" s="128">
        <f t="shared" si="105"/>
        <v>10</v>
      </c>
      <c r="J410" s="128">
        <f t="shared" si="105"/>
        <v>10</v>
      </c>
      <c r="K410" s="128">
        <f t="shared" si="105"/>
        <v>67</v>
      </c>
      <c r="L410" s="128">
        <f t="shared" si="105"/>
        <v>52</v>
      </c>
      <c r="M410" s="129">
        <f>(H410*1.33+I410*1.67+J410*2)/E410</f>
        <v>0.81489361702127672</v>
      </c>
      <c r="N410" s="128">
        <f>M410+F410</f>
        <v>1.5550510973362375</v>
      </c>
    </row>
    <row r="411" spans="1:14" ht="14.5" customHeight="1" x14ac:dyDescent="0.15">
      <c r="A411" s="119"/>
      <c r="B411" s="120"/>
      <c r="C411" s="132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</row>
    <row r="412" spans="1:14" ht="14.5" customHeight="1" x14ac:dyDescent="0.15">
      <c r="A412" s="122" t="s">
        <v>120</v>
      </c>
      <c r="B412" s="123">
        <v>2017</v>
      </c>
      <c r="C412" s="124" t="s">
        <v>205</v>
      </c>
      <c r="D412" s="123">
        <f>'2017 Field of Dreamers - 2017 -'!C34</f>
        <v>63</v>
      </c>
      <c r="E412" s="123">
        <f>'2017 Field of Dreamers - 2017 -'!D34</f>
        <v>34</v>
      </c>
      <c r="F412" s="123">
        <f>'2017 Field of Dreamers - 2017 -'!E34</f>
        <v>0.53968253968253965</v>
      </c>
      <c r="G412" s="123">
        <f>'2017 Field of Dreamers - 2017 -'!F34</f>
        <v>32</v>
      </c>
      <c r="H412" s="123">
        <f>'2017 Field of Dreamers - 2017 -'!G34</f>
        <v>2</v>
      </c>
      <c r="I412" s="123">
        <f>'2017 Field of Dreamers - 2017 -'!H34</f>
        <v>0</v>
      </c>
      <c r="J412" s="123">
        <f>'2017 Field of Dreamers - 2017 -'!I34</f>
        <v>0</v>
      </c>
      <c r="K412" s="123">
        <f>'2017 Field of Dreamers - 2017 -'!J34</f>
        <v>18</v>
      </c>
      <c r="L412" s="123">
        <f>'2017 Field of Dreamers - 2017 -'!K34</f>
        <v>16</v>
      </c>
      <c r="M412" s="123">
        <f>'2017 Field of Dreamers - 2017 -'!L34</f>
        <v>7.8411764705882347E-2</v>
      </c>
      <c r="N412" s="123">
        <f>'2017 Field of Dreamers - 2017 -'!M34</f>
        <v>0.61809430438842194</v>
      </c>
    </row>
    <row r="413" spans="1:14" ht="14.5" customHeight="1" x14ac:dyDescent="0.15">
      <c r="A413" s="122" t="s">
        <v>120</v>
      </c>
      <c r="B413" s="123">
        <v>2018</v>
      </c>
      <c r="C413" s="124" t="s">
        <v>206</v>
      </c>
      <c r="D413" s="123">
        <f>'All Seasons - All Seasons'!C221</f>
        <v>14</v>
      </c>
      <c r="E413" s="123">
        <f>'All Seasons - All Seasons'!D221</f>
        <v>9</v>
      </c>
      <c r="F413" s="123">
        <f>'All Seasons - All Seasons'!E221</f>
        <v>0.6428571428571429</v>
      </c>
      <c r="G413" s="123">
        <f>'All Seasons - All Seasons'!F221</f>
        <v>9</v>
      </c>
      <c r="H413" s="123">
        <f>'All Seasons - All Seasons'!G221</f>
        <v>0</v>
      </c>
      <c r="I413" s="123">
        <f>'All Seasons - All Seasons'!H221</f>
        <v>0</v>
      </c>
      <c r="J413" s="123">
        <f>'All Seasons - All Seasons'!I221</f>
        <v>0</v>
      </c>
      <c r="K413" s="123">
        <f>'All Seasons - All Seasons'!J221</f>
        <v>4</v>
      </c>
      <c r="L413" s="123">
        <f>'All Seasons - All Seasons'!K221</f>
        <v>3</v>
      </c>
      <c r="M413" s="123">
        <f>'All Seasons - All Seasons'!L221</f>
        <v>0</v>
      </c>
      <c r="N413" s="123">
        <f>'All Seasons - All Seasons'!M221</f>
        <v>0.6428571428571429</v>
      </c>
    </row>
    <row r="414" spans="1:14" ht="14.5" customHeight="1" x14ac:dyDescent="0.15">
      <c r="A414" s="116" t="s">
        <v>202</v>
      </c>
      <c r="B414" s="126"/>
      <c r="C414" s="127"/>
      <c r="D414" s="128">
        <f>SUM(D412:D413)</f>
        <v>77</v>
      </c>
      <c r="E414" s="128">
        <f>SUM(E412:E413)</f>
        <v>43</v>
      </c>
      <c r="F414" s="129">
        <f>E414/D414</f>
        <v>0.55844155844155841</v>
      </c>
      <c r="G414" s="128">
        <f t="shared" ref="G414:L414" si="106">SUM(G412:G413)</f>
        <v>41</v>
      </c>
      <c r="H414" s="128">
        <f t="shared" si="106"/>
        <v>2</v>
      </c>
      <c r="I414" s="128">
        <f t="shared" si="106"/>
        <v>0</v>
      </c>
      <c r="J414" s="128">
        <f t="shared" si="106"/>
        <v>0</v>
      </c>
      <c r="K414" s="128">
        <f t="shared" si="106"/>
        <v>22</v>
      </c>
      <c r="L414" s="128">
        <f t="shared" si="106"/>
        <v>19</v>
      </c>
      <c r="M414" s="129">
        <f>(H414*1.33+I414*1.67+J414*2)/E414</f>
        <v>6.1860465116279073E-2</v>
      </c>
      <c r="N414" s="128">
        <f>M414+F414</f>
        <v>0.62030202355783748</v>
      </c>
    </row>
    <row r="415" spans="1:14" ht="14.5" customHeight="1" x14ac:dyDescent="0.15">
      <c r="A415" s="119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</row>
    <row r="416" spans="1:14" ht="14.5" customHeight="1" x14ac:dyDescent="0.15">
      <c r="A416" s="130" t="s">
        <v>87</v>
      </c>
      <c r="B416" s="123">
        <v>2015</v>
      </c>
      <c r="C416" s="124" t="s">
        <v>207</v>
      </c>
      <c r="D416" s="123">
        <v>23</v>
      </c>
      <c r="E416" s="123">
        <v>16</v>
      </c>
      <c r="F416" s="125">
        <f>E416/D416</f>
        <v>0.69565217391304346</v>
      </c>
      <c r="G416" s="123">
        <v>16</v>
      </c>
      <c r="H416" s="123">
        <v>0</v>
      </c>
      <c r="I416" s="123">
        <v>0</v>
      </c>
      <c r="J416" s="123">
        <v>0</v>
      </c>
      <c r="K416" s="123">
        <v>12</v>
      </c>
      <c r="L416" s="123">
        <v>7</v>
      </c>
      <c r="M416" s="125">
        <f>(H416*1.33+I416*1.67+J416*2)/E416</f>
        <v>0</v>
      </c>
      <c r="N416" s="123">
        <f>M416+F416</f>
        <v>0.69565217391304346</v>
      </c>
    </row>
    <row r="417" spans="1:14" ht="14.5" customHeight="1" x14ac:dyDescent="0.15">
      <c r="A417" s="130" t="s">
        <v>87</v>
      </c>
      <c r="B417" s="123">
        <v>2016</v>
      </c>
      <c r="C417" s="124" t="s">
        <v>207</v>
      </c>
      <c r="D417" s="123">
        <v>28</v>
      </c>
      <c r="E417" s="123">
        <v>14</v>
      </c>
      <c r="F417" s="125">
        <f>E417/D417</f>
        <v>0.5</v>
      </c>
      <c r="G417" s="123">
        <v>14</v>
      </c>
      <c r="H417" s="123">
        <v>0</v>
      </c>
      <c r="I417" s="123">
        <v>0</v>
      </c>
      <c r="J417" s="123">
        <v>0</v>
      </c>
      <c r="K417" s="123">
        <v>8</v>
      </c>
      <c r="L417" s="123">
        <v>10</v>
      </c>
      <c r="M417" s="125">
        <f>(H417*1.33+I417*1.67+J417*2)/E417</f>
        <v>0</v>
      </c>
      <c r="N417" s="123">
        <f>M417+F417</f>
        <v>0.5</v>
      </c>
    </row>
    <row r="418" spans="1:14" ht="14.5" customHeight="1" x14ac:dyDescent="0.15">
      <c r="A418" s="130" t="s">
        <v>87</v>
      </c>
      <c r="B418" s="123">
        <v>2017</v>
      </c>
      <c r="C418" s="124" t="s">
        <v>205</v>
      </c>
      <c r="D418" s="123">
        <f>'2017 Field of Dreamers - 2017 -'!C38</f>
        <v>53</v>
      </c>
      <c r="E418" s="123">
        <f>'2017 Field of Dreamers - 2017 -'!D38</f>
        <v>28</v>
      </c>
      <c r="F418" s="123">
        <f>'2017 Field of Dreamers - 2017 -'!E38</f>
        <v>0.52830188679245282</v>
      </c>
      <c r="G418" s="123">
        <f>'2017 Field of Dreamers - 2017 -'!F38</f>
        <v>24</v>
      </c>
      <c r="H418" s="123">
        <f>'2017 Field of Dreamers - 2017 -'!G38</f>
        <v>4</v>
      </c>
      <c r="I418" s="123">
        <f>'2017 Field of Dreamers - 2017 -'!H38</f>
        <v>0</v>
      </c>
      <c r="J418" s="123">
        <f>'2017 Field of Dreamers - 2017 -'!I38</f>
        <v>0</v>
      </c>
      <c r="K418" s="123">
        <f>'2017 Field of Dreamers - 2017 -'!J38</f>
        <v>12</v>
      </c>
      <c r="L418" s="123">
        <f>'2017 Field of Dreamers - 2017 -'!K38</f>
        <v>12</v>
      </c>
      <c r="M418" s="123">
        <f>'2017 Field of Dreamers - 2017 -'!L38</f>
        <v>0.19042857142857142</v>
      </c>
      <c r="N418" s="123">
        <f>'2017 Field of Dreamers - 2017 -'!M38</f>
        <v>0.71873045822102422</v>
      </c>
    </row>
    <row r="419" spans="1:14" ht="14.5" customHeight="1" x14ac:dyDescent="0.15">
      <c r="A419" s="130" t="s">
        <v>87</v>
      </c>
      <c r="B419" s="123">
        <v>2018</v>
      </c>
      <c r="C419" s="124" t="s">
        <v>205</v>
      </c>
      <c r="D419" s="123">
        <f>'All Seasons - All Seasons'!C225</f>
        <v>50</v>
      </c>
      <c r="E419" s="123">
        <f>'All Seasons - All Seasons'!D225</f>
        <v>33</v>
      </c>
      <c r="F419" s="123">
        <f>'All Seasons - All Seasons'!E225</f>
        <v>0.66</v>
      </c>
      <c r="G419" s="123">
        <f>'All Seasons - All Seasons'!F225</f>
        <v>33</v>
      </c>
      <c r="H419" s="123">
        <f>'All Seasons - All Seasons'!G225</f>
        <v>0</v>
      </c>
      <c r="I419" s="123">
        <f>'All Seasons - All Seasons'!H225</f>
        <v>0</v>
      </c>
      <c r="J419" s="123">
        <f>'All Seasons - All Seasons'!I225</f>
        <v>0</v>
      </c>
      <c r="K419" s="123">
        <f>'All Seasons - All Seasons'!J225</f>
        <v>11</v>
      </c>
      <c r="L419" s="123">
        <f>'All Seasons - All Seasons'!K225</f>
        <v>12</v>
      </c>
      <c r="M419" s="123">
        <f>'All Seasons - All Seasons'!L225</f>
        <v>0</v>
      </c>
      <c r="N419" s="123">
        <f>'All Seasons - All Seasons'!M225</f>
        <v>0.66</v>
      </c>
    </row>
    <row r="420" spans="1:14" ht="14.5" customHeight="1" x14ac:dyDescent="0.15">
      <c r="A420" s="116" t="s">
        <v>202</v>
      </c>
      <c r="B420" s="126"/>
      <c r="C420" s="127"/>
      <c r="D420" s="128">
        <f>SUM(D416:D419)</f>
        <v>154</v>
      </c>
      <c r="E420" s="128">
        <f>SUM(E416:E419)</f>
        <v>91</v>
      </c>
      <c r="F420" s="129">
        <f>E420/D420</f>
        <v>0.59090909090909094</v>
      </c>
      <c r="G420" s="128">
        <f t="shared" ref="G420:L420" si="107">SUM(G416:G419)</f>
        <v>87</v>
      </c>
      <c r="H420" s="128">
        <f t="shared" si="107"/>
        <v>4</v>
      </c>
      <c r="I420" s="128">
        <f t="shared" si="107"/>
        <v>0</v>
      </c>
      <c r="J420" s="128">
        <f t="shared" si="107"/>
        <v>0</v>
      </c>
      <c r="K420" s="128">
        <f t="shared" si="107"/>
        <v>43</v>
      </c>
      <c r="L420" s="128">
        <f t="shared" si="107"/>
        <v>41</v>
      </c>
      <c r="M420" s="129">
        <f>(H420*1.33+I420*1.67+J420*2)/E420</f>
        <v>5.8461538461538468E-2</v>
      </c>
      <c r="N420" s="128">
        <f>M420+F420</f>
        <v>0.64937062937062939</v>
      </c>
    </row>
    <row r="421" spans="1:14" ht="14.5" customHeight="1" x14ac:dyDescent="0.15">
      <c r="A421" s="119"/>
      <c r="B421" s="120"/>
      <c r="C421" s="132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</row>
    <row r="422" spans="1:14" ht="14.5" customHeight="1" x14ac:dyDescent="0.15">
      <c r="A422" s="130" t="s">
        <v>122</v>
      </c>
      <c r="B422" s="123">
        <v>2008</v>
      </c>
      <c r="C422" s="124" t="s">
        <v>203</v>
      </c>
      <c r="D422" s="123">
        <v>13</v>
      </c>
      <c r="E422" s="123">
        <v>4</v>
      </c>
      <c r="F422" s="125">
        <f>E422/D422</f>
        <v>0.30769230769230771</v>
      </c>
      <c r="G422" s="123">
        <v>4</v>
      </c>
      <c r="H422" s="123">
        <v>0</v>
      </c>
      <c r="I422" s="123">
        <v>0</v>
      </c>
      <c r="J422" s="123">
        <v>0</v>
      </c>
      <c r="K422" s="123">
        <v>2</v>
      </c>
      <c r="L422" s="123">
        <v>2</v>
      </c>
      <c r="M422" s="125">
        <f>(H422*1.33+I422*1.67+J422*2)/E422</f>
        <v>0</v>
      </c>
      <c r="N422" s="123">
        <f>M422+F422</f>
        <v>0.30769230769230771</v>
      </c>
    </row>
    <row r="423" spans="1:14" ht="14.5" customHeight="1" x14ac:dyDescent="0.15">
      <c r="A423" s="130" t="s">
        <v>122</v>
      </c>
      <c r="B423" s="123">
        <v>2009</v>
      </c>
      <c r="C423" s="124" t="s">
        <v>204</v>
      </c>
      <c r="D423" s="123">
        <v>21</v>
      </c>
      <c r="E423" s="123">
        <v>9</v>
      </c>
      <c r="F423" s="125">
        <f>E423/D423</f>
        <v>0.42857142857142855</v>
      </c>
      <c r="G423" s="131">
        <v>9</v>
      </c>
      <c r="H423" s="123">
        <v>0</v>
      </c>
      <c r="I423" s="123">
        <v>0</v>
      </c>
      <c r="J423" s="123">
        <v>0</v>
      </c>
      <c r="K423" s="123">
        <v>2</v>
      </c>
      <c r="L423" s="123">
        <v>6</v>
      </c>
      <c r="M423" s="125">
        <f>(H423*1.33+I423*1.67+J423*2)/E423</f>
        <v>0</v>
      </c>
      <c r="N423" s="123">
        <f>M423+F423</f>
        <v>0.42857142857142855</v>
      </c>
    </row>
    <row r="424" spans="1:14" ht="14.5" customHeight="1" x14ac:dyDescent="0.15">
      <c r="A424" s="130" t="s">
        <v>122</v>
      </c>
      <c r="B424" s="123">
        <v>2010</v>
      </c>
      <c r="C424" s="124" t="s">
        <v>201</v>
      </c>
      <c r="D424" s="123">
        <v>5</v>
      </c>
      <c r="E424" s="123">
        <v>1</v>
      </c>
      <c r="F424" s="125">
        <f>E424/D424</f>
        <v>0.2</v>
      </c>
      <c r="G424" s="131">
        <v>1</v>
      </c>
      <c r="H424" s="123">
        <v>0</v>
      </c>
      <c r="I424" s="123">
        <v>0</v>
      </c>
      <c r="J424" s="123">
        <v>0</v>
      </c>
      <c r="K424" s="123">
        <v>0</v>
      </c>
      <c r="L424" s="123">
        <v>0</v>
      </c>
      <c r="M424" s="125">
        <f>(H424*1.33+I424*1.67+J424*2)/E424</f>
        <v>0</v>
      </c>
      <c r="N424" s="123">
        <f>M424+F424</f>
        <v>0.2</v>
      </c>
    </row>
    <row r="425" spans="1:14" ht="14.5" customHeight="1" x14ac:dyDescent="0.15">
      <c r="A425" s="130" t="s">
        <v>122</v>
      </c>
      <c r="B425" s="123">
        <v>2011</v>
      </c>
      <c r="C425" s="124" t="s">
        <v>201</v>
      </c>
      <c r="D425" s="123">
        <v>8</v>
      </c>
      <c r="E425" s="123">
        <v>2</v>
      </c>
      <c r="F425" s="125">
        <f>E425/D425</f>
        <v>0.25</v>
      </c>
      <c r="G425" s="131">
        <v>2</v>
      </c>
      <c r="H425" s="123">
        <v>0</v>
      </c>
      <c r="I425" s="123">
        <v>0</v>
      </c>
      <c r="J425" s="123">
        <v>0</v>
      </c>
      <c r="K425" s="123">
        <v>0</v>
      </c>
      <c r="L425" s="123">
        <v>0</v>
      </c>
      <c r="M425" s="125">
        <f>(H425*1.33+I425*1.67+J425*2)/E425</f>
        <v>0</v>
      </c>
      <c r="N425" s="123">
        <f>M425+F425</f>
        <v>0.25</v>
      </c>
    </row>
    <row r="426" spans="1:14" ht="14.5" customHeight="1" x14ac:dyDescent="0.15">
      <c r="A426" s="130" t="s">
        <v>122</v>
      </c>
      <c r="B426" s="123">
        <v>2016</v>
      </c>
      <c r="C426" s="124" t="s">
        <v>207</v>
      </c>
      <c r="D426" s="123">
        <v>4</v>
      </c>
      <c r="E426" s="123">
        <v>1</v>
      </c>
      <c r="F426" s="125">
        <f>E426/D426</f>
        <v>0.25</v>
      </c>
      <c r="G426" s="131">
        <v>1</v>
      </c>
      <c r="H426" s="123">
        <v>0</v>
      </c>
      <c r="I426" s="123">
        <v>0</v>
      </c>
      <c r="J426" s="123">
        <v>0</v>
      </c>
      <c r="K426" s="123">
        <v>0</v>
      </c>
      <c r="L426" s="123">
        <v>0</v>
      </c>
      <c r="M426" s="125">
        <f>(H426*1.33+I426*1.67+J426*2)/E426</f>
        <v>0</v>
      </c>
      <c r="N426" s="123">
        <f>M426+F426</f>
        <v>0.25</v>
      </c>
    </row>
    <row r="427" spans="1:14" ht="14.5" customHeight="1" x14ac:dyDescent="0.15">
      <c r="A427" s="130" t="s">
        <v>122</v>
      </c>
      <c r="B427" s="123">
        <v>2017</v>
      </c>
      <c r="C427" s="124" t="s">
        <v>206</v>
      </c>
      <c r="D427" s="123">
        <f>'2017 - 2017 - Field of Dreamers'!C37</f>
        <v>53</v>
      </c>
      <c r="E427" s="123">
        <f>'2017 - 2017 - Field of Dreamers'!D37</f>
        <v>26</v>
      </c>
      <c r="F427" s="123">
        <f>'2017 - 2017 - Field of Dreamers'!E37</f>
        <v>0.49056603773584906</v>
      </c>
      <c r="G427" s="123">
        <f>'2017 - 2017 - Field of Dreamers'!F37</f>
        <v>25</v>
      </c>
      <c r="H427" s="123">
        <f>'2017 - 2017 - Field of Dreamers'!G37</f>
        <v>1</v>
      </c>
      <c r="I427" s="123">
        <f>'2017 - 2017 - Field of Dreamers'!H37</f>
        <v>0</v>
      </c>
      <c r="J427" s="123">
        <f>'2017 - 2017 - Field of Dreamers'!I37</f>
        <v>0</v>
      </c>
      <c r="K427" s="123">
        <f>'2017 - 2017 - Field of Dreamers'!J37</f>
        <v>12</v>
      </c>
      <c r="L427" s="123">
        <f>'2017 - 2017 - Field of Dreamers'!K37</f>
        <v>17</v>
      </c>
      <c r="M427" s="123">
        <f>'2017 - 2017 - Field of Dreamers'!L37</f>
        <v>5.1269230769230768E-2</v>
      </c>
      <c r="N427" s="123">
        <f>'2017 - 2017 - Field of Dreamers'!M37</f>
        <v>0.54183526850507979</v>
      </c>
    </row>
    <row r="428" spans="1:14" ht="14.5" customHeight="1" x14ac:dyDescent="0.15">
      <c r="A428" s="130" t="s">
        <v>122</v>
      </c>
      <c r="B428" s="123">
        <v>2018</v>
      </c>
      <c r="C428" s="124" t="s">
        <v>209</v>
      </c>
      <c r="D428" s="123">
        <f>'All Seasons - All Seasons'!C232</f>
        <v>26</v>
      </c>
      <c r="E428" s="123">
        <f>'All Seasons - All Seasons'!D232</f>
        <v>15</v>
      </c>
      <c r="F428" s="123">
        <f>'All Seasons - All Seasons'!E232</f>
        <v>0.57692307692307687</v>
      </c>
      <c r="G428" s="123">
        <f>'All Seasons - All Seasons'!F232</f>
        <v>15</v>
      </c>
      <c r="H428" s="123">
        <f>'All Seasons - All Seasons'!G232</f>
        <v>0</v>
      </c>
      <c r="I428" s="123">
        <f>'All Seasons - All Seasons'!H232</f>
        <v>0</v>
      </c>
      <c r="J428" s="123">
        <f>'All Seasons - All Seasons'!I232</f>
        <v>0</v>
      </c>
      <c r="K428" s="123">
        <f>'All Seasons - All Seasons'!J232</f>
        <v>10</v>
      </c>
      <c r="L428" s="123">
        <f>'All Seasons - All Seasons'!K232</f>
        <v>9</v>
      </c>
      <c r="M428" s="123">
        <f>'All Seasons - All Seasons'!L232</f>
        <v>0</v>
      </c>
      <c r="N428" s="123">
        <f>'All Seasons - All Seasons'!M232</f>
        <v>0.57692307692307687</v>
      </c>
    </row>
    <row r="429" spans="1:14" ht="14.5" customHeight="1" x14ac:dyDescent="0.15">
      <c r="A429" s="116" t="s">
        <v>202</v>
      </c>
      <c r="B429" s="126"/>
      <c r="C429" s="127"/>
      <c r="D429" s="128">
        <f>SUM(D422:D428)</f>
        <v>130</v>
      </c>
      <c r="E429" s="128">
        <f>SUM(E422:E428)</f>
        <v>58</v>
      </c>
      <c r="F429" s="129">
        <f>E429/D429</f>
        <v>0.44615384615384618</v>
      </c>
      <c r="G429" s="128">
        <f t="shared" ref="G429:L429" si="108">SUM(G422:G428)</f>
        <v>57</v>
      </c>
      <c r="H429" s="128">
        <f t="shared" si="108"/>
        <v>1</v>
      </c>
      <c r="I429" s="128">
        <f t="shared" si="108"/>
        <v>0</v>
      </c>
      <c r="J429" s="128">
        <f t="shared" si="108"/>
        <v>0</v>
      </c>
      <c r="K429" s="128">
        <f t="shared" si="108"/>
        <v>26</v>
      </c>
      <c r="L429" s="128">
        <f t="shared" si="108"/>
        <v>34</v>
      </c>
      <c r="M429" s="129">
        <f>(H429*1.33+I429*1.67+J429*2)/E429</f>
        <v>2.2931034482758621E-2</v>
      </c>
      <c r="N429" s="128">
        <f>M429+F429</f>
        <v>0.46908488063660481</v>
      </c>
    </row>
    <row r="430" spans="1:14" ht="14.5" customHeight="1" x14ac:dyDescent="0.15">
      <c r="A430" s="119"/>
      <c r="B430" s="120"/>
      <c r="C430" s="132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</row>
    <row r="431" spans="1:14" ht="14.5" customHeight="1" x14ac:dyDescent="0.15">
      <c r="A431" s="122" t="s">
        <v>21</v>
      </c>
      <c r="B431" s="123">
        <v>2007</v>
      </c>
      <c r="C431" s="124" t="s">
        <v>201</v>
      </c>
      <c r="D431" s="123">
        <v>31</v>
      </c>
      <c r="E431" s="123">
        <v>20</v>
      </c>
      <c r="F431" s="125">
        <f t="shared" ref="F431:F440" si="109">E431/D431</f>
        <v>0.64516129032258063</v>
      </c>
      <c r="G431" s="123">
        <v>15</v>
      </c>
      <c r="H431" s="123">
        <v>3</v>
      </c>
      <c r="I431" s="123">
        <v>2</v>
      </c>
      <c r="J431" s="123">
        <v>0</v>
      </c>
      <c r="K431" s="123">
        <v>11</v>
      </c>
      <c r="L431" s="123">
        <v>11</v>
      </c>
      <c r="M431" s="125">
        <f t="shared" ref="M431:M440" si="110">(H431*1.33+I431*1.67+J431*2)/E431</f>
        <v>0.36649999999999999</v>
      </c>
      <c r="N431" s="123">
        <f t="shared" ref="N431:N440" si="111">M431+F431</f>
        <v>1.0116612903225806</v>
      </c>
    </row>
    <row r="432" spans="1:14" ht="14.5" customHeight="1" x14ac:dyDescent="0.15">
      <c r="A432" s="130" t="s">
        <v>21</v>
      </c>
      <c r="B432" s="123">
        <v>2008</v>
      </c>
      <c r="C432" s="124" t="s">
        <v>203</v>
      </c>
      <c r="D432" s="123">
        <v>10</v>
      </c>
      <c r="E432" s="123">
        <v>7</v>
      </c>
      <c r="F432" s="125">
        <f t="shared" si="109"/>
        <v>0.7</v>
      </c>
      <c r="G432" s="123">
        <v>4</v>
      </c>
      <c r="H432" s="123">
        <v>1</v>
      </c>
      <c r="I432" s="123">
        <v>2</v>
      </c>
      <c r="J432" s="123">
        <v>0</v>
      </c>
      <c r="K432" s="123">
        <v>6</v>
      </c>
      <c r="L432" s="123">
        <v>3</v>
      </c>
      <c r="M432" s="125">
        <f t="shared" si="110"/>
        <v>0.66714285714285715</v>
      </c>
      <c r="N432" s="123">
        <f t="shared" si="111"/>
        <v>1.367142857142857</v>
      </c>
    </row>
    <row r="433" spans="1:14" ht="14.5" customHeight="1" x14ac:dyDescent="0.15">
      <c r="A433" s="130" t="s">
        <v>21</v>
      </c>
      <c r="B433" s="123">
        <v>2009</v>
      </c>
      <c r="C433" s="124" t="s">
        <v>204</v>
      </c>
      <c r="D433" s="123">
        <v>24</v>
      </c>
      <c r="E433" s="123">
        <v>16</v>
      </c>
      <c r="F433" s="125">
        <f t="shared" si="109"/>
        <v>0.66666666666666663</v>
      </c>
      <c r="G433" s="131">
        <v>12</v>
      </c>
      <c r="H433" s="123">
        <v>4</v>
      </c>
      <c r="I433" s="123">
        <v>0</v>
      </c>
      <c r="J433" s="123">
        <v>0</v>
      </c>
      <c r="K433" s="123">
        <v>8</v>
      </c>
      <c r="L433" s="123">
        <v>8</v>
      </c>
      <c r="M433" s="125">
        <f t="shared" si="110"/>
        <v>0.33250000000000002</v>
      </c>
      <c r="N433" s="123">
        <f t="shared" si="111"/>
        <v>0.99916666666666665</v>
      </c>
    </row>
    <row r="434" spans="1:14" ht="14.5" customHeight="1" x14ac:dyDescent="0.15">
      <c r="A434" s="130" t="s">
        <v>21</v>
      </c>
      <c r="B434" s="123">
        <v>2010</v>
      </c>
      <c r="C434" s="124" t="s">
        <v>201</v>
      </c>
      <c r="D434" s="123">
        <v>6</v>
      </c>
      <c r="E434" s="123">
        <v>6</v>
      </c>
      <c r="F434" s="125">
        <f t="shared" si="109"/>
        <v>1</v>
      </c>
      <c r="G434" s="131">
        <v>6</v>
      </c>
      <c r="H434" s="123">
        <v>0</v>
      </c>
      <c r="I434" s="123">
        <v>0</v>
      </c>
      <c r="J434" s="123">
        <v>0</v>
      </c>
      <c r="K434" s="123">
        <v>3</v>
      </c>
      <c r="L434" s="123">
        <v>1</v>
      </c>
      <c r="M434" s="125">
        <f t="shared" si="110"/>
        <v>0</v>
      </c>
      <c r="N434" s="123">
        <f t="shared" si="111"/>
        <v>1</v>
      </c>
    </row>
    <row r="435" spans="1:14" ht="14.5" customHeight="1" x14ac:dyDescent="0.15">
      <c r="A435" s="130" t="s">
        <v>21</v>
      </c>
      <c r="B435" s="123">
        <v>2011</v>
      </c>
      <c r="C435" s="124" t="s">
        <v>201</v>
      </c>
      <c r="D435" s="123">
        <v>27</v>
      </c>
      <c r="E435" s="123">
        <v>17</v>
      </c>
      <c r="F435" s="125">
        <f t="shared" si="109"/>
        <v>0.62962962962962965</v>
      </c>
      <c r="G435" s="131">
        <v>12</v>
      </c>
      <c r="H435" s="123">
        <v>4</v>
      </c>
      <c r="I435" s="123">
        <v>1</v>
      </c>
      <c r="J435" s="123">
        <v>0</v>
      </c>
      <c r="K435" s="123">
        <v>11</v>
      </c>
      <c r="L435" s="123">
        <v>9</v>
      </c>
      <c r="M435" s="125">
        <f t="shared" si="110"/>
        <v>0.41117647058823531</v>
      </c>
      <c r="N435" s="123">
        <f t="shared" si="111"/>
        <v>1.040806100217865</v>
      </c>
    </row>
    <row r="436" spans="1:14" ht="14.5" customHeight="1" x14ac:dyDescent="0.15">
      <c r="A436" s="130" t="s">
        <v>21</v>
      </c>
      <c r="B436" s="123">
        <v>2012</v>
      </c>
      <c r="C436" s="124" t="s">
        <v>201</v>
      </c>
      <c r="D436" s="123">
        <v>19</v>
      </c>
      <c r="E436" s="123">
        <v>15</v>
      </c>
      <c r="F436" s="125">
        <f t="shared" si="109"/>
        <v>0.78947368421052633</v>
      </c>
      <c r="G436" s="131">
        <v>12</v>
      </c>
      <c r="H436" s="123">
        <v>3</v>
      </c>
      <c r="I436" s="123">
        <v>0</v>
      </c>
      <c r="J436" s="123">
        <v>0</v>
      </c>
      <c r="K436" s="123">
        <v>5</v>
      </c>
      <c r="L436" s="123">
        <v>7</v>
      </c>
      <c r="M436" s="125">
        <f t="shared" si="110"/>
        <v>0.26600000000000001</v>
      </c>
      <c r="N436" s="123">
        <f t="shared" si="111"/>
        <v>1.0554736842105263</v>
      </c>
    </row>
    <row r="437" spans="1:14" ht="14.5" customHeight="1" x14ac:dyDescent="0.15">
      <c r="A437" s="130" t="s">
        <v>21</v>
      </c>
      <c r="B437" s="123">
        <v>2013</v>
      </c>
      <c r="C437" s="124" t="s">
        <v>207</v>
      </c>
      <c r="D437" s="123">
        <v>20</v>
      </c>
      <c r="E437" s="123">
        <v>15</v>
      </c>
      <c r="F437" s="125">
        <f t="shared" si="109"/>
        <v>0.75</v>
      </c>
      <c r="G437" s="131">
        <v>10</v>
      </c>
      <c r="H437" s="123">
        <v>4</v>
      </c>
      <c r="I437" s="123">
        <v>1</v>
      </c>
      <c r="J437" s="123">
        <v>0</v>
      </c>
      <c r="K437" s="123">
        <v>7</v>
      </c>
      <c r="L437" s="123">
        <v>8</v>
      </c>
      <c r="M437" s="125">
        <f t="shared" si="110"/>
        <v>0.46600000000000003</v>
      </c>
      <c r="N437" s="123">
        <f t="shared" si="111"/>
        <v>1.216</v>
      </c>
    </row>
    <row r="438" spans="1:14" ht="14.5" customHeight="1" x14ac:dyDescent="0.15">
      <c r="A438" s="130" t="s">
        <v>21</v>
      </c>
      <c r="B438" s="123">
        <v>2014</v>
      </c>
      <c r="C438" s="124" t="s">
        <v>207</v>
      </c>
      <c r="D438" s="123">
        <v>42</v>
      </c>
      <c r="E438" s="123">
        <v>27</v>
      </c>
      <c r="F438" s="125">
        <f t="shared" si="109"/>
        <v>0.6428571428571429</v>
      </c>
      <c r="G438" s="131">
        <v>19</v>
      </c>
      <c r="H438" s="123">
        <v>5</v>
      </c>
      <c r="I438" s="123">
        <v>1</v>
      </c>
      <c r="J438" s="123">
        <v>3</v>
      </c>
      <c r="K438" s="123">
        <v>20</v>
      </c>
      <c r="L438" s="123">
        <v>12</v>
      </c>
      <c r="M438" s="125">
        <f t="shared" si="110"/>
        <v>0.53037037037037038</v>
      </c>
      <c r="N438" s="123">
        <f t="shared" si="111"/>
        <v>1.1732275132275132</v>
      </c>
    </row>
    <row r="439" spans="1:14" ht="14.5" customHeight="1" x14ac:dyDescent="0.15">
      <c r="A439" s="130" t="s">
        <v>21</v>
      </c>
      <c r="B439" s="123">
        <v>2015</v>
      </c>
      <c r="C439" s="124" t="s">
        <v>207</v>
      </c>
      <c r="D439" s="123">
        <v>44</v>
      </c>
      <c r="E439" s="123">
        <v>30</v>
      </c>
      <c r="F439" s="125">
        <f t="shared" si="109"/>
        <v>0.68181818181818177</v>
      </c>
      <c r="G439" s="131">
        <v>15</v>
      </c>
      <c r="H439" s="123">
        <v>7</v>
      </c>
      <c r="I439" s="123">
        <v>2</v>
      </c>
      <c r="J439" s="123">
        <v>6</v>
      </c>
      <c r="K439" s="123">
        <v>29</v>
      </c>
      <c r="L439" s="123">
        <v>20</v>
      </c>
      <c r="M439" s="125">
        <f t="shared" si="110"/>
        <v>0.82166666666666666</v>
      </c>
      <c r="N439" s="123">
        <f t="shared" si="111"/>
        <v>1.5034848484848484</v>
      </c>
    </row>
    <row r="440" spans="1:14" ht="14.5" customHeight="1" x14ac:dyDescent="0.15">
      <c r="A440" s="130" t="s">
        <v>21</v>
      </c>
      <c r="B440" s="123">
        <v>2016</v>
      </c>
      <c r="C440" s="124" t="s">
        <v>207</v>
      </c>
      <c r="D440" s="123">
        <v>29</v>
      </c>
      <c r="E440" s="123">
        <v>19</v>
      </c>
      <c r="F440" s="125">
        <f t="shared" si="109"/>
        <v>0.65517241379310343</v>
      </c>
      <c r="G440" s="131">
        <v>9</v>
      </c>
      <c r="H440" s="123">
        <v>5</v>
      </c>
      <c r="I440" s="123">
        <v>3</v>
      </c>
      <c r="J440" s="123">
        <v>2</v>
      </c>
      <c r="K440" s="123">
        <v>17</v>
      </c>
      <c r="L440" s="123">
        <v>11</v>
      </c>
      <c r="M440" s="125">
        <f t="shared" si="110"/>
        <v>0.8242105263157895</v>
      </c>
      <c r="N440" s="123">
        <f t="shared" si="111"/>
        <v>1.4793829401088929</v>
      </c>
    </row>
    <row r="441" spans="1:14" ht="14.5" customHeight="1" x14ac:dyDescent="0.15">
      <c r="A441" s="130" t="s">
        <v>21</v>
      </c>
      <c r="B441" s="123">
        <v>2017</v>
      </c>
      <c r="C441" s="124" t="s">
        <v>208</v>
      </c>
      <c r="D441" s="123">
        <f>'2017 - 2017 - Field of Dreamers'!C5</f>
        <v>75</v>
      </c>
      <c r="E441" s="123">
        <f>'2017 - 2017 - Field of Dreamers'!D5</f>
        <v>54</v>
      </c>
      <c r="F441" s="123">
        <f>'2017 - 2017 - Field of Dreamers'!E5</f>
        <v>0.72</v>
      </c>
      <c r="G441" s="123">
        <f>'2017 - 2017 - Field of Dreamers'!F5</f>
        <v>22</v>
      </c>
      <c r="H441" s="123">
        <f>'2017 - 2017 - Field of Dreamers'!G5</f>
        <v>23</v>
      </c>
      <c r="I441" s="123">
        <f>'2017 - 2017 - Field of Dreamers'!H5</f>
        <v>3</v>
      </c>
      <c r="J441" s="123">
        <f>'2017 - 2017 - Field of Dreamers'!I5</f>
        <v>6</v>
      </c>
      <c r="K441" s="123">
        <f>'2017 - 2017 - Field of Dreamers'!J5</f>
        <v>46</v>
      </c>
      <c r="L441" s="123">
        <f>'2017 - 2017 - Field of Dreamers'!K5</f>
        <v>37</v>
      </c>
      <c r="M441" s="123">
        <f>'2017 - 2017 - Field of Dreamers'!L5</f>
        <v>0.88259259259259248</v>
      </c>
      <c r="N441" s="123">
        <f>'2017 - 2017 - Field of Dreamers'!M5</f>
        <v>1.6025925925925923</v>
      </c>
    </row>
    <row r="442" spans="1:14" ht="14.5" customHeight="1" x14ac:dyDescent="0.15">
      <c r="A442" s="130" t="s">
        <v>21</v>
      </c>
      <c r="B442" s="123">
        <v>2018</v>
      </c>
      <c r="C442" s="124" t="s">
        <v>206</v>
      </c>
      <c r="D442" s="123">
        <f>'All Seasons - All Seasons'!C244</f>
        <v>48</v>
      </c>
      <c r="E442" s="123">
        <f>'All Seasons - All Seasons'!D244</f>
        <v>35</v>
      </c>
      <c r="F442" s="123">
        <f>'All Seasons - All Seasons'!E244</f>
        <v>0.72916666666666663</v>
      </c>
      <c r="G442" s="123">
        <f>'All Seasons - All Seasons'!F244</f>
        <v>23</v>
      </c>
      <c r="H442" s="123">
        <f>'All Seasons - All Seasons'!G244</f>
        <v>9</v>
      </c>
      <c r="I442" s="123">
        <f>'All Seasons - All Seasons'!H244</f>
        <v>2</v>
      </c>
      <c r="J442" s="123">
        <f>'All Seasons - All Seasons'!I244</f>
        <v>1</v>
      </c>
      <c r="K442" s="123">
        <f>'All Seasons - All Seasons'!J244</f>
        <v>29</v>
      </c>
      <c r="L442" s="123">
        <f>'All Seasons - All Seasons'!K244</f>
        <v>31</v>
      </c>
      <c r="M442" s="123">
        <f>'All Seasons - All Seasons'!L244</f>
        <v>0.49517142857142854</v>
      </c>
      <c r="N442" s="123">
        <f>'All Seasons - All Seasons'!M244</f>
        <v>1.2243380952380951</v>
      </c>
    </row>
    <row r="443" spans="1:14" ht="14.5" customHeight="1" x14ac:dyDescent="0.15">
      <c r="A443" s="116" t="s">
        <v>202</v>
      </c>
      <c r="B443" s="126"/>
      <c r="C443" s="127"/>
      <c r="D443" s="128">
        <f>SUM(D431:D442)</f>
        <v>375</v>
      </c>
      <c r="E443" s="128">
        <f>SUM(E431:E442)</f>
        <v>261</v>
      </c>
      <c r="F443" s="129">
        <f>E443/D443</f>
        <v>0.69599999999999995</v>
      </c>
      <c r="G443" s="128">
        <f t="shared" ref="G443:L443" si="112">SUM(G431:G442)</f>
        <v>159</v>
      </c>
      <c r="H443" s="128">
        <f t="shared" si="112"/>
        <v>68</v>
      </c>
      <c r="I443" s="128">
        <f t="shared" si="112"/>
        <v>17</v>
      </c>
      <c r="J443" s="128">
        <f t="shared" si="112"/>
        <v>18</v>
      </c>
      <c r="K443" s="128">
        <f t="shared" si="112"/>
        <v>192</v>
      </c>
      <c r="L443" s="128">
        <f t="shared" si="112"/>
        <v>158</v>
      </c>
      <c r="M443" s="129">
        <f>(H443*1.33+I443*1.67+J443*2)/E443</f>
        <v>0.5932183908045976</v>
      </c>
      <c r="N443" s="128">
        <f>M443+F443</f>
        <v>1.2892183908045975</v>
      </c>
    </row>
    <row r="444" spans="1:14" ht="14.5" customHeight="1" x14ac:dyDescent="0.15">
      <c r="A444" s="119"/>
      <c r="B444" s="120"/>
      <c r="C444" s="132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</row>
    <row r="445" spans="1:14" ht="14.5" customHeight="1" x14ac:dyDescent="0.15">
      <c r="A445" s="130" t="s">
        <v>97</v>
      </c>
      <c r="B445" s="123">
        <v>2016</v>
      </c>
      <c r="C445" s="124" t="s">
        <v>207</v>
      </c>
      <c r="D445" s="123">
        <v>4</v>
      </c>
      <c r="E445" s="123">
        <v>4</v>
      </c>
      <c r="F445" s="125">
        <f>E445/D445</f>
        <v>1</v>
      </c>
      <c r="G445" s="131">
        <v>1</v>
      </c>
      <c r="H445" s="123">
        <v>3</v>
      </c>
      <c r="I445" s="123">
        <v>0</v>
      </c>
      <c r="J445" s="123">
        <v>0</v>
      </c>
      <c r="K445" s="123">
        <v>1</v>
      </c>
      <c r="L445" s="123">
        <v>2</v>
      </c>
      <c r="M445" s="125">
        <f>(H445*1.33+I445*1.67+J445*2)/E445</f>
        <v>0.99750000000000005</v>
      </c>
      <c r="N445" s="123">
        <f>M445+F445</f>
        <v>1.9975000000000001</v>
      </c>
    </row>
    <row r="446" spans="1:14" ht="14.5" customHeight="1" x14ac:dyDescent="0.15">
      <c r="A446" s="116" t="s">
        <v>202</v>
      </c>
      <c r="B446" s="126"/>
      <c r="C446" s="127"/>
      <c r="D446" s="128">
        <f>D445</f>
        <v>4</v>
      </c>
      <c r="E446" s="128">
        <f>E445</f>
        <v>4</v>
      </c>
      <c r="F446" s="129">
        <f>E446/D446</f>
        <v>1</v>
      </c>
      <c r="G446" s="128">
        <f t="shared" ref="G446:L446" si="113">G445</f>
        <v>1</v>
      </c>
      <c r="H446" s="128">
        <f t="shared" si="113"/>
        <v>3</v>
      </c>
      <c r="I446" s="128">
        <f t="shared" si="113"/>
        <v>0</v>
      </c>
      <c r="J446" s="128">
        <f t="shared" si="113"/>
        <v>0</v>
      </c>
      <c r="K446" s="128">
        <f t="shared" si="113"/>
        <v>1</v>
      </c>
      <c r="L446" s="128">
        <f t="shared" si="113"/>
        <v>2</v>
      </c>
      <c r="M446" s="129">
        <f>(H446*1.33+I446*1.67+J446*2)/E446</f>
        <v>0.99750000000000005</v>
      </c>
      <c r="N446" s="128">
        <f>M446+F446</f>
        <v>1.9975000000000001</v>
      </c>
    </row>
    <row r="447" spans="1:14" ht="14.5" customHeight="1" x14ac:dyDescent="0.15">
      <c r="A447" s="119"/>
      <c r="B447" s="120"/>
      <c r="C447" s="132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</row>
    <row r="448" spans="1:14" ht="14.5" customHeight="1" x14ac:dyDescent="0.15">
      <c r="A448" s="122" t="s">
        <v>34</v>
      </c>
      <c r="B448" s="123">
        <v>2007</v>
      </c>
      <c r="C448" s="139" t="s">
        <v>201</v>
      </c>
      <c r="D448" s="140">
        <v>30</v>
      </c>
      <c r="E448" s="140">
        <v>10</v>
      </c>
      <c r="F448" s="125">
        <f>E448/D448</f>
        <v>0.33333333333333331</v>
      </c>
      <c r="G448" s="140">
        <v>10</v>
      </c>
      <c r="H448" s="140">
        <v>0</v>
      </c>
      <c r="I448" s="140">
        <v>0</v>
      </c>
      <c r="J448" s="140">
        <v>0</v>
      </c>
      <c r="K448" s="140">
        <v>4</v>
      </c>
      <c r="L448" s="140">
        <v>4</v>
      </c>
      <c r="M448" s="125">
        <f>(H448*1.33+I448*1.67+J448*2)/E448</f>
        <v>0</v>
      </c>
      <c r="N448" s="123">
        <f>M448+F448</f>
        <v>0.33333333333333331</v>
      </c>
    </row>
    <row r="449" spans="1:14" ht="14.5" customHeight="1" x14ac:dyDescent="0.15">
      <c r="A449" s="116" t="s">
        <v>202</v>
      </c>
      <c r="B449" s="126"/>
      <c r="C449" s="127"/>
      <c r="D449" s="128">
        <f>D448</f>
        <v>30</v>
      </c>
      <c r="E449" s="128">
        <f>E448</f>
        <v>10</v>
      </c>
      <c r="F449" s="129">
        <f>E449/D449</f>
        <v>0.33333333333333331</v>
      </c>
      <c r="G449" s="128">
        <f t="shared" ref="G449:L449" si="114">G448</f>
        <v>10</v>
      </c>
      <c r="H449" s="128">
        <f t="shared" si="114"/>
        <v>0</v>
      </c>
      <c r="I449" s="128">
        <f t="shared" si="114"/>
        <v>0</v>
      </c>
      <c r="J449" s="128">
        <f t="shared" si="114"/>
        <v>0</v>
      </c>
      <c r="K449" s="128">
        <f t="shared" si="114"/>
        <v>4</v>
      </c>
      <c r="L449" s="128">
        <f t="shared" si="114"/>
        <v>4</v>
      </c>
      <c r="M449" s="129">
        <f>(H449*1.33+I449*1.67+J449*2)/E449</f>
        <v>0</v>
      </c>
      <c r="N449" s="128">
        <f>M449+F449</f>
        <v>0.33333333333333331</v>
      </c>
    </row>
    <row r="450" spans="1:14" ht="14.5" customHeight="1" x14ac:dyDescent="0.15">
      <c r="A450" s="119"/>
      <c r="B450" s="120"/>
      <c r="C450" s="132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</row>
    <row r="451" spans="1:14" ht="14.5" customHeight="1" x14ac:dyDescent="0.15">
      <c r="A451" s="130" t="s">
        <v>171</v>
      </c>
      <c r="B451" s="123">
        <v>2018</v>
      </c>
      <c r="C451" s="124" t="s">
        <v>209</v>
      </c>
      <c r="D451" s="123">
        <f>'2018 Field of Dreamers - 2018 -'!C19</f>
        <v>30</v>
      </c>
      <c r="E451" s="123">
        <f>'2018 Field of Dreamers - 2018 -'!D19</f>
        <v>13</v>
      </c>
      <c r="F451" s="123">
        <f>'2018 Field of Dreamers - 2018 -'!E19</f>
        <v>0.43333333333333335</v>
      </c>
      <c r="G451" s="123">
        <f>'2018 Field of Dreamers - 2018 -'!F19</f>
        <v>12</v>
      </c>
      <c r="H451" s="123">
        <f>'2018 Field of Dreamers - 2018 -'!G19</f>
        <v>1</v>
      </c>
      <c r="I451" s="123">
        <f>'2018 Field of Dreamers - 2018 -'!H19</f>
        <v>0</v>
      </c>
      <c r="J451" s="123">
        <f>'2018 Field of Dreamers - 2018 -'!I19</f>
        <v>0</v>
      </c>
      <c r="K451" s="123">
        <f>'2018 Field of Dreamers - 2018 -'!J19</f>
        <v>4</v>
      </c>
      <c r="L451" s="123">
        <f>'2018 Field of Dreamers - 2018 -'!K19</f>
        <v>6</v>
      </c>
      <c r="M451" s="123">
        <f>'2018 Field of Dreamers - 2018 -'!L19</f>
        <v>0.10253846153846154</v>
      </c>
      <c r="N451" s="123">
        <f>'2018 Field of Dreamers - 2018 -'!M19</f>
        <v>0.53587179487179493</v>
      </c>
    </row>
    <row r="452" spans="1:14" ht="14.5" customHeight="1" x14ac:dyDescent="0.15">
      <c r="A452" s="116" t="s">
        <v>202</v>
      </c>
      <c r="B452" s="126"/>
      <c r="C452" s="127"/>
      <c r="D452" s="128">
        <f>D451</f>
        <v>30</v>
      </c>
      <c r="E452" s="128">
        <f>E451</f>
        <v>13</v>
      </c>
      <c r="F452" s="129">
        <f>E452/D452</f>
        <v>0.43333333333333335</v>
      </c>
      <c r="G452" s="128">
        <f t="shared" ref="G452:L452" si="115">G451</f>
        <v>12</v>
      </c>
      <c r="H452" s="128">
        <f t="shared" si="115"/>
        <v>1</v>
      </c>
      <c r="I452" s="128">
        <f t="shared" si="115"/>
        <v>0</v>
      </c>
      <c r="J452" s="128">
        <f t="shared" si="115"/>
        <v>0</v>
      </c>
      <c r="K452" s="128">
        <f t="shared" si="115"/>
        <v>4</v>
      </c>
      <c r="L452" s="128">
        <f t="shared" si="115"/>
        <v>6</v>
      </c>
      <c r="M452" s="129">
        <f>(H452*1.33+I452*1.67+J452*2)/E452</f>
        <v>0.10230769230769231</v>
      </c>
      <c r="N452" s="128">
        <f>M452+F452</f>
        <v>0.53564102564102567</v>
      </c>
    </row>
    <row r="453" spans="1:14" ht="14.5" customHeight="1" x14ac:dyDescent="0.15">
      <c r="A453" s="119"/>
      <c r="B453" s="120"/>
      <c r="C453" s="132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</row>
    <row r="454" spans="1:14" ht="14.5" customHeight="1" x14ac:dyDescent="0.15">
      <c r="A454" s="130" t="s">
        <v>69</v>
      </c>
      <c r="B454" s="123">
        <v>2013</v>
      </c>
      <c r="C454" s="124" t="s">
        <v>207</v>
      </c>
      <c r="D454" s="123">
        <v>19</v>
      </c>
      <c r="E454" s="123">
        <v>7</v>
      </c>
      <c r="F454" s="125">
        <f>E454/D454</f>
        <v>0.36842105263157893</v>
      </c>
      <c r="G454" s="131">
        <v>7</v>
      </c>
      <c r="H454" s="123">
        <v>0</v>
      </c>
      <c r="I454" s="123">
        <v>0</v>
      </c>
      <c r="J454" s="123">
        <v>0</v>
      </c>
      <c r="K454" s="123">
        <v>3</v>
      </c>
      <c r="L454" s="123">
        <v>3</v>
      </c>
      <c r="M454" s="125">
        <f>(H454*1.33+I454*1.67+J454*2)/E454</f>
        <v>0</v>
      </c>
      <c r="N454" s="123">
        <f>M454+F454</f>
        <v>0.36842105263157893</v>
      </c>
    </row>
    <row r="455" spans="1:14" ht="14.5" customHeight="1" x14ac:dyDescent="0.15">
      <c r="A455" s="130" t="s">
        <v>69</v>
      </c>
      <c r="B455" s="123">
        <v>2014</v>
      </c>
      <c r="C455" s="124" t="s">
        <v>207</v>
      </c>
      <c r="D455" s="123">
        <v>19</v>
      </c>
      <c r="E455" s="123">
        <v>10</v>
      </c>
      <c r="F455" s="125">
        <f>E455/D455</f>
        <v>0.52631578947368418</v>
      </c>
      <c r="G455" s="131">
        <v>10</v>
      </c>
      <c r="H455" s="123">
        <v>0</v>
      </c>
      <c r="I455" s="123">
        <v>0</v>
      </c>
      <c r="J455" s="123">
        <v>0</v>
      </c>
      <c r="K455" s="123">
        <v>2</v>
      </c>
      <c r="L455" s="123">
        <v>4</v>
      </c>
      <c r="M455" s="125">
        <f>(H455*1.33+I455*1.67+J455*2)/E455</f>
        <v>0</v>
      </c>
      <c r="N455" s="123">
        <f>M455+F455</f>
        <v>0.52631578947368418</v>
      </c>
    </row>
    <row r="456" spans="1:14" ht="14.5" customHeight="1" x14ac:dyDescent="0.15">
      <c r="A456" s="130" t="s">
        <v>69</v>
      </c>
      <c r="B456" s="123">
        <v>2016</v>
      </c>
      <c r="C456" s="124" t="s">
        <v>207</v>
      </c>
      <c r="D456" s="123">
        <v>16</v>
      </c>
      <c r="E456" s="123">
        <v>11</v>
      </c>
      <c r="F456" s="125">
        <f>E456/D456</f>
        <v>0.6875</v>
      </c>
      <c r="G456" s="131">
        <v>11</v>
      </c>
      <c r="H456" s="123">
        <v>0</v>
      </c>
      <c r="I456" s="123">
        <v>0</v>
      </c>
      <c r="J456" s="123">
        <v>0</v>
      </c>
      <c r="K456" s="123">
        <v>5</v>
      </c>
      <c r="L456" s="123">
        <v>5</v>
      </c>
      <c r="M456" s="125">
        <f>(H456*1.33+I456*1.67+J456*2)/E456</f>
        <v>0</v>
      </c>
      <c r="N456" s="123">
        <f>M456+F456</f>
        <v>0.6875</v>
      </c>
    </row>
    <row r="457" spans="1:14" ht="14.5" customHeight="1" x14ac:dyDescent="0.15">
      <c r="A457" s="116" t="s">
        <v>202</v>
      </c>
      <c r="B457" s="126"/>
      <c r="C457" s="127"/>
      <c r="D457" s="128">
        <f>SUM(D454:D456)</f>
        <v>54</v>
      </c>
      <c r="E457" s="128">
        <f>SUM(E454:E456)</f>
        <v>28</v>
      </c>
      <c r="F457" s="129">
        <f>E457/D457</f>
        <v>0.51851851851851849</v>
      </c>
      <c r="G457" s="128">
        <f t="shared" ref="G457:L457" si="116">SUM(G454:G456)</f>
        <v>28</v>
      </c>
      <c r="H457" s="128">
        <f t="shared" si="116"/>
        <v>0</v>
      </c>
      <c r="I457" s="128">
        <f t="shared" si="116"/>
        <v>0</v>
      </c>
      <c r="J457" s="128">
        <f t="shared" si="116"/>
        <v>0</v>
      </c>
      <c r="K457" s="128">
        <f t="shared" si="116"/>
        <v>10</v>
      </c>
      <c r="L457" s="128">
        <f t="shared" si="116"/>
        <v>12</v>
      </c>
      <c r="M457" s="129">
        <f>(H457*1.33+I457*1.67+J457*2)/E457</f>
        <v>0</v>
      </c>
      <c r="N457" s="128">
        <f>M457+F457</f>
        <v>0.51851851851851849</v>
      </c>
    </row>
    <row r="458" spans="1:14" ht="14.5" customHeight="1" x14ac:dyDescent="0.15">
      <c r="A458" s="119"/>
      <c r="B458" s="120"/>
      <c r="C458" s="132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</row>
    <row r="459" spans="1:14" ht="14.5" customHeight="1" x14ac:dyDescent="0.15">
      <c r="A459" s="122" t="s">
        <v>24</v>
      </c>
      <c r="B459" s="123">
        <v>2007</v>
      </c>
      <c r="C459" s="124" t="s">
        <v>201</v>
      </c>
      <c r="D459" s="123">
        <v>5</v>
      </c>
      <c r="E459" s="123">
        <v>4</v>
      </c>
      <c r="F459" s="125">
        <f>E459/D459</f>
        <v>0.8</v>
      </c>
      <c r="G459" s="123">
        <v>4</v>
      </c>
      <c r="H459" s="123">
        <v>0</v>
      </c>
      <c r="I459" s="123">
        <v>0</v>
      </c>
      <c r="J459" s="123">
        <v>0</v>
      </c>
      <c r="K459" s="123">
        <v>1</v>
      </c>
      <c r="L459" s="123">
        <v>2</v>
      </c>
      <c r="M459" s="125">
        <f>(H459*1.33+I459*1.67+J459*2)/E459</f>
        <v>0</v>
      </c>
      <c r="N459" s="123">
        <f>M459+F459</f>
        <v>0.8</v>
      </c>
    </row>
    <row r="460" spans="1:14" ht="14.5" customHeight="1" x14ac:dyDescent="0.15">
      <c r="A460" s="116" t="s">
        <v>202</v>
      </c>
      <c r="B460" s="126"/>
      <c r="C460" s="127"/>
      <c r="D460" s="128">
        <f>D459</f>
        <v>5</v>
      </c>
      <c r="E460" s="128">
        <f>E459</f>
        <v>4</v>
      </c>
      <c r="F460" s="129">
        <f>E460/D460</f>
        <v>0.8</v>
      </c>
      <c r="G460" s="128">
        <f t="shared" ref="G460:L460" si="117">G459</f>
        <v>4</v>
      </c>
      <c r="H460" s="128">
        <f t="shared" si="117"/>
        <v>0</v>
      </c>
      <c r="I460" s="128">
        <f t="shared" si="117"/>
        <v>0</v>
      </c>
      <c r="J460" s="128">
        <f t="shared" si="117"/>
        <v>0</v>
      </c>
      <c r="K460" s="128">
        <f t="shared" si="117"/>
        <v>1</v>
      </c>
      <c r="L460" s="128">
        <f t="shared" si="117"/>
        <v>2</v>
      </c>
      <c r="M460" s="129">
        <f>(H460*1.33+I460*1.67+J460*2)/E460</f>
        <v>0</v>
      </c>
      <c r="N460" s="128">
        <f>M460+F460</f>
        <v>0.8</v>
      </c>
    </row>
    <row r="461" spans="1:14" ht="14.5" customHeight="1" x14ac:dyDescent="0.15">
      <c r="A461" s="119"/>
      <c r="B461" s="120"/>
      <c r="C461" s="132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</row>
    <row r="462" spans="1:14" ht="14.5" customHeight="1" x14ac:dyDescent="0.15">
      <c r="A462" s="122" t="s">
        <v>130</v>
      </c>
      <c r="B462" s="123">
        <v>2017</v>
      </c>
      <c r="C462" s="124" t="s">
        <v>206</v>
      </c>
      <c r="D462" s="123">
        <f>'2017 - 2017 - Field of Dreamers'!C54</f>
        <v>14</v>
      </c>
      <c r="E462" s="123">
        <f>'2017 - 2017 - Field of Dreamers'!D54</f>
        <v>9</v>
      </c>
      <c r="F462" s="123">
        <f>'2017 - 2017 - Field of Dreamers'!E54</f>
        <v>0.6428571428571429</v>
      </c>
      <c r="G462" s="123">
        <f>'2017 - 2017 - Field of Dreamers'!F54</f>
        <v>8</v>
      </c>
      <c r="H462" s="123">
        <f>'2017 - 2017 - Field of Dreamers'!G54</f>
        <v>1</v>
      </c>
      <c r="I462" s="123">
        <f>'2017 - 2017 - Field of Dreamers'!H54</f>
        <v>0</v>
      </c>
      <c r="J462" s="123">
        <f>'2017 - 2017 - Field of Dreamers'!I54</f>
        <v>0</v>
      </c>
      <c r="K462" s="123">
        <f>'2017 - 2017 - Field of Dreamers'!J54</f>
        <v>3</v>
      </c>
      <c r="L462" s="123">
        <f>'2017 - 2017 - Field of Dreamers'!K54</f>
        <v>7</v>
      </c>
      <c r="M462" s="123">
        <f>'2017 - 2017 - Field of Dreamers'!L54</f>
        <v>0.14811111111111111</v>
      </c>
      <c r="N462" s="123">
        <f>'2017 - 2017 - Field of Dreamers'!M54</f>
        <v>0.79096825396825399</v>
      </c>
    </row>
    <row r="463" spans="1:14" ht="14.5" customHeight="1" x14ac:dyDescent="0.15">
      <c r="A463" s="116" t="s">
        <v>202</v>
      </c>
      <c r="B463" s="126"/>
      <c r="C463" s="127"/>
      <c r="D463" s="128">
        <f>D462</f>
        <v>14</v>
      </c>
      <c r="E463" s="128">
        <f>E462</f>
        <v>9</v>
      </c>
      <c r="F463" s="129">
        <f>E463/D463</f>
        <v>0.6428571428571429</v>
      </c>
      <c r="G463" s="128">
        <f t="shared" ref="G463:L463" si="118">G462</f>
        <v>8</v>
      </c>
      <c r="H463" s="128">
        <f t="shared" si="118"/>
        <v>1</v>
      </c>
      <c r="I463" s="128">
        <f t="shared" si="118"/>
        <v>0</v>
      </c>
      <c r="J463" s="128">
        <f t="shared" si="118"/>
        <v>0</v>
      </c>
      <c r="K463" s="128">
        <f t="shared" si="118"/>
        <v>3</v>
      </c>
      <c r="L463" s="128">
        <f t="shared" si="118"/>
        <v>7</v>
      </c>
      <c r="M463" s="129">
        <f>(H463*1.33+I463*1.67+J463*2)/E463</f>
        <v>0.14777777777777779</v>
      </c>
      <c r="N463" s="128">
        <f>M463+F463</f>
        <v>0.79063492063492069</v>
      </c>
    </row>
    <row r="464" spans="1:14" ht="14.5" customHeight="1" x14ac:dyDescent="0.15">
      <c r="A464" s="141"/>
      <c r="B464" s="120"/>
      <c r="C464" s="142"/>
      <c r="D464" s="143"/>
      <c r="E464" s="143"/>
      <c r="F464" s="120" t="e">
        <f>E464/D464</f>
        <v>#DIV/0!</v>
      </c>
      <c r="G464" s="143"/>
      <c r="H464" s="143"/>
      <c r="I464" s="143"/>
      <c r="J464" s="143"/>
      <c r="K464" s="143"/>
      <c r="L464" s="143"/>
      <c r="M464" s="120" t="e">
        <f>(H464*1.33+I464*1.67+J464*2)/E464</f>
        <v>#DIV/0!</v>
      </c>
      <c r="N464" s="120" t="e">
        <f>M464+F464</f>
        <v>#DIV/0!</v>
      </c>
    </row>
    <row r="465" spans="1:14" ht="14.5" customHeight="1" x14ac:dyDescent="0.15">
      <c r="A465" s="122" t="s">
        <v>36</v>
      </c>
      <c r="B465" s="123">
        <v>2007</v>
      </c>
      <c r="C465" s="139" t="s">
        <v>201</v>
      </c>
      <c r="D465" s="140">
        <v>2</v>
      </c>
      <c r="E465" s="140">
        <v>0</v>
      </c>
      <c r="F465" s="125">
        <f>E465/D465</f>
        <v>0</v>
      </c>
      <c r="G465" s="140">
        <v>0</v>
      </c>
      <c r="H465" s="140">
        <v>0</v>
      </c>
      <c r="I465" s="140">
        <v>0</v>
      </c>
      <c r="J465" s="140">
        <v>0</v>
      </c>
      <c r="K465" s="140">
        <v>0</v>
      </c>
      <c r="L465" s="140">
        <v>0</v>
      </c>
      <c r="M465" s="120" t="e">
        <f>(H465*1.33+I465*1.67+J465*2)/E465</f>
        <v>#DIV/0!</v>
      </c>
      <c r="N465" s="120" t="e">
        <f>M465+F465</f>
        <v>#DIV/0!</v>
      </c>
    </row>
    <row r="466" spans="1:14" ht="14.5" customHeight="1" x14ac:dyDescent="0.15">
      <c r="A466" s="116" t="s">
        <v>202</v>
      </c>
      <c r="B466" s="126"/>
      <c r="C466" s="127"/>
      <c r="D466" s="128">
        <f>D465</f>
        <v>2</v>
      </c>
      <c r="E466" s="128">
        <f>E465</f>
        <v>0</v>
      </c>
      <c r="F466" s="129">
        <f>E466/D466</f>
        <v>0</v>
      </c>
      <c r="G466" s="128">
        <f t="shared" ref="G466:L466" si="119">G465</f>
        <v>0</v>
      </c>
      <c r="H466" s="128">
        <f t="shared" si="119"/>
        <v>0</v>
      </c>
      <c r="I466" s="128">
        <f t="shared" si="119"/>
        <v>0</v>
      </c>
      <c r="J466" s="128">
        <f t="shared" si="119"/>
        <v>0</v>
      </c>
      <c r="K466" s="128">
        <f t="shared" si="119"/>
        <v>0</v>
      </c>
      <c r="L466" s="128">
        <f t="shared" si="119"/>
        <v>0</v>
      </c>
      <c r="M466" s="126" t="e">
        <f>(H466*1.33+I466*1.67+J466*2)/E466</f>
        <v>#DIV/0!</v>
      </c>
      <c r="N466" s="126" t="e">
        <f>M466+F466</f>
        <v>#DIV/0!</v>
      </c>
    </row>
    <row r="467" spans="1:14" ht="14.5" customHeight="1" x14ac:dyDescent="0.15">
      <c r="A467" s="119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</row>
    <row r="468" spans="1:14" ht="14.5" customHeight="1" x14ac:dyDescent="0.15">
      <c r="A468" s="122" t="s">
        <v>170</v>
      </c>
      <c r="B468" s="123">
        <v>2018</v>
      </c>
      <c r="C468" s="124" t="s">
        <v>209</v>
      </c>
      <c r="D468" s="123">
        <f>'2018 Field of Dreamers - 2018 -'!C18</f>
        <v>36</v>
      </c>
      <c r="E468" s="123">
        <f>'2018 Field of Dreamers - 2018 -'!D18</f>
        <v>15</v>
      </c>
      <c r="F468" s="123">
        <f>'2018 Field of Dreamers - 2018 -'!E18</f>
        <v>0.41666666666666669</v>
      </c>
      <c r="G468" s="123">
        <f>'2018 Field of Dreamers - 2018 -'!F18</f>
        <v>15</v>
      </c>
      <c r="H468" s="123">
        <f>'2018 Field of Dreamers - 2018 -'!G18</f>
        <v>0</v>
      </c>
      <c r="I468" s="123">
        <f>'2018 Field of Dreamers - 2018 -'!H18</f>
        <v>0</v>
      </c>
      <c r="J468" s="123">
        <f>'2018 Field of Dreamers - 2018 -'!I18</f>
        <v>0</v>
      </c>
      <c r="K468" s="123">
        <f>'2018 Field of Dreamers - 2018 -'!J18</f>
        <v>6</v>
      </c>
      <c r="L468" s="123">
        <f>'2018 Field of Dreamers - 2018 -'!K18</f>
        <v>9</v>
      </c>
      <c r="M468" s="123">
        <f>'2018 Field of Dreamers - 2018 -'!L18</f>
        <v>0</v>
      </c>
      <c r="N468" s="123">
        <f>'2018 Field of Dreamers - 2018 -'!M18</f>
        <v>0.41666666666666669</v>
      </c>
    </row>
    <row r="469" spans="1:14" ht="14.5" customHeight="1" x14ac:dyDescent="0.15">
      <c r="A469" s="116" t="s">
        <v>202</v>
      </c>
      <c r="B469" s="126"/>
      <c r="C469" s="127"/>
      <c r="D469" s="128">
        <f>D468</f>
        <v>36</v>
      </c>
      <c r="E469" s="128">
        <f>E468</f>
        <v>15</v>
      </c>
      <c r="F469" s="129">
        <f>E469/D469</f>
        <v>0.41666666666666669</v>
      </c>
      <c r="G469" s="128">
        <f t="shared" ref="G469:L469" si="120">G468</f>
        <v>15</v>
      </c>
      <c r="H469" s="128">
        <f t="shared" si="120"/>
        <v>0</v>
      </c>
      <c r="I469" s="128">
        <f t="shared" si="120"/>
        <v>0</v>
      </c>
      <c r="J469" s="128">
        <f t="shared" si="120"/>
        <v>0</v>
      </c>
      <c r="K469" s="128">
        <f t="shared" si="120"/>
        <v>6</v>
      </c>
      <c r="L469" s="128">
        <f t="shared" si="120"/>
        <v>9</v>
      </c>
      <c r="M469" s="129">
        <f>(H469*1.33+I469*1.67+J469*2)/E469</f>
        <v>0</v>
      </c>
      <c r="N469" s="128">
        <f>M469+F469</f>
        <v>0.41666666666666669</v>
      </c>
    </row>
    <row r="470" spans="1:14" ht="14.5" customHeight="1" x14ac:dyDescent="0.15">
      <c r="A470" s="119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</row>
    <row r="471" spans="1:14" ht="14.5" customHeight="1" x14ac:dyDescent="0.15">
      <c r="A471" s="119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</row>
    <row r="472" spans="1:14" ht="14.5" customHeight="1" x14ac:dyDescent="0.15">
      <c r="A472" s="122" t="s">
        <v>145</v>
      </c>
      <c r="B472" s="123">
        <v>2017</v>
      </c>
      <c r="C472" s="139" t="s">
        <v>215</v>
      </c>
      <c r="D472" s="140">
        <f>'2017 Field of Dreamers - 2017 -'!C68</f>
        <v>5</v>
      </c>
      <c r="E472" s="140">
        <f>'2017 Field of Dreamers - 2017 -'!D68</f>
        <v>2</v>
      </c>
      <c r="F472" s="140">
        <f>'2017 Field of Dreamers - 2017 -'!E68</f>
        <v>0.4</v>
      </c>
      <c r="G472" s="140">
        <f>'2017 Field of Dreamers - 2017 -'!F68</f>
        <v>2</v>
      </c>
      <c r="H472" s="140">
        <f>'2017 Field of Dreamers - 2017 -'!G68</f>
        <v>0</v>
      </c>
      <c r="I472" s="140">
        <f>'2017 Field of Dreamers - 2017 -'!H68</f>
        <v>0</v>
      </c>
      <c r="J472" s="140">
        <f>'2017 Field of Dreamers - 2017 -'!I68</f>
        <v>0</v>
      </c>
      <c r="K472" s="140">
        <f>'2017 Field of Dreamers - 2017 -'!J68</f>
        <v>1</v>
      </c>
      <c r="L472" s="140">
        <f>'2017 Field of Dreamers - 2017 -'!K68</f>
        <v>1</v>
      </c>
      <c r="M472" s="140">
        <f>'2017 Field of Dreamers - 2017 -'!L68</f>
        <v>0</v>
      </c>
      <c r="N472" s="140">
        <f>'2017 Field of Dreamers - 2017 -'!M68</f>
        <v>0.4</v>
      </c>
    </row>
    <row r="473" spans="1:14" ht="14.5" customHeight="1" x14ac:dyDescent="0.15">
      <c r="A473" s="122" t="s">
        <v>145</v>
      </c>
      <c r="B473" s="123">
        <v>2018</v>
      </c>
      <c r="C473" s="139" t="s">
        <v>215</v>
      </c>
      <c r="D473" s="140">
        <f>'2018 Field of Dreamers - 2018 -'!C70</f>
        <v>6</v>
      </c>
      <c r="E473" s="140">
        <f>'2018 Field of Dreamers - 2018 -'!D70</f>
        <v>4</v>
      </c>
      <c r="F473" s="140">
        <f>'2018 Field of Dreamers - 2018 -'!E70</f>
        <v>0.66666666666666663</v>
      </c>
      <c r="G473" s="140">
        <f>'2018 Field of Dreamers - 2018 -'!F70</f>
        <v>3</v>
      </c>
      <c r="H473" s="140">
        <f>'2018 Field of Dreamers - 2018 -'!G70</f>
        <v>0</v>
      </c>
      <c r="I473" s="140">
        <f>'2018 Field of Dreamers - 2018 -'!H70</f>
        <v>1</v>
      </c>
      <c r="J473" s="140">
        <f>'2018 Field of Dreamers - 2018 -'!I70</f>
        <v>0</v>
      </c>
      <c r="K473" s="140">
        <f>'2018 Field of Dreamers - 2018 -'!J70</f>
        <v>2</v>
      </c>
      <c r="L473" s="140">
        <f>'2018 Field of Dreamers - 2018 -'!K70</f>
        <v>2</v>
      </c>
      <c r="M473" s="140">
        <f>'2018 Field of Dreamers - 2018 -'!L70</f>
        <v>0.41675000000000001</v>
      </c>
      <c r="N473" s="140">
        <f>'2018 Field of Dreamers - 2018 -'!M70</f>
        <v>1.0834166666666667</v>
      </c>
    </row>
    <row r="474" spans="1:14" ht="14.5" customHeight="1" x14ac:dyDescent="0.15">
      <c r="A474" s="116" t="s">
        <v>202</v>
      </c>
      <c r="B474" s="126"/>
      <c r="C474" s="127"/>
      <c r="D474" s="128">
        <f>SUM(D472:D473)</f>
        <v>11</v>
      </c>
      <c r="E474" s="128">
        <f>SUM(E472:E473)</f>
        <v>6</v>
      </c>
      <c r="F474" s="129">
        <f>E474/D474</f>
        <v>0.54545454545454541</v>
      </c>
      <c r="G474" s="128">
        <f t="shared" ref="G474:L474" si="121">SUM(G472:G473)</f>
        <v>5</v>
      </c>
      <c r="H474" s="128">
        <f t="shared" si="121"/>
        <v>0</v>
      </c>
      <c r="I474" s="128">
        <f t="shared" si="121"/>
        <v>1</v>
      </c>
      <c r="J474" s="128">
        <f t="shared" si="121"/>
        <v>0</v>
      </c>
      <c r="K474" s="128">
        <f t="shared" si="121"/>
        <v>3</v>
      </c>
      <c r="L474" s="128">
        <f t="shared" si="121"/>
        <v>3</v>
      </c>
      <c r="M474" s="129">
        <f>(H474*1.33+I474*1.67+J474*2)/E474</f>
        <v>0.27833333333333332</v>
      </c>
      <c r="N474" s="128">
        <f>M474+F474</f>
        <v>0.82378787878787874</v>
      </c>
    </row>
    <row r="475" spans="1:14" ht="14.5" customHeight="1" x14ac:dyDescent="0.15">
      <c r="A475" s="141"/>
      <c r="B475" s="120"/>
      <c r="C475" s="142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</row>
    <row r="476" spans="1:14" ht="14.5" customHeight="1" x14ac:dyDescent="0.15">
      <c r="A476" s="122" t="s">
        <v>138</v>
      </c>
      <c r="B476" s="123">
        <v>2017</v>
      </c>
      <c r="C476" s="139" t="s">
        <v>205</v>
      </c>
      <c r="D476" s="140">
        <f>'2017 - 2017 - Field of Dreamers'!C62</f>
        <v>3</v>
      </c>
      <c r="E476" s="140">
        <f>'2017 - 2017 - Field of Dreamers'!D62</f>
        <v>2</v>
      </c>
      <c r="F476" s="140">
        <f>'2017 - 2017 - Field of Dreamers'!E62</f>
        <v>0.66666666666666663</v>
      </c>
      <c r="G476" s="140">
        <f>'2017 - 2017 - Field of Dreamers'!F62</f>
        <v>2</v>
      </c>
      <c r="H476" s="140">
        <f>'2017 - 2017 - Field of Dreamers'!G62</f>
        <v>0</v>
      </c>
      <c r="I476" s="140">
        <f>'2017 - 2017 - Field of Dreamers'!H62</f>
        <v>0</v>
      </c>
      <c r="J476" s="140">
        <f>'2017 - 2017 - Field of Dreamers'!I62</f>
        <v>0</v>
      </c>
      <c r="K476" s="140">
        <f>'2017 - 2017 - Field of Dreamers'!J62</f>
        <v>0</v>
      </c>
      <c r="L476" s="140">
        <f>'2017 - 2017 - Field of Dreamers'!K62</f>
        <v>1</v>
      </c>
      <c r="M476" s="140">
        <f>'2017 - 2017 - Field of Dreamers'!L62</f>
        <v>0</v>
      </c>
      <c r="N476" s="140">
        <f>'2017 - 2017 - Field of Dreamers'!M62</f>
        <v>0.66666666666666663</v>
      </c>
    </row>
    <row r="477" spans="1:14" ht="14.5" customHeight="1" x14ac:dyDescent="0.15">
      <c r="A477" s="116" t="s">
        <v>202</v>
      </c>
      <c r="B477" s="126"/>
      <c r="C477" s="127"/>
      <c r="D477" s="128">
        <f>D476</f>
        <v>3</v>
      </c>
      <c r="E477" s="128">
        <f>E476</f>
        <v>2</v>
      </c>
      <c r="F477" s="129">
        <f t="shared" ref="F477:F484" si="122">E477/D477</f>
        <v>0.66666666666666663</v>
      </c>
      <c r="G477" s="128">
        <f t="shared" ref="G477:L477" si="123">G476</f>
        <v>2</v>
      </c>
      <c r="H477" s="128">
        <f t="shared" si="123"/>
        <v>0</v>
      </c>
      <c r="I477" s="128">
        <f t="shared" si="123"/>
        <v>0</v>
      </c>
      <c r="J477" s="128">
        <f t="shared" si="123"/>
        <v>0</v>
      </c>
      <c r="K477" s="128">
        <f t="shared" si="123"/>
        <v>0</v>
      </c>
      <c r="L477" s="128">
        <f t="shared" si="123"/>
        <v>1</v>
      </c>
      <c r="M477" s="129">
        <f t="shared" ref="M477:M484" si="124">(H477*1.33+I477*1.67+J477*2)/E477</f>
        <v>0</v>
      </c>
      <c r="N477" s="128">
        <f t="shared" ref="N477:N484" si="125">M477+F477</f>
        <v>0.66666666666666663</v>
      </c>
    </row>
    <row r="478" spans="1:14" ht="14.5" customHeight="1" x14ac:dyDescent="0.15">
      <c r="A478" s="119"/>
      <c r="B478" s="120"/>
      <c r="C478" s="121"/>
      <c r="D478" s="120"/>
      <c r="E478" s="120"/>
      <c r="F478" s="120" t="e">
        <f t="shared" si="122"/>
        <v>#DIV/0!</v>
      </c>
      <c r="G478" s="131"/>
      <c r="H478" s="120"/>
      <c r="I478" s="120"/>
      <c r="J478" s="120"/>
      <c r="K478" s="120"/>
      <c r="L478" s="120"/>
      <c r="M478" s="120" t="e">
        <f t="shared" si="124"/>
        <v>#DIV/0!</v>
      </c>
      <c r="N478" s="120" t="e">
        <f t="shared" si="125"/>
        <v>#DIV/0!</v>
      </c>
    </row>
    <row r="479" spans="1:14" ht="14.5" customHeight="1" x14ac:dyDescent="0.15">
      <c r="A479" s="130" t="s">
        <v>46</v>
      </c>
      <c r="B479" s="123">
        <v>2009</v>
      </c>
      <c r="C479" s="124" t="s">
        <v>204</v>
      </c>
      <c r="D479" s="123">
        <v>11</v>
      </c>
      <c r="E479" s="123">
        <v>3</v>
      </c>
      <c r="F479" s="125">
        <f t="shared" si="122"/>
        <v>0.27272727272727271</v>
      </c>
      <c r="G479" s="131">
        <v>3</v>
      </c>
      <c r="H479" s="123">
        <v>0</v>
      </c>
      <c r="I479" s="123">
        <v>0</v>
      </c>
      <c r="J479" s="123">
        <v>0</v>
      </c>
      <c r="K479" s="123">
        <v>2</v>
      </c>
      <c r="L479" s="123">
        <v>0</v>
      </c>
      <c r="M479" s="125">
        <f t="shared" si="124"/>
        <v>0</v>
      </c>
      <c r="N479" s="123">
        <f t="shared" si="125"/>
        <v>0.27272727272727271</v>
      </c>
    </row>
    <row r="480" spans="1:14" ht="14.5" customHeight="1" x14ac:dyDescent="0.15">
      <c r="A480" s="130" t="s">
        <v>46</v>
      </c>
      <c r="B480" s="123">
        <v>2011</v>
      </c>
      <c r="C480" s="124" t="s">
        <v>201</v>
      </c>
      <c r="D480" s="123">
        <v>30</v>
      </c>
      <c r="E480" s="123">
        <v>14</v>
      </c>
      <c r="F480" s="125">
        <f t="shared" si="122"/>
        <v>0.46666666666666667</v>
      </c>
      <c r="G480" s="131">
        <v>11</v>
      </c>
      <c r="H480" s="123">
        <v>3</v>
      </c>
      <c r="I480" s="123">
        <v>0</v>
      </c>
      <c r="J480" s="123">
        <v>0</v>
      </c>
      <c r="K480" s="123">
        <v>6</v>
      </c>
      <c r="L480" s="123">
        <v>6</v>
      </c>
      <c r="M480" s="125">
        <f t="shared" si="124"/>
        <v>0.28500000000000003</v>
      </c>
      <c r="N480" s="123">
        <f t="shared" si="125"/>
        <v>0.75166666666666671</v>
      </c>
    </row>
    <row r="481" spans="1:14" ht="14.5" customHeight="1" x14ac:dyDescent="0.15">
      <c r="A481" s="130" t="s">
        <v>46</v>
      </c>
      <c r="B481" s="123">
        <v>2012</v>
      </c>
      <c r="C481" s="124" t="s">
        <v>201</v>
      </c>
      <c r="D481" s="123">
        <v>7</v>
      </c>
      <c r="E481" s="123">
        <v>3</v>
      </c>
      <c r="F481" s="125">
        <f t="shared" si="122"/>
        <v>0.42857142857142855</v>
      </c>
      <c r="G481" s="131">
        <v>2</v>
      </c>
      <c r="H481" s="123">
        <v>1</v>
      </c>
      <c r="I481" s="123">
        <v>0</v>
      </c>
      <c r="J481" s="123">
        <v>0</v>
      </c>
      <c r="K481" s="123">
        <v>1</v>
      </c>
      <c r="L481" s="123">
        <v>2</v>
      </c>
      <c r="M481" s="125">
        <f t="shared" si="124"/>
        <v>0.44333333333333336</v>
      </c>
      <c r="N481" s="123">
        <f t="shared" si="125"/>
        <v>0.87190476190476196</v>
      </c>
    </row>
    <row r="482" spans="1:14" ht="14.5" customHeight="1" x14ac:dyDescent="0.15">
      <c r="A482" s="130" t="s">
        <v>46</v>
      </c>
      <c r="B482" s="123">
        <v>2013</v>
      </c>
      <c r="C482" s="124" t="s">
        <v>207</v>
      </c>
      <c r="D482" s="123">
        <v>11</v>
      </c>
      <c r="E482" s="123">
        <v>4</v>
      </c>
      <c r="F482" s="125">
        <f t="shared" si="122"/>
        <v>0.36363636363636365</v>
      </c>
      <c r="G482" s="131">
        <v>4</v>
      </c>
      <c r="H482" s="123">
        <v>0</v>
      </c>
      <c r="I482" s="123">
        <v>0</v>
      </c>
      <c r="J482" s="123">
        <v>0</v>
      </c>
      <c r="K482" s="123">
        <v>4</v>
      </c>
      <c r="L482" s="123">
        <v>1</v>
      </c>
      <c r="M482" s="125">
        <f t="shared" si="124"/>
        <v>0</v>
      </c>
      <c r="N482" s="123">
        <f t="shared" si="125"/>
        <v>0.36363636363636365</v>
      </c>
    </row>
    <row r="483" spans="1:14" ht="14.5" customHeight="1" x14ac:dyDescent="0.15">
      <c r="A483" s="130" t="s">
        <v>46</v>
      </c>
      <c r="B483" s="123">
        <v>2014</v>
      </c>
      <c r="C483" s="124" t="s">
        <v>207</v>
      </c>
      <c r="D483" s="123">
        <v>6</v>
      </c>
      <c r="E483" s="123">
        <v>4</v>
      </c>
      <c r="F483" s="125">
        <f t="shared" si="122"/>
        <v>0.66666666666666663</v>
      </c>
      <c r="G483" s="131">
        <v>4</v>
      </c>
      <c r="H483" s="123">
        <v>0</v>
      </c>
      <c r="I483" s="123">
        <v>0</v>
      </c>
      <c r="J483" s="123">
        <v>0</v>
      </c>
      <c r="K483" s="123">
        <v>0</v>
      </c>
      <c r="L483" s="123">
        <v>1</v>
      </c>
      <c r="M483" s="125">
        <f t="shared" si="124"/>
        <v>0</v>
      </c>
      <c r="N483" s="123">
        <f t="shared" si="125"/>
        <v>0.66666666666666663</v>
      </c>
    </row>
    <row r="484" spans="1:14" ht="14.5" customHeight="1" x14ac:dyDescent="0.15">
      <c r="A484" s="116" t="s">
        <v>202</v>
      </c>
      <c r="B484" s="126"/>
      <c r="C484" s="127"/>
      <c r="D484" s="128">
        <f>SUM(D479:D483)</f>
        <v>65</v>
      </c>
      <c r="E484" s="128">
        <f>SUM(E479:E483)</f>
        <v>28</v>
      </c>
      <c r="F484" s="129">
        <f t="shared" si="122"/>
        <v>0.43076923076923079</v>
      </c>
      <c r="G484" s="128">
        <f t="shared" ref="G484:L484" si="126">SUM(G479:G483)</f>
        <v>24</v>
      </c>
      <c r="H484" s="128">
        <f t="shared" si="126"/>
        <v>4</v>
      </c>
      <c r="I484" s="128">
        <f t="shared" si="126"/>
        <v>0</v>
      </c>
      <c r="J484" s="128">
        <f t="shared" si="126"/>
        <v>0</v>
      </c>
      <c r="K484" s="128">
        <f t="shared" si="126"/>
        <v>13</v>
      </c>
      <c r="L484" s="128">
        <f t="shared" si="126"/>
        <v>10</v>
      </c>
      <c r="M484" s="129">
        <f t="shared" si="124"/>
        <v>0.19</v>
      </c>
      <c r="N484" s="128">
        <f t="shared" si="125"/>
        <v>0.62076923076923074</v>
      </c>
    </row>
    <row r="485" spans="1:14" ht="14.5" customHeight="1" x14ac:dyDescent="0.15">
      <c r="A485" s="119"/>
      <c r="B485" s="120"/>
      <c r="C485" s="132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</row>
    <row r="486" spans="1:14" ht="14.5" customHeight="1" x14ac:dyDescent="0.15">
      <c r="A486" s="130" t="s">
        <v>126</v>
      </c>
      <c r="B486" s="123">
        <v>2017</v>
      </c>
      <c r="C486" s="124" t="s">
        <v>209</v>
      </c>
      <c r="D486" s="123">
        <f>'2017 - 2017 - Field of Dreamers'!C48</f>
        <v>40</v>
      </c>
      <c r="E486" s="123">
        <f>'2017 - 2017 - Field of Dreamers'!D48</f>
        <v>27</v>
      </c>
      <c r="F486" s="123">
        <f>'2017 - 2017 - Field of Dreamers'!E48</f>
        <v>0.67500000000000004</v>
      </c>
      <c r="G486" s="123">
        <f>'2017 - 2017 - Field of Dreamers'!F48</f>
        <v>27</v>
      </c>
      <c r="H486" s="123">
        <f>'2017 - 2017 - Field of Dreamers'!G48</f>
        <v>0</v>
      </c>
      <c r="I486" s="123">
        <f>'2017 - 2017 - Field of Dreamers'!H48</f>
        <v>0</v>
      </c>
      <c r="J486" s="123">
        <f>'2017 - 2017 - Field of Dreamers'!I48</f>
        <v>0</v>
      </c>
      <c r="K486" s="123">
        <f>'2017 - 2017 - Field of Dreamers'!J48</f>
        <v>8</v>
      </c>
      <c r="L486" s="123">
        <f>'2017 - 2017 - Field of Dreamers'!K48</f>
        <v>16</v>
      </c>
      <c r="M486" s="123">
        <f>'2017 - 2017 - Field of Dreamers'!L48</f>
        <v>0</v>
      </c>
      <c r="N486" s="123">
        <f>'2017 - 2017 - Field of Dreamers'!M48</f>
        <v>0.67500000000000004</v>
      </c>
    </row>
    <row r="487" spans="1:14" ht="14.5" customHeight="1" x14ac:dyDescent="0.15">
      <c r="A487" s="130" t="s">
        <v>126</v>
      </c>
      <c r="B487" s="123">
        <v>2018</v>
      </c>
      <c r="C487" s="124" t="s">
        <v>208</v>
      </c>
      <c r="D487" s="123">
        <f>'All Seasons - All Seasons'!C262</f>
        <v>33</v>
      </c>
      <c r="E487" s="123">
        <f>'All Seasons - All Seasons'!D262</f>
        <v>22</v>
      </c>
      <c r="F487" s="123">
        <f>'All Seasons - All Seasons'!E262</f>
        <v>0.66666666666666663</v>
      </c>
      <c r="G487" s="123">
        <f>'All Seasons - All Seasons'!F262</f>
        <v>21</v>
      </c>
      <c r="H487" s="123">
        <f>'All Seasons - All Seasons'!G262</f>
        <v>1</v>
      </c>
      <c r="I487" s="123">
        <f>'All Seasons - All Seasons'!H262</f>
        <v>0</v>
      </c>
      <c r="J487" s="123">
        <f>'All Seasons - All Seasons'!I262</f>
        <v>0</v>
      </c>
      <c r="K487" s="123">
        <f>'All Seasons - All Seasons'!J262</f>
        <v>8</v>
      </c>
      <c r="L487" s="123">
        <f>'All Seasons - All Seasons'!K262</f>
        <v>8</v>
      </c>
      <c r="M487" s="123">
        <f>'All Seasons - All Seasons'!L262</f>
        <v>6.0590909090909091E-2</v>
      </c>
      <c r="N487" s="123">
        <f>'All Seasons - All Seasons'!M262</f>
        <v>0.72725757575757577</v>
      </c>
    </row>
    <row r="488" spans="1:14" ht="14.5" customHeight="1" x14ac:dyDescent="0.15">
      <c r="A488" s="116" t="s">
        <v>202</v>
      </c>
      <c r="B488" s="126"/>
      <c r="C488" s="127"/>
      <c r="D488" s="128">
        <f>SUM(D486:D487)</f>
        <v>73</v>
      </c>
      <c r="E488" s="128">
        <f>SUM(E486:E487)</f>
        <v>49</v>
      </c>
      <c r="F488" s="129">
        <f>E488/D488</f>
        <v>0.67123287671232879</v>
      </c>
      <c r="G488" s="128">
        <f t="shared" ref="G488:L488" si="127">SUM(G486:G487)</f>
        <v>48</v>
      </c>
      <c r="H488" s="128">
        <f t="shared" si="127"/>
        <v>1</v>
      </c>
      <c r="I488" s="128">
        <f t="shared" si="127"/>
        <v>0</v>
      </c>
      <c r="J488" s="128">
        <f t="shared" si="127"/>
        <v>0</v>
      </c>
      <c r="K488" s="128">
        <f t="shared" si="127"/>
        <v>16</v>
      </c>
      <c r="L488" s="128">
        <f t="shared" si="127"/>
        <v>24</v>
      </c>
      <c r="M488" s="129">
        <f>(H488*1.33+I488*1.67+J488*2)/E488</f>
        <v>2.7142857142857146E-2</v>
      </c>
      <c r="N488" s="128">
        <f>M488+F488</f>
        <v>0.69837573385518592</v>
      </c>
    </row>
    <row r="489" spans="1:14" ht="14.5" customHeight="1" x14ac:dyDescent="0.15">
      <c r="A489" s="119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</row>
    <row r="490" spans="1:14" ht="14.5" customHeight="1" x14ac:dyDescent="0.15">
      <c r="A490" s="130" t="s">
        <v>93</v>
      </c>
      <c r="B490" s="123">
        <v>2016</v>
      </c>
      <c r="C490" s="124" t="s">
        <v>207</v>
      </c>
      <c r="D490" s="123">
        <v>9</v>
      </c>
      <c r="E490" s="123">
        <v>6</v>
      </c>
      <c r="F490" s="125">
        <f>E490/D490</f>
        <v>0.66666666666666663</v>
      </c>
      <c r="G490" s="131">
        <v>4</v>
      </c>
      <c r="H490" s="123">
        <v>2</v>
      </c>
      <c r="I490" s="123">
        <v>0</v>
      </c>
      <c r="J490" s="123">
        <v>0</v>
      </c>
      <c r="K490" s="123">
        <v>5</v>
      </c>
      <c r="L490" s="123">
        <v>5</v>
      </c>
      <c r="M490" s="125">
        <f>(H490*1.33+I490*1.67+J490*2)/E490</f>
        <v>0.44333333333333336</v>
      </c>
      <c r="N490" s="123">
        <f>M490+F490</f>
        <v>1.1099999999999999</v>
      </c>
    </row>
    <row r="491" spans="1:14" ht="14.5" customHeight="1" x14ac:dyDescent="0.15">
      <c r="A491" s="116" t="s">
        <v>202</v>
      </c>
      <c r="B491" s="126"/>
      <c r="C491" s="127"/>
      <c r="D491" s="128">
        <f>D490</f>
        <v>9</v>
      </c>
      <c r="E491" s="128">
        <f>E490</f>
        <v>6</v>
      </c>
      <c r="F491" s="129">
        <f>E491/D491</f>
        <v>0.66666666666666663</v>
      </c>
      <c r="G491" s="128">
        <f t="shared" ref="G491:L491" si="128">G490</f>
        <v>4</v>
      </c>
      <c r="H491" s="128">
        <f t="shared" si="128"/>
        <v>2</v>
      </c>
      <c r="I491" s="128">
        <f t="shared" si="128"/>
        <v>0</v>
      </c>
      <c r="J491" s="128">
        <f t="shared" si="128"/>
        <v>0</v>
      </c>
      <c r="K491" s="128">
        <f t="shared" si="128"/>
        <v>5</v>
      </c>
      <c r="L491" s="128">
        <f t="shared" si="128"/>
        <v>5</v>
      </c>
      <c r="M491" s="129">
        <f>(H491*1.33+I491*1.67+J491*2)/E491</f>
        <v>0.44333333333333336</v>
      </c>
      <c r="N491" s="128">
        <f>M491+F491</f>
        <v>1.1099999999999999</v>
      </c>
    </row>
    <row r="492" spans="1:14" ht="14.5" customHeight="1" x14ac:dyDescent="0.15">
      <c r="A492" s="119"/>
      <c r="B492" s="120"/>
      <c r="C492" s="132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</row>
    <row r="493" spans="1:14" ht="14.5" customHeight="1" x14ac:dyDescent="0.15">
      <c r="A493" s="130" t="s">
        <v>91</v>
      </c>
      <c r="B493" s="123">
        <v>2016</v>
      </c>
      <c r="C493" s="124" t="s">
        <v>207</v>
      </c>
      <c r="D493" s="123">
        <v>9</v>
      </c>
      <c r="E493" s="123">
        <v>5</v>
      </c>
      <c r="F493" s="125">
        <f>E493/D493</f>
        <v>0.55555555555555558</v>
      </c>
      <c r="G493" s="131">
        <v>2</v>
      </c>
      <c r="H493" s="123">
        <v>0</v>
      </c>
      <c r="I493" s="123">
        <v>0</v>
      </c>
      <c r="J493" s="123">
        <v>3</v>
      </c>
      <c r="K493" s="123">
        <v>5</v>
      </c>
      <c r="L493" s="123">
        <v>6</v>
      </c>
      <c r="M493" s="125">
        <f>(H493*1.33+I493*1.67+J493*2)/E493</f>
        <v>1.2</v>
      </c>
      <c r="N493" s="123">
        <f>M493+F493</f>
        <v>1.7555555555555555</v>
      </c>
    </row>
    <row r="494" spans="1:14" ht="14.5" customHeight="1" x14ac:dyDescent="0.15">
      <c r="A494" s="130" t="s">
        <v>91</v>
      </c>
      <c r="B494" s="123">
        <v>2018</v>
      </c>
      <c r="C494" s="124" t="s">
        <v>215</v>
      </c>
      <c r="D494" s="123">
        <f>'2018 Field of Dreamers - 2018 -'!C79</f>
        <v>4</v>
      </c>
      <c r="E494" s="123">
        <f>'2018 Field of Dreamers - 2018 -'!D79</f>
        <v>3</v>
      </c>
      <c r="F494" s="123">
        <f>'2018 Field of Dreamers - 2018 -'!E79</f>
        <v>0.75</v>
      </c>
      <c r="G494" s="123">
        <f>'2018 Field of Dreamers - 2018 -'!F79</f>
        <v>1</v>
      </c>
      <c r="H494" s="123">
        <f>'2018 Field of Dreamers - 2018 -'!G79</f>
        <v>1</v>
      </c>
      <c r="I494" s="123">
        <f>'2018 Field of Dreamers - 2018 -'!H79</f>
        <v>1</v>
      </c>
      <c r="J494" s="123">
        <f>'2018 Field of Dreamers - 2018 -'!I79</f>
        <v>0</v>
      </c>
      <c r="K494" s="123">
        <f>'2018 Field of Dreamers - 2018 -'!J79</f>
        <v>0</v>
      </c>
      <c r="L494" s="123">
        <f>'2018 Field of Dreamers - 2018 -'!K79</f>
        <v>3</v>
      </c>
      <c r="M494" s="123">
        <f>'2018 Field of Dreamers - 2018 -'!L79</f>
        <v>1</v>
      </c>
      <c r="N494" s="123">
        <f>'2018 Field of Dreamers - 2018 -'!M79</f>
        <v>1.75</v>
      </c>
    </row>
    <row r="495" spans="1:14" ht="14.5" customHeight="1" x14ac:dyDescent="0.15">
      <c r="A495" s="116" t="s">
        <v>202</v>
      </c>
      <c r="B495" s="126"/>
      <c r="C495" s="127"/>
      <c r="D495" s="128">
        <f>SUM(D493:D494)</f>
        <v>13</v>
      </c>
      <c r="E495" s="128">
        <f>SUM(E493:E494)</f>
        <v>8</v>
      </c>
      <c r="F495" s="129">
        <f>E495/D495</f>
        <v>0.61538461538461542</v>
      </c>
      <c r="G495" s="128">
        <f t="shared" ref="G495:L495" si="129">SUM(G493:G494)</f>
        <v>3</v>
      </c>
      <c r="H495" s="128">
        <f t="shared" si="129"/>
        <v>1</v>
      </c>
      <c r="I495" s="128">
        <f t="shared" si="129"/>
        <v>1</v>
      </c>
      <c r="J495" s="128">
        <f t="shared" si="129"/>
        <v>3</v>
      </c>
      <c r="K495" s="128">
        <f t="shared" si="129"/>
        <v>5</v>
      </c>
      <c r="L495" s="128">
        <f t="shared" si="129"/>
        <v>9</v>
      </c>
      <c r="M495" s="129">
        <f>(H495*1.33+I495*1.67+J495*2)/E495</f>
        <v>1.125</v>
      </c>
      <c r="N495" s="128">
        <f>M495+F495</f>
        <v>1.7403846153846154</v>
      </c>
    </row>
    <row r="496" spans="1:14" ht="14.5" customHeight="1" x14ac:dyDescent="0.15">
      <c r="A496" s="119"/>
      <c r="B496" s="120"/>
      <c r="C496" s="132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</row>
    <row r="497" spans="1:14" ht="14.5" customHeight="1" x14ac:dyDescent="0.15">
      <c r="A497" s="130" t="s">
        <v>181</v>
      </c>
      <c r="B497" s="123">
        <v>2016</v>
      </c>
      <c r="C497" s="124" t="s">
        <v>207</v>
      </c>
      <c r="D497" s="123">
        <v>4</v>
      </c>
      <c r="E497" s="123">
        <v>2</v>
      </c>
      <c r="F497" s="125">
        <f>E497/D497</f>
        <v>0.5</v>
      </c>
      <c r="G497" s="131">
        <v>2</v>
      </c>
      <c r="H497" s="123">
        <v>0</v>
      </c>
      <c r="I497" s="123">
        <v>0</v>
      </c>
      <c r="J497" s="123">
        <v>0</v>
      </c>
      <c r="K497" s="123">
        <v>1</v>
      </c>
      <c r="L497" s="123">
        <v>2</v>
      </c>
      <c r="M497" s="125">
        <f>(H497*1.33+I497*1.67+J497*2)/E497</f>
        <v>0</v>
      </c>
      <c r="N497" s="123">
        <f>M497+F497</f>
        <v>0.5</v>
      </c>
    </row>
    <row r="498" spans="1:14" ht="14.5" customHeight="1" x14ac:dyDescent="0.15">
      <c r="A498" s="130" t="s">
        <v>181</v>
      </c>
      <c r="B498" s="123">
        <v>2017</v>
      </c>
      <c r="C498" s="124" t="s">
        <v>209</v>
      </c>
      <c r="D498" s="123">
        <f>'2017 - 2017 - Field of Dreamers'!C43</f>
        <v>57</v>
      </c>
      <c r="E498" s="123">
        <f>'2017 - 2017 - Field of Dreamers'!D43</f>
        <v>43</v>
      </c>
      <c r="F498" s="123">
        <f>'2017 - 2017 - Field of Dreamers'!E43</f>
        <v>0.75438596491228072</v>
      </c>
      <c r="G498" s="123">
        <f>'2017 - 2017 - Field of Dreamers'!F43</f>
        <v>31</v>
      </c>
      <c r="H498" s="123">
        <f>'2017 - 2017 - Field of Dreamers'!G43</f>
        <v>10</v>
      </c>
      <c r="I498" s="123">
        <f>'2017 - 2017 - Field of Dreamers'!H43</f>
        <v>1</v>
      </c>
      <c r="J498" s="123">
        <f>'2017 - 2017 - Field of Dreamers'!I43</f>
        <v>1</v>
      </c>
      <c r="K498" s="123">
        <f>'2017 - 2017 - Field of Dreamers'!J43</f>
        <v>18</v>
      </c>
      <c r="L498" s="123">
        <f>'2017 - 2017 - Field of Dreamers'!K43</f>
        <v>24</v>
      </c>
      <c r="M498" s="123">
        <f>'2017 - 2017 - Field of Dreamers'!L43</f>
        <v>0.39527906976744187</v>
      </c>
      <c r="N498" s="123">
        <f>'2017 - 2017 - Field of Dreamers'!M43</f>
        <v>1.1496650346797226</v>
      </c>
    </row>
    <row r="499" spans="1:14" ht="14.5" customHeight="1" x14ac:dyDescent="0.15">
      <c r="A499" s="130" t="s">
        <v>181</v>
      </c>
      <c r="B499" s="123">
        <v>2018</v>
      </c>
      <c r="C499" s="124" t="s">
        <v>208</v>
      </c>
      <c r="D499" s="123">
        <f>'All Seasons - All Seasons'!C267</f>
        <v>48</v>
      </c>
      <c r="E499" s="123">
        <f>'All Seasons - All Seasons'!D267</f>
        <v>33</v>
      </c>
      <c r="F499" s="123">
        <f>'All Seasons - All Seasons'!E267</f>
        <v>0.6875</v>
      </c>
      <c r="G499" s="123">
        <f>'All Seasons - All Seasons'!F267</f>
        <v>19</v>
      </c>
      <c r="H499" s="123">
        <f>'All Seasons - All Seasons'!G267</f>
        <v>8</v>
      </c>
      <c r="I499" s="123">
        <f>'All Seasons - All Seasons'!H267</f>
        <v>4</v>
      </c>
      <c r="J499" s="123">
        <f>'All Seasons - All Seasons'!I267</f>
        <v>2</v>
      </c>
      <c r="K499" s="123">
        <f>'All Seasons - All Seasons'!J267</f>
        <v>18</v>
      </c>
      <c r="L499" s="123">
        <f>'All Seasons - All Seasons'!K267</f>
        <v>16</v>
      </c>
      <c r="M499" s="123">
        <f>'All Seasons - All Seasons'!L267</f>
        <v>0.64642424242424246</v>
      </c>
      <c r="N499" s="123">
        <f>'All Seasons - All Seasons'!M267</f>
        <v>1.3339242424242426</v>
      </c>
    </row>
    <row r="500" spans="1:14" ht="14.5" customHeight="1" x14ac:dyDescent="0.15">
      <c r="A500" s="116" t="s">
        <v>202</v>
      </c>
      <c r="B500" s="126"/>
      <c r="C500" s="127"/>
      <c r="D500" s="128">
        <f>SUM(D497:D499)</f>
        <v>109</v>
      </c>
      <c r="E500" s="128">
        <f>SUM(E497:E499)</f>
        <v>78</v>
      </c>
      <c r="F500" s="129">
        <f>E500/D500</f>
        <v>0.7155963302752294</v>
      </c>
      <c r="G500" s="128">
        <f t="shared" ref="G500:L500" si="130">SUM(G497:G499)</f>
        <v>52</v>
      </c>
      <c r="H500" s="128">
        <f t="shared" si="130"/>
        <v>18</v>
      </c>
      <c r="I500" s="128">
        <f t="shared" si="130"/>
        <v>5</v>
      </c>
      <c r="J500" s="128">
        <f t="shared" si="130"/>
        <v>3</v>
      </c>
      <c r="K500" s="128">
        <f t="shared" si="130"/>
        <v>37</v>
      </c>
      <c r="L500" s="128">
        <f t="shared" si="130"/>
        <v>42</v>
      </c>
      <c r="M500" s="129">
        <f>(H500*1.33+I500*1.67+J500*2)/E500</f>
        <v>0.4908974358974359</v>
      </c>
      <c r="N500" s="128">
        <f>M500+F500</f>
        <v>1.2064937661726653</v>
      </c>
    </row>
    <row r="501" spans="1:14" ht="14.5" customHeight="1" x14ac:dyDescent="0.15">
      <c r="A501" s="119"/>
      <c r="B501" s="120"/>
      <c r="C501" s="132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</row>
    <row r="502" spans="1:14" ht="14.5" customHeight="1" x14ac:dyDescent="0.15">
      <c r="A502" s="130" t="s">
        <v>180</v>
      </c>
      <c r="B502" s="123">
        <v>2018</v>
      </c>
      <c r="C502" s="124" t="s">
        <v>208</v>
      </c>
      <c r="D502" s="123">
        <f>'2018 Field of Dreamers - 2018 -'!C49</f>
        <v>12</v>
      </c>
      <c r="E502" s="123">
        <f>'2018 Field of Dreamers - 2018 -'!D49</f>
        <v>8</v>
      </c>
      <c r="F502" s="123">
        <f>'2018 Field of Dreamers - 2018 -'!E49</f>
        <v>0.66666666666666663</v>
      </c>
      <c r="G502" s="123">
        <f>'2018 Field of Dreamers - 2018 -'!F49</f>
        <v>8</v>
      </c>
      <c r="H502" s="123">
        <f>'2018 Field of Dreamers - 2018 -'!G49</f>
        <v>0</v>
      </c>
      <c r="I502" s="123">
        <f>'2018 Field of Dreamers - 2018 -'!H49</f>
        <v>0</v>
      </c>
      <c r="J502" s="123">
        <f>'2018 Field of Dreamers - 2018 -'!I49</f>
        <v>0</v>
      </c>
      <c r="K502" s="123">
        <f>'2018 Field of Dreamers - 2018 -'!J49</f>
        <v>1</v>
      </c>
      <c r="L502" s="123">
        <f>'2018 Field of Dreamers - 2018 -'!K49</f>
        <v>5</v>
      </c>
      <c r="M502" s="123">
        <f>'2018 Field of Dreamers - 2018 -'!L49</f>
        <v>0</v>
      </c>
      <c r="N502" s="123">
        <f>'2018 Field of Dreamers - 2018 -'!M49</f>
        <v>0.66666666666666663</v>
      </c>
    </row>
    <row r="503" spans="1:14" ht="14.5" customHeight="1" x14ac:dyDescent="0.15">
      <c r="A503" s="116" t="s">
        <v>202</v>
      </c>
      <c r="B503" s="126"/>
      <c r="C503" s="127"/>
      <c r="D503" s="128">
        <f>D502</f>
        <v>12</v>
      </c>
      <c r="E503" s="128">
        <f>E502</f>
        <v>8</v>
      </c>
      <c r="F503" s="129">
        <f>E503/D503</f>
        <v>0.66666666666666663</v>
      </c>
      <c r="G503" s="128">
        <f t="shared" ref="G503:L503" si="131">G502</f>
        <v>8</v>
      </c>
      <c r="H503" s="128">
        <f t="shared" si="131"/>
        <v>0</v>
      </c>
      <c r="I503" s="128">
        <f t="shared" si="131"/>
        <v>0</v>
      </c>
      <c r="J503" s="128">
        <f t="shared" si="131"/>
        <v>0</v>
      </c>
      <c r="K503" s="128">
        <f t="shared" si="131"/>
        <v>1</v>
      </c>
      <c r="L503" s="128">
        <f t="shared" si="131"/>
        <v>5</v>
      </c>
      <c r="M503" s="129">
        <f>(H503*1.33+I503*1.67+J503*2)/E503</f>
        <v>0</v>
      </c>
      <c r="N503" s="128">
        <f>M503+F503</f>
        <v>0.66666666666666663</v>
      </c>
    </row>
    <row r="504" spans="1:14" ht="14.5" customHeight="1" x14ac:dyDescent="0.15">
      <c r="A504" s="119"/>
      <c r="B504" s="120"/>
      <c r="C504" s="132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</row>
    <row r="505" spans="1:14" ht="14.5" customHeight="1" x14ac:dyDescent="0.15">
      <c r="A505" s="130" t="s">
        <v>175</v>
      </c>
      <c r="B505" s="123">
        <v>2018</v>
      </c>
      <c r="C505" s="124" t="s">
        <v>205</v>
      </c>
      <c r="D505" s="123">
        <f>'2018 Field of Dreamers - 2018 -'!C35</f>
        <v>37</v>
      </c>
      <c r="E505" s="123">
        <f>'2018 Field of Dreamers - 2018 -'!D35</f>
        <v>24</v>
      </c>
      <c r="F505" s="123">
        <f>'2018 Field of Dreamers - 2018 -'!E35</f>
        <v>0.64864864864864868</v>
      </c>
      <c r="G505" s="123">
        <f>'2018 Field of Dreamers - 2018 -'!F35</f>
        <v>22</v>
      </c>
      <c r="H505" s="123">
        <f>'2018 Field of Dreamers - 2018 -'!G35</f>
        <v>2</v>
      </c>
      <c r="I505" s="123">
        <f>'2018 Field of Dreamers - 2018 -'!H35</f>
        <v>0</v>
      </c>
      <c r="J505" s="123">
        <f>'2018 Field of Dreamers - 2018 -'!I35</f>
        <v>0</v>
      </c>
      <c r="K505" s="123">
        <f>'2018 Field of Dreamers - 2018 -'!J35</f>
        <v>17</v>
      </c>
      <c r="L505" s="123">
        <f>'2018 Field of Dreamers - 2018 -'!K35</f>
        <v>15</v>
      </c>
      <c r="M505" s="123">
        <f>'2018 Field of Dreamers - 2018 -'!L35</f>
        <v>0.11108333333333333</v>
      </c>
      <c r="N505" s="123">
        <f>'2018 Field of Dreamers - 2018 -'!M35</f>
        <v>0.759731981981982</v>
      </c>
    </row>
    <row r="506" spans="1:14" ht="14.5" customHeight="1" x14ac:dyDescent="0.15">
      <c r="A506" s="116" t="s">
        <v>202</v>
      </c>
      <c r="B506" s="126"/>
      <c r="C506" s="127"/>
      <c r="D506" s="128">
        <f>D505</f>
        <v>37</v>
      </c>
      <c r="E506" s="128">
        <f>E505</f>
        <v>24</v>
      </c>
      <c r="F506" s="129">
        <f>E506/D506</f>
        <v>0.64864864864864868</v>
      </c>
      <c r="G506" s="128">
        <f t="shared" ref="G506:L506" si="132">G505</f>
        <v>22</v>
      </c>
      <c r="H506" s="128">
        <f t="shared" si="132"/>
        <v>2</v>
      </c>
      <c r="I506" s="128">
        <f t="shared" si="132"/>
        <v>0</v>
      </c>
      <c r="J506" s="128">
        <f t="shared" si="132"/>
        <v>0</v>
      </c>
      <c r="K506" s="128">
        <f t="shared" si="132"/>
        <v>17</v>
      </c>
      <c r="L506" s="128">
        <f t="shared" si="132"/>
        <v>15</v>
      </c>
      <c r="M506" s="129">
        <f>(H506*1.33+I506*1.67+J506*2)/E506</f>
        <v>0.11083333333333334</v>
      </c>
      <c r="N506" s="128">
        <f>M506+F506</f>
        <v>0.75948198198198202</v>
      </c>
    </row>
    <row r="507" spans="1:14" ht="14.5" customHeight="1" x14ac:dyDescent="0.15">
      <c r="A507" s="119"/>
      <c r="B507" s="120"/>
      <c r="C507" s="132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</row>
    <row r="508" spans="1:14" ht="14.5" customHeight="1" x14ac:dyDescent="0.15">
      <c r="A508" s="130" t="s">
        <v>73</v>
      </c>
      <c r="B508" s="123">
        <v>2011</v>
      </c>
      <c r="C508" s="124" t="s">
        <v>201</v>
      </c>
      <c r="D508" s="123">
        <v>3</v>
      </c>
      <c r="E508" s="123">
        <v>1</v>
      </c>
      <c r="F508" s="125">
        <f>E508/D508</f>
        <v>0.33333333333333331</v>
      </c>
      <c r="G508" s="123">
        <v>1</v>
      </c>
      <c r="H508" s="123">
        <v>0</v>
      </c>
      <c r="I508" s="123">
        <v>0</v>
      </c>
      <c r="J508" s="123">
        <v>0</v>
      </c>
      <c r="K508" s="123">
        <v>2</v>
      </c>
      <c r="L508" s="123">
        <v>1</v>
      </c>
      <c r="M508" s="125">
        <f>(H508*1.33+I508*1.67+J508*2)/E508</f>
        <v>0</v>
      </c>
      <c r="N508" s="123">
        <f>M508+F508</f>
        <v>0.33333333333333331</v>
      </c>
    </row>
    <row r="509" spans="1:14" ht="14.5" customHeight="1" x14ac:dyDescent="0.15">
      <c r="A509" s="130" t="s">
        <v>73</v>
      </c>
      <c r="B509" s="123">
        <v>2012</v>
      </c>
      <c r="C509" s="124" t="s">
        <v>201</v>
      </c>
      <c r="D509" s="123">
        <v>15</v>
      </c>
      <c r="E509" s="123">
        <v>6</v>
      </c>
      <c r="F509" s="125">
        <f>E509/D509</f>
        <v>0.4</v>
      </c>
      <c r="G509" s="123">
        <v>4</v>
      </c>
      <c r="H509" s="123">
        <v>1</v>
      </c>
      <c r="I509" s="123">
        <v>1</v>
      </c>
      <c r="J509" s="123">
        <v>0</v>
      </c>
      <c r="K509" s="123">
        <v>3</v>
      </c>
      <c r="L509" s="123">
        <v>5</v>
      </c>
      <c r="M509" s="125">
        <f>(H509*1.33+I509*1.67+J509*2)/E509</f>
        <v>0.5</v>
      </c>
      <c r="N509" s="123">
        <f>M509+F509</f>
        <v>0.9</v>
      </c>
    </row>
    <row r="510" spans="1:14" ht="14.5" customHeight="1" x14ac:dyDescent="0.15">
      <c r="A510" s="130" t="s">
        <v>73</v>
      </c>
      <c r="B510" s="123">
        <v>2014</v>
      </c>
      <c r="C510" s="124" t="s">
        <v>207</v>
      </c>
      <c r="D510" s="123">
        <v>18</v>
      </c>
      <c r="E510" s="123">
        <v>11</v>
      </c>
      <c r="F510" s="125">
        <f>E510/D510</f>
        <v>0.61111111111111116</v>
      </c>
      <c r="G510" s="131">
        <v>9</v>
      </c>
      <c r="H510" s="123">
        <v>1</v>
      </c>
      <c r="I510" s="123">
        <v>0</v>
      </c>
      <c r="J510" s="123">
        <v>1</v>
      </c>
      <c r="K510" s="123">
        <v>5</v>
      </c>
      <c r="L510" s="123">
        <v>6</v>
      </c>
      <c r="M510" s="125">
        <f>(H510*1.33+I510*1.67+J510*2)/E510</f>
        <v>0.30272727272727273</v>
      </c>
      <c r="N510" s="123">
        <f>M510+F510</f>
        <v>0.91383838383838389</v>
      </c>
    </row>
    <row r="511" spans="1:14" ht="14.5" customHeight="1" x14ac:dyDescent="0.15">
      <c r="A511" s="130" t="s">
        <v>73</v>
      </c>
      <c r="B511" s="123">
        <v>2015</v>
      </c>
      <c r="C511" s="124" t="s">
        <v>207</v>
      </c>
      <c r="D511" s="123">
        <v>26</v>
      </c>
      <c r="E511" s="123">
        <v>19</v>
      </c>
      <c r="F511" s="125">
        <f>E511/D511</f>
        <v>0.73076923076923073</v>
      </c>
      <c r="G511" s="123">
        <v>12</v>
      </c>
      <c r="H511" s="123">
        <v>6</v>
      </c>
      <c r="I511" s="123">
        <v>1</v>
      </c>
      <c r="J511" s="123">
        <v>0</v>
      </c>
      <c r="K511" s="123">
        <v>10</v>
      </c>
      <c r="L511" s="123">
        <v>12</v>
      </c>
      <c r="M511" s="125">
        <f>(H511*1.33+I511*1.67+J511*2)/E511</f>
        <v>0.50789473684210529</v>
      </c>
      <c r="N511" s="123">
        <f>M511+F511</f>
        <v>1.238663967611336</v>
      </c>
    </row>
    <row r="512" spans="1:14" ht="14.5" customHeight="1" x14ac:dyDescent="0.15">
      <c r="A512" s="130" t="s">
        <v>73</v>
      </c>
      <c r="B512" s="123">
        <v>2016</v>
      </c>
      <c r="C512" s="124" t="s">
        <v>207</v>
      </c>
      <c r="D512" s="123">
        <v>10</v>
      </c>
      <c r="E512" s="123">
        <v>6</v>
      </c>
      <c r="F512" s="125">
        <f>E512/D512</f>
        <v>0.6</v>
      </c>
      <c r="G512" s="131">
        <v>3</v>
      </c>
      <c r="H512" s="123">
        <v>2</v>
      </c>
      <c r="I512" s="123">
        <v>0</v>
      </c>
      <c r="J512" s="123">
        <v>1</v>
      </c>
      <c r="K512" s="123">
        <v>8</v>
      </c>
      <c r="L512" s="123">
        <v>4</v>
      </c>
      <c r="M512" s="125">
        <f>(H512*1.33+I512*1.67+J512*2)/E512</f>
        <v>0.77666666666666673</v>
      </c>
      <c r="N512" s="123">
        <f>M512+F512</f>
        <v>1.3766666666666667</v>
      </c>
    </row>
    <row r="513" spans="1:14" ht="14.5" customHeight="1" x14ac:dyDescent="0.15">
      <c r="A513" s="130" t="s">
        <v>73</v>
      </c>
      <c r="B513" s="123">
        <v>2017</v>
      </c>
      <c r="C513" s="124" t="s">
        <v>208</v>
      </c>
      <c r="D513" s="123">
        <f>'2017 - 2017 - Field of Dreamers'!C14</f>
        <v>55</v>
      </c>
      <c r="E513" s="123">
        <f>'2017 - 2017 - Field of Dreamers'!D14</f>
        <v>39</v>
      </c>
      <c r="F513" s="123">
        <f>'2017 - 2017 - Field of Dreamers'!E14</f>
        <v>0.70909090909090911</v>
      </c>
      <c r="G513" s="123">
        <f>'2017 - 2017 - Field of Dreamers'!F14</f>
        <v>22</v>
      </c>
      <c r="H513" s="123">
        <f>'2017 - 2017 - Field of Dreamers'!G14</f>
        <v>10</v>
      </c>
      <c r="I513" s="123">
        <f>'2017 - 2017 - Field of Dreamers'!H14</f>
        <v>5</v>
      </c>
      <c r="J513" s="123">
        <f>'2017 - 2017 - Field of Dreamers'!I14</f>
        <v>2</v>
      </c>
      <c r="K513" s="123">
        <f>'2017 - 2017 - Field of Dreamers'!J14</f>
        <v>18</v>
      </c>
      <c r="L513" s="123">
        <f>'2017 - 2017 - Field of Dreamers'!K14</f>
        <v>28</v>
      </c>
      <c r="M513" s="123">
        <f>'2017 - 2017 - Field of Dreamers'!L14</f>
        <v>0.658076923076923</v>
      </c>
      <c r="N513" s="123">
        <f>'2017 - 2017 - Field of Dreamers'!M14</f>
        <v>1.3671678321678322</v>
      </c>
    </row>
    <row r="514" spans="1:14" ht="14.5" customHeight="1" x14ac:dyDescent="0.15">
      <c r="A514" s="130" t="s">
        <v>73</v>
      </c>
      <c r="B514" s="123">
        <v>2018</v>
      </c>
      <c r="C514" s="124" t="s">
        <v>209</v>
      </c>
      <c r="D514" s="123">
        <f>'All Seasons - All Seasons'!C276</f>
        <v>53</v>
      </c>
      <c r="E514" s="123">
        <f>'All Seasons - All Seasons'!D276</f>
        <v>38</v>
      </c>
      <c r="F514" s="123">
        <f>'All Seasons - All Seasons'!E276</f>
        <v>0.71698113207547165</v>
      </c>
      <c r="G514" s="123">
        <f>'All Seasons - All Seasons'!F276</f>
        <v>22</v>
      </c>
      <c r="H514" s="123">
        <f>'All Seasons - All Seasons'!G276</f>
        <v>10</v>
      </c>
      <c r="I514" s="123">
        <f>'All Seasons - All Seasons'!H276</f>
        <v>3</v>
      </c>
      <c r="J514" s="123">
        <f>'All Seasons - All Seasons'!I276</f>
        <v>3</v>
      </c>
      <c r="K514" s="123">
        <f>'All Seasons - All Seasons'!J276</f>
        <v>22</v>
      </c>
      <c r="L514" s="123">
        <f>'All Seasons - All Seasons'!K276</f>
        <v>25</v>
      </c>
      <c r="M514" s="123">
        <f>'All Seasons - All Seasons'!L276</f>
        <v>0.64028947368421052</v>
      </c>
      <c r="N514" s="123">
        <f>'All Seasons - All Seasons'!M276</f>
        <v>1.3572706057596822</v>
      </c>
    </row>
    <row r="515" spans="1:14" ht="14.5" customHeight="1" x14ac:dyDescent="0.15">
      <c r="A515" s="116" t="s">
        <v>202</v>
      </c>
      <c r="B515" s="126"/>
      <c r="C515" s="127"/>
      <c r="D515" s="128">
        <f>SUM(D508:D514)</f>
        <v>180</v>
      </c>
      <c r="E515" s="128">
        <f>SUM(E508:E514)</f>
        <v>120</v>
      </c>
      <c r="F515" s="129">
        <f>E515/D515</f>
        <v>0.66666666666666663</v>
      </c>
      <c r="G515" s="128">
        <f t="shared" ref="G515:L515" si="133">SUM(G508:G514)</f>
        <v>73</v>
      </c>
      <c r="H515" s="128">
        <f t="shared" si="133"/>
        <v>30</v>
      </c>
      <c r="I515" s="128">
        <f t="shared" si="133"/>
        <v>10</v>
      </c>
      <c r="J515" s="128">
        <f t="shared" si="133"/>
        <v>7</v>
      </c>
      <c r="K515" s="128">
        <f t="shared" si="133"/>
        <v>68</v>
      </c>
      <c r="L515" s="128">
        <f t="shared" si="133"/>
        <v>81</v>
      </c>
      <c r="M515" s="129">
        <f>(H515*1.33+I515*1.67+J515*2)/E515</f>
        <v>0.58833333333333337</v>
      </c>
      <c r="N515" s="128">
        <f>M515+F515</f>
        <v>1.2549999999999999</v>
      </c>
    </row>
    <row r="516" spans="1:14" ht="14.5" customHeight="1" x14ac:dyDescent="0.15">
      <c r="A516" s="119"/>
      <c r="B516" s="120"/>
      <c r="C516" s="132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</row>
    <row r="517" spans="1:14" ht="14.5" customHeight="1" x14ac:dyDescent="0.15">
      <c r="A517" s="130" t="s">
        <v>129</v>
      </c>
      <c r="B517" s="123">
        <v>2016</v>
      </c>
      <c r="C517" s="124" t="s">
        <v>207</v>
      </c>
      <c r="D517" s="123">
        <v>4</v>
      </c>
      <c r="E517" s="123">
        <v>2</v>
      </c>
      <c r="F517" s="125">
        <f>E517/D517</f>
        <v>0.5</v>
      </c>
      <c r="G517" s="131">
        <v>2</v>
      </c>
      <c r="H517" s="123">
        <v>0</v>
      </c>
      <c r="I517" s="123">
        <v>0</v>
      </c>
      <c r="J517" s="123">
        <v>0</v>
      </c>
      <c r="K517" s="123">
        <v>0</v>
      </c>
      <c r="L517" s="123">
        <v>2</v>
      </c>
      <c r="M517" s="125">
        <f>(H517*1.33+I517*1.67+J517*2)/E517</f>
        <v>0</v>
      </c>
      <c r="N517" s="123">
        <f>M517+F517</f>
        <v>0.5</v>
      </c>
    </row>
    <row r="518" spans="1:14" ht="14.5" customHeight="1" x14ac:dyDescent="0.15">
      <c r="A518" s="130" t="s">
        <v>129</v>
      </c>
      <c r="B518" s="123">
        <v>2017</v>
      </c>
      <c r="C518" s="124" t="s">
        <v>205</v>
      </c>
      <c r="D518" s="123">
        <f>'2017 Field of Dreamers - 2017 -'!C42</f>
        <v>29</v>
      </c>
      <c r="E518" s="123">
        <f>'2017 Field of Dreamers - 2017 -'!D42</f>
        <v>8</v>
      </c>
      <c r="F518" s="123">
        <f>'2017 Field of Dreamers - 2017 -'!E42</f>
        <v>0.27586206896551724</v>
      </c>
      <c r="G518" s="123">
        <f>'2017 Field of Dreamers - 2017 -'!F42</f>
        <v>8</v>
      </c>
      <c r="H518" s="123">
        <f>'2017 Field of Dreamers - 2017 -'!G42</f>
        <v>0</v>
      </c>
      <c r="I518" s="123">
        <f>'2017 Field of Dreamers - 2017 -'!H42</f>
        <v>0</v>
      </c>
      <c r="J518" s="123">
        <f>'2017 Field of Dreamers - 2017 -'!I42</f>
        <v>0</v>
      </c>
      <c r="K518" s="123">
        <f>'2017 Field of Dreamers - 2017 -'!J42</f>
        <v>5</v>
      </c>
      <c r="L518" s="123">
        <f>'2017 Field of Dreamers - 2017 -'!K42</f>
        <v>4</v>
      </c>
      <c r="M518" s="123">
        <f>'2017 Field of Dreamers - 2017 -'!L42</f>
        <v>0</v>
      </c>
      <c r="N518" s="123">
        <f>'2017 Field of Dreamers - 2017 -'!M42</f>
        <v>0.27586206896551724</v>
      </c>
    </row>
    <row r="519" spans="1:14" ht="14.5" customHeight="1" x14ac:dyDescent="0.15">
      <c r="A519" s="130" t="s">
        <v>129</v>
      </c>
      <c r="B519" s="123">
        <v>2018</v>
      </c>
      <c r="C519" s="124" t="s">
        <v>209</v>
      </c>
      <c r="D519" s="123">
        <f>'All Seasons - All Seasons'!C279</f>
        <v>47</v>
      </c>
      <c r="E519" s="123">
        <f>'All Seasons - All Seasons'!D279</f>
        <v>31</v>
      </c>
      <c r="F519" s="123">
        <f>'All Seasons - All Seasons'!E279</f>
        <v>0.65957446808510634</v>
      </c>
      <c r="G519" s="123">
        <f>'All Seasons - All Seasons'!F279</f>
        <v>30</v>
      </c>
      <c r="H519" s="123">
        <f>'All Seasons - All Seasons'!G279</f>
        <v>1</v>
      </c>
      <c r="I519" s="123">
        <f>'All Seasons - All Seasons'!H279</f>
        <v>0</v>
      </c>
      <c r="J519" s="123">
        <f>'All Seasons - All Seasons'!I279</f>
        <v>0</v>
      </c>
      <c r="K519" s="123">
        <f>'All Seasons - All Seasons'!J279</f>
        <v>6</v>
      </c>
      <c r="L519" s="123">
        <f>'All Seasons - All Seasons'!K279</f>
        <v>18</v>
      </c>
      <c r="M519" s="123">
        <f>'All Seasons - All Seasons'!L279</f>
        <v>4.2999999999999997E-2</v>
      </c>
      <c r="N519" s="123">
        <f>'All Seasons - All Seasons'!M279</f>
        <v>0.70257446808510637</v>
      </c>
    </row>
    <row r="520" spans="1:14" ht="14.5" customHeight="1" x14ac:dyDescent="0.15">
      <c r="A520" s="116" t="s">
        <v>202</v>
      </c>
      <c r="B520" s="126"/>
      <c r="C520" s="127"/>
      <c r="D520" s="128">
        <f>SUM(D517:D519)</f>
        <v>80</v>
      </c>
      <c r="E520" s="128">
        <f>SUM(E517:E519)</f>
        <v>41</v>
      </c>
      <c r="F520" s="129">
        <f>E520/D520</f>
        <v>0.51249999999999996</v>
      </c>
      <c r="G520" s="128">
        <f t="shared" ref="G520:L520" si="134">SUM(G517:G519)</f>
        <v>40</v>
      </c>
      <c r="H520" s="128">
        <f t="shared" si="134"/>
        <v>1</v>
      </c>
      <c r="I520" s="128">
        <f t="shared" si="134"/>
        <v>0</v>
      </c>
      <c r="J520" s="128">
        <f t="shared" si="134"/>
        <v>0</v>
      </c>
      <c r="K520" s="128">
        <f t="shared" si="134"/>
        <v>11</v>
      </c>
      <c r="L520" s="128">
        <f t="shared" si="134"/>
        <v>24</v>
      </c>
      <c r="M520" s="129">
        <f>(H520*1.33+I520*1.67+J520*2)/E520</f>
        <v>3.2439024390243903E-2</v>
      </c>
      <c r="N520" s="128">
        <f>M520+F520</f>
        <v>0.54493902439024389</v>
      </c>
    </row>
    <row r="521" spans="1:14" ht="14.5" customHeight="1" x14ac:dyDescent="0.15">
      <c r="A521" s="119"/>
      <c r="B521" s="120"/>
      <c r="C521" s="132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</row>
    <row r="522" spans="1:14" ht="14.5" customHeight="1" x14ac:dyDescent="0.15">
      <c r="A522" s="122" t="s">
        <v>16</v>
      </c>
      <c r="B522" s="123">
        <v>2007</v>
      </c>
      <c r="C522" s="124" t="s">
        <v>201</v>
      </c>
      <c r="D522" s="123">
        <v>45</v>
      </c>
      <c r="E522" s="123">
        <v>33</v>
      </c>
      <c r="F522" s="125">
        <f t="shared" ref="F522:F530" si="135">E522/D522</f>
        <v>0.73333333333333328</v>
      </c>
      <c r="G522" s="123">
        <v>22</v>
      </c>
      <c r="H522" s="123">
        <v>5</v>
      </c>
      <c r="I522" s="123">
        <v>4</v>
      </c>
      <c r="J522" s="123">
        <v>2</v>
      </c>
      <c r="K522" s="123">
        <v>28</v>
      </c>
      <c r="L522" s="123">
        <v>22</v>
      </c>
      <c r="M522" s="125">
        <f t="shared" ref="M522:M530" si="136">(H522*1.33+I522*1.67+J522*2)/E522</f>
        <v>0.52515151515151515</v>
      </c>
      <c r="N522" s="123">
        <f t="shared" ref="N522:N530" si="137">M522+F522</f>
        <v>1.2584848484848483</v>
      </c>
    </row>
    <row r="523" spans="1:14" ht="14.5" customHeight="1" x14ac:dyDescent="0.15">
      <c r="A523" s="130" t="s">
        <v>16</v>
      </c>
      <c r="B523" s="123">
        <v>2008</v>
      </c>
      <c r="C523" s="124" t="s">
        <v>203</v>
      </c>
      <c r="D523" s="123">
        <v>22</v>
      </c>
      <c r="E523" s="123">
        <v>14</v>
      </c>
      <c r="F523" s="125">
        <f t="shared" si="135"/>
        <v>0.63636363636363635</v>
      </c>
      <c r="G523" s="123">
        <v>7</v>
      </c>
      <c r="H523" s="123">
        <v>2</v>
      </c>
      <c r="I523" s="123">
        <v>3</v>
      </c>
      <c r="J523" s="123">
        <v>2</v>
      </c>
      <c r="K523" s="123">
        <v>9</v>
      </c>
      <c r="L523" s="123">
        <v>12</v>
      </c>
      <c r="M523" s="125">
        <f t="shared" si="136"/>
        <v>0.83357142857142852</v>
      </c>
      <c r="N523" s="123">
        <f t="shared" si="137"/>
        <v>1.4699350649350649</v>
      </c>
    </row>
    <row r="524" spans="1:14" ht="14.5" customHeight="1" x14ac:dyDescent="0.15">
      <c r="A524" s="130" t="s">
        <v>16</v>
      </c>
      <c r="B524" s="123">
        <v>2009</v>
      </c>
      <c r="C524" s="124" t="s">
        <v>204</v>
      </c>
      <c r="D524" s="123">
        <v>4</v>
      </c>
      <c r="E524" s="123">
        <v>3</v>
      </c>
      <c r="F524" s="125">
        <f t="shared" si="135"/>
        <v>0.75</v>
      </c>
      <c r="G524" s="131">
        <v>3</v>
      </c>
      <c r="H524" s="123">
        <v>0</v>
      </c>
      <c r="I524" s="123">
        <v>0</v>
      </c>
      <c r="J524" s="123">
        <v>0</v>
      </c>
      <c r="K524" s="123">
        <v>3</v>
      </c>
      <c r="L524" s="123">
        <v>3</v>
      </c>
      <c r="M524" s="125">
        <f t="shared" si="136"/>
        <v>0</v>
      </c>
      <c r="N524" s="123">
        <f t="shared" si="137"/>
        <v>0.75</v>
      </c>
    </row>
    <row r="525" spans="1:14" ht="14.5" customHeight="1" x14ac:dyDescent="0.15">
      <c r="A525" s="130" t="s">
        <v>16</v>
      </c>
      <c r="B525" s="123">
        <v>2010</v>
      </c>
      <c r="C525" s="124" t="s">
        <v>201</v>
      </c>
      <c r="D525" s="123">
        <v>6</v>
      </c>
      <c r="E525" s="123">
        <v>5</v>
      </c>
      <c r="F525" s="125">
        <f t="shared" si="135"/>
        <v>0.83333333333333337</v>
      </c>
      <c r="G525" s="131">
        <v>3</v>
      </c>
      <c r="H525" s="123">
        <v>2</v>
      </c>
      <c r="I525" s="123">
        <v>0</v>
      </c>
      <c r="J525" s="123">
        <v>0</v>
      </c>
      <c r="K525" s="123">
        <v>2</v>
      </c>
      <c r="L525" s="123">
        <v>3</v>
      </c>
      <c r="M525" s="125">
        <f t="shared" si="136"/>
        <v>0.53200000000000003</v>
      </c>
      <c r="N525" s="123">
        <f t="shared" si="137"/>
        <v>1.3653333333333335</v>
      </c>
    </row>
    <row r="526" spans="1:14" ht="14.5" customHeight="1" x14ac:dyDescent="0.15">
      <c r="A526" s="130" t="s">
        <v>16</v>
      </c>
      <c r="B526" s="123">
        <v>2011</v>
      </c>
      <c r="C526" s="124" t="s">
        <v>201</v>
      </c>
      <c r="D526" s="123">
        <v>5</v>
      </c>
      <c r="E526" s="123">
        <v>3</v>
      </c>
      <c r="F526" s="125">
        <f t="shared" si="135"/>
        <v>0.6</v>
      </c>
      <c r="G526" s="123">
        <v>3</v>
      </c>
      <c r="H526" s="123">
        <v>0</v>
      </c>
      <c r="I526" s="123">
        <v>0</v>
      </c>
      <c r="J526" s="123">
        <v>0</v>
      </c>
      <c r="K526" s="123">
        <v>2</v>
      </c>
      <c r="L526" s="123">
        <v>2</v>
      </c>
      <c r="M526" s="125">
        <f t="shared" si="136"/>
        <v>0</v>
      </c>
      <c r="N526" s="123">
        <f t="shared" si="137"/>
        <v>0.6</v>
      </c>
    </row>
    <row r="527" spans="1:14" ht="14.5" customHeight="1" x14ac:dyDescent="0.15">
      <c r="A527" s="130" t="s">
        <v>16</v>
      </c>
      <c r="B527" s="123">
        <v>2012</v>
      </c>
      <c r="C527" s="124" t="s">
        <v>201</v>
      </c>
      <c r="D527" s="123">
        <v>4</v>
      </c>
      <c r="E527" s="123">
        <v>4</v>
      </c>
      <c r="F527" s="125">
        <f t="shared" si="135"/>
        <v>1</v>
      </c>
      <c r="G527" s="123">
        <v>2</v>
      </c>
      <c r="H527" s="123">
        <v>1</v>
      </c>
      <c r="I527" s="123">
        <v>0</v>
      </c>
      <c r="J527" s="123">
        <v>1</v>
      </c>
      <c r="K527" s="123">
        <v>3</v>
      </c>
      <c r="L527" s="123">
        <v>2</v>
      </c>
      <c r="M527" s="125">
        <f t="shared" si="136"/>
        <v>0.83250000000000002</v>
      </c>
      <c r="N527" s="123">
        <f t="shared" si="137"/>
        <v>1.8325</v>
      </c>
    </row>
    <row r="528" spans="1:14" ht="14.5" customHeight="1" x14ac:dyDescent="0.15">
      <c r="A528" s="130" t="s">
        <v>16</v>
      </c>
      <c r="B528" s="123">
        <v>2014</v>
      </c>
      <c r="C528" s="124" t="s">
        <v>207</v>
      </c>
      <c r="D528" s="123">
        <v>3</v>
      </c>
      <c r="E528" s="123">
        <v>1</v>
      </c>
      <c r="F528" s="125">
        <f t="shared" si="135"/>
        <v>0.33333333333333331</v>
      </c>
      <c r="G528" s="131">
        <v>0</v>
      </c>
      <c r="H528" s="123">
        <v>0</v>
      </c>
      <c r="I528" s="123">
        <v>1</v>
      </c>
      <c r="J528" s="123">
        <v>0</v>
      </c>
      <c r="K528" s="123">
        <v>1</v>
      </c>
      <c r="L528" s="123">
        <v>1</v>
      </c>
      <c r="M528" s="125">
        <f t="shared" si="136"/>
        <v>1.67</v>
      </c>
      <c r="N528" s="123">
        <f t="shared" si="137"/>
        <v>2.0033333333333334</v>
      </c>
    </row>
    <row r="529" spans="1:14" ht="14.5" customHeight="1" x14ac:dyDescent="0.15">
      <c r="A529" s="130" t="s">
        <v>16</v>
      </c>
      <c r="B529" s="123">
        <v>2015</v>
      </c>
      <c r="C529" s="124" t="s">
        <v>207</v>
      </c>
      <c r="D529" s="123">
        <v>4</v>
      </c>
      <c r="E529" s="123">
        <v>2</v>
      </c>
      <c r="F529" s="125">
        <f t="shared" si="135"/>
        <v>0.5</v>
      </c>
      <c r="G529" s="131">
        <v>1</v>
      </c>
      <c r="H529" s="123">
        <v>1</v>
      </c>
      <c r="I529" s="123">
        <v>0</v>
      </c>
      <c r="J529" s="123">
        <v>0</v>
      </c>
      <c r="K529" s="123">
        <v>1</v>
      </c>
      <c r="L529" s="123">
        <v>2</v>
      </c>
      <c r="M529" s="125">
        <f t="shared" si="136"/>
        <v>0.66500000000000004</v>
      </c>
      <c r="N529" s="123">
        <f t="shared" si="137"/>
        <v>1.165</v>
      </c>
    </row>
    <row r="530" spans="1:14" ht="14.5" customHeight="1" x14ac:dyDescent="0.15">
      <c r="A530" s="116" t="s">
        <v>202</v>
      </c>
      <c r="B530" s="126"/>
      <c r="C530" s="127"/>
      <c r="D530" s="128">
        <f>SUM(D522:D529)</f>
        <v>93</v>
      </c>
      <c r="E530" s="128">
        <f>SUM(E522:E529)</f>
        <v>65</v>
      </c>
      <c r="F530" s="129">
        <f t="shared" si="135"/>
        <v>0.69892473118279574</v>
      </c>
      <c r="G530" s="128">
        <f t="shared" ref="G530:L530" si="138">SUM(G522:G529)</f>
        <v>41</v>
      </c>
      <c r="H530" s="128">
        <f t="shared" si="138"/>
        <v>11</v>
      </c>
      <c r="I530" s="128">
        <f t="shared" si="138"/>
        <v>8</v>
      </c>
      <c r="J530" s="128">
        <f t="shared" si="138"/>
        <v>5</v>
      </c>
      <c r="K530" s="128">
        <f t="shared" si="138"/>
        <v>49</v>
      </c>
      <c r="L530" s="128">
        <f t="shared" si="138"/>
        <v>47</v>
      </c>
      <c r="M530" s="129">
        <f t="shared" si="136"/>
        <v>0.58446153846153848</v>
      </c>
      <c r="N530" s="128">
        <f t="shared" si="137"/>
        <v>1.2833862696443341</v>
      </c>
    </row>
    <row r="531" spans="1:14" ht="14.5" customHeight="1" x14ac:dyDescent="0.15">
      <c r="A531" s="119"/>
      <c r="B531" s="120"/>
      <c r="C531" s="132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</row>
    <row r="532" spans="1:14" ht="14.5" customHeight="1" x14ac:dyDescent="0.15">
      <c r="A532" s="130" t="s">
        <v>77</v>
      </c>
      <c r="B532" s="123">
        <v>2014</v>
      </c>
      <c r="C532" s="124" t="s">
        <v>207</v>
      </c>
      <c r="D532" s="123">
        <v>8</v>
      </c>
      <c r="E532" s="123">
        <v>4</v>
      </c>
      <c r="F532" s="125">
        <f>E532/D532</f>
        <v>0.5</v>
      </c>
      <c r="G532" s="123">
        <v>4</v>
      </c>
      <c r="H532" s="123">
        <v>0</v>
      </c>
      <c r="I532" s="123">
        <v>0</v>
      </c>
      <c r="J532" s="123">
        <v>0</v>
      </c>
      <c r="K532" s="123">
        <v>3</v>
      </c>
      <c r="L532" s="123">
        <v>0</v>
      </c>
      <c r="M532" s="125">
        <f>(H532*1.33+I532*1.67+J532*2)/E532</f>
        <v>0</v>
      </c>
      <c r="N532" s="123">
        <f>M532+F532</f>
        <v>0.5</v>
      </c>
    </row>
    <row r="533" spans="1:14" ht="14.5" customHeight="1" x14ac:dyDescent="0.15">
      <c r="A533" s="116" t="s">
        <v>202</v>
      </c>
      <c r="B533" s="126"/>
      <c r="C533" s="127"/>
      <c r="D533" s="128">
        <f>D532</f>
        <v>8</v>
      </c>
      <c r="E533" s="128">
        <f>E532</f>
        <v>4</v>
      </c>
      <c r="F533" s="129">
        <f>E533/D533</f>
        <v>0.5</v>
      </c>
      <c r="G533" s="128">
        <f t="shared" ref="G533:L533" si="139">G532</f>
        <v>4</v>
      </c>
      <c r="H533" s="128">
        <f t="shared" si="139"/>
        <v>0</v>
      </c>
      <c r="I533" s="128">
        <f t="shared" si="139"/>
        <v>0</v>
      </c>
      <c r="J533" s="128">
        <f t="shared" si="139"/>
        <v>0</v>
      </c>
      <c r="K533" s="128">
        <f t="shared" si="139"/>
        <v>3</v>
      </c>
      <c r="L533" s="128">
        <f t="shared" si="139"/>
        <v>0</v>
      </c>
      <c r="M533" s="129">
        <f>(H533*1.33+I533*1.67+J533*2)/E533</f>
        <v>0</v>
      </c>
      <c r="N533" s="128">
        <f>M533+F533</f>
        <v>0.5</v>
      </c>
    </row>
    <row r="534" spans="1:14" ht="14.5" customHeight="1" x14ac:dyDescent="0.15">
      <c r="A534" s="119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</row>
    <row r="535" spans="1:14" ht="14.5" customHeight="1" x14ac:dyDescent="0.15">
      <c r="A535" s="130" t="s">
        <v>44</v>
      </c>
      <c r="B535" s="123">
        <v>2009</v>
      </c>
      <c r="C535" s="124" t="s">
        <v>204</v>
      </c>
      <c r="D535" s="123">
        <v>24</v>
      </c>
      <c r="E535" s="123">
        <v>17</v>
      </c>
      <c r="F535" s="125">
        <f>E535/D535</f>
        <v>0.70833333333333337</v>
      </c>
      <c r="G535" s="131">
        <v>12</v>
      </c>
      <c r="H535" s="123">
        <v>4</v>
      </c>
      <c r="I535" s="123">
        <v>1</v>
      </c>
      <c r="J535" s="123">
        <v>0</v>
      </c>
      <c r="K535" s="123">
        <v>6</v>
      </c>
      <c r="L535" s="123">
        <v>9</v>
      </c>
      <c r="M535" s="125">
        <f>(H535*1.33+I535*1.67+J535*2)/E535</f>
        <v>0.41117647058823531</v>
      </c>
      <c r="N535" s="123">
        <f>M535+F535</f>
        <v>1.1195098039215687</v>
      </c>
    </row>
    <row r="536" spans="1:14" ht="14.5" customHeight="1" x14ac:dyDescent="0.15">
      <c r="A536" s="130" t="s">
        <v>44</v>
      </c>
      <c r="B536" s="123">
        <v>2010</v>
      </c>
      <c r="C536" s="124" t="s">
        <v>201</v>
      </c>
      <c r="D536" s="123">
        <v>6</v>
      </c>
      <c r="E536" s="123">
        <v>3</v>
      </c>
      <c r="F536" s="125">
        <f>E536/D536</f>
        <v>0.5</v>
      </c>
      <c r="G536" s="131">
        <v>3</v>
      </c>
      <c r="H536" s="123">
        <v>0</v>
      </c>
      <c r="I536" s="123">
        <v>0</v>
      </c>
      <c r="J536" s="123">
        <v>0</v>
      </c>
      <c r="K536" s="123">
        <v>0</v>
      </c>
      <c r="L536" s="123">
        <v>0</v>
      </c>
      <c r="M536" s="125">
        <f>(H536*1.33+I536*1.67+J536*2)/E536</f>
        <v>0</v>
      </c>
      <c r="N536" s="123">
        <f>M536+F536</f>
        <v>0.5</v>
      </c>
    </row>
    <row r="537" spans="1:14" ht="14.5" customHeight="1" x14ac:dyDescent="0.15">
      <c r="A537" s="130" t="s">
        <v>44</v>
      </c>
      <c r="B537" s="123">
        <v>2011</v>
      </c>
      <c r="C537" s="124" t="s">
        <v>201</v>
      </c>
      <c r="D537" s="123">
        <v>22</v>
      </c>
      <c r="E537" s="123">
        <v>14</v>
      </c>
      <c r="F537" s="125">
        <f>E537/D537</f>
        <v>0.63636363636363635</v>
      </c>
      <c r="G537" s="131">
        <v>14</v>
      </c>
      <c r="H537" s="123">
        <v>0</v>
      </c>
      <c r="I537" s="123">
        <v>0</v>
      </c>
      <c r="J537" s="123">
        <v>0</v>
      </c>
      <c r="K537" s="123">
        <v>7</v>
      </c>
      <c r="L537" s="123">
        <v>4</v>
      </c>
      <c r="M537" s="125">
        <f>(H537*1.33+I537*1.67+J537*2)/E537</f>
        <v>0</v>
      </c>
      <c r="N537" s="123">
        <f>M537+F537</f>
        <v>0.63636363636363635</v>
      </c>
    </row>
    <row r="538" spans="1:14" ht="14.5" customHeight="1" x14ac:dyDescent="0.15">
      <c r="A538" s="130" t="s">
        <v>44</v>
      </c>
      <c r="B538" s="123">
        <v>2012</v>
      </c>
      <c r="C538" s="124" t="s">
        <v>201</v>
      </c>
      <c r="D538" s="123">
        <v>17</v>
      </c>
      <c r="E538" s="123">
        <v>10</v>
      </c>
      <c r="F538" s="125">
        <f>E538/D538</f>
        <v>0.58823529411764708</v>
      </c>
      <c r="G538" s="131">
        <v>6</v>
      </c>
      <c r="H538" s="123">
        <v>4</v>
      </c>
      <c r="I538" s="123">
        <v>0</v>
      </c>
      <c r="J538" s="123">
        <v>0</v>
      </c>
      <c r="K538" s="123">
        <v>4</v>
      </c>
      <c r="L538" s="123">
        <v>5</v>
      </c>
      <c r="M538" s="125">
        <f>(H538*1.33+I538*1.67+J538*2)/E538</f>
        <v>0.53200000000000003</v>
      </c>
      <c r="N538" s="123">
        <f>M538+F538</f>
        <v>1.1202352941176472</v>
      </c>
    </row>
    <row r="539" spans="1:14" ht="14.5" customHeight="1" x14ac:dyDescent="0.15">
      <c r="A539" s="116" t="s">
        <v>202</v>
      </c>
      <c r="B539" s="126"/>
      <c r="C539" s="127"/>
      <c r="D539" s="128">
        <f>SUM(D535:D538)</f>
        <v>69</v>
      </c>
      <c r="E539" s="128">
        <f>SUM(E535:E538)</f>
        <v>44</v>
      </c>
      <c r="F539" s="129">
        <f>E539/D539</f>
        <v>0.6376811594202898</v>
      </c>
      <c r="G539" s="128">
        <f t="shared" ref="G539:L539" si="140">SUM(G535:G538)</f>
        <v>35</v>
      </c>
      <c r="H539" s="128">
        <f t="shared" si="140"/>
        <v>8</v>
      </c>
      <c r="I539" s="128">
        <f t="shared" si="140"/>
        <v>1</v>
      </c>
      <c r="J539" s="128">
        <f t="shared" si="140"/>
        <v>0</v>
      </c>
      <c r="K539" s="128">
        <f t="shared" si="140"/>
        <v>17</v>
      </c>
      <c r="L539" s="128">
        <f t="shared" si="140"/>
        <v>18</v>
      </c>
      <c r="M539" s="129">
        <f>(H539*1.33+I539*1.67+J539*2)/E539</f>
        <v>0.27977272727272728</v>
      </c>
      <c r="N539" s="128">
        <f>M539+F539</f>
        <v>0.91745388669301708</v>
      </c>
    </row>
    <row r="540" spans="1:14" ht="14.5" customHeight="1" x14ac:dyDescent="0.15">
      <c r="A540" s="119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</row>
    <row r="541" spans="1:14" ht="14.5" customHeight="1" x14ac:dyDescent="0.15">
      <c r="A541" s="130" t="s">
        <v>133</v>
      </c>
      <c r="B541" s="123">
        <v>2017</v>
      </c>
      <c r="C541" s="124" t="s">
        <v>215</v>
      </c>
      <c r="D541" s="123">
        <f>'2017 - 2017 - Field of Dreamers'!C57</f>
        <v>4</v>
      </c>
      <c r="E541" s="123">
        <f>'2017 - 2017 - Field of Dreamers'!D57</f>
        <v>4</v>
      </c>
      <c r="F541" s="123">
        <f>'2017 - 2017 - Field of Dreamers'!E57</f>
        <v>1</v>
      </c>
      <c r="G541" s="123">
        <f>'2017 - 2017 - Field of Dreamers'!F57</f>
        <v>4</v>
      </c>
      <c r="H541" s="123">
        <f>'2017 - 2017 - Field of Dreamers'!G57</f>
        <v>0</v>
      </c>
      <c r="I541" s="123">
        <f>'2017 - 2017 - Field of Dreamers'!H57</f>
        <v>0</v>
      </c>
      <c r="J541" s="123">
        <f>'2017 - 2017 - Field of Dreamers'!I57</f>
        <v>0</v>
      </c>
      <c r="K541" s="123">
        <f>'2017 - 2017 - Field of Dreamers'!J57</f>
        <v>0</v>
      </c>
      <c r="L541" s="123">
        <f>'2017 - 2017 - Field of Dreamers'!K57</f>
        <v>0</v>
      </c>
      <c r="M541" s="123">
        <f>'2017 - 2017 - Field of Dreamers'!L57</f>
        <v>0</v>
      </c>
      <c r="N541" s="123">
        <f>'2017 - 2017 - Field of Dreamers'!M57</f>
        <v>1</v>
      </c>
    </row>
    <row r="542" spans="1:14" ht="14.5" customHeight="1" x14ac:dyDescent="0.15">
      <c r="A542" s="130" t="s">
        <v>133</v>
      </c>
      <c r="B542" s="123">
        <v>2018</v>
      </c>
      <c r="C542" s="124" t="s">
        <v>209</v>
      </c>
      <c r="D542" s="123">
        <f>'All Seasons - All Seasons'!C294</f>
        <v>4</v>
      </c>
      <c r="E542" s="123">
        <f>'All Seasons - All Seasons'!D294</f>
        <v>1</v>
      </c>
      <c r="F542" s="123">
        <f>'All Seasons - All Seasons'!E294</f>
        <v>0.25</v>
      </c>
      <c r="G542" s="123">
        <f>'All Seasons - All Seasons'!F294</f>
        <v>1</v>
      </c>
      <c r="H542" s="123">
        <f>'All Seasons - All Seasons'!G294</f>
        <v>0</v>
      </c>
      <c r="I542" s="123">
        <f>'All Seasons - All Seasons'!H294</f>
        <v>0</v>
      </c>
      <c r="J542" s="123">
        <f>'All Seasons - All Seasons'!I294</f>
        <v>0</v>
      </c>
      <c r="K542" s="123">
        <f>'All Seasons - All Seasons'!J294</f>
        <v>0</v>
      </c>
      <c r="L542" s="123">
        <f>'All Seasons - All Seasons'!K294</f>
        <v>0</v>
      </c>
      <c r="M542" s="123">
        <f>'All Seasons - All Seasons'!L294</f>
        <v>0</v>
      </c>
      <c r="N542" s="123">
        <f>'All Seasons - All Seasons'!M294</f>
        <v>0.25</v>
      </c>
    </row>
    <row r="543" spans="1:14" ht="14.5" customHeight="1" x14ac:dyDescent="0.15">
      <c r="A543" s="116" t="s">
        <v>202</v>
      </c>
      <c r="B543" s="126"/>
      <c r="C543" s="127"/>
      <c r="D543" s="128">
        <f>SUM(D541:D542)</f>
        <v>8</v>
      </c>
      <c r="E543" s="128">
        <f>SUM(E541:E542)</f>
        <v>5</v>
      </c>
      <c r="F543" s="129">
        <f>E543/D543</f>
        <v>0.625</v>
      </c>
      <c r="G543" s="128">
        <f t="shared" ref="G543:L543" si="141">SUM(G541:G542)</f>
        <v>5</v>
      </c>
      <c r="H543" s="128">
        <f t="shared" si="141"/>
        <v>0</v>
      </c>
      <c r="I543" s="128">
        <f t="shared" si="141"/>
        <v>0</v>
      </c>
      <c r="J543" s="128">
        <f t="shared" si="141"/>
        <v>0</v>
      </c>
      <c r="K543" s="128">
        <f t="shared" si="141"/>
        <v>0</v>
      </c>
      <c r="L543" s="128">
        <f t="shared" si="141"/>
        <v>0</v>
      </c>
      <c r="M543" s="129">
        <f>(H543*1.33+I543*1.67+J543*2)/E543</f>
        <v>0</v>
      </c>
      <c r="N543" s="128">
        <f>M543+F543</f>
        <v>0.625</v>
      </c>
    </row>
    <row r="544" spans="1:14" ht="14.5" customHeight="1" x14ac:dyDescent="0.15">
      <c r="A544" s="119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</row>
    <row r="545" spans="1:14" ht="14.5" customHeight="1" x14ac:dyDescent="0.15">
      <c r="A545" s="130" t="s">
        <v>116</v>
      </c>
      <c r="B545" s="123">
        <v>2017</v>
      </c>
      <c r="C545" s="124" t="s">
        <v>209</v>
      </c>
      <c r="D545" s="123">
        <f>'2017 - 2017 - Field of Dreamers'!C26</f>
        <v>43</v>
      </c>
      <c r="E545" s="123">
        <f>'2017 - 2017 - Field of Dreamers'!D26</f>
        <v>34</v>
      </c>
      <c r="F545" s="123">
        <f>'2017 - 2017 - Field of Dreamers'!E26</f>
        <v>0.79069767441860461</v>
      </c>
      <c r="G545" s="123">
        <f>'2017 - 2017 - Field of Dreamers'!F26</f>
        <v>16</v>
      </c>
      <c r="H545" s="123">
        <f>'2017 - 2017 - Field of Dreamers'!G26</f>
        <v>9</v>
      </c>
      <c r="I545" s="123">
        <f>'2017 - 2017 - Field of Dreamers'!H26</f>
        <v>3</v>
      </c>
      <c r="J545" s="123">
        <f>'2017 - 2017 - Field of Dreamers'!I26</f>
        <v>5</v>
      </c>
      <c r="K545" s="123">
        <f>'2017 - 2017 - Field of Dreamers'!J26</f>
        <v>30</v>
      </c>
      <c r="L545" s="123">
        <f>'2017 - 2017 - Field of Dreamers'!K26</f>
        <v>24</v>
      </c>
      <c r="M545" s="123">
        <f>'2017 - 2017 - Field of Dreamers'!L26</f>
        <v>0.79405882352941182</v>
      </c>
      <c r="N545" s="123">
        <f>'2017 - 2017 - Field of Dreamers'!M26</f>
        <v>1.5847564979480164</v>
      </c>
    </row>
    <row r="546" spans="1:14" ht="14.5" customHeight="1" x14ac:dyDescent="0.15">
      <c r="A546" s="130" t="s">
        <v>116</v>
      </c>
      <c r="B546" s="123">
        <v>2018</v>
      </c>
      <c r="C546" s="124" t="s">
        <v>209</v>
      </c>
      <c r="D546" s="123">
        <f>'All Seasons - All Seasons'!C296</f>
        <v>30</v>
      </c>
      <c r="E546" s="123">
        <f>'All Seasons - All Seasons'!D296</f>
        <v>22</v>
      </c>
      <c r="F546" s="123">
        <f>'All Seasons - All Seasons'!E296</f>
        <v>0.73333333333333328</v>
      </c>
      <c r="G546" s="123">
        <f>'All Seasons - All Seasons'!F296</f>
        <v>15</v>
      </c>
      <c r="H546" s="123">
        <f>'All Seasons - All Seasons'!G296</f>
        <v>4</v>
      </c>
      <c r="I546" s="123">
        <f>'All Seasons - All Seasons'!H296</f>
        <v>2</v>
      </c>
      <c r="J546" s="123">
        <f>'All Seasons - All Seasons'!I296</f>
        <v>1</v>
      </c>
      <c r="K546" s="123">
        <f>'All Seasons - All Seasons'!J296</f>
        <v>16</v>
      </c>
      <c r="L546" s="123">
        <f>'All Seasons - All Seasons'!K296</f>
        <v>8</v>
      </c>
      <c r="M546" s="123">
        <f>'All Seasons - All Seasons'!L296</f>
        <v>0.48481818181818181</v>
      </c>
      <c r="N546" s="123">
        <f>'All Seasons - All Seasons'!M296</f>
        <v>1.218151515151515</v>
      </c>
    </row>
    <row r="547" spans="1:14" ht="14.5" customHeight="1" x14ac:dyDescent="0.15">
      <c r="A547" s="116" t="s">
        <v>202</v>
      </c>
      <c r="B547" s="126"/>
      <c r="C547" s="127"/>
      <c r="D547" s="128">
        <f>SUM(D545:D546)</f>
        <v>73</v>
      </c>
      <c r="E547" s="128">
        <f>SUM(E545:E546)</f>
        <v>56</v>
      </c>
      <c r="F547" s="129">
        <f>E547/D547</f>
        <v>0.76712328767123283</v>
      </c>
      <c r="G547" s="128">
        <f t="shared" ref="G547:L547" si="142">SUM(G545:G546)</f>
        <v>31</v>
      </c>
      <c r="H547" s="128">
        <f t="shared" si="142"/>
        <v>13</v>
      </c>
      <c r="I547" s="128">
        <f t="shared" si="142"/>
        <v>5</v>
      </c>
      <c r="J547" s="128">
        <f t="shared" si="142"/>
        <v>6</v>
      </c>
      <c r="K547" s="128">
        <f t="shared" si="142"/>
        <v>46</v>
      </c>
      <c r="L547" s="128">
        <f t="shared" si="142"/>
        <v>32</v>
      </c>
      <c r="M547" s="129">
        <f>(H547*1.33+I547*1.67+J547*2)/E547</f>
        <v>0.67214285714285715</v>
      </c>
      <c r="N547" s="128">
        <f>M547+F547</f>
        <v>1.43926614481409</v>
      </c>
    </row>
    <row r="548" spans="1:14" ht="14.5" customHeight="1" x14ac:dyDescent="0.15">
      <c r="A548" s="119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</row>
    <row r="549" spans="1:14" ht="14.5" customHeight="1" x14ac:dyDescent="0.15">
      <c r="A549" s="130" t="s">
        <v>199</v>
      </c>
      <c r="B549" s="123">
        <v>2017</v>
      </c>
      <c r="C549" s="124" t="s">
        <v>215</v>
      </c>
      <c r="D549" s="123">
        <f>'2017 - 2017 - Field of Dreamers'!C60</f>
        <v>3</v>
      </c>
      <c r="E549" s="123">
        <f>'2017 - 2017 - Field of Dreamers'!D60</f>
        <v>2</v>
      </c>
      <c r="F549" s="123">
        <f>'2017 - 2017 - Field of Dreamers'!E60</f>
        <v>0.66666666666666663</v>
      </c>
      <c r="G549" s="123">
        <f>'2017 - 2017 - Field of Dreamers'!F60</f>
        <v>2</v>
      </c>
      <c r="H549" s="123">
        <f>'2017 - 2017 - Field of Dreamers'!G60</f>
        <v>0</v>
      </c>
      <c r="I549" s="123">
        <f>'2017 - 2017 - Field of Dreamers'!H60</f>
        <v>0</v>
      </c>
      <c r="J549" s="123">
        <f>'2017 - 2017 - Field of Dreamers'!I60</f>
        <v>0</v>
      </c>
      <c r="K549" s="123">
        <f>'2017 - 2017 - Field of Dreamers'!J60</f>
        <v>1</v>
      </c>
      <c r="L549" s="123">
        <f>'2017 - 2017 - Field of Dreamers'!K60</f>
        <v>1</v>
      </c>
      <c r="M549" s="123">
        <f>'2017 - 2017 - Field of Dreamers'!L60</f>
        <v>0</v>
      </c>
      <c r="N549" s="123">
        <f>'2017 - 2017 - Field of Dreamers'!M60</f>
        <v>0.66666666666666663</v>
      </c>
    </row>
    <row r="550" spans="1:14" ht="14.5" customHeight="1" x14ac:dyDescent="0.15">
      <c r="A550" s="116" t="s">
        <v>202</v>
      </c>
      <c r="B550" s="126"/>
      <c r="C550" s="127"/>
      <c r="D550" s="128">
        <f>D549</f>
        <v>3</v>
      </c>
      <c r="E550" s="128">
        <f>E549</f>
        <v>2</v>
      </c>
      <c r="F550" s="129">
        <f>E550/D550</f>
        <v>0.66666666666666663</v>
      </c>
      <c r="G550" s="128">
        <f t="shared" ref="G550:L550" si="143">G549</f>
        <v>2</v>
      </c>
      <c r="H550" s="128">
        <f t="shared" si="143"/>
        <v>0</v>
      </c>
      <c r="I550" s="128">
        <f t="shared" si="143"/>
        <v>0</v>
      </c>
      <c r="J550" s="128">
        <f t="shared" si="143"/>
        <v>0</v>
      </c>
      <c r="K550" s="128">
        <f t="shared" si="143"/>
        <v>1</v>
      </c>
      <c r="L550" s="128">
        <f t="shared" si="143"/>
        <v>1</v>
      </c>
      <c r="M550" s="129">
        <f>(H550*1.33+I550*1.67+J550*2)/E550</f>
        <v>0</v>
      </c>
      <c r="N550" s="128">
        <f>M550+F550</f>
        <v>0.66666666666666663</v>
      </c>
    </row>
    <row r="551" spans="1:14" ht="14.5" customHeight="1" x14ac:dyDescent="0.15">
      <c r="A551" s="119"/>
      <c r="B551" s="120"/>
      <c r="C551" s="121"/>
      <c r="D551" s="120"/>
      <c r="E551" s="120"/>
      <c r="F551" s="120" t="e">
        <f>E551/D551</f>
        <v>#DIV/0!</v>
      </c>
      <c r="G551" s="131"/>
      <c r="H551" s="120"/>
      <c r="I551" s="120"/>
      <c r="J551" s="120"/>
      <c r="K551" s="120"/>
      <c r="L551" s="120"/>
      <c r="M551" s="120" t="e">
        <f>(H551*1.33+I551*1.67+J551*2)/E551</f>
        <v>#DIV/0!</v>
      </c>
      <c r="N551" s="120" t="e">
        <f>M551+F551</f>
        <v>#DIV/0!</v>
      </c>
    </row>
    <row r="552" spans="1:14" ht="14.5" customHeight="1" x14ac:dyDescent="0.15">
      <c r="A552" s="130" t="s">
        <v>49</v>
      </c>
      <c r="B552" s="123">
        <v>2010</v>
      </c>
      <c r="C552" s="124" t="s">
        <v>201</v>
      </c>
      <c r="D552" s="123">
        <v>3</v>
      </c>
      <c r="E552" s="123">
        <v>0</v>
      </c>
      <c r="F552" s="125">
        <f>E552/D552</f>
        <v>0</v>
      </c>
      <c r="G552" s="131">
        <v>0</v>
      </c>
      <c r="H552" s="123">
        <v>0</v>
      </c>
      <c r="I552" s="123">
        <v>0</v>
      </c>
      <c r="J552" s="123">
        <v>0</v>
      </c>
      <c r="K552" s="123">
        <v>0</v>
      </c>
      <c r="L552" s="123">
        <v>0</v>
      </c>
      <c r="M552" s="120" t="e">
        <f>(H552*1.33+I552*1.67+J552*2)/E552</f>
        <v>#DIV/0!</v>
      </c>
      <c r="N552" s="120" t="e">
        <f>M552+F552</f>
        <v>#DIV/0!</v>
      </c>
    </row>
    <row r="553" spans="1:14" ht="14.5" customHeight="1" x14ac:dyDescent="0.15">
      <c r="A553" s="116" t="s">
        <v>202</v>
      </c>
      <c r="B553" s="126"/>
      <c r="C553" s="127"/>
      <c r="D553" s="128">
        <f>D552</f>
        <v>3</v>
      </c>
      <c r="E553" s="128">
        <f>E552</f>
        <v>0</v>
      </c>
      <c r="F553" s="129">
        <f>E553/D553</f>
        <v>0</v>
      </c>
      <c r="G553" s="128">
        <f t="shared" ref="G553:L553" si="144">G552</f>
        <v>0</v>
      </c>
      <c r="H553" s="128">
        <f t="shared" si="144"/>
        <v>0</v>
      </c>
      <c r="I553" s="128">
        <f t="shared" si="144"/>
        <v>0</v>
      </c>
      <c r="J553" s="128">
        <f t="shared" si="144"/>
        <v>0</v>
      </c>
      <c r="K553" s="128">
        <f t="shared" si="144"/>
        <v>0</v>
      </c>
      <c r="L553" s="128">
        <f t="shared" si="144"/>
        <v>0</v>
      </c>
      <c r="M553" s="126" t="e">
        <f>(H553*1.33+I553*1.67+J553*2)/E553</f>
        <v>#DIV/0!</v>
      </c>
      <c r="N553" s="126" t="e">
        <f>M553+F553</f>
        <v>#DIV/0!</v>
      </c>
    </row>
    <row r="554" spans="1:14" ht="14.5" customHeight="1" x14ac:dyDescent="0.15">
      <c r="A554" s="119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</row>
    <row r="555" spans="1:14" ht="14.5" customHeight="1" x14ac:dyDescent="0.15">
      <c r="A555" s="130" t="s">
        <v>147</v>
      </c>
      <c r="B555" s="123">
        <v>2017</v>
      </c>
      <c r="C555" s="124" t="s">
        <v>215</v>
      </c>
      <c r="D555" s="123">
        <f>'2017 Field of Dreamers - 2017 -'!C71</f>
        <v>7</v>
      </c>
      <c r="E555" s="123">
        <f>'2017 Field of Dreamers - 2017 -'!D71</f>
        <v>4</v>
      </c>
      <c r="F555" s="123">
        <f>'2017 Field of Dreamers - 2017 -'!E71</f>
        <v>0.5714285714285714</v>
      </c>
      <c r="G555" s="123">
        <f>'2017 Field of Dreamers - 2017 -'!F71</f>
        <v>4</v>
      </c>
      <c r="H555" s="123">
        <f>'2017 Field of Dreamers - 2017 -'!G71</f>
        <v>0</v>
      </c>
      <c r="I555" s="123">
        <f>'2017 Field of Dreamers - 2017 -'!H71</f>
        <v>0</v>
      </c>
      <c r="J555" s="123">
        <f>'2017 Field of Dreamers - 2017 -'!I71</f>
        <v>0</v>
      </c>
      <c r="K555" s="123">
        <f>'2017 Field of Dreamers - 2017 -'!J71</f>
        <v>2</v>
      </c>
      <c r="L555" s="123">
        <f>'2017 Field of Dreamers - 2017 -'!K71</f>
        <v>0</v>
      </c>
      <c r="M555" s="123">
        <f>'2017 Field of Dreamers - 2017 -'!L71</f>
        <v>0</v>
      </c>
      <c r="N555" s="123">
        <f>'2017 Field of Dreamers - 2017 -'!M71</f>
        <v>0.5714285714285714</v>
      </c>
    </row>
    <row r="556" spans="1:14" ht="14.5" customHeight="1" x14ac:dyDescent="0.15">
      <c r="A556" s="130" t="s">
        <v>147</v>
      </c>
      <c r="B556" s="123">
        <v>2018</v>
      </c>
      <c r="C556" s="124" t="s">
        <v>215</v>
      </c>
      <c r="D556" s="123">
        <f>'2018 Field of Dreamers - 2018 -'!C66</f>
        <v>3</v>
      </c>
      <c r="E556" s="123">
        <f>'2018 Field of Dreamers - 2018 -'!D66</f>
        <v>2</v>
      </c>
      <c r="F556" s="123">
        <f>'2018 Field of Dreamers - 2018 -'!E66</f>
        <v>0.66666666666666663</v>
      </c>
      <c r="G556" s="123">
        <f>'2018 Field of Dreamers - 2018 -'!F66</f>
        <v>1</v>
      </c>
      <c r="H556" s="123">
        <f>'2018 Field of Dreamers - 2018 -'!G66</f>
        <v>1</v>
      </c>
      <c r="I556" s="123">
        <f>'2018 Field of Dreamers - 2018 -'!H66</f>
        <v>0</v>
      </c>
      <c r="J556" s="123">
        <f>'2018 Field of Dreamers - 2018 -'!I66</f>
        <v>0</v>
      </c>
      <c r="K556" s="123">
        <f>'2018 Field of Dreamers - 2018 -'!J66</f>
        <v>1</v>
      </c>
      <c r="L556" s="123">
        <f>'2018 Field of Dreamers - 2018 -'!K66</f>
        <v>0</v>
      </c>
      <c r="M556" s="123">
        <f>'2018 Field of Dreamers - 2018 -'!L66</f>
        <v>0.66649999999999998</v>
      </c>
      <c r="N556" s="123">
        <f>'2018 Field of Dreamers - 2018 -'!M66</f>
        <v>1.3331666666666666</v>
      </c>
    </row>
    <row r="557" spans="1:14" ht="14.5" customHeight="1" x14ac:dyDescent="0.15">
      <c r="A557" s="116" t="s">
        <v>202</v>
      </c>
      <c r="B557" s="126"/>
      <c r="C557" s="127"/>
      <c r="D557" s="128">
        <f>SUM(D555:D556)</f>
        <v>10</v>
      </c>
      <c r="E557" s="128">
        <f>SUM(E555:E556)</f>
        <v>6</v>
      </c>
      <c r="F557" s="129">
        <f>E557/D557</f>
        <v>0.6</v>
      </c>
      <c r="G557" s="128">
        <f t="shared" ref="G557:L557" si="145">SUM(G555:G556)</f>
        <v>5</v>
      </c>
      <c r="H557" s="128">
        <f t="shared" si="145"/>
        <v>1</v>
      </c>
      <c r="I557" s="128">
        <f t="shared" si="145"/>
        <v>0</v>
      </c>
      <c r="J557" s="128">
        <f t="shared" si="145"/>
        <v>0</v>
      </c>
      <c r="K557" s="128">
        <f t="shared" si="145"/>
        <v>3</v>
      </c>
      <c r="L557" s="128">
        <f t="shared" si="145"/>
        <v>0</v>
      </c>
      <c r="M557" s="129">
        <f>(H557*1.33+I557*1.67+J557*2)/E557</f>
        <v>0.22166666666666668</v>
      </c>
      <c r="N557" s="128">
        <f>M557+F557</f>
        <v>0.82166666666666666</v>
      </c>
    </row>
    <row r="558" spans="1:14" ht="14.5" customHeight="1" x14ac:dyDescent="0.15">
      <c r="A558" s="119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</row>
    <row r="559" spans="1:14" ht="14.5" customHeight="1" x14ac:dyDescent="0.15">
      <c r="A559" s="130" t="s">
        <v>137</v>
      </c>
      <c r="B559" s="123">
        <v>2017</v>
      </c>
      <c r="C559" s="124" t="s">
        <v>205</v>
      </c>
      <c r="D559" s="123">
        <f>'2017 - 2017 - Field of Dreamers'!C61</f>
        <v>3</v>
      </c>
      <c r="E559" s="123">
        <f>'2017 - 2017 - Field of Dreamers'!D61</f>
        <v>3</v>
      </c>
      <c r="F559" s="123">
        <f>'2017 - 2017 - Field of Dreamers'!E61</f>
        <v>1</v>
      </c>
      <c r="G559" s="123">
        <f>'2017 - 2017 - Field of Dreamers'!F61</f>
        <v>3</v>
      </c>
      <c r="H559" s="123">
        <f>'2017 - 2017 - Field of Dreamers'!G61</f>
        <v>0</v>
      </c>
      <c r="I559" s="123">
        <f>'2017 - 2017 - Field of Dreamers'!H61</f>
        <v>0</v>
      </c>
      <c r="J559" s="123">
        <f>'2017 - 2017 - Field of Dreamers'!I61</f>
        <v>0</v>
      </c>
      <c r="K559" s="123">
        <f>'2017 - 2017 - Field of Dreamers'!J61</f>
        <v>1</v>
      </c>
      <c r="L559" s="123">
        <f>'2017 - 2017 - Field of Dreamers'!K61</f>
        <v>1</v>
      </c>
      <c r="M559" s="123">
        <f>'2017 - 2017 - Field of Dreamers'!L61</f>
        <v>0</v>
      </c>
      <c r="N559" s="123">
        <f>'2017 - 2017 - Field of Dreamers'!M61</f>
        <v>1</v>
      </c>
    </row>
    <row r="560" spans="1:14" ht="14.5" customHeight="1" x14ac:dyDescent="0.15">
      <c r="A560" s="116" t="s">
        <v>202</v>
      </c>
      <c r="B560" s="126"/>
      <c r="C560" s="127"/>
      <c r="D560" s="128">
        <f>D559</f>
        <v>3</v>
      </c>
      <c r="E560" s="128">
        <f>E559</f>
        <v>3</v>
      </c>
      <c r="F560" s="129">
        <f>E560/D560</f>
        <v>1</v>
      </c>
      <c r="G560" s="128">
        <f t="shared" ref="G560:L560" si="146">G559</f>
        <v>3</v>
      </c>
      <c r="H560" s="128">
        <f t="shared" si="146"/>
        <v>0</v>
      </c>
      <c r="I560" s="128">
        <f t="shared" si="146"/>
        <v>0</v>
      </c>
      <c r="J560" s="128">
        <f t="shared" si="146"/>
        <v>0</v>
      </c>
      <c r="K560" s="128">
        <f t="shared" si="146"/>
        <v>1</v>
      </c>
      <c r="L560" s="128">
        <f t="shared" si="146"/>
        <v>1</v>
      </c>
      <c r="M560" s="129">
        <f>(H560*1.33+I560*1.67+J560*2)/E560</f>
        <v>0</v>
      </c>
      <c r="N560" s="128">
        <f>M560+F560</f>
        <v>1</v>
      </c>
    </row>
    <row r="561" spans="1:14" ht="14.5" customHeight="1" x14ac:dyDescent="0.15">
      <c r="A561" s="119"/>
      <c r="B561" s="120"/>
      <c r="C561" s="121"/>
      <c r="D561" s="120"/>
      <c r="E561" s="120"/>
      <c r="F561" s="120" t="e">
        <f>E561/D561</f>
        <v>#DIV/0!</v>
      </c>
      <c r="G561" s="131"/>
      <c r="H561" s="120"/>
      <c r="I561" s="120"/>
      <c r="J561" s="120"/>
      <c r="K561" s="120"/>
      <c r="L561" s="120"/>
      <c r="M561" s="120" t="e">
        <f>(H561*1.33+I561*1.67+J561*2)/E561</f>
        <v>#DIV/0!</v>
      </c>
      <c r="N561" s="120" t="e">
        <f>M561+F561</f>
        <v>#DIV/0!</v>
      </c>
    </row>
    <row r="562" spans="1:14" ht="14.5" customHeight="1" x14ac:dyDescent="0.15">
      <c r="A562" s="130" t="s">
        <v>53</v>
      </c>
      <c r="B562" s="123">
        <v>2011</v>
      </c>
      <c r="C562" s="124" t="s">
        <v>201</v>
      </c>
      <c r="D562" s="123">
        <v>24</v>
      </c>
      <c r="E562" s="123">
        <v>11</v>
      </c>
      <c r="F562" s="125">
        <f>E562/D562</f>
        <v>0.45833333333333331</v>
      </c>
      <c r="G562" s="131">
        <v>9</v>
      </c>
      <c r="H562" s="123">
        <v>2</v>
      </c>
      <c r="I562" s="123">
        <v>0</v>
      </c>
      <c r="J562" s="123">
        <v>0</v>
      </c>
      <c r="K562" s="123">
        <v>3</v>
      </c>
      <c r="L562" s="123">
        <v>6</v>
      </c>
      <c r="M562" s="125">
        <f>(H562*1.33+I562*1.67+J562*2)/E562</f>
        <v>0.24181818181818182</v>
      </c>
      <c r="N562" s="123">
        <f>M562+F562</f>
        <v>0.70015151515151519</v>
      </c>
    </row>
    <row r="563" spans="1:14" ht="14.5" customHeight="1" x14ac:dyDescent="0.15">
      <c r="A563" s="130" t="s">
        <v>53</v>
      </c>
      <c r="B563" s="123">
        <v>2012</v>
      </c>
      <c r="C563" s="124" t="s">
        <v>201</v>
      </c>
      <c r="D563" s="123">
        <v>14</v>
      </c>
      <c r="E563" s="123">
        <v>8</v>
      </c>
      <c r="F563" s="125">
        <f>E563/D563</f>
        <v>0.5714285714285714</v>
      </c>
      <c r="G563" s="131">
        <v>6</v>
      </c>
      <c r="H563" s="123">
        <v>2</v>
      </c>
      <c r="I563" s="123">
        <v>0</v>
      </c>
      <c r="J563" s="123">
        <v>0</v>
      </c>
      <c r="K563" s="123">
        <v>3</v>
      </c>
      <c r="L563" s="123">
        <v>4</v>
      </c>
      <c r="M563" s="125">
        <f>(H563*1.33+I563*1.67+J563*2)/E563</f>
        <v>0.33250000000000002</v>
      </c>
      <c r="N563" s="123">
        <f>M563+F563</f>
        <v>0.90392857142857141</v>
      </c>
    </row>
    <row r="564" spans="1:14" ht="14.5" customHeight="1" x14ac:dyDescent="0.15">
      <c r="A564" s="130" t="s">
        <v>53</v>
      </c>
      <c r="B564" s="123">
        <v>2017</v>
      </c>
      <c r="C564" s="124" t="s">
        <v>206</v>
      </c>
      <c r="D564" s="123">
        <f>'2017 - 2017 - Field of Dreamers'!C19</f>
        <v>75</v>
      </c>
      <c r="E564" s="123">
        <f>'2017 - 2017 - Field of Dreamers'!D19</f>
        <v>53</v>
      </c>
      <c r="F564" s="123">
        <f>'2017 - 2017 - Field of Dreamers'!E19</f>
        <v>0.70666666666666667</v>
      </c>
      <c r="G564" s="123">
        <f>'2017 - 2017 - Field of Dreamers'!F19</f>
        <v>37</v>
      </c>
      <c r="H564" s="123">
        <f>'2017 - 2017 - Field of Dreamers'!G19</f>
        <v>11</v>
      </c>
      <c r="I564" s="123">
        <f>'2017 - 2017 - Field of Dreamers'!H19</f>
        <v>3</v>
      </c>
      <c r="J564" s="123">
        <f>'2017 - 2017 - Field of Dreamers'!I19</f>
        <v>2</v>
      </c>
      <c r="K564" s="123">
        <f>'2017 - 2017 - Field of Dreamers'!J19</f>
        <v>28</v>
      </c>
      <c r="L564" s="123">
        <f>'2017 - 2017 - Field of Dreamers'!K19</f>
        <v>39</v>
      </c>
      <c r="M564" s="123">
        <f>'2017 - 2017 - Field of Dreamers'!L19</f>
        <v>0.4464905660377359</v>
      </c>
      <c r="N564" s="123">
        <f>'2017 - 2017 - Field of Dreamers'!M19</f>
        <v>1.1531572327044026</v>
      </c>
    </row>
    <row r="565" spans="1:14" ht="14.5" customHeight="1" x14ac:dyDescent="0.15">
      <c r="A565" s="130" t="s">
        <v>53</v>
      </c>
      <c r="B565" s="123">
        <v>2018</v>
      </c>
      <c r="C565" s="124" t="s">
        <v>205</v>
      </c>
      <c r="D565" s="123">
        <f>'All Seasons - All Seasons'!C302</f>
        <v>57</v>
      </c>
      <c r="E565" s="123">
        <f>'All Seasons - All Seasons'!D302</f>
        <v>42</v>
      </c>
      <c r="F565" s="123">
        <f>'All Seasons - All Seasons'!E302</f>
        <v>0.73684210526315785</v>
      </c>
      <c r="G565" s="123">
        <f>'All Seasons - All Seasons'!F302</f>
        <v>36</v>
      </c>
      <c r="H565" s="123">
        <f>'All Seasons - All Seasons'!G302</f>
        <v>4</v>
      </c>
      <c r="I565" s="123">
        <f>'All Seasons - All Seasons'!H302</f>
        <v>1</v>
      </c>
      <c r="J565" s="123">
        <f>'All Seasons - All Seasons'!I302</f>
        <v>1</v>
      </c>
      <c r="K565" s="123">
        <f>'All Seasons - All Seasons'!J302</f>
        <v>22</v>
      </c>
      <c r="L565" s="123">
        <f>'All Seasons - All Seasons'!K302</f>
        <v>24</v>
      </c>
      <c r="M565" s="123">
        <f>'All Seasons - All Seasons'!L302</f>
        <v>0.21426190476190474</v>
      </c>
      <c r="N565" s="123">
        <f>'All Seasons - All Seasons'!M302</f>
        <v>0.95110401002506262</v>
      </c>
    </row>
    <row r="566" spans="1:14" ht="14.5" customHeight="1" x14ac:dyDescent="0.15">
      <c r="A566" s="116" t="s">
        <v>202</v>
      </c>
      <c r="B566" s="126"/>
      <c r="C566" s="127"/>
      <c r="D566" s="128">
        <f>SUM(D562:D565)</f>
        <v>170</v>
      </c>
      <c r="E566" s="128">
        <f>SUM(E562:E565)</f>
        <v>114</v>
      </c>
      <c r="F566" s="129">
        <f>E566/D566</f>
        <v>0.6705882352941176</v>
      </c>
      <c r="G566" s="128">
        <f t="shared" ref="G566:L566" si="147">SUM(G562:G565)</f>
        <v>88</v>
      </c>
      <c r="H566" s="128">
        <f t="shared" si="147"/>
        <v>19</v>
      </c>
      <c r="I566" s="128">
        <f t="shared" si="147"/>
        <v>4</v>
      </c>
      <c r="J566" s="128">
        <f t="shared" si="147"/>
        <v>3</v>
      </c>
      <c r="K566" s="128">
        <f t="shared" si="147"/>
        <v>56</v>
      </c>
      <c r="L566" s="128">
        <f t="shared" si="147"/>
        <v>73</v>
      </c>
      <c r="M566" s="129">
        <f>(H566*1.33+I566*1.67+J566*2)/E566</f>
        <v>0.3328947368421053</v>
      </c>
      <c r="N566" s="128">
        <f>M566+F566</f>
        <v>1.0034829721362228</v>
      </c>
    </row>
    <row r="567" spans="1:14" ht="14.5" customHeight="1" x14ac:dyDescent="0.15">
      <c r="A567" s="119"/>
      <c r="B567" s="120"/>
      <c r="C567" s="121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</row>
    <row r="568" spans="1:14" ht="14.5" customHeight="1" x14ac:dyDescent="0.15">
      <c r="A568" s="119"/>
      <c r="B568" s="120"/>
      <c r="C568" s="121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V9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9.5" style="84" customWidth="1"/>
    <col min="2" max="3" width="12.6640625" style="84" customWidth="1"/>
    <col min="4" max="4" width="7" style="84" customWidth="1"/>
    <col min="5" max="5" width="5.83203125" style="84" customWidth="1"/>
    <col min="6" max="6" width="6.83203125" style="84" customWidth="1"/>
    <col min="7" max="7" width="6" style="84" customWidth="1"/>
    <col min="8" max="8" width="5.1640625" style="84" customWidth="1"/>
    <col min="9" max="9" width="7.1640625" style="84" customWidth="1"/>
    <col min="10" max="10" width="5.83203125" style="84" customWidth="1"/>
    <col min="11" max="11" width="7.6640625" style="84" customWidth="1"/>
    <col min="12" max="12" width="8.83203125" style="84" customWidth="1"/>
    <col min="13" max="13" width="8.1640625" style="84" customWidth="1"/>
    <col min="14" max="256" width="16.33203125" style="84" customWidth="1"/>
  </cols>
  <sheetData>
    <row r="1" spans="1:13" ht="16" customHeight="1" x14ac:dyDescent="0.15">
      <c r="A1" s="193" t="s">
        <v>166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</row>
    <row r="3" spans="1:13" ht="15" customHeight="1" x14ac:dyDescent="0.15">
      <c r="A3" s="49" t="s">
        <v>167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" customHeight="1" x14ac:dyDescent="0.15">
      <c r="A4" s="24" t="s">
        <v>142</v>
      </c>
      <c r="B4" s="6">
        <v>2018</v>
      </c>
      <c r="C4" s="6">
        <v>22</v>
      </c>
      <c r="D4" s="6">
        <v>13</v>
      </c>
      <c r="E4" s="46">
        <f t="shared" ref="E4:E16" si="0">D4/C4</f>
        <v>0.59090909090909094</v>
      </c>
      <c r="F4" s="31">
        <v>12</v>
      </c>
      <c r="G4" s="6">
        <v>1</v>
      </c>
      <c r="H4" s="6">
        <v>0</v>
      </c>
      <c r="I4" s="6">
        <v>0</v>
      </c>
      <c r="J4" s="6">
        <v>4</v>
      </c>
      <c r="K4" s="6">
        <v>12</v>
      </c>
      <c r="L4" s="46">
        <f t="shared" ref="L4:L16" si="1">(G4*1.333+H4*1.667+I4*2)/D4</f>
        <v>0.10253846153846154</v>
      </c>
      <c r="M4" s="46">
        <f t="shared" ref="M4:M16" si="2">L4+E4</f>
        <v>0.69344755244755252</v>
      </c>
    </row>
    <row r="5" spans="1:13" ht="15" customHeight="1" x14ac:dyDescent="0.15">
      <c r="A5" s="24" t="s">
        <v>131</v>
      </c>
      <c r="B5" s="6">
        <v>2018</v>
      </c>
      <c r="C5" s="6">
        <v>20</v>
      </c>
      <c r="D5" s="6">
        <v>13</v>
      </c>
      <c r="E5" s="46">
        <f t="shared" si="0"/>
        <v>0.65</v>
      </c>
      <c r="F5" s="6">
        <v>13</v>
      </c>
      <c r="G5" s="6">
        <v>0</v>
      </c>
      <c r="H5" s="6">
        <v>0</v>
      </c>
      <c r="I5" s="6">
        <v>0</v>
      </c>
      <c r="J5" s="6">
        <v>2</v>
      </c>
      <c r="K5" s="6">
        <v>9</v>
      </c>
      <c r="L5" s="46">
        <f t="shared" si="1"/>
        <v>0</v>
      </c>
      <c r="M5" s="46">
        <f t="shared" si="2"/>
        <v>0.65</v>
      </c>
    </row>
    <row r="6" spans="1:13" ht="15" customHeight="1" x14ac:dyDescent="0.15">
      <c r="A6" s="24" t="s">
        <v>110</v>
      </c>
      <c r="B6" s="6">
        <v>2018</v>
      </c>
      <c r="C6" s="6">
        <v>25</v>
      </c>
      <c r="D6" s="6">
        <v>8</v>
      </c>
      <c r="E6" s="46">
        <f t="shared" si="0"/>
        <v>0.32</v>
      </c>
      <c r="F6" s="6">
        <v>8</v>
      </c>
      <c r="G6" s="6">
        <v>0</v>
      </c>
      <c r="H6" s="6">
        <v>0</v>
      </c>
      <c r="I6" s="6">
        <v>0</v>
      </c>
      <c r="J6" s="6">
        <v>1</v>
      </c>
      <c r="K6" s="6">
        <v>2</v>
      </c>
      <c r="L6" s="46">
        <f t="shared" si="1"/>
        <v>0</v>
      </c>
      <c r="M6" s="46">
        <f t="shared" si="2"/>
        <v>0.32</v>
      </c>
    </row>
    <row r="7" spans="1:13" ht="15" customHeight="1" x14ac:dyDescent="0.15">
      <c r="A7" s="24" t="s">
        <v>114</v>
      </c>
      <c r="B7" s="6">
        <v>2018</v>
      </c>
      <c r="C7" s="6">
        <v>34</v>
      </c>
      <c r="D7" s="6">
        <v>20</v>
      </c>
      <c r="E7" s="46">
        <f t="shared" si="0"/>
        <v>0.58823529411764708</v>
      </c>
      <c r="F7" s="31">
        <v>20</v>
      </c>
      <c r="G7" s="6">
        <v>0</v>
      </c>
      <c r="H7" s="6">
        <v>0</v>
      </c>
      <c r="I7" s="6">
        <v>0</v>
      </c>
      <c r="J7" s="6">
        <v>8</v>
      </c>
      <c r="K7" s="6">
        <v>5</v>
      </c>
      <c r="L7" s="46">
        <f t="shared" si="1"/>
        <v>0</v>
      </c>
      <c r="M7" s="46">
        <f t="shared" si="2"/>
        <v>0.58823529411764708</v>
      </c>
    </row>
    <row r="8" spans="1:13" ht="15" customHeight="1" x14ac:dyDescent="0.15">
      <c r="A8" s="24" t="s">
        <v>168</v>
      </c>
      <c r="B8" s="6">
        <v>2018</v>
      </c>
      <c r="C8" s="6">
        <v>14</v>
      </c>
      <c r="D8" s="6">
        <v>9</v>
      </c>
      <c r="E8" s="46">
        <f t="shared" si="0"/>
        <v>0.6428571428571429</v>
      </c>
      <c r="F8" s="31">
        <v>9</v>
      </c>
      <c r="G8" s="6">
        <v>0</v>
      </c>
      <c r="H8" s="6">
        <v>0</v>
      </c>
      <c r="I8" s="6">
        <v>0</v>
      </c>
      <c r="J8" s="6">
        <v>4</v>
      </c>
      <c r="K8" s="6">
        <v>3</v>
      </c>
      <c r="L8" s="46">
        <f t="shared" si="1"/>
        <v>0</v>
      </c>
      <c r="M8" s="46">
        <f t="shared" si="2"/>
        <v>0.6428571428571429</v>
      </c>
    </row>
    <row r="9" spans="1:13" ht="15" customHeight="1" x14ac:dyDescent="0.15">
      <c r="A9" s="24" t="s">
        <v>124</v>
      </c>
      <c r="B9" s="6">
        <v>2018</v>
      </c>
      <c r="C9" s="6">
        <v>45</v>
      </c>
      <c r="D9" s="6">
        <v>34</v>
      </c>
      <c r="E9" s="46">
        <f t="shared" si="0"/>
        <v>0.75555555555555554</v>
      </c>
      <c r="F9" s="31">
        <v>33</v>
      </c>
      <c r="G9" s="6">
        <v>0</v>
      </c>
      <c r="H9" s="6">
        <v>0</v>
      </c>
      <c r="I9" s="6">
        <v>1</v>
      </c>
      <c r="J9" s="6">
        <v>18</v>
      </c>
      <c r="K9" s="6">
        <v>20</v>
      </c>
      <c r="L9" s="46">
        <f t="shared" si="1"/>
        <v>5.8823529411764705E-2</v>
      </c>
      <c r="M9" s="46">
        <f t="shared" si="2"/>
        <v>0.81437908496732025</v>
      </c>
    </row>
    <row r="10" spans="1:13" ht="15" customHeight="1" x14ac:dyDescent="0.15">
      <c r="A10" s="24" t="s">
        <v>21</v>
      </c>
      <c r="B10" s="6">
        <v>2018</v>
      </c>
      <c r="C10" s="6">
        <v>48</v>
      </c>
      <c r="D10" s="6">
        <v>35</v>
      </c>
      <c r="E10" s="46">
        <f t="shared" si="0"/>
        <v>0.72916666666666663</v>
      </c>
      <c r="F10" s="6">
        <v>23</v>
      </c>
      <c r="G10" s="6">
        <v>9</v>
      </c>
      <c r="H10" s="6">
        <v>2</v>
      </c>
      <c r="I10" s="6">
        <v>1</v>
      </c>
      <c r="J10" s="6">
        <v>29</v>
      </c>
      <c r="K10" s="6">
        <v>31</v>
      </c>
      <c r="L10" s="46">
        <f t="shared" si="1"/>
        <v>0.49517142857142854</v>
      </c>
      <c r="M10" s="46">
        <f t="shared" si="2"/>
        <v>1.2243380952380951</v>
      </c>
    </row>
    <row r="11" spans="1:13" ht="15" customHeight="1" x14ac:dyDescent="0.15">
      <c r="A11" s="24" t="s">
        <v>47</v>
      </c>
      <c r="B11" s="6">
        <v>2018</v>
      </c>
      <c r="C11" s="6">
        <v>30</v>
      </c>
      <c r="D11" s="6">
        <v>23</v>
      </c>
      <c r="E11" s="46">
        <f t="shared" si="0"/>
        <v>0.76666666666666672</v>
      </c>
      <c r="F11" s="31">
        <v>16</v>
      </c>
      <c r="G11" s="6">
        <v>4</v>
      </c>
      <c r="H11" s="6">
        <v>2</v>
      </c>
      <c r="I11" s="6">
        <v>1</v>
      </c>
      <c r="J11" s="6">
        <v>15</v>
      </c>
      <c r="K11" s="6">
        <v>12</v>
      </c>
      <c r="L11" s="46">
        <f t="shared" si="1"/>
        <v>0.4637391304347826</v>
      </c>
      <c r="M11" s="46">
        <f t="shared" si="2"/>
        <v>1.2304057971014493</v>
      </c>
    </row>
    <row r="12" spans="1:13" ht="15" customHeight="1" x14ac:dyDescent="0.15">
      <c r="A12" s="24" t="s">
        <v>79</v>
      </c>
      <c r="B12" s="6">
        <v>2018</v>
      </c>
      <c r="C12" s="6">
        <v>57</v>
      </c>
      <c r="D12" s="6">
        <v>29</v>
      </c>
      <c r="E12" s="46">
        <f t="shared" si="0"/>
        <v>0.50877192982456143</v>
      </c>
      <c r="F12" s="6">
        <v>29</v>
      </c>
      <c r="G12" s="6">
        <v>0</v>
      </c>
      <c r="H12" s="6">
        <v>0</v>
      </c>
      <c r="I12" s="6">
        <v>0</v>
      </c>
      <c r="J12" s="6">
        <v>17</v>
      </c>
      <c r="K12" s="6">
        <v>8</v>
      </c>
      <c r="L12" s="46">
        <f t="shared" si="1"/>
        <v>0</v>
      </c>
      <c r="M12" s="46">
        <f t="shared" si="2"/>
        <v>0.50877192982456143</v>
      </c>
    </row>
    <row r="13" spans="1:13" ht="15" customHeight="1" x14ac:dyDescent="0.15">
      <c r="A13" s="24" t="s">
        <v>84</v>
      </c>
      <c r="B13" s="6">
        <v>2018</v>
      </c>
      <c r="C13" s="6">
        <v>64</v>
      </c>
      <c r="D13" s="6">
        <v>45</v>
      </c>
      <c r="E13" s="46">
        <f t="shared" si="0"/>
        <v>0.703125</v>
      </c>
      <c r="F13" s="31">
        <v>44</v>
      </c>
      <c r="G13" s="6">
        <v>0</v>
      </c>
      <c r="H13" s="6">
        <v>1</v>
      </c>
      <c r="I13" s="6">
        <v>0</v>
      </c>
      <c r="J13" s="6">
        <v>20</v>
      </c>
      <c r="K13" s="6">
        <v>28</v>
      </c>
      <c r="L13" s="46">
        <f t="shared" si="1"/>
        <v>3.7044444444444442E-2</v>
      </c>
      <c r="M13" s="46">
        <f t="shared" si="2"/>
        <v>0.74016944444444444</v>
      </c>
    </row>
    <row r="14" spans="1:13" ht="15" customHeight="1" x14ac:dyDescent="0.15">
      <c r="A14" s="24" t="s">
        <v>83</v>
      </c>
      <c r="B14" s="6">
        <v>2018</v>
      </c>
      <c r="C14" s="6">
        <v>61</v>
      </c>
      <c r="D14" s="6">
        <v>46</v>
      </c>
      <c r="E14" s="46">
        <f t="shared" si="0"/>
        <v>0.75409836065573765</v>
      </c>
      <c r="F14" s="6">
        <v>40</v>
      </c>
      <c r="G14" s="6">
        <v>4</v>
      </c>
      <c r="H14" s="6">
        <v>2</v>
      </c>
      <c r="I14" s="6">
        <v>0</v>
      </c>
      <c r="J14" s="6">
        <v>19</v>
      </c>
      <c r="K14" s="6">
        <v>21</v>
      </c>
      <c r="L14" s="46">
        <f t="shared" si="1"/>
        <v>0.18839130434782608</v>
      </c>
      <c r="M14" s="46">
        <f t="shared" si="2"/>
        <v>0.94248966500356368</v>
      </c>
    </row>
    <row r="15" spans="1:13" ht="15" customHeight="1" x14ac:dyDescent="0.15">
      <c r="A15" s="24" t="s">
        <v>68</v>
      </c>
      <c r="B15" s="6">
        <v>2018</v>
      </c>
      <c r="C15" s="6">
        <v>60</v>
      </c>
      <c r="D15" s="6">
        <v>37</v>
      </c>
      <c r="E15" s="46">
        <f t="shared" si="0"/>
        <v>0.6166666666666667</v>
      </c>
      <c r="F15" s="6">
        <v>31</v>
      </c>
      <c r="G15" s="6">
        <v>5</v>
      </c>
      <c r="H15" s="6">
        <v>0</v>
      </c>
      <c r="I15" s="6">
        <v>1</v>
      </c>
      <c r="J15" s="6">
        <v>15</v>
      </c>
      <c r="K15" s="6">
        <v>20</v>
      </c>
      <c r="L15" s="46">
        <f t="shared" si="1"/>
        <v>0.23418918918918916</v>
      </c>
      <c r="M15" s="46">
        <f t="shared" si="2"/>
        <v>0.85085585585585588</v>
      </c>
    </row>
    <row r="16" spans="1:13" ht="15" customHeight="1" x14ac:dyDescent="0.15">
      <c r="A16" s="24" t="s">
        <v>82</v>
      </c>
      <c r="B16" s="6">
        <v>2018</v>
      </c>
      <c r="C16" s="6">
        <v>63</v>
      </c>
      <c r="D16" s="6">
        <v>47</v>
      </c>
      <c r="E16" s="46">
        <f t="shared" si="0"/>
        <v>0.74603174603174605</v>
      </c>
      <c r="F16" s="6">
        <v>24</v>
      </c>
      <c r="G16" s="6">
        <v>13</v>
      </c>
      <c r="H16" s="6">
        <v>6</v>
      </c>
      <c r="I16" s="6">
        <v>4</v>
      </c>
      <c r="J16" s="6">
        <v>43</v>
      </c>
      <c r="K16" s="6">
        <v>33</v>
      </c>
      <c r="L16" s="46">
        <f t="shared" si="1"/>
        <v>0.75172340425531925</v>
      </c>
      <c r="M16" s="46">
        <f t="shared" si="2"/>
        <v>1.4977551502870652</v>
      </c>
    </row>
    <row r="17" spans="1:13" ht="15" customHeight="1" x14ac:dyDescent="0.15">
      <c r="A17" s="85" t="s">
        <v>169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ht="15" customHeight="1" x14ac:dyDescent="0.15">
      <c r="A18" s="24" t="s">
        <v>170</v>
      </c>
      <c r="B18" s="6">
        <v>2018</v>
      </c>
      <c r="C18" s="6">
        <v>36</v>
      </c>
      <c r="D18" s="6">
        <v>15</v>
      </c>
      <c r="E18" s="46">
        <f t="shared" ref="E18:E32" si="3">D18/C18</f>
        <v>0.41666666666666669</v>
      </c>
      <c r="F18" s="31">
        <v>15</v>
      </c>
      <c r="G18" s="6">
        <v>0</v>
      </c>
      <c r="H18" s="6">
        <v>0</v>
      </c>
      <c r="I18" s="6">
        <v>0</v>
      </c>
      <c r="J18" s="6">
        <v>6</v>
      </c>
      <c r="K18" s="6">
        <v>9</v>
      </c>
      <c r="L18" s="46">
        <f t="shared" ref="L18:L32" si="4">(G18*1.333+H18*1.667+I18*2)/D18</f>
        <v>0</v>
      </c>
      <c r="M18" s="46">
        <f t="shared" ref="M18:M32" si="5">L18+E18</f>
        <v>0.41666666666666669</v>
      </c>
    </row>
    <row r="19" spans="1:13" ht="15" customHeight="1" x14ac:dyDescent="0.15">
      <c r="A19" s="24" t="s">
        <v>171</v>
      </c>
      <c r="B19" s="6">
        <v>2018</v>
      </c>
      <c r="C19" s="6">
        <v>30</v>
      </c>
      <c r="D19" s="6">
        <v>13</v>
      </c>
      <c r="E19" s="46">
        <f t="shared" si="3"/>
        <v>0.43333333333333335</v>
      </c>
      <c r="F19" s="6">
        <v>12</v>
      </c>
      <c r="G19" s="6">
        <v>1</v>
      </c>
      <c r="H19" s="6">
        <v>0</v>
      </c>
      <c r="I19" s="6">
        <v>0</v>
      </c>
      <c r="J19" s="6">
        <v>4</v>
      </c>
      <c r="K19" s="6">
        <v>6</v>
      </c>
      <c r="L19" s="46">
        <f t="shared" si="4"/>
        <v>0.10253846153846154</v>
      </c>
      <c r="M19" s="46">
        <f t="shared" si="5"/>
        <v>0.53587179487179493</v>
      </c>
    </row>
    <row r="20" spans="1:13" ht="15" customHeight="1" x14ac:dyDescent="0.15">
      <c r="A20" s="24" t="s">
        <v>122</v>
      </c>
      <c r="B20" s="6">
        <v>2018</v>
      </c>
      <c r="C20" s="6">
        <v>26</v>
      </c>
      <c r="D20" s="6">
        <v>15</v>
      </c>
      <c r="E20" s="46">
        <f t="shared" si="3"/>
        <v>0.57692307692307687</v>
      </c>
      <c r="F20" s="31">
        <v>15</v>
      </c>
      <c r="G20" s="6">
        <v>0</v>
      </c>
      <c r="H20" s="6">
        <v>0</v>
      </c>
      <c r="I20" s="6">
        <v>0</v>
      </c>
      <c r="J20" s="6">
        <v>10</v>
      </c>
      <c r="K20" s="6">
        <v>9</v>
      </c>
      <c r="L20" s="46">
        <f t="shared" si="4"/>
        <v>0</v>
      </c>
      <c r="M20" s="46">
        <f t="shared" si="5"/>
        <v>0.57692307692307687</v>
      </c>
    </row>
    <row r="21" spans="1:13" ht="15" customHeight="1" x14ac:dyDescent="0.15">
      <c r="A21" s="24" t="s">
        <v>60</v>
      </c>
      <c r="B21" s="6">
        <v>2018</v>
      </c>
      <c r="C21" s="6">
        <v>46</v>
      </c>
      <c r="D21" s="6">
        <v>34</v>
      </c>
      <c r="E21" s="46">
        <f t="shared" si="3"/>
        <v>0.73913043478260865</v>
      </c>
      <c r="F21" s="31">
        <v>34</v>
      </c>
      <c r="G21" s="6">
        <v>0</v>
      </c>
      <c r="H21" s="6">
        <v>0</v>
      </c>
      <c r="I21" s="6">
        <v>0</v>
      </c>
      <c r="J21" s="6">
        <v>19</v>
      </c>
      <c r="K21" s="6">
        <v>15</v>
      </c>
      <c r="L21" s="46">
        <f t="shared" si="4"/>
        <v>0</v>
      </c>
      <c r="M21" s="46">
        <f t="shared" si="5"/>
        <v>0.73913043478260865</v>
      </c>
    </row>
    <row r="22" spans="1:13" ht="15" customHeight="1" x14ac:dyDescent="0.15">
      <c r="A22" s="24" t="s">
        <v>67</v>
      </c>
      <c r="B22" s="6">
        <v>2018</v>
      </c>
      <c r="C22" s="6">
        <v>21</v>
      </c>
      <c r="D22" s="6">
        <v>10</v>
      </c>
      <c r="E22" s="46">
        <f t="shared" si="3"/>
        <v>0.47619047619047616</v>
      </c>
      <c r="F22" s="31">
        <v>9</v>
      </c>
      <c r="G22" s="6">
        <v>1</v>
      </c>
      <c r="H22" s="6">
        <v>0</v>
      </c>
      <c r="I22" s="6">
        <v>0</v>
      </c>
      <c r="J22" s="6">
        <v>6</v>
      </c>
      <c r="K22" s="6">
        <v>8</v>
      </c>
      <c r="L22" s="46">
        <f t="shared" si="4"/>
        <v>0.1333</v>
      </c>
      <c r="M22" s="46">
        <f t="shared" si="5"/>
        <v>0.60949047619047614</v>
      </c>
    </row>
    <row r="23" spans="1:13" ht="15" customHeight="1" x14ac:dyDescent="0.15">
      <c r="A23" s="24" t="s">
        <v>86</v>
      </c>
      <c r="B23" s="6">
        <v>2018</v>
      </c>
      <c r="C23" s="6">
        <v>41</v>
      </c>
      <c r="D23" s="6">
        <v>26</v>
      </c>
      <c r="E23" s="46">
        <f t="shared" si="3"/>
        <v>0.63414634146341464</v>
      </c>
      <c r="F23" s="31">
        <v>26</v>
      </c>
      <c r="G23" s="6">
        <v>0</v>
      </c>
      <c r="H23" s="6">
        <v>0</v>
      </c>
      <c r="I23" s="6">
        <v>0</v>
      </c>
      <c r="J23" s="6">
        <v>13</v>
      </c>
      <c r="K23" s="6">
        <v>7</v>
      </c>
      <c r="L23" s="46">
        <f t="shared" si="4"/>
        <v>0</v>
      </c>
      <c r="M23" s="46">
        <f t="shared" si="5"/>
        <v>0.63414634146341464</v>
      </c>
    </row>
    <row r="24" spans="1:13" ht="15" customHeight="1" x14ac:dyDescent="0.15">
      <c r="A24" s="24" t="s">
        <v>133</v>
      </c>
      <c r="B24" s="6">
        <v>2018</v>
      </c>
      <c r="C24" s="6">
        <v>4</v>
      </c>
      <c r="D24" s="6">
        <v>1</v>
      </c>
      <c r="E24" s="46">
        <f t="shared" si="3"/>
        <v>0.25</v>
      </c>
      <c r="F24" s="31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46">
        <f t="shared" si="4"/>
        <v>0</v>
      </c>
      <c r="M24" s="46">
        <f t="shared" si="5"/>
        <v>0.25</v>
      </c>
    </row>
    <row r="25" spans="1:13" ht="15" customHeight="1" x14ac:dyDescent="0.15">
      <c r="A25" s="24" t="s">
        <v>129</v>
      </c>
      <c r="B25" s="6">
        <v>2018</v>
      </c>
      <c r="C25" s="6">
        <v>47</v>
      </c>
      <c r="D25" s="6">
        <v>31</v>
      </c>
      <c r="E25" s="46">
        <f t="shared" si="3"/>
        <v>0.65957446808510634</v>
      </c>
      <c r="F25" s="31">
        <v>30</v>
      </c>
      <c r="G25" s="6">
        <v>1</v>
      </c>
      <c r="H25" s="6">
        <v>0</v>
      </c>
      <c r="I25" s="6">
        <v>0</v>
      </c>
      <c r="J25" s="6">
        <v>6</v>
      </c>
      <c r="K25" s="6">
        <v>18</v>
      </c>
      <c r="L25" s="46">
        <f t="shared" si="4"/>
        <v>4.2999999999999997E-2</v>
      </c>
      <c r="M25" s="46">
        <f t="shared" si="5"/>
        <v>0.70257446808510637</v>
      </c>
    </row>
    <row r="26" spans="1:13" ht="15" customHeight="1" x14ac:dyDescent="0.15">
      <c r="A26" s="24" t="s">
        <v>107</v>
      </c>
      <c r="B26" s="6">
        <v>2018</v>
      </c>
      <c r="C26" s="6">
        <v>54</v>
      </c>
      <c r="D26" s="6">
        <v>40</v>
      </c>
      <c r="E26" s="46">
        <f t="shared" si="3"/>
        <v>0.7407407407407407</v>
      </c>
      <c r="F26" s="31">
        <v>25</v>
      </c>
      <c r="G26" s="6">
        <v>9</v>
      </c>
      <c r="H26" s="6">
        <v>3</v>
      </c>
      <c r="I26" s="6">
        <v>3</v>
      </c>
      <c r="J26" s="6">
        <v>25</v>
      </c>
      <c r="K26" s="6">
        <v>20</v>
      </c>
      <c r="L26" s="46">
        <f t="shared" si="4"/>
        <v>0.57495000000000007</v>
      </c>
      <c r="M26" s="46">
        <f t="shared" si="5"/>
        <v>1.3156907407407408</v>
      </c>
    </row>
    <row r="27" spans="1:13" ht="15" customHeight="1" x14ac:dyDescent="0.15">
      <c r="A27" s="24" t="s">
        <v>116</v>
      </c>
      <c r="B27" s="6">
        <v>2018</v>
      </c>
      <c r="C27" s="6">
        <v>30</v>
      </c>
      <c r="D27" s="6">
        <v>22</v>
      </c>
      <c r="E27" s="46">
        <f t="shared" si="3"/>
        <v>0.73333333333333328</v>
      </c>
      <c r="F27" s="31">
        <v>15</v>
      </c>
      <c r="G27" s="6">
        <v>4</v>
      </c>
      <c r="H27" s="6">
        <v>2</v>
      </c>
      <c r="I27" s="6">
        <v>1</v>
      </c>
      <c r="J27" s="6">
        <v>16</v>
      </c>
      <c r="K27" s="6">
        <v>8</v>
      </c>
      <c r="L27" s="46">
        <f t="shared" si="4"/>
        <v>0.48481818181818181</v>
      </c>
      <c r="M27" s="46">
        <f t="shared" si="5"/>
        <v>1.218151515151515</v>
      </c>
    </row>
    <row r="28" spans="1:13" ht="15" customHeight="1" x14ac:dyDescent="0.15">
      <c r="A28" s="24" t="s">
        <v>74</v>
      </c>
      <c r="B28" s="6">
        <v>2018</v>
      </c>
      <c r="C28" s="6">
        <v>38</v>
      </c>
      <c r="D28" s="6">
        <v>19</v>
      </c>
      <c r="E28" s="46">
        <f t="shared" si="3"/>
        <v>0.5</v>
      </c>
      <c r="F28" s="31">
        <v>19</v>
      </c>
      <c r="G28" s="6">
        <v>0</v>
      </c>
      <c r="H28" s="6">
        <v>0</v>
      </c>
      <c r="I28" s="6">
        <v>0</v>
      </c>
      <c r="J28" s="6">
        <v>3</v>
      </c>
      <c r="K28" s="6">
        <v>14</v>
      </c>
      <c r="L28" s="46">
        <f t="shared" si="4"/>
        <v>0</v>
      </c>
      <c r="M28" s="46">
        <f t="shared" si="5"/>
        <v>0.5</v>
      </c>
    </row>
    <row r="29" spans="1:13" ht="15" customHeight="1" x14ac:dyDescent="0.15">
      <c r="A29" s="24" t="s">
        <v>73</v>
      </c>
      <c r="B29" s="6">
        <v>2018</v>
      </c>
      <c r="C29" s="6">
        <v>53</v>
      </c>
      <c r="D29" s="6">
        <v>38</v>
      </c>
      <c r="E29" s="46">
        <f t="shared" si="3"/>
        <v>0.71698113207547165</v>
      </c>
      <c r="F29" s="31">
        <v>22</v>
      </c>
      <c r="G29" s="6">
        <v>10</v>
      </c>
      <c r="H29" s="6">
        <v>3</v>
      </c>
      <c r="I29" s="6">
        <v>3</v>
      </c>
      <c r="J29" s="6">
        <v>22</v>
      </c>
      <c r="K29" s="6">
        <v>25</v>
      </c>
      <c r="L29" s="46">
        <f t="shared" si="4"/>
        <v>0.64028947368421052</v>
      </c>
      <c r="M29" s="46">
        <f t="shared" si="5"/>
        <v>1.3572706057596822</v>
      </c>
    </row>
    <row r="30" spans="1:13" ht="15" customHeight="1" x14ac:dyDescent="0.15">
      <c r="A30" s="24" t="s">
        <v>17</v>
      </c>
      <c r="B30" s="6">
        <v>2018</v>
      </c>
      <c r="C30" s="6">
        <v>59</v>
      </c>
      <c r="D30" s="6">
        <v>42</v>
      </c>
      <c r="E30" s="46">
        <f t="shared" si="3"/>
        <v>0.71186440677966101</v>
      </c>
      <c r="F30" s="31">
        <v>15</v>
      </c>
      <c r="G30" s="6">
        <v>15</v>
      </c>
      <c r="H30" s="6">
        <v>4</v>
      </c>
      <c r="I30" s="6">
        <v>8</v>
      </c>
      <c r="J30" s="6">
        <v>38</v>
      </c>
      <c r="K30" s="6">
        <v>32</v>
      </c>
      <c r="L30" s="46">
        <f t="shared" si="4"/>
        <v>1.0157857142857143</v>
      </c>
      <c r="M30" s="46">
        <f t="shared" si="5"/>
        <v>1.7276501210653752</v>
      </c>
    </row>
    <row r="31" spans="1:13" ht="15" customHeight="1" x14ac:dyDescent="0.15">
      <c r="A31" s="24" t="s">
        <v>58</v>
      </c>
      <c r="B31" s="6">
        <v>2018</v>
      </c>
      <c r="C31" s="6">
        <v>68</v>
      </c>
      <c r="D31" s="6">
        <v>45</v>
      </c>
      <c r="E31" s="46">
        <f t="shared" si="3"/>
        <v>0.66176470588235292</v>
      </c>
      <c r="F31" s="6">
        <v>33</v>
      </c>
      <c r="G31" s="6">
        <v>9</v>
      </c>
      <c r="H31" s="6">
        <v>2</v>
      </c>
      <c r="I31" s="6">
        <v>1</v>
      </c>
      <c r="J31" s="6">
        <v>29</v>
      </c>
      <c r="K31" s="6">
        <v>23</v>
      </c>
      <c r="L31" s="46">
        <f t="shared" si="4"/>
        <v>0.38513333333333333</v>
      </c>
      <c r="M31" s="46">
        <f t="shared" si="5"/>
        <v>1.0468980392156864</v>
      </c>
    </row>
    <row r="32" spans="1:13" ht="15" customHeight="1" x14ac:dyDescent="0.15">
      <c r="A32" s="24" t="s">
        <v>172</v>
      </c>
      <c r="B32" s="6">
        <v>2018</v>
      </c>
      <c r="C32" s="6">
        <v>30</v>
      </c>
      <c r="D32" s="6">
        <v>21</v>
      </c>
      <c r="E32" s="46">
        <f t="shared" si="3"/>
        <v>0.7</v>
      </c>
      <c r="F32" s="6">
        <v>12</v>
      </c>
      <c r="G32" s="6">
        <v>7</v>
      </c>
      <c r="H32" s="6">
        <v>2</v>
      </c>
      <c r="I32" s="6">
        <v>0</v>
      </c>
      <c r="J32" s="6">
        <v>19</v>
      </c>
      <c r="K32" s="6">
        <v>10</v>
      </c>
      <c r="L32" s="46">
        <f t="shared" si="4"/>
        <v>0.60309523809523802</v>
      </c>
      <c r="M32" s="46">
        <f t="shared" si="5"/>
        <v>1.3030952380952381</v>
      </c>
    </row>
    <row r="33" spans="1:13" ht="15" customHeight="1" x14ac:dyDescent="0.15">
      <c r="A33" s="87" t="s">
        <v>173</v>
      </c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ht="15" customHeight="1" x14ac:dyDescent="0.15">
      <c r="A34" s="62" t="s">
        <v>174</v>
      </c>
      <c r="B34" s="63">
        <v>2018</v>
      </c>
      <c r="C34" s="63">
        <v>22</v>
      </c>
      <c r="D34" s="63">
        <v>17</v>
      </c>
      <c r="E34" s="64">
        <f t="shared" ref="E34:E46" si="6">D34/C34</f>
        <v>0.77272727272727271</v>
      </c>
      <c r="F34" s="63">
        <v>17</v>
      </c>
      <c r="G34" s="63">
        <v>0</v>
      </c>
      <c r="H34" s="63">
        <v>0</v>
      </c>
      <c r="I34" s="63">
        <v>0</v>
      </c>
      <c r="J34" s="63">
        <v>4</v>
      </c>
      <c r="K34" s="63">
        <v>14</v>
      </c>
      <c r="L34" s="64">
        <f t="shared" ref="L34:L46" si="7">(G34*1.333+H34*1.667+I34*2)/D34</f>
        <v>0</v>
      </c>
      <c r="M34" s="64">
        <f t="shared" ref="M34:M46" si="8">L34+E34</f>
        <v>0.77272727272727271</v>
      </c>
    </row>
    <row r="35" spans="1:13" ht="15" customHeight="1" x14ac:dyDescent="0.15">
      <c r="A35" s="24" t="s">
        <v>175</v>
      </c>
      <c r="B35" s="6">
        <v>2018</v>
      </c>
      <c r="C35" s="6">
        <v>37</v>
      </c>
      <c r="D35" s="6">
        <v>24</v>
      </c>
      <c r="E35" s="46">
        <f t="shared" si="6"/>
        <v>0.64864864864864868</v>
      </c>
      <c r="F35" s="6">
        <v>22</v>
      </c>
      <c r="G35" s="6">
        <v>2</v>
      </c>
      <c r="H35" s="6">
        <v>0</v>
      </c>
      <c r="I35" s="6">
        <v>0</v>
      </c>
      <c r="J35" s="6">
        <v>17</v>
      </c>
      <c r="K35" s="6">
        <v>15</v>
      </c>
      <c r="L35" s="46">
        <f t="shared" si="7"/>
        <v>0.11108333333333333</v>
      </c>
      <c r="M35" s="46">
        <f t="shared" si="8"/>
        <v>0.759731981981982</v>
      </c>
    </row>
    <row r="36" spans="1:13" ht="15" customHeight="1" x14ac:dyDescent="0.15">
      <c r="A36" s="24" t="s">
        <v>176</v>
      </c>
      <c r="B36" s="6">
        <v>2018</v>
      </c>
      <c r="C36" s="6">
        <v>42</v>
      </c>
      <c r="D36" s="6">
        <v>23</v>
      </c>
      <c r="E36" s="46">
        <f t="shared" si="6"/>
        <v>0.54761904761904767</v>
      </c>
      <c r="F36" s="6">
        <v>21</v>
      </c>
      <c r="G36" s="6">
        <v>2</v>
      </c>
      <c r="H36" s="6">
        <v>0</v>
      </c>
      <c r="I36" s="6">
        <v>0</v>
      </c>
      <c r="J36" s="6">
        <v>12</v>
      </c>
      <c r="K36" s="6">
        <v>13</v>
      </c>
      <c r="L36" s="46">
        <f t="shared" si="7"/>
        <v>0.11591304347826087</v>
      </c>
      <c r="M36" s="46">
        <f t="shared" si="8"/>
        <v>0.6635320910973086</v>
      </c>
    </row>
    <row r="37" spans="1:13" ht="15" customHeight="1" x14ac:dyDescent="0.15">
      <c r="A37" s="24" t="s">
        <v>118</v>
      </c>
      <c r="B37" s="6">
        <v>2018</v>
      </c>
      <c r="C37" s="6">
        <v>65</v>
      </c>
      <c r="D37" s="6">
        <v>44</v>
      </c>
      <c r="E37" s="46">
        <f t="shared" si="6"/>
        <v>0.67692307692307696</v>
      </c>
      <c r="F37" s="6">
        <v>38</v>
      </c>
      <c r="G37" s="6">
        <v>5</v>
      </c>
      <c r="H37" s="6">
        <v>1</v>
      </c>
      <c r="I37" s="6">
        <v>0</v>
      </c>
      <c r="J37" s="6">
        <v>24</v>
      </c>
      <c r="K37" s="6">
        <v>19</v>
      </c>
      <c r="L37" s="46">
        <f t="shared" si="7"/>
        <v>0.18936363636363637</v>
      </c>
      <c r="M37" s="46">
        <f t="shared" si="8"/>
        <v>0.86628671328671336</v>
      </c>
    </row>
    <row r="38" spans="1:13" ht="15" customHeight="1" x14ac:dyDescent="0.15">
      <c r="A38" s="24" t="s">
        <v>53</v>
      </c>
      <c r="B38" s="6">
        <v>2018</v>
      </c>
      <c r="C38" s="6">
        <v>57</v>
      </c>
      <c r="D38" s="6">
        <v>42</v>
      </c>
      <c r="E38" s="46">
        <f t="shared" si="6"/>
        <v>0.73684210526315785</v>
      </c>
      <c r="F38" s="6">
        <v>36</v>
      </c>
      <c r="G38" s="6">
        <v>4</v>
      </c>
      <c r="H38" s="6">
        <v>1</v>
      </c>
      <c r="I38" s="6">
        <v>1</v>
      </c>
      <c r="J38" s="6">
        <v>22</v>
      </c>
      <c r="K38" s="6">
        <v>24</v>
      </c>
      <c r="L38" s="46">
        <f t="shared" si="7"/>
        <v>0.21426190476190474</v>
      </c>
      <c r="M38" s="46">
        <f t="shared" si="8"/>
        <v>0.95110401002506262</v>
      </c>
    </row>
    <row r="39" spans="1:13" ht="15" customHeight="1" x14ac:dyDescent="0.15">
      <c r="A39" s="24" t="s">
        <v>177</v>
      </c>
      <c r="B39" s="6">
        <v>2018</v>
      </c>
      <c r="C39" s="6">
        <v>46</v>
      </c>
      <c r="D39" s="6">
        <v>22</v>
      </c>
      <c r="E39" s="46">
        <f t="shared" si="6"/>
        <v>0.47826086956521741</v>
      </c>
      <c r="F39" s="6">
        <v>22</v>
      </c>
      <c r="G39" s="6">
        <v>0</v>
      </c>
      <c r="H39" s="6">
        <v>0</v>
      </c>
      <c r="I39" s="6">
        <v>0</v>
      </c>
      <c r="J39" s="6">
        <v>8</v>
      </c>
      <c r="K39" s="6">
        <v>11</v>
      </c>
      <c r="L39" s="46">
        <f t="shared" si="7"/>
        <v>0</v>
      </c>
      <c r="M39" s="46">
        <f t="shared" si="8"/>
        <v>0.47826086956521741</v>
      </c>
    </row>
    <row r="40" spans="1:13" ht="15" customHeight="1" x14ac:dyDescent="0.15">
      <c r="A40" s="24" t="s">
        <v>92</v>
      </c>
      <c r="B40" s="6">
        <v>2018</v>
      </c>
      <c r="C40" s="6">
        <v>44</v>
      </c>
      <c r="D40" s="6">
        <v>31</v>
      </c>
      <c r="E40" s="46">
        <f t="shared" si="6"/>
        <v>0.70454545454545459</v>
      </c>
      <c r="F40" s="6">
        <v>26</v>
      </c>
      <c r="G40" s="6">
        <v>4</v>
      </c>
      <c r="H40" s="6">
        <v>0</v>
      </c>
      <c r="I40" s="6">
        <v>1</v>
      </c>
      <c r="J40" s="6">
        <v>17</v>
      </c>
      <c r="K40" s="6">
        <v>20</v>
      </c>
      <c r="L40" s="46">
        <f t="shared" si="7"/>
        <v>0.23651612903225805</v>
      </c>
      <c r="M40" s="46">
        <f t="shared" si="8"/>
        <v>0.94106158357771263</v>
      </c>
    </row>
    <row r="41" spans="1:13" ht="15" customHeight="1" x14ac:dyDescent="0.15">
      <c r="A41" s="24" t="s">
        <v>87</v>
      </c>
      <c r="B41" s="6">
        <v>2018</v>
      </c>
      <c r="C41" s="6">
        <v>50</v>
      </c>
      <c r="D41" s="6">
        <v>33</v>
      </c>
      <c r="E41" s="46">
        <f t="shared" si="6"/>
        <v>0.66</v>
      </c>
      <c r="F41" s="6">
        <v>33</v>
      </c>
      <c r="G41" s="6">
        <v>0</v>
      </c>
      <c r="H41" s="6">
        <v>0</v>
      </c>
      <c r="I41" s="6">
        <v>0</v>
      </c>
      <c r="J41" s="6">
        <v>11</v>
      </c>
      <c r="K41" s="6">
        <v>12</v>
      </c>
      <c r="L41" s="46">
        <f t="shared" si="7"/>
        <v>0</v>
      </c>
      <c r="M41" s="46">
        <f t="shared" si="8"/>
        <v>0.66</v>
      </c>
    </row>
    <row r="42" spans="1:13" ht="15" customHeight="1" x14ac:dyDescent="0.15">
      <c r="A42" s="24" t="s">
        <v>75</v>
      </c>
      <c r="B42" s="6">
        <v>2018</v>
      </c>
      <c r="C42" s="6">
        <v>39</v>
      </c>
      <c r="D42" s="6">
        <v>28</v>
      </c>
      <c r="E42" s="46">
        <f t="shared" si="6"/>
        <v>0.71794871794871795</v>
      </c>
      <c r="F42" s="6">
        <v>24</v>
      </c>
      <c r="G42" s="6">
        <v>1</v>
      </c>
      <c r="H42" s="6">
        <v>1</v>
      </c>
      <c r="I42" s="6">
        <v>2</v>
      </c>
      <c r="J42" s="6">
        <v>13</v>
      </c>
      <c r="K42" s="6">
        <v>16</v>
      </c>
      <c r="L42" s="46">
        <f t="shared" si="7"/>
        <v>0.25</v>
      </c>
      <c r="M42" s="46">
        <f t="shared" si="8"/>
        <v>0.96794871794871795</v>
      </c>
    </row>
    <row r="43" spans="1:13" ht="15" customHeight="1" x14ac:dyDescent="0.15">
      <c r="A43" s="24" t="s">
        <v>127</v>
      </c>
      <c r="B43" s="6">
        <v>2018</v>
      </c>
      <c r="C43" s="6">
        <v>21</v>
      </c>
      <c r="D43" s="6">
        <v>15</v>
      </c>
      <c r="E43" s="46">
        <f t="shared" si="6"/>
        <v>0.7142857142857143</v>
      </c>
      <c r="F43" s="6">
        <v>10</v>
      </c>
      <c r="G43" s="6">
        <v>5</v>
      </c>
      <c r="H43" s="6">
        <v>0</v>
      </c>
      <c r="I43" s="6">
        <v>0</v>
      </c>
      <c r="J43" s="6">
        <v>9</v>
      </c>
      <c r="K43" s="6">
        <v>9</v>
      </c>
      <c r="L43" s="46">
        <f t="shared" si="7"/>
        <v>0.44433333333333336</v>
      </c>
      <c r="M43" s="46">
        <f t="shared" si="8"/>
        <v>1.1586190476190477</v>
      </c>
    </row>
    <row r="44" spans="1:13" ht="15" customHeight="1" x14ac:dyDescent="0.15">
      <c r="A44" s="24" t="s">
        <v>38</v>
      </c>
      <c r="B44" s="6">
        <v>2018</v>
      </c>
      <c r="C44" s="6">
        <v>50</v>
      </c>
      <c r="D44" s="6">
        <v>35</v>
      </c>
      <c r="E44" s="46">
        <f t="shared" si="6"/>
        <v>0.7</v>
      </c>
      <c r="F44" s="6">
        <v>16</v>
      </c>
      <c r="G44" s="6">
        <v>7</v>
      </c>
      <c r="H44" s="6">
        <v>4</v>
      </c>
      <c r="I44" s="6">
        <v>8</v>
      </c>
      <c r="J44" s="6">
        <v>41</v>
      </c>
      <c r="K44" s="6">
        <v>28</v>
      </c>
      <c r="L44" s="46">
        <f t="shared" si="7"/>
        <v>0.91425714285714277</v>
      </c>
      <c r="M44" s="46">
        <f t="shared" si="8"/>
        <v>1.6142571428571428</v>
      </c>
    </row>
    <row r="45" spans="1:13" ht="15" customHeight="1" x14ac:dyDescent="0.15">
      <c r="A45" s="24" t="s">
        <v>108</v>
      </c>
      <c r="B45" s="6">
        <v>2018</v>
      </c>
      <c r="C45" s="6">
        <v>56</v>
      </c>
      <c r="D45" s="6">
        <v>44</v>
      </c>
      <c r="E45" s="46">
        <f t="shared" si="6"/>
        <v>0.7857142857142857</v>
      </c>
      <c r="F45" s="6">
        <v>29</v>
      </c>
      <c r="G45" s="6">
        <v>11</v>
      </c>
      <c r="H45" s="6">
        <v>3</v>
      </c>
      <c r="I45" s="6">
        <v>0</v>
      </c>
      <c r="J45" s="6">
        <v>20</v>
      </c>
      <c r="K45" s="6">
        <v>21</v>
      </c>
      <c r="L45" s="46">
        <f t="shared" si="7"/>
        <v>0.44690909090909092</v>
      </c>
      <c r="M45" s="46">
        <f t="shared" si="8"/>
        <v>1.2326233766233767</v>
      </c>
    </row>
    <row r="46" spans="1:13" ht="15" customHeight="1" x14ac:dyDescent="0.15">
      <c r="A46" s="24" t="s">
        <v>85</v>
      </c>
      <c r="B46" s="6">
        <v>2018</v>
      </c>
      <c r="C46" s="6">
        <v>40</v>
      </c>
      <c r="D46" s="6">
        <v>23</v>
      </c>
      <c r="E46" s="46">
        <f t="shared" si="6"/>
        <v>0.57499999999999996</v>
      </c>
      <c r="F46" s="6">
        <v>14</v>
      </c>
      <c r="G46" s="6">
        <v>8</v>
      </c>
      <c r="H46" s="6">
        <v>1</v>
      </c>
      <c r="I46" s="6">
        <v>0</v>
      </c>
      <c r="J46" s="6">
        <v>16</v>
      </c>
      <c r="K46" s="6">
        <v>18</v>
      </c>
      <c r="L46" s="46">
        <f t="shared" si="7"/>
        <v>0.53613043478260869</v>
      </c>
      <c r="M46" s="46">
        <f t="shared" si="8"/>
        <v>1.1111304347826088</v>
      </c>
    </row>
    <row r="47" spans="1:13" ht="15" customHeight="1" x14ac:dyDescent="0.15">
      <c r="A47" s="91" t="s">
        <v>178</v>
      </c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ht="15" customHeight="1" x14ac:dyDescent="0.15">
      <c r="A48" s="24" t="s">
        <v>179</v>
      </c>
      <c r="B48" s="6">
        <v>2018</v>
      </c>
      <c r="C48" s="6">
        <v>39</v>
      </c>
      <c r="D48" s="6">
        <v>18</v>
      </c>
      <c r="E48" s="46">
        <f t="shared" ref="E48:E61" si="9">D48/C48</f>
        <v>0.46153846153846156</v>
      </c>
      <c r="F48" s="6">
        <v>18</v>
      </c>
      <c r="G48" s="6">
        <v>0</v>
      </c>
      <c r="H48" s="6">
        <v>0</v>
      </c>
      <c r="I48" s="6">
        <v>0</v>
      </c>
      <c r="J48" s="6">
        <v>7</v>
      </c>
      <c r="K48" s="6">
        <v>9</v>
      </c>
      <c r="L48" s="46">
        <f t="shared" ref="L48:L59" si="10">(G48*1.333+H48*1.667+I48*2)/D48</f>
        <v>0</v>
      </c>
      <c r="M48" s="46">
        <f t="shared" ref="M48:M61" si="11">L48+E48</f>
        <v>0.46153846153846156</v>
      </c>
    </row>
    <row r="49" spans="1:13" ht="15" customHeight="1" x14ac:dyDescent="0.15">
      <c r="A49" s="24" t="s">
        <v>180</v>
      </c>
      <c r="B49" s="6">
        <v>2018</v>
      </c>
      <c r="C49" s="6">
        <v>12</v>
      </c>
      <c r="D49" s="6">
        <v>8</v>
      </c>
      <c r="E49" s="46">
        <f t="shared" si="9"/>
        <v>0.66666666666666663</v>
      </c>
      <c r="F49" s="6">
        <v>8</v>
      </c>
      <c r="G49" s="6">
        <v>0</v>
      </c>
      <c r="H49" s="6">
        <v>0</v>
      </c>
      <c r="I49" s="6">
        <v>0</v>
      </c>
      <c r="J49" s="6">
        <v>1</v>
      </c>
      <c r="K49" s="6">
        <v>5</v>
      </c>
      <c r="L49" s="46">
        <f t="shared" si="10"/>
        <v>0</v>
      </c>
      <c r="M49" s="46">
        <f t="shared" si="11"/>
        <v>0.66666666666666663</v>
      </c>
    </row>
    <row r="50" spans="1:13" ht="15" customHeight="1" x14ac:dyDescent="0.15">
      <c r="A50" s="24" t="s">
        <v>126</v>
      </c>
      <c r="B50" s="6">
        <v>2018</v>
      </c>
      <c r="C50" s="6">
        <v>33</v>
      </c>
      <c r="D50" s="6">
        <v>22</v>
      </c>
      <c r="E50" s="46">
        <f t="shared" si="9"/>
        <v>0.66666666666666663</v>
      </c>
      <c r="F50" s="6">
        <v>21</v>
      </c>
      <c r="G50" s="6">
        <v>1</v>
      </c>
      <c r="H50" s="6">
        <v>0</v>
      </c>
      <c r="I50" s="6">
        <v>0</v>
      </c>
      <c r="J50" s="6">
        <v>8</v>
      </c>
      <c r="K50" s="6">
        <v>8</v>
      </c>
      <c r="L50" s="46">
        <f t="shared" si="10"/>
        <v>6.0590909090909091E-2</v>
      </c>
      <c r="M50" s="46">
        <f t="shared" si="11"/>
        <v>0.72725757575757577</v>
      </c>
    </row>
    <row r="51" spans="1:13" ht="15" customHeight="1" x14ac:dyDescent="0.15">
      <c r="A51" s="24" t="s">
        <v>121</v>
      </c>
      <c r="B51" s="6">
        <v>2018</v>
      </c>
      <c r="C51" s="6">
        <v>30</v>
      </c>
      <c r="D51" s="6">
        <v>18</v>
      </c>
      <c r="E51" s="46">
        <f t="shared" si="9"/>
        <v>0.6</v>
      </c>
      <c r="F51" s="6">
        <v>17</v>
      </c>
      <c r="G51" s="6">
        <v>1</v>
      </c>
      <c r="H51" s="6">
        <v>0</v>
      </c>
      <c r="I51" s="6">
        <v>0</v>
      </c>
      <c r="J51" s="6">
        <v>7</v>
      </c>
      <c r="K51" s="6">
        <v>6</v>
      </c>
      <c r="L51" s="46">
        <f t="shared" si="10"/>
        <v>7.4055555555555555E-2</v>
      </c>
      <c r="M51" s="46">
        <f t="shared" si="11"/>
        <v>0.67405555555555552</v>
      </c>
    </row>
    <row r="52" spans="1:13" ht="15" customHeight="1" x14ac:dyDescent="0.15">
      <c r="A52" s="24" t="s">
        <v>88</v>
      </c>
      <c r="B52" s="6">
        <v>2018</v>
      </c>
      <c r="C52" s="6">
        <v>29</v>
      </c>
      <c r="D52" s="6">
        <v>18</v>
      </c>
      <c r="E52" s="46">
        <f t="shared" si="9"/>
        <v>0.62068965517241381</v>
      </c>
      <c r="F52" s="6">
        <v>18</v>
      </c>
      <c r="G52" s="6">
        <v>0</v>
      </c>
      <c r="H52" s="6">
        <v>0</v>
      </c>
      <c r="I52" s="6">
        <v>0</v>
      </c>
      <c r="J52" s="6">
        <v>8</v>
      </c>
      <c r="K52" s="6">
        <v>8</v>
      </c>
      <c r="L52" s="46">
        <f t="shared" si="10"/>
        <v>0</v>
      </c>
      <c r="M52" s="46">
        <f t="shared" si="11"/>
        <v>0.62068965517241381</v>
      </c>
    </row>
    <row r="53" spans="1:13" ht="15" customHeight="1" x14ac:dyDescent="0.15">
      <c r="A53" s="24" t="s">
        <v>112</v>
      </c>
      <c r="B53" s="6">
        <v>2018</v>
      </c>
      <c r="C53" s="6">
        <v>47</v>
      </c>
      <c r="D53" s="6">
        <v>29</v>
      </c>
      <c r="E53" s="46">
        <f t="shared" si="9"/>
        <v>0.61702127659574468</v>
      </c>
      <c r="F53" s="6">
        <v>28</v>
      </c>
      <c r="G53" s="6">
        <v>1</v>
      </c>
      <c r="H53" s="6">
        <v>0</v>
      </c>
      <c r="I53" s="6">
        <v>0</v>
      </c>
      <c r="J53" s="6">
        <v>15</v>
      </c>
      <c r="K53" s="6">
        <v>14</v>
      </c>
      <c r="L53" s="46">
        <f t="shared" si="10"/>
        <v>4.596551724137931E-2</v>
      </c>
      <c r="M53" s="46">
        <f t="shared" si="11"/>
        <v>0.662986793837124</v>
      </c>
    </row>
    <row r="54" spans="1:13" ht="15" customHeight="1" x14ac:dyDescent="0.15">
      <c r="A54" s="24" t="s">
        <v>96</v>
      </c>
      <c r="B54" s="6">
        <v>2018</v>
      </c>
      <c r="C54" s="6">
        <v>32</v>
      </c>
      <c r="D54" s="6">
        <v>17</v>
      </c>
      <c r="E54" s="46">
        <f t="shared" si="9"/>
        <v>0.53125</v>
      </c>
      <c r="F54" s="6">
        <v>17</v>
      </c>
      <c r="G54" s="6">
        <v>0</v>
      </c>
      <c r="H54" s="6">
        <v>0</v>
      </c>
      <c r="I54" s="6">
        <v>0</v>
      </c>
      <c r="J54" s="6">
        <v>7</v>
      </c>
      <c r="K54" s="6">
        <v>4</v>
      </c>
      <c r="L54" s="46">
        <f t="shared" si="10"/>
        <v>0</v>
      </c>
      <c r="M54" s="46">
        <f t="shared" si="11"/>
        <v>0.53125</v>
      </c>
    </row>
    <row r="55" spans="1:13" ht="15" customHeight="1" x14ac:dyDescent="0.15">
      <c r="A55" s="24" t="s">
        <v>90</v>
      </c>
      <c r="B55" s="6">
        <v>2018</v>
      </c>
      <c r="C55" s="6">
        <v>47</v>
      </c>
      <c r="D55" s="6">
        <v>26</v>
      </c>
      <c r="E55" s="46">
        <f t="shared" si="9"/>
        <v>0.55319148936170215</v>
      </c>
      <c r="F55" s="6">
        <v>19</v>
      </c>
      <c r="G55" s="6">
        <v>5</v>
      </c>
      <c r="H55" s="6">
        <v>2</v>
      </c>
      <c r="I55" s="6">
        <v>1</v>
      </c>
      <c r="J55" s="6">
        <v>24</v>
      </c>
      <c r="K55" s="6">
        <v>19</v>
      </c>
      <c r="L55" s="46">
        <f t="shared" si="10"/>
        <v>0.46150000000000002</v>
      </c>
      <c r="M55" s="46">
        <f t="shared" si="11"/>
        <v>1.0146914893617023</v>
      </c>
    </row>
    <row r="56" spans="1:13" ht="15" customHeight="1" x14ac:dyDescent="0.15">
      <c r="A56" s="24" t="s">
        <v>181</v>
      </c>
      <c r="B56" s="6">
        <v>2018</v>
      </c>
      <c r="C56" s="6">
        <v>48</v>
      </c>
      <c r="D56" s="6">
        <v>33</v>
      </c>
      <c r="E56" s="46">
        <f t="shared" si="9"/>
        <v>0.6875</v>
      </c>
      <c r="F56" s="6">
        <v>19</v>
      </c>
      <c r="G56" s="6">
        <v>8</v>
      </c>
      <c r="H56" s="6">
        <v>4</v>
      </c>
      <c r="I56" s="6">
        <v>2</v>
      </c>
      <c r="J56" s="6">
        <v>18</v>
      </c>
      <c r="K56" s="6">
        <v>16</v>
      </c>
      <c r="L56" s="46">
        <f t="shared" si="10"/>
        <v>0.64642424242424246</v>
      </c>
      <c r="M56" s="46">
        <f t="shared" si="11"/>
        <v>1.3339242424242426</v>
      </c>
    </row>
    <row r="57" spans="1:13" ht="15" customHeight="1" x14ac:dyDescent="0.15">
      <c r="A57" s="24" t="s">
        <v>182</v>
      </c>
      <c r="B57" s="6">
        <v>2018</v>
      </c>
      <c r="C57" s="6">
        <v>50</v>
      </c>
      <c r="D57" s="6">
        <v>33</v>
      </c>
      <c r="E57" s="46">
        <f t="shared" si="9"/>
        <v>0.66</v>
      </c>
      <c r="F57" s="6">
        <v>22</v>
      </c>
      <c r="G57" s="6">
        <v>9</v>
      </c>
      <c r="H57" s="6">
        <v>0</v>
      </c>
      <c r="I57" s="6">
        <v>2</v>
      </c>
      <c r="J57" s="6">
        <v>11</v>
      </c>
      <c r="K57" s="6">
        <v>18</v>
      </c>
      <c r="L57" s="46">
        <f t="shared" si="10"/>
        <v>0.48475757575757578</v>
      </c>
      <c r="M57" s="46">
        <f t="shared" si="11"/>
        <v>1.1447575757575759</v>
      </c>
    </row>
    <row r="58" spans="1:13" ht="15" customHeight="1" x14ac:dyDescent="0.15">
      <c r="A58" s="24" t="s">
        <v>64</v>
      </c>
      <c r="B58" s="6">
        <v>2018</v>
      </c>
      <c r="C58" s="6">
        <v>35</v>
      </c>
      <c r="D58" s="6">
        <v>28</v>
      </c>
      <c r="E58" s="46">
        <f t="shared" si="9"/>
        <v>0.8</v>
      </c>
      <c r="F58" s="6">
        <v>15</v>
      </c>
      <c r="G58" s="6">
        <v>6</v>
      </c>
      <c r="H58" s="6">
        <v>5</v>
      </c>
      <c r="I58" s="6">
        <v>2</v>
      </c>
      <c r="J58" s="6">
        <v>19</v>
      </c>
      <c r="K58" s="6">
        <v>16</v>
      </c>
      <c r="L58" s="46">
        <f t="shared" si="10"/>
        <v>0.72617857142857134</v>
      </c>
      <c r="M58" s="46">
        <f t="shared" si="11"/>
        <v>1.5261785714285714</v>
      </c>
    </row>
    <row r="59" spans="1:13" ht="15" customHeight="1" x14ac:dyDescent="0.15">
      <c r="A59" s="24" t="s">
        <v>111</v>
      </c>
      <c r="B59" s="6">
        <v>2018</v>
      </c>
      <c r="C59" s="6">
        <v>41</v>
      </c>
      <c r="D59" s="6">
        <v>33</v>
      </c>
      <c r="E59" s="46">
        <f t="shared" si="9"/>
        <v>0.80487804878048785</v>
      </c>
      <c r="F59" s="6">
        <v>11</v>
      </c>
      <c r="G59" s="6">
        <v>18</v>
      </c>
      <c r="H59" s="6">
        <v>1</v>
      </c>
      <c r="I59" s="6">
        <v>3</v>
      </c>
      <c r="J59" s="6">
        <v>24</v>
      </c>
      <c r="K59" s="6">
        <v>16</v>
      </c>
      <c r="L59" s="46">
        <f t="shared" si="10"/>
        <v>0.95942424242424251</v>
      </c>
      <c r="M59" s="46">
        <f t="shared" si="11"/>
        <v>1.7643022912047304</v>
      </c>
    </row>
    <row r="60" spans="1:13" ht="15" customHeight="1" x14ac:dyDescent="0.15">
      <c r="A60" s="24" t="s">
        <v>125</v>
      </c>
      <c r="B60" s="6">
        <v>2018</v>
      </c>
      <c r="C60" s="6">
        <v>38</v>
      </c>
      <c r="D60" s="6">
        <v>27</v>
      </c>
      <c r="E60" s="46">
        <f t="shared" si="9"/>
        <v>0.71052631578947367</v>
      </c>
      <c r="F60" s="6">
        <v>26</v>
      </c>
      <c r="G60" s="6">
        <v>1</v>
      </c>
      <c r="H60" s="6">
        <v>0</v>
      </c>
      <c r="I60" s="6">
        <v>0</v>
      </c>
      <c r="J60" s="6">
        <v>12</v>
      </c>
      <c r="K60" s="6">
        <v>13</v>
      </c>
      <c r="L60" s="46">
        <v>0</v>
      </c>
      <c r="M60" s="46">
        <f t="shared" si="11"/>
        <v>0.71052631578947367</v>
      </c>
    </row>
    <row r="61" spans="1:13" ht="15" customHeight="1" x14ac:dyDescent="0.15">
      <c r="A61" s="24" t="s">
        <v>183</v>
      </c>
      <c r="B61" s="6">
        <v>2018</v>
      </c>
      <c r="C61" s="6">
        <v>19</v>
      </c>
      <c r="D61" s="6">
        <v>12</v>
      </c>
      <c r="E61" s="46">
        <f t="shared" si="9"/>
        <v>0.63157894736842102</v>
      </c>
      <c r="F61" s="6">
        <v>12</v>
      </c>
      <c r="G61" s="6">
        <v>0</v>
      </c>
      <c r="H61" s="6">
        <v>0</v>
      </c>
      <c r="I61" s="6">
        <v>0</v>
      </c>
      <c r="J61" s="6">
        <v>2</v>
      </c>
      <c r="K61" s="6">
        <v>7</v>
      </c>
      <c r="L61" s="46">
        <f>(G61*1.333+H61*1.667+I61*2)/D61</f>
        <v>0</v>
      </c>
      <c r="M61" s="46">
        <f t="shared" si="11"/>
        <v>0.63157894736842102</v>
      </c>
    </row>
    <row r="62" spans="1:13" ht="15" customHeight="1" x14ac:dyDescent="0.15">
      <c r="A62" s="68" t="s">
        <v>144</v>
      </c>
      <c r="B62" s="69"/>
      <c r="C62" s="70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1:13" ht="15" customHeight="1" x14ac:dyDescent="0.15">
      <c r="A63" s="24" t="s">
        <v>184</v>
      </c>
      <c r="B63" s="6">
        <v>2018</v>
      </c>
      <c r="C63" s="6">
        <v>4</v>
      </c>
      <c r="D63" s="6">
        <v>2</v>
      </c>
      <c r="E63" s="46">
        <f t="shared" ref="E63:E80" si="12">D63/C63</f>
        <v>0.5</v>
      </c>
      <c r="F63" s="6">
        <v>1</v>
      </c>
      <c r="G63" s="6">
        <v>1</v>
      </c>
      <c r="H63" s="6">
        <v>0</v>
      </c>
      <c r="I63" s="6">
        <v>0</v>
      </c>
      <c r="J63" s="6">
        <v>0</v>
      </c>
      <c r="K63" s="6">
        <v>2</v>
      </c>
      <c r="L63" s="46">
        <f t="shared" ref="L63:L80" si="13">(G63*1.333+H63*1.667+I63*2)/D63</f>
        <v>0.66649999999999998</v>
      </c>
      <c r="M63" s="46">
        <f t="shared" ref="M63:M80" si="14">L63+E63</f>
        <v>1.1665000000000001</v>
      </c>
    </row>
    <row r="64" spans="1:13" ht="15" customHeight="1" x14ac:dyDescent="0.15">
      <c r="A64" s="24" t="s">
        <v>185</v>
      </c>
      <c r="B64" s="6">
        <v>2018</v>
      </c>
      <c r="C64" s="6">
        <v>8</v>
      </c>
      <c r="D64" s="6">
        <v>3</v>
      </c>
      <c r="E64" s="46">
        <f t="shared" si="12"/>
        <v>0.375</v>
      </c>
      <c r="F64" s="6">
        <v>3</v>
      </c>
      <c r="G64" s="6">
        <v>0</v>
      </c>
      <c r="H64" s="6">
        <v>0</v>
      </c>
      <c r="I64" s="6">
        <v>0</v>
      </c>
      <c r="J64" s="6">
        <v>2</v>
      </c>
      <c r="K64" s="6">
        <v>3</v>
      </c>
      <c r="L64" s="46">
        <f t="shared" si="13"/>
        <v>0</v>
      </c>
      <c r="M64" s="46">
        <f t="shared" si="14"/>
        <v>0.375</v>
      </c>
    </row>
    <row r="65" spans="1:13" ht="15" customHeight="1" x14ac:dyDescent="0.15">
      <c r="A65" s="24" t="s">
        <v>186</v>
      </c>
      <c r="B65" s="6">
        <v>2018</v>
      </c>
      <c r="C65" s="6">
        <v>4</v>
      </c>
      <c r="D65" s="6">
        <v>3</v>
      </c>
      <c r="E65" s="46">
        <f t="shared" si="12"/>
        <v>0.75</v>
      </c>
      <c r="F65" s="6">
        <v>1</v>
      </c>
      <c r="G65" s="6">
        <v>2</v>
      </c>
      <c r="H65" s="6">
        <v>0</v>
      </c>
      <c r="I65" s="6">
        <v>0</v>
      </c>
      <c r="J65" s="6">
        <v>1</v>
      </c>
      <c r="K65" s="6">
        <v>3</v>
      </c>
      <c r="L65" s="46">
        <f t="shared" si="13"/>
        <v>0.8886666666666666</v>
      </c>
      <c r="M65" s="46">
        <f t="shared" si="14"/>
        <v>1.6386666666666665</v>
      </c>
    </row>
    <row r="66" spans="1:13" ht="15" customHeight="1" x14ac:dyDescent="0.15">
      <c r="A66" s="24" t="s">
        <v>187</v>
      </c>
      <c r="B66" s="6">
        <v>2018</v>
      </c>
      <c r="C66" s="6">
        <v>3</v>
      </c>
      <c r="D66" s="6">
        <v>2</v>
      </c>
      <c r="E66" s="46">
        <f t="shared" si="12"/>
        <v>0.66666666666666663</v>
      </c>
      <c r="F66" s="6">
        <v>1</v>
      </c>
      <c r="G66" s="6">
        <v>1</v>
      </c>
      <c r="H66" s="6">
        <v>0</v>
      </c>
      <c r="I66" s="6">
        <v>0</v>
      </c>
      <c r="J66" s="6">
        <v>1</v>
      </c>
      <c r="K66" s="6">
        <v>0</v>
      </c>
      <c r="L66" s="46">
        <f t="shared" si="13"/>
        <v>0.66649999999999998</v>
      </c>
      <c r="M66" s="46">
        <f t="shared" si="14"/>
        <v>1.3331666666666666</v>
      </c>
    </row>
    <row r="67" spans="1:13" ht="15" customHeight="1" x14ac:dyDescent="0.15">
      <c r="A67" s="24" t="s">
        <v>188</v>
      </c>
      <c r="B67" s="6">
        <v>2018</v>
      </c>
      <c r="C67" s="6">
        <v>3</v>
      </c>
      <c r="D67" s="6">
        <v>2</v>
      </c>
      <c r="E67" s="46">
        <f t="shared" si="12"/>
        <v>0.66666666666666663</v>
      </c>
      <c r="F67" s="6">
        <v>2</v>
      </c>
      <c r="G67" s="6">
        <v>0</v>
      </c>
      <c r="H67" s="6">
        <v>0</v>
      </c>
      <c r="I67" s="6">
        <v>0</v>
      </c>
      <c r="J67" s="6">
        <v>1</v>
      </c>
      <c r="K67" s="6">
        <v>2</v>
      </c>
      <c r="L67" s="46">
        <f t="shared" si="13"/>
        <v>0</v>
      </c>
      <c r="M67" s="46">
        <f t="shared" si="14"/>
        <v>0.66666666666666663</v>
      </c>
    </row>
    <row r="68" spans="1:13" ht="15" customHeight="1" x14ac:dyDescent="0.15">
      <c r="A68" s="24" t="s">
        <v>189</v>
      </c>
      <c r="B68" s="6">
        <v>2018</v>
      </c>
      <c r="C68" s="6">
        <v>21</v>
      </c>
      <c r="D68" s="6">
        <v>11</v>
      </c>
      <c r="E68" s="46">
        <f t="shared" si="12"/>
        <v>0.52380952380952384</v>
      </c>
      <c r="F68" s="6">
        <v>11</v>
      </c>
      <c r="G68" s="6">
        <v>0</v>
      </c>
      <c r="H68" s="6">
        <v>0</v>
      </c>
      <c r="I68" s="6">
        <v>0</v>
      </c>
      <c r="J68" s="6">
        <v>5</v>
      </c>
      <c r="K68" s="6">
        <v>5</v>
      </c>
      <c r="L68" s="46">
        <f t="shared" si="13"/>
        <v>0</v>
      </c>
      <c r="M68" s="46">
        <f t="shared" si="14"/>
        <v>0.52380952380952384</v>
      </c>
    </row>
    <row r="69" spans="1:13" ht="15" customHeight="1" x14ac:dyDescent="0.15">
      <c r="A69" s="24" t="s">
        <v>190</v>
      </c>
      <c r="B69" s="6">
        <v>2018</v>
      </c>
      <c r="C69" s="6">
        <v>29</v>
      </c>
      <c r="D69" s="6">
        <v>15</v>
      </c>
      <c r="E69" s="46">
        <f t="shared" si="12"/>
        <v>0.51724137931034486</v>
      </c>
      <c r="F69" s="6">
        <v>15</v>
      </c>
      <c r="G69" s="6">
        <v>0</v>
      </c>
      <c r="H69" s="6">
        <v>0</v>
      </c>
      <c r="I69" s="6">
        <v>0</v>
      </c>
      <c r="J69" s="6">
        <v>6</v>
      </c>
      <c r="K69" s="6">
        <v>9</v>
      </c>
      <c r="L69" s="46">
        <f t="shared" si="13"/>
        <v>0</v>
      </c>
      <c r="M69" s="46">
        <f t="shared" si="14"/>
        <v>0.51724137931034486</v>
      </c>
    </row>
    <row r="70" spans="1:13" ht="15" customHeight="1" x14ac:dyDescent="0.15">
      <c r="A70" s="24" t="s">
        <v>145</v>
      </c>
      <c r="B70" s="6">
        <v>2018</v>
      </c>
      <c r="C70" s="6">
        <v>6</v>
      </c>
      <c r="D70" s="6">
        <v>4</v>
      </c>
      <c r="E70" s="46">
        <f t="shared" si="12"/>
        <v>0.66666666666666663</v>
      </c>
      <c r="F70" s="6">
        <v>3</v>
      </c>
      <c r="G70" s="6">
        <v>0</v>
      </c>
      <c r="H70" s="6">
        <v>1</v>
      </c>
      <c r="I70" s="6">
        <v>0</v>
      </c>
      <c r="J70" s="6">
        <v>2</v>
      </c>
      <c r="K70" s="6">
        <v>2</v>
      </c>
      <c r="L70" s="46">
        <f t="shared" si="13"/>
        <v>0.41675000000000001</v>
      </c>
      <c r="M70" s="46">
        <f t="shared" si="14"/>
        <v>1.0834166666666667</v>
      </c>
    </row>
    <row r="71" spans="1:13" ht="15" customHeight="1" x14ac:dyDescent="0.15">
      <c r="A71" s="24" t="s">
        <v>191</v>
      </c>
      <c r="B71" s="6">
        <v>2018</v>
      </c>
      <c r="C71" s="6">
        <v>7</v>
      </c>
      <c r="D71" s="6">
        <v>6</v>
      </c>
      <c r="E71" s="46">
        <f t="shared" si="12"/>
        <v>0.8571428571428571</v>
      </c>
      <c r="F71" s="6">
        <v>4</v>
      </c>
      <c r="G71" s="6">
        <v>2</v>
      </c>
      <c r="H71" s="6">
        <v>0</v>
      </c>
      <c r="I71" s="6">
        <v>0</v>
      </c>
      <c r="J71" s="6">
        <v>2</v>
      </c>
      <c r="K71" s="6">
        <v>3</v>
      </c>
      <c r="L71" s="46">
        <f t="shared" si="13"/>
        <v>0.4443333333333333</v>
      </c>
      <c r="M71" s="46">
        <f t="shared" si="14"/>
        <v>1.3014761904761905</v>
      </c>
    </row>
    <row r="72" spans="1:13" ht="15" customHeight="1" x14ac:dyDescent="0.15">
      <c r="A72" s="24" t="s">
        <v>192</v>
      </c>
      <c r="B72" s="6">
        <v>2018</v>
      </c>
      <c r="C72" s="6">
        <v>3</v>
      </c>
      <c r="D72" s="6">
        <v>2</v>
      </c>
      <c r="E72" s="46">
        <f t="shared" si="12"/>
        <v>0.66666666666666663</v>
      </c>
      <c r="F72" s="6">
        <v>2</v>
      </c>
      <c r="G72" s="6">
        <v>0</v>
      </c>
      <c r="H72" s="6">
        <v>0</v>
      </c>
      <c r="I72" s="6">
        <v>0</v>
      </c>
      <c r="J72" s="6">
        <v>1</v>
      </c>
      <c r="K72" s="6">
        <v>1</v>
      </c>
      <c r="L72" s="46">
        <f t="shared" si="13"/>
        <v>0</v>
      </c>
      <c r="M72" s="46">
        <f t="shared" si="14"/>
        <v>0.66666666666666663</v>
      </c>
    </row>
    <row r="73" spans="1:13" ht="15" customHeight="1" x14ac:dyDescent="0.15">
      <c r="A73" s="24" t="s">
        <v>193</v>
      </c>
      <c r="B73" s="6">
        <v>2018</v>
      </c>
      <c r="C73" s="6">
        <v>19</v>
      </c>
      <c r="D73" s="6">
        <v>9</v>
      </c>
      <c r="E73" s="46">
        <f t="shared" si="12"/>
        <v>0.47368421052631576</v>
      </c>
      <c r="F73" s="6">
        <v>9</v>
      </c>
      <c r="G73" s="6">
        <v>0</v>
      </c>
      <c r="H73" s="6">
        <v>0</v>
      </c>
      <c r="I73" s="6">
        <v>0</v>
      </c>
      <c r="J73" s="6">
        <v>4</v>
      </c>
      <c r="K73" s="6">
        <v>3</v>
      </c>
      <c r="L73" s="46">
        <f t="shared" si="13"/>
        <v>0</v>
      </c>
      <c r="M73" s="46">
        <f t="shared" si="14"/>
        <v>0.47368421052631576</v>
      </c>
    </row>
    <row r="74" spans="1:13" ht="15" customHeight="1" x14ac:dyDescent="0.15">
      <c r="A74" s="24" t="s">
        <v>194</v>
      </c>
      <c r="B74" s="6">
        <v>2018</v>
      </c>
      <c r="C74" s="6">
        <v>5</v>
      </c>
      <c r="D74" s="6">
        <v>5</v>
      </c>
      <c r="E74" s="46">
        <f t="shared" si="12"/>
        <v>1</v>
      </c>
      <c r="F74" s="6">
        <v>4</v>
      </c>
      <c r="G74" s="6">
        <v>0</v>
      </c>
      <c r="H74" s="6">
        <v>1</v>
      </c>
      <c r="I74" s="6">
        <v>0</v>
      </c>
      <c r="J74" s="6">
        <v>3</v>
      </c>
      <c r="K74" s="6">
        <v>3</v>
      </c>
      <c r="L74" s="46">
        <f t="shared" si="13"/>
        <v>0.33340000000000003</v>
      </c>
      <c r="M74" s="46">
        <f t="shared" si="14"/>
        <v>1.3334000000000001</v>
      </c>
    </row>
    <row r="75" spans="1:13" ht="15" customHeight="1" x14ac:dyDescent="0.15">
      <c r="A75" s="24" t="s">
        <v>195</v>
      </c>
      <c r="B75" s="6">
        <v>2018</v>
      </c>
      <c r="C75" s="6">
        <v>3</v>
      </c>
      <c r="D75" s="6">
        <v>1</v>
      </c>
      <c r="E75" s="46">
        <f t="shared" si="12"/>
        <v>0.33333333333333331</v>
      </c>
      <c r="F75" s="6">
        <v>0</v>
      </c>
      <c r="G75" s="6">
        <v>1</v>
      </c>
      <c r="H75" s="6">
        <v>0</v>
      </c>
      <c r="I75" s="6">
        <v>0</v>
      </c>
      <c r="J75" s="6">
        <v>2</v>
      </c>
      <c r="K75" s="6">
        <v>0</v>
      </c>
      <c r="L75" s="46">
        <f t="shared" si="13"/>
        <v>1.333</v>
      </c>
      <c r="M75" s="46">
        <f t="shared" si="14"/>
        <v>1.6663333333333332</v>
      </c>
    </row>
    <row r="76" spans="1:13" ht="15" customHeight="1" x14ac:dyDescent="0.15">
      <c r="A76" s="24" t="s">
        <v>196</v>
      </c>
      <c r="B76" s="6">
        <v>2018</v>
      </c>
      <c r="C76" s="6">
        <v>9</v>
      </c>
      <c r="D76" s="6">
        <v>6</v>
      </c>
      <c r="E76" s="46">
        <f t="shared" si="12"/>
        <v>0.66666666666666663</v>
      </c>
      <c r="F76" s="6">
        <v>6</v>
      </c>
      <c r="G76" s="6">
        <v>0</v>
      </c>
      <c r="H76" s="6">
        <v>0</v>
      </c>
      <c r="I76" s="6">
        <v>0</v>
      </c>
      <c r="J76" s="6">
        <v>1</v>
      </c>
      <c r="K76" s="6">
        <v>2</v>
      </c>
      <c r="L76" s="46">
        <f t="shared" si="13"/>
        <v>0</v>
      </c>
      <c r="M76" s="46">
        <f t="shared" si="14"/>
        <v>0.66666666666666663</v>
      </c>
    </row>
    <row r="77" spans="1:13" ht="15" customHeight="1" x14ac:dyDescent="0.15">
      <c r="A77" s="24" t="s">
        <v>146</v>
      </c>
      <c r="B77" s="6">
        <v>2018</v>
      </c>
      <c r="C77" s="6">
        <v>11</v>
      </c>
      <c r="D77" s="6">
        <v>2</v>
      </c>
      <c r="E77" s="46">
        <f t="shared" si="12"/>
        <v>0.18181818181818182</v>
      </c>
      <c r="F77" s="6">
        <v>2</v>
      </c>
      <c r="G77" s="6">
        <v>0</v>
      </c>
      <c r="H77" s="6">
        <v>0</v>
      </c>
      <c r="I77" s="6">
        <v>0</v>
      </c>
      <c r="J77" s="6">
        <v>1</v>
      </c>
      <c r="K77" s="6">
        <v>0</v>
      </c>
      <c r="L77" s="46">
        <f t="shared" si="13"/>
        <v>0</v>
      </c>
      <c r="M77" s="46">
        <f t="shared" si="14"/>
        <v>0.18181818181818182</v>
      </c>
    </row>
    <row r="78" spans="1:13" ht="15" customHeight="1" x14ac:dyDescent="0.15">
      <c r="A78" s="24" t="s">
        <v>61</v>
      </c>
      <c r="B78" s="6">
        <v>2018</v>
      </c>
      <c r="C78" s="6">
        <v>8</v>
      </c>
      <c r="D78" s="6">
        <v>6</v>
      </c>
      <c r="E78" s="46">
        <f t="shared" si="12"/>
        <v>0.75</v>
      </c>
      <c r="F78" s="6">
        <v>4</v>
      </c>
      <c r="G78" s="6">
        <v>1</v>
      </c>
      <c r="H78" s="6">
        <v>0</v>
      </c>
      <c r="I78" s="6">
        <v>1</v>
      </c>
      <c r="J78" s="6">
        <v>3</v>
      </c>
      <c r="K78" s="6">
        <v>3</v>
      </c>
      <c r="L78" s="46">
        <f t="shared" si="13"/>
        <v>0.55549999999999999</v>
      </c>
      <c r="M78" s="46">
        <f t="shared" si="14"/>
        <v>1.3054999999999999</v>
      </c>
    </row>
    <row r="79" spans="1:13" ht="15" customHeight="1" x14ac:dyDescent="0.15">
      <c r="A79" s="24" t="s">
        <v>91</v>
      </c>
      <c r="B79" s="6">
        <v>2018</v>
      </c>
      <c r="C79" s="6">
        <f>4</f>
        <v>4</v>
      </c>
      <c r="D79" s="6">
        <v>3</v>
      </c>
      <c r="E79" s="46">
        <f t="shared" si="12"/>
        <v>0.75</v>
      </c>
      <c r="F79" s="6">
        <v>1</v>
      </c>
      <c r="G79" s="6">
        <v>1</v>
      </c>
      <c r="H79" s="6">
        <v>1</v>
      </c>
      <c r="I79" s="6">
        <v>0</v>
      </c>
      <c r="J79" s="6">
        <v>0</v>
      </c>
      <c r="K79" s="6">
        <v>3</v>
      </c>
      <c r="L79" s="46">
        <f t="shared" si="13"/>
        <v>1</v>
      </c>
      <c r="M79" s="46">
        <f t="shared" si="14"/>
        <v>1.75</v>
      </c>
    </row>
    <row r="80" spans="1:13" ht="15" customHeight="1" x14ac:dyDescent="0.15">
      <c r="A80" s="24" t="s">
        <v>197</v>
      </c>
      <c r="B80" s="6">
        <v>2018</v>
      </c>
      <c r="C80" s="6">
        <v>8</v>
      </c>
      <c r="D80" s="6">
        <v>6</v>
      </c>
      <c r="E80" s="46">
        <f t="shared" si="12"/>
        <v>0.75</v>
      </c>
      <c r="F80" s="6">
        <v>6</v>
      </c>
      <c r="G80" s="6">
        <v>0</v>
      </c>
      <c r="H80" s="6">
        <v>0</v>
      </c>
      <c r="I80" s="6">
        <v>0</v>
      </c>
      <c r="J80" s="6">
        <v>3</v>
      </c>
      <c r="K80" s="6">
        <v>3</v>
      </c>
      <c r="L80" s="46">
        <f t="shared" si="13"/>
        <v>0</v>
      </c>
      <c r="M80" s="46">
        <f t="shared" si="14"/>
        <v>0.75</v>
      </c>
    </row>
    <row r="81" spans="1:13" ht="14.75" customHeight="1" x14ac:dyDescent="0.15">
      <c r="A81" s="72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1:13" ht="14.25" customHeight="1" x14ac:dyDescent="0.15">
      <c r="A82" s="79" t="s">
        <v>153</v>
      </c>
      <c r="B82" s="80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1:13" ht="14.25" customHeight="1" x14ac:dyDescent="0.15">
      <c r="A83" s="75" t="s">
        <v>154</v>
      </c>
      <c r="B83" s="76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ht="14.25" customHeight="1" x14ac:dyDescent="0.15">
      <c r="A84" s="75" t="s">
        <v>155</v>
      </c>
      <c r="B84" s="7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5" spans="1:13" ht="14.25" customHeight="1" x14ac:dyDescent="0.15">
      <c r="A85" s="75" t="s">
        <v>156</v>
      </c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</row>
    <row r="86" spans="1:13" ht="14.25" customHeight="1" x14ac:dyDescent="0.15">
      <c r="A86" s="75" t="s">
        <v>157</v>
      </c>
      <c r="B86" s="76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4.25" customHeight="1" x14ac:dyDescent="0.15">
      <c r="A87" s="75" t="s">
        <v>158</v>
      </c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4.25" customHeight="1" x14ac:dyDescent="0.15">
      <c r="A88" s="75" t="s">
        <v>159</v>
      </c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3" ht="14.25" customHeight="1" x14ac:dyDescent="0.15">
      <c r="A89" s="75" t="s">
        <v>160</v>
      </c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ht="14.25" customHeight="1" x14ac:dyDescent="0.15">
      <c r="A90" s="75" t="s">
        <v>161</v>
      </c>
      <c r="B90" s="7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ht="14.25" customHeight="1" x14ac:dyDescent="0.15">
      <c r="A91" s="75" t="s">
        <v>162</v>
      </c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</row>
    <row r="92" spans="1:13" ht="14.25" customHeight="1" x14ac:dyDescent="0.15">
      <c r="A92" s="75" t="s">
        <v>163</v>
      </c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</row>
    <row r="93" spans="1:13" ht="122.25" customHeight="1" x14ac:dyDescent="0.15">
      <c r="A93" s="82" t="s">
        <v>164</v>
      </c>
      <c r="B93" s="76"/>
      <c r="C93" s="77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ht="134.25" customHeight="1" x14ac:dyDescent="0.15">
      <c r="A94" s="82" t="s">
        <v>165</v>
      </c>
      <c r="B94" s="76"/>
      <c r="C94" s="77"/>
      <c r="D94" s="83"/>
      <c r="E94" s="83"/>
      <c r="F94" s="83"/>
      <c r="G94" s="83"/>
      <c r="H94" s="83"/>
      <c r="I94" s="83"/>
      <c r="J94" s="83"/>
      <c r="K94" s="83"/>
      <c r="L94" s="83"/>
      <c r="M94" s="83"/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6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45" customWidth="1"/>
    <col min="2" max="3" width="12.6640625" style="45" customWidth="1"/>
    <col min="4" max="4" width="7" style="45" customWidth="1"/>
    <col min="5" max="5" width="5.83203125" style="45" customWidth="1"/>
    <col min="6" max="6" width="6.83203125" style="45" customWidth="1"/>
    <col min="7" max="7" width="6" style="45" customWidth="1"/>
    <col min="8" max="8" width="5.1640625" style="45" customWidth="1"/>
    <col min="9" max="9" width="7.1640625" style="45" customWidth="1"/>
    <col min="10" max="10" width="5.83203125" style="45" customWidth="1"/>
    <col min="11" max="11" width="7.6640625" style="45" customWidth="1"/>
    <col min="12" max="12" width="8.83203125" style="45" customWidth="1"/>
    <col min="13" max="13" width="8.1640625" style="45" customWidth="1"/>
    <col min="14" max="256" width="16.33203125" style="45" customWidth="1"/>
  </cols>
  <sheetData>
    <row r="1" spans="1:13" ht="16" customHeight="1" x14ac:dyDescent="0.15">
      <c r="A1" s="193" t="s">
        <v>105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</row>
    <row r="3" spans="1:13" ht="15" customHeight="1" x14ac:dyDescent="0.15">
      <c r="A3" s="24" t="s">
        <v>17</v>
      </c>
      <c r="B3" s="6">
        <v>2017</v>
      </c>
      <c r="C3" s="6">
        <f>'2017 Field of Dreamers - 2017 -'!C12</f>
        <v>77</v>
      </c>
      <c r="D3" s="6">
        <f>'2017 Field of Dreamers - 2017 -'!D12</f>
        <v>58</v>
      </c>
      <c r="E3" s="6">
        <f>'2017 Field of Dreamers - 2017 -'!E12</f>
        <v>0.75324675324675328</v>
      </c>
      <c r="F3" s="6">
        <f>'2017 Field of Dreamers - 2017 -'!F12</f>
        <v>15</v>
      </c>
      <c r="G3" s="6">
        <f>'2017 Field of Dreamers - 2017 -'!G12</f>
        <v>24</v>
      </c>
      <c r="H3" s="6">
        <f>'2017 Field of Dreamers - 2017 -'!H12</f>
        <v>8</v>
      </c>
      <c r="I3" s="6">
        <f>'2017 Field of Dreamers - 2017 -'!I12</f>
        <v>11</v>
      </c>
      <c r="J3" s="6">
        <f>'2017 Field of Dreamers - 2017 -'!J12</f>
        <v>71</v>
      </c>
      <c r="K3" s="6">
        <f>'2017 Field of Dreamers - 2017 -'!K12</f>
        <v>42</v>
      </c>
      <c r="L3" s="6">
        <f>'2017 Field of Dreamers - 2017 -'!L12</f>
        <v>1.1608275862068966</v>
      </c>
      <c r="M3" s="6">
        <f>'2017 Field of Dreamers - 2017 -'!M12</f>
        <v>1.9140743394536499</v>
      </c>
    </row>
    <row r="4" spans="1:13" ht="15" customHeight="1" x14ac:dyDescent="0.15">
      <c r="A4" s="24" t="s">
        <v>107</v>
      </c>
      <c r="B4" s="6">
        <v>2017</v>
      </c>
      <c r="C4" s="6">
        <f>'2017 Field of Dreamers - 2017 -'!C23</f>
        <v>58</v>
      </c>
      <c r="D4" s="6">
        <f>'2017 Field of Dreamers - 2017 -'!D23</f>
        <v>50</v>
      </c>
      <c r="E4" s="6">
        <f>'2017 Field of Dreamers - 2017 -'!E23</f>
        <v>0.86206896551724133</v>
      </c>
      <c r="F4" s="6">
        <f>'2017 Field of Dreamers - 2017 -'!F23</f>
        <v>25</v>
      </c>
      <c r="G4" s="6">
        <f>'2017 Field of Dreamers - 2017 -'!G23</f>
        <v>14</v>
      </c>
      <c r="H4" s="6">
        <f>'2017 Field of Dreamers - 2017 -'!H23</f>
        <v>6</v>
      </c>
      <c r="I4" s="6">
        <f>'2017 Field of Dreamers - 2017 -'!I23</f>
        <v>4</v>
      </c>
      <c r="J4" s="6">
        <f>'2017 Field of Dreamers - 2017 -'!J23</f>
        <v>34</v>
      </c>
      <c r="K4" s="6">
        <f>'2017 Field of Dreamers - 2017 -'!K23</f>
        <v>35</v>
      </c>
      <c r="L4" s="6">
        <f>'2017 Field of Dreamers - 2017 -'!L23</f>
        <v>0.73328000000000004</v>
      </c>
      <c r="M4" s="6">
        <f>'2017 Field of Dreamers - 2017 -'!M23</f>
        <v>1.5953489655172413</v>
      </c>
    </row>
    <row r="5" spans="1:13" ht="15" customHeight="1" x14ac:dyDescent="0.15">
      <c r="A5" s="24" t="s">
        <v>21</v>
      </c>
      <c r="B5" s="6">
        <v>2017</v>
      </c>
      <c r="C5" s="6">
        <f>'2017 Field of Dreamers - 2017 -'!C54</f>
        <v>75</v>
      </c>
      <c r="D5" s="6">
        <f>'2017 Field of Dreamers - 2017 -'!D54</f>
        <v>54</v>
      </c>
      <c r="E5" s="6">
        <f>'2017 Field of Dreamers - 2017 -'!E54</f>
        <v>0.72</v>
      </c>
      <c r="F5" s="6">
        <f>'2017 Field of Dreamers - 2017 -'!F54</f>
        <v>22</v>
      </c>
      <c r="G5" s="6">
        <f>'2017 Field of Dreamers - 2017 -'!G54</f>
        <v>23</v>
      </c>
      <c r="H5" s="6">
        <f>'2017 Field of Dreamers - 2017 -'!H54</f>
        <v>3</v>
      </c>
      <c r="I5" s="6">
        <f>'2017 Field of Dreamers - 2017 -'!I54</f>
        <v>6</v>
      </c>
      <c r="J5" s="6">
        <f>'2017 Field of Dreamers - 2017 -'!J54</f>
        <v>46</v>
      </c>
      <c r="K5" s="6">
        <f>'2017 Field of Dreamers - 2017 -'!K54</f>
        <v>37</v>
      </c>
      <c r="L5" s="6">
        <f>'2017 Field of Dreamers - 2017 -'!L54</f>
        <v>0.88259259259259248</v>
      </c>
      <c r="M5" s="6">
        <f>'2017 Field of Dreamers - 2017 -'!M54</f>
        <v>1.6025925925925923</v>
      </c>
    </row>
    <row r="6" spans="1:13" ht="15" customHeight="1" x14ac:dyDescent="0.15">
      <c r="A6" s="24" t="s">
        <v>82</v>
      </c>
      <c r="B6" s="6">
        <v>2017</v>
      </c>
      <c r="C6" s="6">
        <f>'2017 Field of Dreamers - 2017 -'!C35</f>
        <v>60</v>
      </c>
      <c r="D6" s="6">
        <f>'2017 Field of Dreamers - 2017 -'!D35</f>
        <v>37</v>
      </c>
      <c r="E6" s="6">
        <f>'2017 Field of Dreamers - 2017 -'!E35</f>
        <v>0.6166666666666667</v>
      </c>
      <c r="F6" s="6">
        <f>'2017 Field of Dreamers - 2017 -'!F35</f>
        <v>35</v>
      </c>
      <c r="G6" s="6">
        <f>'2017 Field of Dreamers - 2017 -'!G35</f>
        <v>2</v>
      </c>
      <c r="H6" s="6">
        <f>'2017 Field of Dreamers - 2017 -'!H35</f>
        <v>0</v>
      </c>
      <c r="I6" s="6">
        <f>'2017 Field of Dreamers - 2017 -'!I35</f>
        <v>0</v>
      </c>
      <c r="J6" s="6">
        <f>'2017 Field of Dreamers - 2017 -'!J35</f>
        <v>8</v>
      </c>
      <c r="K6" s="6">
        <f>'2017 Field of Dreamers - 2017 -'!K35</f>
        <v>20</v>
      </c>
      <c r="L6" s="6">
        <f>'2017 Field of Dreamers - 2017 -'!L35</f>
        <v>7.2054054054054045E-2</v>
      </c>
      <c r="M6" s="6">
        <f>'2017 Field of Dreamers - 2017 -'!M35</f>
        <v>0.68872072072072077</v>
      </c>
    </row>
    <row r="7" spans="1:13" ht="15" customHeight="1" x14ac:dyDescent="0.15">
      <c r="A7" s="24" t="s">
        <v>85</v>
      </c>
      <c r="B7" s="6">
        <v>2017</v>
      </c>
      <c r="C7" s="6">
        <f>'2017 Field of Dreamers - 2017 -'!C20</f>
        <v>80</v>
      </c>
      <c r="D7" s="6">
        <f>'2017 Field of Dreamers - 2017 -'!D20</f>
        <v>59</v>
      </c>
      <c r="E7" s="6">
        <f>'2017 Field of Dreamers - 2017 -'!E20</f>
        <v>0.73750000000000004</v>
      </c>
      <c r="F7" s="6">
        <f>'2017 Field of Dreamers - 2017 -'!F20</f>
        <v>18</v>
      </c>
      <c r="G7" s="6">
        <f>'2017 Field of Dreamers - 2017 -'!G20</f>
        <v>21</v>
      </c>
      <c r="H7" s="6">
        <f>'2017 Field of Dreamers - 2017 -'!H20</f>
        <v>7</v>
      </c>
      <c r="I7" s="6">
        <f>'2017 Field of Dreamers - 2017 -'!I20</f>
        <v>13</v>
      </c>
      <c r="J7" s="6">
        <f>'2017 Field of Dreamers - 2017 -'!J20</f>
        <v>63</v>
      </c>
      <c r="K7" s="6">
        <f>'2017 Field of Dreamers - 2017 -'!K20</f>
        <v>39</v>
      </c>
      <c r="L7" s="6">
        <f>'2017 Field of Dreamers - 2017 -'!L20</f>
        <v>1.1129152542372882</v>
      </c>
      <c r="M7" s="6">
        <f>'2017 Field of Dreamers - 2017 -'!M20</f>
        <v>1.8504152542372883</v>
      </c>
    </row>
    <row r="8" spans="1:13" ht="15" customHeight="1" x14ac:dyDescent="0.15">
      <c r="A8" s="24" t="s">
        <v>64</v>
      </c>
      <c r="B8" s="6">
        <v>2017</v>
      </c>
      <c r="C8" s="6">
        <f>'2017 Field of Dreamers - 2017 -'!C7</f>
        <v>67</v>
      </c>
      <c r="D8" s="6">
        <f>'2017 Field of Dreamers - 2017 -'!D7</f>
        <v>51</v>
      </c>
      <c r="E8" s="6">
        <f>'2017 Field of Dreamers - 2017 -'!E7</f>
        <v>0.76119402985074625</v>
      </c>
      <c r="F8" s="6">
        <f>'2017 Field of Dreamers - 2017 -'!F7</f>
        <v>18</v>
      </c>
      <c r="G8" s="6">
        <f>'2017 Field of Dreamers - 2017 -'!G7</f>
        <v>23</v>
      </c>
      <c r="H8" s="6">
        <f>'2017 Field of Dreamers - 2017 -'!H7</f>
        <v>3</v>
      </c>
      <c r="I8" s="6">
        <f>'2017 Field of Dreamers - 2017 -'!I7</f>
        <v>7</v>
      </c>
      <c r="J8" s="6">
        <f>'2017 Field of Dreamers - 2017 -'!J7</f>
        <v>42</v>
      </c>
      <c r="K8" s="6">
        <f>'2017 Field of Dreamers - 2017 -'!K7</f>
        <v>34</v>
      </c>
      <c r="L8" s="6">
        <f>'2017 Field of Dreamers - 2017 -'!L7</f>
        <v>0.97372549019607835</v>
      </c>
      <c r="M8" s="6">
        <f>'2017 Field of Dreamers - 2017 -'!M7</f>
        <v>1.7349195200468246</v>
      </c>
    </row>
    <row r="9" spans="1:13" ht="15" customHeight="1" x14ac:dyDescent="0.15">
      <c r="A9" s="24" t="s">
        <v>38</v>
      </c>
      <c r="B9" s="6">
        <v>2017</v>
      </c>
      <c r="C9" s="6">
        <f>'2017 Field of Dreamers - 2017 -'!C42</f>
        <v>29</v>
      </c>
      <c r="D9" s="6">
        <f>'2017 Field of Dreamers - 2017 -'!D42</f>
        <v>8</v>
      </c>
      <c r="E9" s="6">
        <f>'2017 Field of Dreamers - 2017 -'!E42</f>
        <v>0.27586206896551724</v>
      </c>
      <c r="F9" s="6">
        <f>'2017 Field of Dreamers - 2017 -'!F42</f>
        <v>8</v>
      </c>
      <c r="G9" s="6">
        <f>'2017 Field of Dreamers - 2017 -'!G42</f>
        <v>0</v>
      </c>
      <c r="H9" s="6">
        <f>'2017 Field of Dreamers - 2017 -'!H42</f>
        <v>0</v>
      </c>
      <c r="I9" s="6">
        <f>'2017 Field of Dreamers - 2017 -'!I42</f>
        <v>0</v>
      </c>
      <c r="J9" s="6">
        <f>'2017 Field of Dreamers - 2017 -'!J42</f>
        <v>5</v>
      </c>
      <c r="K9" s="6">
        <f>'2017 Field of Dreamers - 2017 -'!K42</f>
        <v>4</v>
      </c>
      <c r="L9" s="6">
        <f>'2017 Field of Dreamers - 2017 -'!L42</f>
        <v>0</v>
      </c>
      <c r="M9" s="6">
        <f>'2017 Field of Dreamers - 2017 -'!M42</f>
        <v>0.27586206896551724</v>
      </c>
    </row>
    <row r="10" spans="1:13" ht="15" customHeight="1" x14ac:dyDescent="0.15">
      <c r="A10" s="24" t="s">
        <v>90</v>
      </c>
      <c r="B10" s="6">
        <v>2017</v>
      </c>
      <c r="C10" s="6">
        <f>'2017 Field of Dreamers - 2017 -'!C29</f>
        <v>69</v>
      </c>
      <c r="D10" s="6">
        <f>'2017 Field of Dreamers - 2017 -'!D29</f>
        <v>57</v>
      </c>
      <c r="E10" s="6">
        <f>'2017 Field of Dreamers - 2017 -'!E29</f>
        <v>0.82608695652173914</v>
      </c>
      <c r="F10" s="6">
        <f>'2017 Field of Dreamers - 2017 -'!F29</f>
        <v>34</v>
      </c>
      <c r="G10" s="6">
        <f>'2017 Field of Dreamers - 2017 -'!G29</f>
        <v>13</v>
      </c>
      <c r="H10" s="6">
        <f>'2017 Field of Dreamers - 2017 -'!H29</f>
        <v>7</v>
      </c>
      <c r="I10" s="6">
        <f>'2017 Field of Dreamers - 2017 -'!I29</f>
        <v>3</v>
      </c>
      <c r="J10" s="6">
        <f>'2017 Field of Dreamers - 2017 -'!J29</f>
        <v>43</v>
      </c>
      <c r="K10" s="6">
        <f>'2017 Field of Dreamers - 2017 -'!K29</f>
        <v>40</v>
      </c>
      <c r="L10" s="6">
        <f>'2017 Field of Dreamers - 2017 -'!L29</f>
        <v>0.6140000000000001</v>
      </c>
      <c r="M10" s="6">
        <f>'2017 Field of Dreamers - 2017 -'!M29</f>
        <v>1.4400869565217391</v>
      </c>
    </row>
    <row r="11" spans="1:13" ht="15" customHeight="1" x14ac:dyDescent="0.15">
      <c r="A11" s="24" t="s">
        <v>92</v>
      </c>
      <c r="B11" s="6">
        <v>2017</v>
      </c>
      <c r="C11" s="6">
        <f>'2017 Field of Dreamers - 2017 -'!C40</f>
        <v>37</v>
      </c>
      <c r="D11" s="6">
        <f>'2017 Field of Dreamers - 2017 -'!D40</f>
        <v>23</v>
      </c>
      <c r="E11" s="6">
        <f>'2017 Field of Dreamers - 2017 -'!E40</f>
        <v>0.6216216216216216</v>
      </c>
      <c r="F11" s="6">
        <f>'2017 Field of Dreamers - 2017 -'!F40</f>
        <v>23</v>
      </c>
      <c r="G11" s="6">
        <f>'2017 Field of Dreamers - 2017 -'!G40</f>
        <v>0</v>
      </c>
      <c r="H11" s="6">
        <f>'2017 Field of Dreamers - 2017 -'!H40</f>
        <v>0</v>
      </c>
      <c r="I11" s="6">
        <f>'2017 Field of Dreamers - 2017 -'!I40</f>
        <v>0</v>
      </c>
      <c r="J11" s="6">
        <f>'2017 Field of Dreamers - 2017 -'!J40</f>
        <v>9</v>
      </c>
      <c r="K11" s="6">
        <f>'2017 Field of Dreamers - 2017 -'!K40</f>
        <v>12</v>
      </c>
      <c r="L11" s="6">
        <f>'2017 Field of Dreamers - 2017 -'!L40</f>
        <v>0</v>
      </c>
      <c r="M11" s="6">
        <f>'2017 Field of Dreamers - 2017 -'!M40</f>
        <v>0.6216216216216216</v>
      </c>
    </row>
    <row r="12" spans="1:13" ht="15" customHeight="1" x14ac:dyDescent="0.15">
      <c r="A12" s="24" t="s">
        <v>108</v>
      </c>
      <c r="B12" s="6">
        <v>2017</v>
      </c>
      <c r="C12" s="6">
        <f>'2017 Field of Dreamers - 2017 -'!C49</f>
        <v>85</v>
      </c>
      <c r="D12" s="6">
        <f>'2017 Field of Dreamers - 2017 -'!D49</f>
        <v>67</v>
      </c>
      <c r="E12" s="6">
        <f>'2017 Field of Dreamers - 2017 -'!E49</f>
        <v>0.78823529411764703</v>
      </c>
      <c r="F12" s="6">
        <f>'2017 Field of Dreamers - 2017 -'!F49</f>
        <v>27</v>
      </c>
      <c r="G12" s="6">
        <f>'2017 Field of Dreamers - 2017 -'!G49</f>
        <v>21</v>
      </c>
      <c r="H12" s="6">
        <f>'2017 Field of Dreamers - 2017 -'!H49</f>
        <v>12</v>
      </c>
      <c r="I12" s="6">
        <f>'2017 Field of Dreamers - 2017 -'!I49</f>
        <v>7</v>
      </c>
      <c r="J12" s="6">
        <f>'2017 Field of Dreamers - 2017 -'!J49</f>
        <v>73</v>
      </c>
      <c r="K12" s="6">
        <f>'2017 Field of Dreamers - 2017 -'!K49</f>
        <v>42</v>
      </c>
      <c r="L12" s="6">
        <f>'2017 Field of Dreamers - 2017 -'!L49</f>
        <v>0.9253283582089552</v>
      </c>
      <c r="M12" s="6">
        <f>'2017 Field of Dreamers - 2017 -'!M49</f>
        <v>1.7135636523266022</v>
      </c>
    </row>
    <row r="13" spans="1:13" ht="15" customHeight="1" x14ac:dyDescent="0.15">
      <c r="A13" s="24" t="s">
        <v>109</v>
      </c>
      <c r="B13" s="6">
        <v>2017</v>
      </c>
      <c r="C13" s="6">
        <f>'2017 Field of Dreamers - 2017 -'!C47</f>
        <v>64</v>
      </c>
      <c r="D13" s="6">
        <f>'2017 Field of Dreamers - 2017 -'!D47</f>
        <v>44</v>
      </c>
      <c r="E13" s="6">
        <f>'2017 Field of Dreamers - 2017 -'!E47</f>
        <v>0.6875</v>
      </c>
      <c r="F13" s="6">
        <f>'2017 Field of Dreamers - 2017 -'!F47</f>
        <v>33</v>
      </c>
      <c r="G13" s="6">
        <f>'2017 Field of Dreamers - 2017 -'!G47</f>
        <v>10</v>
      </c>
      <c r="H13" s="6">
        <f>'2017 Field of Dreamers - 2017 -'!H47</f>
        <v>0</v>
      </c>
      <c r="I13" s="6">
        <f>'2017 Field of Dreamers - 2017 -'!I47</f>
        <v>1</v>
      </c>
      <c r="J13" s="6">
        <f>'2017 Field of Dreamers - 2017 -'!J47</f>
        <v>33</v>
      </c>
      <c r="K13" s="6">
        <f>'2017 Field of Dreamers - 2017 -'!K47</f>
        <v>26</v>
      </c>
      <c r="L13" s="6">
        <f>'2017 Field of Dreamers - 2017 -'!L47</f>
        <v>0.34840909090909089</v>
      </c>
      <c r="M13" s="6">
        <f>'2017 Field of Dreamers - 2017 -'!M47</f>
        <v>1.0359090909090909</v>
      </c>
    </row>
    <row r="14" spans="1:13" ht="15" customHeight="1" x14ac:dyDescent="0.15">
      <c r="A14" s="24" t="s">
        <v>73</v>
      </c>
      <c r="B14" s="6">
        <v>2017</v>
      </c>
      <c r="C14" s="6">
        <f>'2017 Field of Dreamers - 2017 -'!C45</f>
        <v>55</v>
      </c>
      <c r="D14" s="6">
        <f>'2017 Field of Dreamers - 2017 -'!D45</f>
        <v>39</v>
      </c>
      <c r="E14" s="6">
        <f>'2017 Field of Dreamers - 2017 -'!E45</f>
        <v>0.70909090909090911</v>
      </c>
      <c r="F14" s="6">
        <f>'2017 Field of Dreamers - 2017 -'!F45</f>
        <v>22</v>
      </c>
      <c r="G14" s="6">
        <f>'2017 Field of Dreamers - 2017 -'!G45</f>
        <v>10</v>
      </c>
      <c r="H14" s="6">
        <f>'2017 Field of Dreamers - 2017 -'!H45</f>
        <v>5</v>
      </c>
      <c r="I14" s="6">
        <f>'2017 Field of Dreamers - 2017 -'!I45</f>
        <v>2</v>
      </c>
      <c r="J14" s="6">
        <f>'2017 Field of Dreamers - 2017 -'!J45</f>
        <v>18</v>
      </c>
      <c r="K14" s="6">
        <f>'2017 Field of Dreamers - 2017 -'!K45</f>
        <v>28</v>
      </c>
      <c r="L14" s="6">
        <f>'2017 Field of Dreamers - 2017 -'!L45</f>
        <v>0.658076923076923</v>
      </c>
      <c r="M14" s="6">
        <f>'2017 Field of Dreamers - 2017 -'!M45</f>
        <v>1.3671678321678322</v>
      </c>
    </row>
    <row r="15" spans="1:13" ht="15" customHeight="1" x14ac:dyDescent="0.15">
      <c r="A15" s="24" t="s">
        <v>110</v>
      </c>
      <c r="B15" s="6">
        <v>2017</v>
      </c>
      <c r="C15" s="6">
        <f>'2017 Field of Dreamers - 2017 -'!C46</f>
        <v>57</v>
      </c>
      <c r="D15" s="6">
        <f>'2017 Field of Dreamers - 2017 -'!D46</f>
        <v>34</v>
      </c>
      <c r="E15" s="6">
        <f>'2017 Field of Dreamers - 2017 -'!E46</f>
        <v>0.59649122807017541</v>
      </c>
      <c r="F15" s="6">
        <f>'2017 Field of Dreamers - 2017 -'!F46</f>
        <v>34</v>
      </c>
      <c r="G15" s="6">
        <f>'2017 Field of Dreamers - 2017 -'!G46</f>
        <v>0</v>
      </c>
      <c r="H15" s="6">
        <f>'2017 Field of Dreamers - 2017 -'!H46</f>
        <v>0</v>
      </c>
      <c r="I15" s="6">
        <f>'2017 Field of Dreamers - 2017 -'!I46</f>
        <v>0</v>
      </c>
      <c r="J15" s="6">
        <f>'2017 Field of Dreamers - 2017 -'!J46</f>
        <v>12</v>
      </c>
      <c r="K15" s="6">
        <f>'2017 Field of Dreamers - 2017 -'!K46</f>
        <v>27</v>
      </c>
      <c r="L15" s="6">
        <f>'2017 Field of Dreamers - 2017 -'!L46</f>
        <v>0</v>
      </c>
      <c r="M15" s="6">
        <f>'2017 Field of Dreamers - 2017 -'!M46</f>
        <v>0.59649122807017541</v>
      </c>
    </row>
    <row r="16" spans="1:13" ht="15" customHeight="1" x14ac:dyDescent="0.15">
      <c r="A16" s="24" t="s">
        <v>88</v>
      </c>
      <c r="B16" s="6">
        <v>2017</v>
      </c>
      <c r="C16" s="6">
        <f>'2017 Field of Dreamers - 2017 -'!C5</f>
        <v>63</v>
      </c>
      <c r="D16" s="6">
        <f>'2017 Field of Dreamers - 2017 -'!D5</f>
        <v>40</v>
      </c>
      <c r="E16" s="6">
        <f>'2017 Field of Dreamers - 2017 -'!E5</f>
        <v>0.63492063492063489</v>
      </c>
      <c r="F16" s="6">
        <f>'2017 Field of Dreamers - 2017 -'!F5</f>
        <v>38</v>
      </c>
      <c r="G16" s="6">
        <f>'2017 Field of Dreamers - 2017 -'!G5</f>
        <v>2</v>
      </c>
      <c r="H16" s="6">
        <f>'2017 Field of Dreamers - 2017 -'!H5</f>
        <v>0</v>
      </c>
      <c r="I16" s="6">
        <f>'2017 Field of Dreamers - 2017 -'!I5</f>
        <v>0</v>
      </c>
      <c r="J16" s="6">
        <f>'2017 Field of Dreamers - 2017 -'!J5</f>
        <v>10</v>
      </c>
      <c r="K16" s="6">
        <f>'2017 Field of Dreamers - 2017 -'!K5</f>
        <v>24</v>
      </c>
      <c r="L16" s="6">
        <f>'2017 Field of Dreamers - 2017 -'!L5</f>
        <v>6.6650000000000001E-2</v>
      </c>
      <c r="M16" s="6">
        <f>'2017 Field of Dreamers - 2017 -'!M5</f>
        <v>0.70157063492063487</v>
      </c>
    </row>
    <row r="17" spans="1:13" ht="15" customHeight="1" x14ac:dyDescent="0.15">
      <c r="A17" s="24" t="s">
        <v>111</v>
      </c>
      <c r="B17" s="6">
        <v>2017</v>
      </c>
      <c r="C17" s="6">
        <f>'2017 Field of Dreamers - 2017 -'!C15</f>
        <v>50</v>
      </c>
      <c r="D17" s="6">
        <f>'2017 Field of Dreamers - 2017 -'!D15</f>
        <v>42</v>
      </c>
      <c r="E17" s="6">
        <f>'2017 Field of Dreamers - 2017 -'!E15</f>
        <v>0.84</v>
      </c>
      <c r="F17" s="6">
        <f>'2017 Field of Dreamers - 2017 -'!F15</f>
        <v>13</v>
      </c>
      <c r="G17" s="6">
        <f>'2017 Field of Dreamers - 2017 -'!G15</f>
        <v>17</v>
      </c>
      <c r="H17" s="6">
        <f>'2017 Field of Dreamers - 2017 -'!H15</f>
        <v>4</v>
      </c>
      <c r="I17" s="6">
        <f>'2017 Field of Dreamers - 2017 -'!I15</f>
        <v>8</v>
      </c>
      <c r="J17" s="6">
        <f>'2017 Field of Dreamers - 2017 -'!J15</f>
        <v>38</v>
      </c>
      <c r="K17" s="6">
        <f>'2017 Field of Dreamers - 2017 -'!K15</f>
        <v>30</v>
      </c>
      <c r="L17" s="6">
        <f>'2017 Field of Dreamers - 2017 -'!L15</f>
        <v>1.0792619047619045</v>
      </c>
      <c r="M17" s="6">
        <f>'2017 Field of Dreamers - 2017 -'!M15</f>
        <v>1.9192619047619046</v>
      </c>
    </row>
    <row r="18" spans="1:13" ht="15" customHeight="1" x14ac:dyDescent="0.15">
      <c r="A18" s="24" t="s">
        <v>112</v>
      </c>
      <c r="B18" s="6">
        <v>2017</v>
      </c>
      <c r="C18" s="6">
        <f>'2017 Field of Dreamers - 2017 -'!C9</f>
        <v>64</v>
      </c>
      <c r="D18" s="6">
        <f>'2017 Field of Dreamers - 2017 -'!D9</f>
        <v>37</v>
      </c>
      <c r="E18" s="6">
        <f>'2017 Field of Dreamers - 2017 -'!E9</f>
        <v>0.578125</v>
      </c>
      <c r="F18" s="6">
        <f>'2017 Field of Dreamers - 2017 -'!F9</f>
        <v>36</v>
      </c>
      <c r="G18" s="6">
        <f>'2017 Field of Dreamers - 2017 -'!G9</f>
        <v>1</v>
      </c>
      <c r="H18" s="6">
        <f>'2017 Field of Dreamers - 2017 -'!H9</f>
        <v>0</v>
      </c>
      <c r="I18" s="6">
        <f>'2017 Field of Dreamers - 2017 -'!I9</f>
        <v>0</v>
      </c>
      <c r="J18" s="6">
        <f>'2017 Field of Dreamers - 2017 -'!J9</f>
        <v>18</v>
      </c>
      <c r="K18" s="6">
        <f>'2017 Field of Dreamers - 2017 -'!K9</f>
        <v>18</v>
      </c>
      <c r="L18" s="6">
        <f>'2017 Field of Dreamers - 2017 -'!L9</f>
        <v>3.6027027027027023E-2</v>
      </c>
      <c r="M18" s="6">
        <f>'2017 Field of Dreamers - 2017 -'!M9</f>
        <v>0.61415202702702698</v>
      </c>
    </row>
    <row r="19" spans="1:13" ht="15" customHeight="1" x14ac:dyDescent="0.15">
      <c r="A19" s="24" t="s">
        <v>53</v>
      </c>
      <c r="B19" s="6">
        <v>2017</v>
      </c>
      <c r="C19" s="6">
        <f>'2017 Field of Dreamers - 2017 -'!C6</f>
        <v>75</v>
      </c>
      <c r="D19" s="6">
        <f>'2017 Field of Dreamers - 2017 -'!D6</f>
        <v>53</v>
      </c>
      <c r="E19" s="6">
        <f>'2017 Field of Dreamers - 2017 -'!E6</f>
        <v>0.70666666666666667</v>
      </c>
      <c r="F19" s="6">
        <f>'2017 Field of Dreamers - 2017 -'!F6</f>
        <v>37</v>
      </c>
      <c r="G19" s="6">
        <f>'2017 Field of Dreamers - 2017 -'!G6</f>
        <v>11</v>
      </c>
      <c r="H19" s="6">
        <f>'2017 Field of Dreamers - 2017 -'!H6</f>
        <v>3</v>
      </c>
      <c r="I19" s="6">
        <f>'2017 Field of Dreamers - 2017 -'!I6</f>
        <v>2</v>
      </c>
      <c r="J19" s="6">
        <f>'2017 Field of Dreamers - 2017 -'!J6</f>
        <v>28</v>
      </c>
      <c r="K19" s="6">
        <f>'2017 Field of Dreamers - 2017 -'!K6</f>
        <v>39</v>
      </c>
      <c r="L19" s="6">
        <f>'2017 Field of Dreamers - 2017 -'!L6</f>
        <v>0.4464905660377359</v>
      </c>
      <c r="M19" s="6">
        <f>'2017 Field of Dreamers - 2017 -'!M6</f>
        <v>1.1531572327044026</v>
      </c>
    </row>
    <row r="20" spans="1:13" ht="15" customHeight="1" x14ac:dyDescent="0.15">
      <c r="A20" s="24" t="s">
        <v>65</v>
      </c>
      <c r="B20" s="6">
        <v>2017</v>
      </c>
      <c r="C20" s="6">
        <f>'2017 Field of Dreamers - 2017 -'!C24</f>
        <v>48</v>
      </c>
      <c r="D20" s="6">
        <f>'2017 Field of Dreamers - 2017 -'!D24</f>
        <v>32</v>
      </c>
      <c r="E20" s="6">
        <f>'2017 Field of Dreamers - 2017 -'!E24</f>
        <v>0.66666666666666663</v>
      </c>
      <c r="F20" s="6">
        <f>'2017 Field of Dreamers - 2017 -'!F24</f>
        <v>30</v>
      </c>
      <c r="G20" s="6">
        <f>'2017 Field of Dreamers - 2017 -'!G24</f>
        <v>2</v>
      </c>
      <c r="H20" s="6">
        <f>'2017 Field of Dreamers - 2017 -'!H24</f>
        <v>0</v>
      </c>
      <c r="I20" s="6">
        <f>'2017 Field of Dreamers - 2017 -'!I24</f>
        <v>0</v>
      </c>
      <c r="J20" s="6">
        <f>'2017 Field of Dreamers - 2017 -'!J24</f>
        <v>14</v>
      </c>
      <c r="K20" s="6">
        <f>'2017 Field of Dreamers - 2017 -'!K24</f>
        <v>20</v>
      </c>
      <c r="L20" s="6">
        <f>'2017 Field of Dreamers - 2017 -'!L24</f>
        <v>8.3312499999999998E-2</v>
      </c>
      <c r="M20" s="6">
        <f>'2017 Field of Dreamers - 2017 -'!M24</f>
        <v>0.74997916666666664</v>
      </c>
    </row>
    <row r="21" spans="1:13" ht="15" customHeight="1" x14ac:dyDescent="0.15">
      <c r="A21" s="24" t="s">
        <v>96</v>
      </c>
      <c r="B21" s="6">
        <v>2017</v>
      </c>
      <c r="C21" s="6">
        <f>'2017 Field of Dreamers - 2017 -'!C11</f>
        <v>43</v>
      </c>
      <c r="D21" s="6">
        <f>'2017 Field of Dreamers - 2017 -'!D11</f>
        <v>30</v>
      </c>
      <c r="E21" s="6">
        <f>'2017 Field of Dreamers - 2017 -'!E11</f>
        <v>0.69767441860465118</v>
      </c>
      <c r="F21" s="6">
        <f>'2017 Field of Dreamers - 2017 -'!F11</f>
        <v>28</v>
      </c>
      <c r="G21" s="6">
        <f>'2017 Field of Dreamers - 2017 -'!G11</f>
        <v>2</v>
      </c>
      <c r="H21" s="6">
        <f>'2017 Field of Dreamers - 2017 -'!H11</f>
        <v>0</v>
      </c>
      <c r="I21" s="6">
        <f>'2017 Field of Dreamers - 2017 -'!I11</f>
        <v>0</v>
      </c>
      <c r="J21" s="6">
        <f>'2017 Field of Dreamers - 2017 -'!J11</f>
        <v>20</v>
      </c>
      <c r="K21" s="6">
        <f>'2017 Field of Dreamers - 2017 -'!K11</f>
        <v>21</v>
      </c>
      <c r="L21" s="6">
        <f>'2017 Field of Dreamers - 2017 -'!L11</f>
        <v>8.8866666666666663E-2</v>
      </c>
      <c r="M21" s="6">
        <f>'2017 Field of Dreamers - 2017 -'!M11</f>
        <v>0.78654108527131783</v>
      </c>
    </row>
    <row r="22" spans="1:13" ht="15" customHeight="1" x14ac:dyDescent="0.15">
      <c r="A22" s="24" t="s">
        <v>113</v>
      </c>
      <c r="B22" s="6">
        <v>2017</v>
      </c>
      <c r="C22" s="6">
        <f>'2017 Field of Dreamers - 2017 -'!C10</f>
        <v>29</v>
      </c>
      <c r="D22" s="6">
        <f>'2017 Field of Dreamers - 2017 -'!D10</f>
        <v>24</v>
      </c>
      <c r="E22" s="6">
        <f>'2017 Field of Dreamers - 2017 -'!E10</f>
        <v>0.82758620689655171</v>
      </c>
      <c r="F22" s="6">
        <f>'2017 Field of Dreamers - 2017 -'!F10</f>
        <v>14</v>
      </c>
      <c r="G22" s="6">
        <f>'2017 Field of Dreamers - 2017 -'!G10</f>
        <v>8</v>
      </c>
      <c r="H22" s="6">
        <f>'2017 Field of Dreamers - 2017 -'!H10</f>
        <v>1</v>
      </c>
      <c r="I22" s="6">
        <f>'2017 Field of Dreamers - 2017 -'!I10</f>
        <v>1</v>
      </c>
      <c r="J22" s="6">
        <f>'2017 Field of Dreamers - 2017 -'!J10</f>
        <v>14</v>
      </c>
      <c r="K22" s="6">
        <f>'2017 Field of Dreamers - 2017 -'!K10</f>
        <v>16</v>
      </c>
      <c r="L22" s="6">
        <f>'2017 Field of Dreamers - 2017 -'!L10</f>
        <v>0.59712500000000002</v>
      </c>
      <c r="M22" s="6">
        <f>'2017 Field of Dreamers - 2017 -'!M10</f>
        <v>1.4247112068965517</v>
      </c>
    </row>
    <row r="23" spans="1:13" ht="15" customHeight="1" x14ac:dyDescent="0.15">
      <c r="A23" s="24" t="s">
        <v>114</v>
      </c>
      <c r="B23" s="6">
        <v>2017</v>
      </c>
      <c r="C23" s="6">
        <f>'2017 Field of Dreamers - 2017 -'!C48</f>
        <v>64</v>
      </c>
      <c r="D23" s="6">
        <f>'2017 Field of Dreamers - 2017 -'!D48</f>
        <v>38</v>
      </c>
      <c r="E23" s="6">
        <f>'2017 Field of Dreamers - 2017 -'!E48</f>
        <v>0.59375</v>
      </c>
      <c r="F23" s="6">
        <f>'2017 Field of Dreamers - 2017 -'!F48</f>
        <v>36</v>
      </c>
      <c r="G23" s="6">
        <f>'2017 Field of Dreamers - 2017 -'!G48</f>
        <v>2</v>
      </c>
      <c r="H23" s="6">
        <f>'2017 Field of Dreamers - 2017 -'!H48</f>
        <v>0</v>
      </c>
      <c r="I23" s="6">
        <f>'2017 Field of Dreamers - 2017 -'!I48</f>
        <v>0</v>
      </c>
      <c r="J23" s="6">
        <f>'2017 Field of Dreamers - 2017 -'!J48</f>
        <v>20</v>
      </c>
      <c r="K23" s="6">
        <f>'2017 Field of Dreamers - 2017 -'!K48</f>
        <v>19</v>
      </c>
      <c r="L23" s="6">
        <f>'2017 Field of Dreamers - 2017 -'!L48</f>
        <v>7.01578947368421E-2</v>
      </c>
      <c r="M23" s="6">
        <f>'2017 Field of Dreamers - 2017 -'!M48</f>
        <v>0.66390789473684209</v>
      </c>
    </row>
    <row r="24" spans="1:13" ht="15" customHeight="1" x14ac:dyDescent="0.15">
      <c r="A24" s="24" t="s">
        <v>60</v>
      </c>
      <c r="B24" s="6">
        <v>2017</v>
      </c>
      <c r="C24" s="6">
        <f>'2017 Field of Dreamers - 2017 -'!C4</f>
        <v>42</v>
      </c>
      <c r="D24" s="6">
        <f>'2017 Field of Dreamers - 2017 -'!D4</f>
        <v>26</v>
      </c>
      <c r="E24" s="6">
        <f>'2017 Field of Dreamers - 2017 -'!E4</f>
        <v>0.61904761904761907</v>
      </c>
      <c r="F24" s="6">
        <f>'2017 Field of Dreamers - 2017 -'!F4</f>
        <v>26</v>
      </c>
      <c r="G24" s="6">
        <f>'2017 Field of Dreamers - 2017 -'!G4</f>
        <v>0</v>
      </c>
      <c r="H24" s="6">
        <f>'2017 Field of Dreamers - 2017 -'!H4</f>
        <v>0</v>
      </c>
      <c r="I24" s="6">
        <f>'2017 Field of Dreamers - 2017 -'!I4</f>
        <v>0</v>
      </c>
      <c r="J24" s="6">
        <f>'2017 Field of Dreamers - 2017 -'!J4</f>
        <v>12</v>
      </c>
      <c r="K24" s="6">
        <f>'2017 Field of Dreamers - 2017 -'!K4</f>
        <v>20</v>
      </c>
      <c r="L24" s="6">
        <f>'2017 Field of Dreamers - 2017 -'!L4</f>
        <v>0</v>
      </c>
      <c r="M24" s="6">
        <f>'2017 Field of Dreamers - 2017 -'!M4</f>
        <v>0.61904761904761907</v>
      </c>
    </row>
    <row r="25" spans="1:13" ht="15" customHeight="1" x14ac:dyDescent="0.15">
      <c r="A25" s="24" t="s">
        <v>115</v>
      </c>
      <c r="B25" s="6">
        <v>2017</v>
      </c>
      <c r="C25" s="6">
        <f>'2017 Field of Dreamers - 2017 -'!C56</f>
        <v>22</v>
      </c>
      <c r="D25" s="6">
        <f>'2017 Field of Dreamers - 2017 -'!D56</f>
        <v>12</v>
      </c>
      <c r="E25" s="6">
        <f>'2017 Field of Dreamers - 2017 -'!E56</f>
        <v>0.54545454545454541</v>
      </c>
      <c r="F25" s="6">
        <f>'2017 Field of Dreamers - 2017 -'!F56</f>
        <v>12</v>
      </c>
      <c r="G25" s="6">
        <f>'2017 Field of Dreamers - 2017 -'!G56</f>
        <v>0</v>
      </c>
      <c r="H25" s="6">
        <f>'2017 Field of Dreamers - 2017 -'!H56</f>
        <v>0</v>
      </c>
      <c r="I25" s="6">
        <f>'2017 Field of Dreamers - 2017 -'!I56</f>
        <v>0</v>
      </c>
      <c r="J25" s="6">
        <f>'2017 Field of Dreamers - 2017 -'!J56</f>
        <v>5</v>
      </c>
      <c r="K25" s="6">
        <f>'2017 Field of Dreamers - 2017 -'!K56</f>
        <v>11</v>
      </c>
      <c r="L25" s="6">
        <f>'2017 Field of Dreamers - 2017 -'!L56</f>
        <v>0</v>
      </c>
      <c r="M25" s="6">
        <f>'2017 Field of Dreamers - 2017 -'!M56</f>
        <v>0.54545454545454541</v>
      </c>
    </row>
    <row r="26" spans="1:13" ht="15" customHeight="1" x14ac:dyDescent="0.15">
      <c r="A26" s="24" t="s">
        <v>116</v>
      </c>
      <c r="B26" s="6">
        <v>2017</v>
      </c>
      <c r="C26" s="6">
        <f>'2017 Field of Dreamers - 2017 -'!C17</f>
        <v>43</v>
      </c>
      <c r="D26" s="6">
        <f>'2017 Field of Dreamers - 2017 -'!D17</f>
        <v>34</v>
      </c>
      <c r="E26" s="6">
        <f>'2017 Field of Dreamers - 2017 -'!E17</f>
        <v>0.79069767441860461</v>
      </c>
      <c r="F26" s="6">
        <f>'2017 Field of Dreamers - 2017 -'!F17</f>
        <v>16</v>
      </c>
      <c r="G26" s="6">
        <f>'2017 Field of Dreamers - 2017 -'!G17</f>
        <v>9</v>
      </c>
      <c r="H26" s="6">
        <f>'2017 Field of Dreamers - 2017 -'!H17</f>
        <v>3</v>
      </c>
      <c r="I26" s="6">
        <f>'2017 Field of Dreamers - 2017 -'!I17</f>
        <v>5</v>
      </c>
      <c r="J26" s="6">
        <f>'2017 Field of Dreamers - 2017 -'!J17</f>
        <v>30</v>
      </c>
      <c r="K26" s="6">
        <f>'2017 Field of Dreamers - 2017 -'!K17</f>
        <v>24</v>
      </c>
      <c r="L26" s="6">
        <f>'2017 Field of Dreamers - 2017 -'!L17</f>
        <v>0.79405882352941182</v>
      </c>
      <c r="M26" s="6">
        <f>'2017 Field of Dreamers - 2017 -'!M17</f>
        <v>1.5847564979480164</v>
      </c>
    </row>
    <row r="27" spans="1:13" ht="15" customHeight="1" x14ac:dyDescent="0.15">
      <c r="A27" s="24" t="s">
        <v>75</v>
      </c>
      <c r="B27" s="6">
        <v>2017</v>
      </c>
      <c r="C27" s="6">
        <f>'2017 Field of Dreamers - 2017 -'!C33</f>
        <v>64</v>
      </c>
      <c r="D27" s="6">
        <f>'2017 Field of Dreamers - 2017 -'!D33</f>
        <v>35</v>
      </c>
      <c r="E27" s="6">
        <f>'2017 Field of Dreamers - 2017 -'!E33</f>
        <v>0.546875</v>
      </c>
      <c r="F27" s="6">
        <f>'2017 Field of Dreamers - 2017 -'!F33</f>
        <v>34</v>
      </c>
      <c r="G27" s="6">
        <f>'2017 Field of Dreamers - 2017 -'!G33</f>
        <v>1</v>
      </c>
      <c r="H27" s="6">
        <f>'2017 Field of Dreamers - 2017 -'!H33</f>
        <v>0</v>
      </c>
      <c r="I27" s="6">
        <f>'2017 Field of Dreamers - 2017 -'!I33</f>
        <v>0</v>
      </c>
      <c r="J27" s="6">
        <f>'2017 Field of Dreamers - 2017 -'!J33</f>
        <v>7</v>
      </c>
      <c r="K27" s="6">
        <f>'2017 Field of Dreamers - 2017 -'!K33</f>
        <v>24</v>
      </c>
      <c r="L27" s="6">
        <f>'2017 Field of Dreamers - 2017 -'!L33</f>
        <v>0</v>
      </c>
      <c r="M27" s="6">
        <f>'2017 Field of Dreamers - 2017 -'!M33</f>
        <v>0.546875</v>
      </c>
    </row>
    <row r="28" spans="1:13" ht="15" customHeight="1" x14ac:dyDescent="0.15">
      <c r="A28" s="24" t="s">
        <v>84</v>
      </c>
      <c r="B28" s="6">
        <v>2017</v>
      </c>
      <c r="C28" s="6">
        <f>'2017 Field of Dreamers - 2017 -'!C51</f>
        <v>56</v>
      </c>
      <c r="D28" s="6">
        <f>'2017 Field of Dreamers - 2017 -'!D51</f>
        <v>48</v>
      </c>
      <c r="E28" s="6">
        <f>'2017 Field of Dreamers - 2017 -'!E51</f>
        <v>0.8571428571428571</v>
      </c>
      <c r="F28" s="6">
        <f>'2017 Field of Dreamers - 2017 -'!F51</f>
        <v>46</v>
      </c>
      <c r="G28" s="6">
        <f>'2017 Field of Dreamers - 2017 -'!G51</f>
        <v>2</v>
      </c>
      <c r="H28" s="6">
        <f>'2017 Field of Dreamers - 2017 -'!H51</f>
        <v>0</v>
      </c>
      <c r="I28" s="6">
        <f>'2017 Field of Dreamers - 2017 -'!I51</f>
        <v>0</v>
      </c>
      <c r="J28" s="6">
        <f>'2017 Field of Dreamers - 2017 -'!J51</f>
        <v>15</v>
      </c>
      <c r="K28" s="6">
        <f>'2017 Field of Dreamers - 2017 -'!K51</f>
        <v>28</v>
      </c>
      <c r="L28" s="6">
        <f>'2017 Field of Dreamers - 2017 -'!L51</f>
        <v>5.5541666666666663E-2</v>
      </c>
      <c r="M28" s="6">
        <f>'2017 Field of Dreamers - 2017 -'!M51</f>
        <v>0.91268452380952381</v>
      </c>
    </row>
    <row r="29" spans="1:13" ht="15" customHeight="1" x14ac:dyDescent="0.15">
      <c r="A29" s="24" t="s">
        <v>86</v>
      </c>
      <c r="B29" s="6">
        <v>2017</v>
      </c>
      <c r="C29" s="6">
        <f>'2017 Field of Dreamers - 2017 -'!C19</f>
        <v>76</v>
      </c>
      <c r="D29" s="6">
        <f>'2017 Field of Dreamers - 2017 -'!D19</f>
        <v>39</v>
      </c>
      <c r="E29" s="6">
        <f>'2017 Field of Dreamers - 2017 -'!E19</f>
        <v>0.51315789473684215</v>
      </c>
      <c r="F29" s="6">
        <f>'2017 Field of Dreamers - 2017 -'!F19</f>
        <v>37</v>
      </c>
      <c r="G29" s="6">
        <f>'2017 Field of Dreamers - 2017 -'!G19</f>
        <v>2</v>
      </c>
      <c r="H29" s="6">
        <f>'2017 Field of Dreamers - 2017 -'!H19</f>
        <v>0</v>
      </c>
      <c r="I29" s="6">
        <f>'2017 Field of Dreamers - 2017 -'!I19</f>
        <v>0</v>
      </c>
      <c r="J29" s="6">
        <f>'2017 Field of Dreamers - 2017 -'!J19</f>
        <v>16</v>
      </c>
      <c r="K29" s="6">
        <f>'2017 Field of Dreamers - 2017 -'!K19</f>
        <v>22</v>
      </c>
      <c r="L29" s="6">
        <f>'2017 Field of Dreamers - 2017 -'!L19</f>
        <v>6.8358974358974353E-2</v>
      </c>
      <c r="M29" s="6">
        <f>'2017 Field of Dreamers - 2017 -'!M19</f>
        <v>0.58151686909581646</v>
      </c>
    </row>
    <row r="30" spans="1:13" ht="15" customHeight="1" x14ac:dyDescent="0.15">
      <c r="A30" s="24" t="s">
        <v>117</v>
      </c>
      <c r="B30" s="6">
        <v>2017</v>
      </c>
      <c r="C30" s="6">
        <f>'2017 Field of Dreamers - 2017 -'!C36</f>
        <v>57</v>
      </c>
      <c r="D30" s="6">
        <f>'2017 Field of Dreamers - 2017 -'!D36</f>
        <v>34</v>
      </c>
      <c r="E30" s="6">
        <f>'2017 Field of Dreamers - 2017 -'!E36</f>
        <v>0.59649122807017541</v>
      </c>
      <c r="F30" s="6">
        <f>'2017 Field of Dreamers - 2017 -'!F36</f>
        <v>26</v>
      </c>
      <c r="G30" s="6">
        <f>'2017 Field of Dreamers - 2017 -'!G36</f>
        <v>6</v>
      </c>
      <c r="H30" s="6">
        <f>'2017 Field of Dreamers - 2017 -'!H36</f>
        <v>2</v>
      </c>
      <c r="I30" s="6">
        <f>'2017 Field of Dreamers - 2017 -'!I36</f>
        <v>0</v>
      </c>
      <c r="J30" s="6">
        <f>'2017 Field of Dreamers - 2017 -'!J36</f>
        <v>11</v>
      </c>
      <c r="K30" s="6">
        <f>'2017 Field of Dreamers - 2017 -'!K36</f>
        <v>23</v>
      </c>
      <c r="L30" s="6">
        <f>'2017 Field of Dreamers - 2017 -'!L36</f>
        <v>0.3332941176470588</v>
      </c>
      <c r="M30" s="6">
        <f>'2017 Field of Dreamers - 2017 -'!M36</f>
        <v>0.92978534571723426</v>
      </c>
    </row>
    <row r="31" spans="1:13" ht="15" customHeight="1" x14ac:dyDescent="0.15">
      <c r="A31" s="24" t="s">
        <v>74</v>
      </c>
      <c r="B31" s="6">
        <v>2017</v>
      </c>
      <c r="C31" s="6">
        <f>'2017 Field of Dreamers - 2017 -'!C26</f>
        <v>47</v>
      </c>
      <c r="D31" s="6">
        <f>'2017 Field of Dreamers - 2017 -'!D26</f>
        <v>26</v>
      </c>
      <c r="E31" s="6">
        <f>'2017 Field of Dreamers - 2017 -'!E26</f>
        <v>0.55319148936170215</v>
      </c>
      <c r="F31" s="6">
        <f>'2017 Field of Dreamers - 2017 -'!F26</f>
        <v>25</v>
      </c>
      <c r="G31" s="6">
        <f>'2017 Field of Dreamers - 2017 -'!G26</f>
        <v>1</v>
      </c>
      <c r="H31" s="6">
        <f>'2017 Field of Dreamers - 2017 -'!H26</f>
        <v>0</v>
      </c>
      <c r="I31" s="6">
        <f>'2017 Field of Dreamers - 2017 -'!I26</f>
        <v>0</v>
      </c>
      <c r="J31" s="6">
        <f>'2017 Field of Dreamers - 2017 -'!J26</f>
        <v>18</v>
      </c>
      <c r="K31" s="6">
        <f>'2017 Field of Dreamers - 2017 -'!K26</f>
        <v>15</v>
      </c>
      <c r="L31" s="6">
        <f>'2017 Field of Dreamers - 2017 -'!L26</f>
        <v>5.1269230769230768E-2</v>
      </c>
      <c r="M31" s="6">
        <f>'2017 Field of Dreamers - 2017 -'!M26</f>
        <v>0.60446072013093288</v>
      </c>
    </row>
    <row r="32" spans="1:13" ht="15" customHeight="1" x14ac:dyDescent="0.15">
      <c r="A32" s="24" t="s">
        <v>118</v>
      </c>
      <c r="B32" s="6">
        <v>2017</v>
      </c>
      <c r="C32" s="6">
        <f>'2017 Field of Dreamers - 2017 -'!C22</f>
        <v>71</v>
      </c>
      <c r="D32" s="6">
        <f>'2017 Field of Dreamers - 2017 -'!D22</f>
        <v>37</v>
      </c>
      <c r="E32" s="6">
        <f>'2017 Field of Dreamers - 2017 -'!E22</f>
        <v>0.52112676056338025</v>
      </c>
      <c r="F32" s="6">
        <f>'2017 Field of Dreamers - 2017 -'!F22</f>
        <v>34</v>
      </c>
      <c r="G32" s="6">
        <f>'2017 Field of Dreamers - 2017 -'!G22</f>
        <v>2</v>
      </c>
      <c r="H32" s="6">
        <f>'2017 Field of Dreamers - 2017 -'!H22</f>
        <v>0</v>
      </c>
      <c r="I32" s="6">
        <f>'2017 Field of Dreamers - 2017 -'!I22</f>
        <v>1</v>
      </c>
      <c r="J32" s="6">
        <f>'2017 Field of Dreamers - 2017 -'!J22</f>
        <v>29</v>
      </c>
      <c r="K32" s="6">
        <f>'2017 Field of Dreamers - 2017 -'!K22</f>
        <v>15</v>
      </c>
      <c r="L32" s="6">
        <f>'2017 Field of Dreamers - 2017 -'!L22</f>
        <v>0.12610810810810813</v>
      </c>
      <c r="M32" s="6">
        <f>'2017 Field of Dreamers - 2017 -'!M22</f>
        <v>0.64723486867148838</v>
      </c>
    </row>
    <row r="33" spans="1:13" ht="15" customHeight="1" x14ac:dyDescent="0.15">
      <c r="A33" s="24" t="s">
        <v>119</v>
      </c>
      <c r="B33" s="6">
        <v>2017</v>
      </c>
      <c r="C33" s="6">
        <f>'2017 Field of Dreamers - 2017 -'!C27</f>
        <v>73</v>
      </c>
      <c r="D33" s="6">
        <f>'2017 Field of Dreamers - 2017 -'!D27</f>
        <v>37</v>
      </c>
      <c r="E33" s="6">
        <f>'2017 Field of Dreamers - 2017 -'!E27</f>
        <v>0.50684931506849318</v>
      </c>
      <c r="F33" s="6">
        <f>'2017 Field of Dreamers - 2017 -'!F27</f>
        <v>37</v>
      </c>
      <c r="G33" s="6">
        <f>'2017 Field of Dreamers - 2017 -'!G27</f>
        <v>0</v>
      </c>
      <c r="H33" s="6">
        <f>'2017 Field of Dreamers - 2017 -'!H27</f>
        <v>0</v>
      </c>
      <c r="I33" s="6">
        <f>'2017 Field of Dreamers - 2017 -'!I27</f>
        <v>0</v>
      </c>
      <c r="J33" s="6">
        <f>'2017 Field of Dreamers - 2017 -'!J27</f>
        <v>16</v>
      </c>
      <c r="K33" s="6">
        <f>'2017 Field of Dreamers - 2017 -'!K27</f>
        <v>20</v>
      </c>
      <c r="L33" s="6">
        <f>'2017 Field of Dreamers - 2017 -'!L27</f>
        <v>0</v>
      </c>
      <c r="M33" s="6">
        <f>'2017 Field of Dreamers - 2017 -'!M27</f>
        <v>0.50684931506849318</v>
      </c>
    </row>
    <row r="34" spans="1:13" ht="15" customHeight="1" x14ac:dyDescent="0.15">
      <c r="A34" s="24" t="s">
        <v>87</v>
      </c>
      <c r="B34" s="6">
        <v>2017</v>
      </c>
      <c r="C34" s="6">
        <f>'2017 Field of Dreamers - 2017 -'!C34</f>
        <v>63</v>
      </c>
      <c r="D34" s="6">
        <f>'2017 Field of Dreamers - 2017 -'!D34</f>
        <v>34</v>
      </c>
      <c r="E34" s="6">
        <f>'2017 Field of Dreamers - 2017 -'!E34</f>
        <v>0.53968253968253965</v>
      </c>
      <c r="F34" s="6">
        <f>'2017 Field of Dreamers - 2017 -'!F34</f>
        <v>32</v>
      </c>
      <c r="G34" s="6">
        <f>'2017 Field of Dreamers - 2017 -'!G34</f>
        <v>2</v>
      </c>
      <c r="H34" s="6">
        <f>'2017 Field of Dreamers - 2017 -'!H34</f>
        <v>0</v>
      </c>
      <c r="I34" s="6">
        <f>'2017 Field of Dreamers - 2017 -'!I34</f>
        <v>0</v>
      </c>
      <c r="J34" s="6">
        <f>'2017 Field of Dreamers - 2017 -'!J34</f>
        <v>18</v>
      </c>
      <c r="K34" s="6">
        <f>'2017 Field of Dreamers - 2017 -'!K34</f>
        <v>16</v>
      </c>
      <c r="L34" s="6">
        <f>'2017 Field of Dreamers - 2017 -'!L34</f>
        <v>7.8411764705882347E-2</v>
      </c>
      <c r="M34" s="6">
        <f>'2017 Field of Dreamers - 2017 -'!M34</f>
        <v>0.61809430438842194</v>
      </c>
    </row>
    <row r="35" spans="1:13" ht="15" customHeight="1" x14ac:dyDescent="0.15">
      <c r="A35" s="24" t="s">
        <v>120</v>
      </c>
      <c r="B35" s="6">
        <v>2017</v>
      </c>
      <c r="C35" s="6">
        <f>'2017 Field of Dreamers - 2017 -'!C41</f>
        <v>35</v>
      </c>
      <c r="D35" s="6">
        <f>'2017 Field of Dreamers - 2017 -'!D41</f>
        <v>18</v>
      </c>
      <c r="E35" s="6">
        <f>'2017 Field of Dreamers - 2017 -'!E41</f>
        <v>0.51428571428571423</v>
      </c>
      <c r="F35" s="6">
        <f>'2017 Field of Dreamers - 2017 -'!F41</f>
        <v>18</v>
      </c>
      <c r="G35" s="6">
        <f>'2017 Field of Dreamers - 2017 -'!G41</f>
        <v>0</v>
      </c>
      <c r="H35" s="6">
        <f>'2017 Field of Dreamers - 2017 -'!H41</f>
        <v>0</v>
      </c>
      <c r="I35" s="6">
        <f>'2017 Field of Dreamers - 2017 -'!I41</f>
        <v>0</v>
      </c>
      <c r="J35" s="6">
        <f>'2017 Field of Dreamers - 2017 -'!J41</f>
        <v>6</v>
      </c>
      <c r="K35" s="6">
        <f>'2017 Field of Dreamers - 2017 -'!K41</f>
        <v>9</v>
      </c>
      <c r="L35" s="6">
        <f>'2017 Field of Dreamers - 2017 -'!L41</f>
        <v>0</v>
      </c>
      <c r="M35" s="6">
        <f>'2017 Field of Dreamers - 2017 -'!M41</f>
        <v>0.51428571428571423</v>
      </c>
    </row>
    <row r="36" spans="1:13" ht="15" customHeight="1" x14ac:dyDescent="0.15">
      <c r="A36" s="24" t="s">
        <v>121</v>
      </c>
      <c r="B36" s="6">
        <v>2017</v>
      </c>
      <c r="C36" s="6">
        <f>'2017 Field of Dreamers - 2017 -'!C28</f>
        <v>63</v>
      </c>
      <c r="D36" s="6">
        <f>'2017 Field of Dreamers - 2017 -'!D28</f>
        <v>40</v>
      </c>
      <c r="E36" s="6">
        <f>'2017 Field of Dreamers - 2017 -'!E28</f>
        <v>0.63492063492063489</v>
      </c>
      <c r="F36" s="6">
        <f>'2017 Field of Dreamers - 2017 -'!F28</f>
        <v>39</v>
      </c>
      <c r="G36" s="6">
        <f>'2017 Field of Dreamers - 2017 -'!G28</f>
        <v>1</v>
      </c>
      <c r="H36" s="6">
        <f>'2017 Field of Dreamers - 2017 -'!H28</f>
        <v>0</v>
      </c>
      <c r="I36" s="6">
        <f>'2017 Field of Dreamers - 2017 -'!I28</f>
        <v>0</v>
      </c>
      <c r="J36" s="6">
        <f>'2017 Field of Dreamers - 2017 -'!J28</f>
        <v>17</v>
      </c>
      <c r="K36" s="6">
        <f>'2017 Field of Dreamers - 2017 -'!K28</f>
        <v>18</v>
      </c>
      <c r="L36" s="6">
        <f>'2017 Field of Dreamers - 2017 -'!L28</f>
        <v>3.3325E-2</v>
      </c>
      <c r="M36" s="6">
        <f>'2017 Field of Dreamers - 2017 -'!M28</f>
        <v>0.66824563492063493</v>
      </c>
    </row>
    <row r="37" spans="1:13" ht="15" customHeight="1" x14ac:dyDescent="0.15">
      <c r="A37" s="24" t="s">
        <v>122</v>
      </c>
      <c r="B37" s="6">
        <v>2017</v>
      </c>
      <c r="C37" s="6">
        <f>'2017 Field of Dreamers - 2017 -'!C8</f>
        <v>53</v>
      </c>
      <c r="D37" s="6">
        <f>'2017 Field of Dreamers - 2017 -'!D8</f>
        <v>26</v>
      </c>
      <c r="E37" s="6">
        <f>'2017 Field of Dreamers - 2017 -'!E8</f>
        <v>0.49056603773584906</v>
      </c>
      <c r="F37" s="6">
        <f>'2017 Field of Dreamers - 2017 -'!F8</f>
        <v>25</v>
      </c>
      <c r="G37" s="6">
        <f>'2017 Field of Dreamers - 2017 -'!G8</f>
        <v>1</v>
      </c>
      <c r="H37" s="6">
        <f>'2017 Field of Dreamers - 2017 -'!H8</f>
        <v>0</v>
      </c>
      <c r="I37" s="6">
        <f>'2017 Field of Dreamers - 2017 -'!I8</f>
        <v>0</v>
      </c>
      <c r="J37" s="6">
        <f>'2017 Field of Dreamers - 2017 -'!J8</f>
        <v>12</v>
      </c>
      <c r="K37" s="6">
        <f>'2017 Field of Dreamers - 2017 -'!K8</f>
        <v>17</v>
      </c>
      <c r="L37" s="6">
        <f>'2017 Field of Dreamers - 2017 -'!L8</f>
        <v>5.1269230769230768E-2</v>
      </c>
      <c r="M37" s="6">
        <f>'2017 Field of Dreamers - 2017 -'!M8</f>
        <v>0.54183526850507979</v>
      </c>
    </row>
    <row r="38" spans="1:13" ht="15" customHeight="1" x14ac:dyDescent="0.15">
      <c r="A38" s="24" t="s">
        <v>123</v>
      </c>
      <c r="B38" s="6">
        <v>2017</v>
      </c>
      <c r="C38" s="6">
        <f>'2017 Field of Dreamers - 2017 -'!C50</f>
        <v>60</v>
      </c>
      <c r="D38" s="6">
        <f>'2017 Field of Dreamers - 2017 -'!D50</f>
        <v>29</v>
      </c>
      <c r="E38" s="6">
        <f>'2017 Field of Dreamers - 2017 -'!E50</f>
        <v>0.48333333333333334</v>
      </c>
      <c r="F38" s="6">
        <f>'2017 Field of Dreamers - 2017 -'!F50</f>
        <v>28</v>
      </c>
      <c r="G38" s="6">
        <f>'2017 Field of Dreamers - 2017 -'!G50</f>
        <v>1</v>
      </c>
      <c r="H38" s="6">
        <f>'2017 Field of Dreamers - 2017 -'!H50</f>
        <v>0</v>
      </c>
      <c r="I38" s="6">
        <f>'2017 Field of Dreamers - 2017 -'!I50</f>
        <v>0</v>
      </c>
      <c r="J38" s="6">
        <f>'2017 Field of Dreamers - 2017 -'!J50</f>
        <v>19</v>
      </c>
      <c r="K38" s="6">
        <f>'2017 Field of Dreamers - 2017 -'!K50</f>
        <v>18</v>
      </c>
      <c r="L38" s="6">
        <f>'2017 Field of Dreamers - 2017 -'!L50</f>
        <v>4.596551724137931E-2</v>
      </c>
      <c r="M38" s="6">
        <f>'2017 Field of Dreamers - 2017 -'!M50</f>
        <v>0.5292988505747126</v>
      </c>
    </row>
    <row r="39" spans="1:13" ht="15" customHeight="1" x14ac:dyDescent="0.15">
      <c r="A39" s="24" t="s">
        <v>79</v>
      </c>
      <c r="B39" s="6">
        <v>2017</v>
      </c>
      <c r="C39" s="6">
        <f>'2017 Field of Dreamers - 2017 -'!C14</f>
        <v>63</v>
      </c>
      <c r="D39" s="6">
        <f>'2017 Field of Dreamers - 2017 -'!D14</f>
        <v>37</v>
      </c>
      <c r="E39" s="6">
        <f>'2017 Field of Dreamers - 2017 -'!E14</f>
        <v>0.58730158730158732</v>
      </c>
      <c r="F39" s="6">
        <f>'2017 Field of Dreamers - 2017 -'!F14</f>
        <v>34</v>
      </c>
      <c r="G39" s="6">
        <f>'2017 Field of Dreamers - 2017 -'!G14</f>
        <v>2</v>
      </c>
      <c r="H39" s="6">
        <f>'2017 Field of Dreamers - 2017 -'!H14</f>
        <v>1</v>
      </c>
      <c r="I39" s="6">
        <f>'2017 Field of Dreamers - 2017 -'!I14</f>
        <v>0</v>
      </c>
      <c r="J39" s="6">
        <f>'2017 Field of Dreamers - 2017 -'!J14</f>
        <v>21</v>
      </c>
      <c r="K39" s="6">
        <f>'2017 Field of Dreamers - 2017 -'!K14</f>
        <v>18</v>
      </c>
      <c r="L39" s="6">
        <f>'2017 Field of Dreamers - 2017 -'!L14</f>
        <v>0.11710810810810811</v>
      </c>
      <c r="M39" s="6">
        <f>'2017 Field of Dreamers - 2017 -'!M14</f>
        <v>0.70440969540969545</v>
      </c>
    </row>
    <row r="40" spans="1:13" ht="15" customHeight="1" x14ac:dyDescent="0.15">
      <c r="A40" s="24" t="s">
        <v>47</v>
      </c>
      <c r="B40" s="6">
        <v>2017</v>
      </c>
      <c r="C40" s="6">
        <f>'2017 Field of Dreamers - 2017 -'!C13</f>
        <v>47</v>
      </c>
      <c r="D40" s="6">
        <f>'2017 Field of Dreamers - 2017 -'!D13</f>
        <v>32</v>
      </c>
      <c r="E40" s="6">
        <f>'2017 Field of Dreamers - 2017 -'!E13</f>
        <v>0.68085106382978722</v>
      </c>
      <c r="F40" s="6">
        <f>'2017 Field of Dreamers - 2017 -'!F13</f>
        <v>20</v>
      </c>
      <c r="G40" s="6">
        <f>'2017 Field of Dreamers - 2017 -'!G13</f>
        <v>7</v>
      </c>
      <c r="H40" s="6">
        <f>'2017 Field of Dreamers - 2017 -'!H13</f>
        <v>2</v>
      </c>
      <c r="I40" s="6">
        <f>'2017 Field of Dreamers - 2017 -'!I13</f>
        <v>3</v>
      </c>
      <c r="J40" s="6">
        <f>'2017 Field of Dreamers - 2017 -'!J13</f>
        <v>14</v>
      </c>
      <c r="K40" s="6">
        <f>'2017 Field of Dreamers - 2017 -'!K13</f>
        <v>18</v>
      </c>
      <c r="L40" s="6">
        <f>'2017 Field of Dreamers - 2017 -'!L13</f>
        <v>0.58328124999999997</v>
      </c>
      <c r="M40" s="6">
        <f>'2017 Field of Dreamers - 2017 -'!M13</f>
        <v>1.2641323138297871</v>
      </c>
    </row>
    <row r="41" spans="1:13" ht="15" customHeight="1" x14ac:dyDescent="0.15">
      <c r="A41" s="24" t="s">
        <v>83</v>
      </c>
      <c r="B41" s="6">
        <v>2017</v>
      </c>
      <c r="C41" s="6">
        <f>'2017 Field of Dreamers - 2017 -'!C52</f>
        <v>56</v>
      </c>
      <c r="D41" s="6">
        <f>'2017 Field of Dreamers - 2017 -'!D52</f>
        <v>35</v>
      </c>
      <c r="E41" s="6">
        <f>'2017 Field of Dreamers - 2017 -'!E52</f>
        <v>0.625</v>
      </c>
      <c r="F41" s="6">
        <f>'2017 Field of Dreamers - 2017 -'!F52</f>
        <v>29</v>
      </c>
      <c r="G41" s="6">
        <f>'2017 Field of Dreamers - 2017 -'!G52</f>
        <v>5</v>
      </c>
      <c r="H41" s="6">
        <f>'2017 Field of Dreamers - 2017 -'!H52</f>
        <v>1</v>
      </c>
      <c r="I41" s="6">
        <f>'2017 Field of Dreamers - 2017 -'!I52</f>
        <v>0</v>
      </c>
      <c r="J41" s="6">
        <f>'2017 Field of Dreamers - 2017 -'!J52</f>
        <v>9</v>
      </c>
      <c r="K41" s="6">
        <f>'2017 Field of Dreamers - 2017 -'!K52</f>
        <v>20</v>
      </c>
      <c r="L41" s="6">
        <f>'2017 Field of Dreamers - 2017 -'!L52</f>
        <v>0.23805714285714288</v>
      </c>
      <c r="M41" s="6">
        <f>'2017 Field of Dreamers - 2017 -'!M52</f>
        <v>0.86305714285714286</v>
      </c>
    </row>
    <row r="42" spans="1:13" ht="15" customHeight="1" x14ac:dyDescent="0.15">
      <c r="A42" s="24" t="s">
        <v>124</v>
      </c>
      <c r="B42" s="6">
        <v>2017</v>
      </c>
      <c r="C42" s="6">
        <f>'2017 Field of Dreamers - 2017 -'!C39</f>
        <v>43</v>
      </c>
      <c r="D42" s="6">
        <f>'2017 Field of Dreamers - 2017 -'!D39</f>
        <v>32</v>
      </c>
      <c r="E42" s="6">
        <f>'2017 Field of Dreamers - 2017 -'!E39</f>
        <v>0.7441860465116279</v>
      </c>
      <c r="F42" s="6">
        <f>'2017 Field of Dreamers - 2017 -'!F39</f>
        <v>15</v>
      </c>
      <c r="G42" s="6">
        <f>'2017 Field of Dreamers - 2017 -'!G39</f>
        <v>8</v>
      </c>
      <c r="H42" s="6">
        <f>'2017 Field of Dreamers - 2017 -'!H39</f>
        <v>2</v>
      </c>
      <c r="I42" s="6">
        <f>'2017 Field of Dreamers - 2017 -'!I39</f>
        <v>7</v>
      </c>
      <c r="J42" s="6">
        <f>'2017 Field of Dreamers - 2017 -'!J39</f>
        <v>28</v>
      </c>
      <c r="K42" s="6">
        <f>'2017 Field of Dreamers - 2017 -'!K39</f>
        <v>21</v>
      </c>
      <c r="L42" s="6">
        <f>'2017 Field of Dreamers - 2017 -'!L39</f>
        <v>0.87493749999999992</v>
      </c>
      <c r="M42" s="6">
        <f>'2017 Field of Dreamers - 2017 -'!M39</f>
        <v>1.6191235465116278</v>
      </c>
    </row>
    <row r="43" spans="1:13" ht="15" customHeight="1" x14ac:dyDescent="0.15">
      <c r="A43" s="24" t="s">
        <v>99</v>
      </c>
      <c r="B43" s="6">
        <v>2017</v>
      </c>
      <c r="C43" s="6">
        <f>'2017 Field of Dreamers - 2017 -'!C25</f>
        <v>57</v>
      </c>
      <c r="D43" s="6">
        <f>'2017 Field of Dreamers - 2017 -'!D25</f>
        <v>43</v>
      </c>
      <c r="E43" s="6">
        <f>'2017 Field of Dreamers - 2017 -'!E25</f>
        <v>0.75438596491228072</v>
      </c>
      <c r="F43" s="6">
        <f>'2017 Field of Dreamers - 2017 -'!F25</f>
        <v>31</v>
      </c>
      <c r="G43" s="6">
        <f>'2017 Field of Dreamers - 2017 -'!G25</f>
        <v>10</v>
      </c>
      <c r="H43" s="6">
        <f>'2017 Field of Dreamers - 2017 -'!H25</f>
        <v>1</v>
      </c>
      <c r="I43" s="6">
        <f>'2017 Field of Dreamers - 2017 -'!I25</f>
        <v>1</v>
      </c>
      <c r="J43" s="6">
        <f>'2017 Field of Dreamers - 2017 -'!J25</f>
        <v>18</v>
      </c>
      <c r="K43" s="6">
        <f>'2017 Field of Dreamers - 2017 -'!K25</f>
        <v>24</v>
      </c>
      <c r="L43" s="6">
        <f>'2017 Field of Dreamers - 2017 -'!L25</f>
        <v>0.39527906976744187</v>
      </c>
      <c r="M43" s="46">
        <f>L43+E43</f>
        <v>1.1496650346797226</v>
      </c>
    </row>
    <row r="44" spans="1:13" ht="15" customHeight="1" x14ac:dyDescent="0.15">
      <c r="A44" s="24" t="s">
        <v>125</v>
      </c>
      <c r="B44" s="6">
        <v>2017</v>
      </c>
      <c r="C44" s="6">
        <f>'2017 Field of Dreamers - 2017 -'!C38</f>
        <v>53</v>
      </c>
      <c r="D44" s="6">
        <f>'2017 Field of Dreamers - 2017 -'!D38</f>
        <v>28</v>
      </c>
      <c r="E44" s="6">
        <f>'2017 Field of Dreamers - 2017 -'!E38</f>
        <v>0.52830188679245282</v>
      </c>
      <c r="F44" s="6">
        <f>'2017 Field of Dreamers - 2017 -'!F38</f>
        <v>24</v>
      </c>
      <c r="G44" s="6">
        <f>'2017 Field of Dreamers - 2017 -'!G38</f>
        <v>4</v>
      </c>
      <c r="H44" s="6">
        <f>'2017 Field of Dreamers - 2017 -'!H38</f>
        <v>0</v>
      </c>
      <c r="I44" s="6">
        <f>'2017 Field of Dreamers - 2017 -'!I38</f>
        <v>0</v>
      </c>
      <c r="J44" s="6">
        <f>'2017 Field of Dreamers - 2017 -'!J38</f>
        <v>12</v>
      </c>
      <c r="K44" s="6">
        <f>'2017 Field of Dreamers - 2017 -'!K38</f>
        <v>12</v>
      </c>
      <c r="L44" s="6">
        <f>'2017 Field of Dreamers - 2017 -'!L38</f>
        <v>0.19042857142857142</v>
      </c>
      <c r="M44" s="6">
        <f>'2017 Field of Dreamers - 2017 -'!M38</f>
        <v>0.71873045822102422</v>
      </c>
    </row>
    <row r="45" spans="1:13" ht="15" customHeight="1" x14ac:dyDescent="0.15">
      <c r="A45" s="24" t="s">
        <v>67</v>
      </c>
      <c r="B45" s="6">
        <v>2017</v>
      </c>
      <c r="C45" s="6">
        <f>'2017 Field of Dreamers - 2017 -'!C55</f>
        <v>46</v>
      </c>
      <c r="D45" s="6">
        <f>'2017 Field of Dreamers - 2017 -'!D55</f>
        <v>27</v>
      </c>
      <c r="E45" s="6">
        <f>'2017 Field of Dreamers - 2017 -'!E55</f>
        <v>0.58695652173913049</v>
      </c>
      <c r="F45" s="6">
        <f>'2017 Field of Dreamers - 2017 -'!F55</f>
        <v>27</v>
      </c>
      <c r="G45" s="6">
        <f>'2017 Field of Dreamers - 2017 -'!G55</f>
        <v>0</v>
      </c>
      <c r="H45" s="6">
        <f>'2017 Field of Dreamers - 2017 -'!H55</f>
        <v>0</v>
      </c>
      <c r="I45" s="6">
        <f>'2017 Field of Dreamers - 2017 -'!I55</f>
        <v>0</v>
      </c>
      <c r="J45" s="6">
        <f>'2017 Field of Dreamers - 2017 -'!J55</f>
        <v>15</v>
      </c>
      <c r="K45" s="6">
        <f>'2017 Field of Dreamers - 2017 -'!K55</f>
        <v>6</v>
      </c>
      <c r="L45" s="46">
        <f>(G45*1.333+H45*1.667+I45*2)/D45</f>
        <v>0</v>
      </c>
      <c r="M45" s="46">
        <f>L45+E45</f>
        <v>0.58695652173913049</v>
      </c>
    </row>
    <row r="46" spans="1:13" ht="15" customHeight="1" x14ac:dyDescent="0.15">
      <c r="A46" s="24" t="s">
        <v>68</v>
      </c>
      <c r="B46" s="6">
        <v>2017</v>
      </c>
      <c r="C46" s="6">
        <f>'2017 Field of Dreamers - 2017 -'!C31</f>
        <v>69</v>
      </c>
      <c r="D46" s="6">
        <f>'2017 Field of Dreamers - 2017 -'!D31</f>
        <v>49</v>
      </c>
      <c r="E46" s="6">
        <f>'2017 Field of Dreamers - 2017 -'!E31</f>
        <v>0.71014492753623193</v>
      </c>
      <c r="F46" s="6">
        <f>'2017 Field of Dreamers - 2017 -'!F31</f>
        <v>38</v>
      </c>
      <c r="G46" s="6">
        <f>'2017 Field of Dreamers - 2017 -'!G31</f>
        <v>5</v>
      </c>
      <c r="H46" s="6">
        <f>'2017 Field of Dreamers - 2017 -'!H31</f>
        <v>3</v>
      </c>
      <c r="I46" s="6">
        <f>'2017 Field of Dreamers - 2017 -'!I31</f>
        <v>3</v>
      </c>
      <c r="J46" s="6">
        <f>'2017 Field of Dreamers - 2017 -'!J31</f>
        <v>38</v>
      </c>
      <c r="K46" s="6">
        <f>'2017 Field of Dreamers - 2017 -'!K31</f>
        <v>26</v>
      </c>
      <c r="L46" s="6">
        <f>'2017 Field of Dreamers - 2017 -'!L31</f>
        <v>0.36053061224489796</v>
      </c>
      <c r="M46" s="6">
        <f>'2017 Field of Dreamers - 2017 -'!M31</f>
        <v>1.0706755397811298</v>
      </c>
    </row>
    <row r="47" spans="1:13" ht="15" customHeight="1" x14ac:dyDescent="0.15">
      <c r="A47" s="24" t="s">
        <v>80</v>
      </c>
      <c r="B47" s="6">
        <v>2017</v>
      </c>
      <c r="C47" s="6">
        <f>'2017 Field of Dreamers - 2017 -'!C57</f>
        <v>30</v>
      </c>
      <c r="D47" s="6">
        <f>'2017 Field of Dreamers - 2017 -'!D57</f>
        <v>17</v>
      </c>
      <c r="E47" s="6">
        <f>'2017 Field of Dreamers - 2017 -'!E57</f>
        <v>0.56666666666666665</v>
      </c>
      <c r="F47" s="6">
        <f>'2017 Field of Dreamers - 2017 -'!F57</f>
        <v>15</v>
      </c>
      <c r="G47" s="6">
        <f>'2017 Field of Dreamers - 2017 -'!G57</f>
        <v>2</v>
      </c>
      <c r="H47" s="6">
        <f>'2017 Field of Dreamers - 2017 -'!H57</f>
        <v>0</v>
      </c>
      <c r="I47" s="6">
        <f>'2017 Field of Dreamers - 2017 -'!I57</f>
        <v>0</v>
      </c>
      <c r="J47" s="6">
        <f>'2017 Field of Dreamers - 2017 -'!J57</f>
        <v>7</v>
      </c>
      <c r="K47" s="6">
        <f>'2017 Field of Dreamers - 2017 -'!K57</f>
        <v>7</v>
      </c>
      <c r="L47" s="6">
        <f>'2017 Field of Dreamers - 2017 -'!L57</f>
        <v>0</v>
      </c>
      <c r="M47" s="6">
        <f>'2017 Field of Dreamers - 2017 -'!M57</f>
        <v>0.56666666666666665</v>
      </c>
    </row>
    <row r="48" spans="1:13" ht="15" customHeight="1" x14ac:dyDescent="0.15">
      <c r="A48" s="24" t="s">
        <v>126</v>
      </c>
      <c r="B48" s="6">
        <v>2017</v>
      </c>
      <c r="C48" s="6">
        <f>'2017 Field of Dreamers - 2017 -'!C21</f>
        <v>40</v>
      </c>
      <c r="D48" s="6">
        <f>'2017 Field of Dreamers - 2017 -'!D21</f>
        <v>27</v>
      </c>
      <c r="E48" s="6">
        <f>'2017 Field of Dreamers - 2017 -'!E21</f>
        <v>0.67500000000000004</v>
      </c>
      <c r="F48" s="6">
        <f>'2017 Field of Dreamers - 2017 -'!F21</f>
        <v>27</v>
      </c>
      <c r="G48" s="6">
        <f>'2017 Field of Dreamers - 2017 -'!G21</f>
        <v>0</v>
      </c>
      <c r="H48" s="6">
        <f>'2017 Field of Dreamers - 2017 -'!H21</f>
        <v>0</v>
      </c>
      <c r="I48" s="6">
        <f>'2017 Field of Dreamers - 2017 -'!I21</f>
        <v>0</v>
      </c>
      <c r="J48" s="6">
        <f>'2017 Field of Dreamers - 2017 -'!J21</f>
        <v>8</v>
      </c>
      <c r="K48" s="6">
        <f>'2017 Field of Dreamers - 2017 -'!K21</f>
        <v>16</v>
      </c>
      <c r="L48" s="6">
        <f>'2017 Field of Dreamers - 2017 -'!L21</f>
        <v>0</v>
      </c>
      <c r="M48" s="6">
        <f>'2017 Field of Dreamers - 2017 -'!M21</f>
        <v>0.67500000000000004</v>
      </c>
    </row>
    <row r="49" spans="1:13" ht="15" customHeight="1" x14ac:dyDescent="0.15">
      <c r="A49" s="24" t="s">
        <v>127</v>
      </c>
      <c r="B49" s="6">
        <v>2017</v>
      </c>
      <c r="C49" s="6">
        <f>'2017 Field of Dreamers - 2017 -'!C18</f>
        <v>22</v>
      </c>
      <c r="D49" s="6">
        <f>'2017 Field of Dreamers - 2017 -'!D18</f>
        <v>18</v>
      </c>
      <c r="E49" s="6">
        <f>'2017 Field of Dreamers - 2017 -'!E18</f>
        <v>0.81818181818181823</v>
      </c>
      <c r="F49" s="6">
        <f>'2017 Field of Dreamers - 2017 -'!F18</f>
        <v>15</v>
      </c>
      <c r="G49" s="6">
        <f>'2017 Field of Dreamers - 2017 -'!G18</f>
        <v>2</v>
      </c>
      <c r="H49" s="6">
        <f>'2017 Field of Dreamers - 2017 -'!H18</f>
        <v>0</v>
      </c>
      <c r="I49" s="6">
        <f>'2017 Field of Dreamers - 2017 -'!I18</f>
        <v>1</v>
      </c>
      <c r="J49" s="6">
        <f>'2017 Field of Dreamers - 2017 -'!J18</f>
        <v>9</v>
      </c>
      <c r="K49" s="6">
        <f>'2017 Field of Dreamers - 2017 -'!K18</f>
        <v>8</v>
      </c>
      <c r="L49" s="6">
        <f>'2017 Field of Dreamers - 2017 -'!L18</f>
        <v>0.25922222222222224</v>
      </c>
      <c r="M49" s="6">
        <f>'2017 Field of Dreamers - 2017 -'!M18</f>
        <v>1.0774040404040406</v>
      </c>
    </row>
    <row r="50" spans="1:13" ht="15" customHeight="1" x14ac:dyDescent="0.15">
      <c r="A50" s="24" t="s">
        <v>61</v>
      </c>
      <c r="B50" s="6">
        <v>2017</v>
      </c>
      <c r="C50" s="6">
        <f>'2017 Field of Dreamers - 2017 -'!C63</f>
        <v>5</v>
      </c>
      <c r="D50" s="6">
        <f>'2017 Field of Dreamers - 2017 -'!D63</f>
        <v>4</v>
      </c>
      <c r="E50" s="6">
        <f>'2017 Field of Dreamers - 2017 -'!E63</f>
        <v>0.8</v>
      </c>
      <c r="F50" s="6">
        <f>'2017 Field of Dreamers - 2017 -'!F63</f>
        <v>3</v>
      </c>
      <c r="G50" s="6">
        <f>'2017 Field of Dreamers - 2017 -'!G63</f>
        <v>1</v>
      </c>
      <c r="H50" s="6">
        <f>'2017 Field of Dreamers - 2017 -'!H63</f>
        <v>0</v>
      </c>
      <c r="I50" s="6">
        <f>'2017 Field of Dreamers - 2017 -'!I63</f>
        <v>0</v>
      </c>
      <c r="J50" s="6">
        <f>'2017 Field of Dreamers - 2017 -'!J63</f>
        <v>4</v>
      </c>
      <c r="K50" s="6">
        <f>'2017 Field of Dreamers - 2017 -'!K63</f>
        <v>3</v>
      </c>
      <c r="L50" s="6">
        <f>'2017 Field of Dreamers - 2017 -'!L63</f>
        <v>0.33324999999999999</v>
      </c>
      <c r="M50" s="6">
        <f>'2017 Field of Dreamers - 2017 -'!M63</f>
        <v>1.1332500000000001</v>
      </c>
    </row>
    <row r="51" spans="1:13" ht="15" customHeight="1" x14ac:dyDescent="0.15">
      <c r="A51" s="24" t="s">
        <v>128</v>
      </c>
      <c r="B51" s="6">
        <v>2017</v>
      </c>
      <c r="C51" s="6">
        <f>'2017 Field of Dreamers - 2017 -'!C37</f>
        <v>53</v>
      </c>
      <c r="D51" s="6">
        <f>'2017 Field of Dreamers - 2017 -'!D37</f>
        <v>45</v>
      </c>
      <c r="E51" s="6">
        <f>'2017 Field of Dreamers - 2017 -'!E37</f>
        <v>0.84905660377358494</v>
      </c>
      <c r="F51" s="6">
        <f>'2017 Field of Dreamers - 2017 -'!F37</f>
        <v>21</v>
      </c>
      <c r="G51" s="6">
        <f>'2017 Field of Dreamers - 2017 -'!G37</f>
        <v>18</v>
      </c>
      <c r="H51" s="6">
        <f>'2017 Field of Dreamers - 2017 -'!H37</f>
        <v>4</v>
      </c>
      <c r="I51" s="6">
        <f>'2017 Field of Dreamers - 2017 -'!I37</f>
        <v>2</v>
      </c>
      <c r="J51" s="6">
        <f>'2017 Field of Dreamers - 2017 -'!J37</f>
        <v>30</v>
      </c>
      <c r="K51" s="6">
        <f>'2017 Field of Dreamers - 2017 -'!K37</f>
        <v>27</v>
      </c>
      <c r="L51" s="6">
        <f>'2017 Field of Dreamers - 2017 -'!L37</f>
        <v>0.77026666666666666</v>
      </c>
      <c r="M51" s="6">
        <f>'2017 Field of Dreamers - 2017 -'!M37</f>
        <v>1.6193232704402516</v>
      </c>
    </row>
    <row r="52" spans="1:13" ht="15" customHeight="1" x14ac:dyDescent="0.15">
      <c r="A52" s="24" t="s">
        <v>129</v>
      </c>
      <c r="B52" s="6">
        <v>2017</v>
      </c>
      <c r="C52" s="6">
        <f>'2017 Field of Dreamers - 2017 -'!C32</f>
        <v>66</v>
      </c>
      <c r="D52" s="6">
        <f>'2017 Field of Dreamers - 2017 -'!D32</f>
        <v>42</v>
      </c>
      <c r="E52" s="6">
        <f>'2017 Field of Dreamers - 2017 -'!E32</f>
        <v>0.63636363636363635</v>
      </c>
      <c r="F52" s="6">
        <f>'2017 Field of Dreamers - 2017 -'!F32</f>
        <v>37</v>
      </c>
      <c r="G52" s="6">
        <f>'2017 Field of Dreamers - 2017 -'!G32</f>
        <v>4</v>
      </c>
      <c r="H52" s="6">
        <f>'2017 Field of Dreamers - 2017 -'!H32</f>
        <v>0</v>
      </c>
      <c r="I52" s="6">
        <f>'2017 Field of Dreamers - 2017 -'!I32</f>
        <v>1</v>
      </c>
      <c r="J52" s="6">
        <f>'2017 Field of Dreamers - 2017 -'!J32</f>
        <v>15</v>
      </c>
      <c r="K52" s="6">
        <f>'2017 Field of Dreamers - 2017 -'!K32</f>
        <v>20</v>
      </c>
      <c r="L52" s="6">
        <f>'2017 Field of Dreamers - 2017 -'!L32</f>
        <v>0.17457142857142857</v>
      </c>
      <c r="M52" s="6">
        <f>'2017 Field of Dreamers - 2017 -'!M32</f>
        <v>0.81093506493506495</v>
      </c>
    </row>
    <row r="53" spans="1:13" ht="15" customHeight="1" x14ac:dyDescent="0.15">
      <c r="A53" s="24" t="s">
        <v>94</v>
      </c>
      <c r="B53" s="6">
        <v>2017</v>
      </c>
      <c r="C53" s="47" t="e">
        <f>#REF!</f>
        <v>#REF!</v>
      </c>
      <c r="D53" s="47" t="e">
        <f>#REF!</f>
        <v>#REF!</v>
      </c>
      <c r="E53" s="47" t="e">
        <f>#REF!</f>
        <v>#REF!</v>
      </c>
      <c r="F53" s="47" t="e">
        <f>#REF!</f>
        <v>#REF!</v>
      </c>
      <c r="G53" s="47" t="e">
        <f>#REF!</f>
        <v>#REF!</v>
      </c>
      <c r="H53" s="47" t="e">
        <f>#REF!</f>
        <v>#REF!</v>
      </c>
      <c r="I53" s="47" t="e">
        <f>#REF!</f>
        <v>#REF!</v>
      </c>
      <c r="J53" s="47" t="e">
        <f>#REF!</f>
        <v>#REF!</v>
      </c>
      <c r="K53" s="47" t="e">
        <f>#REF!</f>
        <v>#REF!</v>
      </c>
      <c r="L53" s="47" t="e">
        <f>#REF!</f>
        <v>#REF!</v>
      </c>
      <c r="M53" s="47" t="e">
        <f>#REF!</f>
        <v>#REF!</v>
      </c>
    </row>
    <row r="54" spans="1:13" ht="15" customHeight="1" x14ac:dyDescent="0.15">
      <c r="A54" s="24" t="s">
        <v>130</v>
      </c>
      <c r="B54" s="6">
        <v>2017</v>
      </c>
      <c r="C54" s="6">
        <f>'2017 Field of Dreamers - 2017 -'!C62</f>
        <v>14</v>
      </c>
      <c r="D54" s="6">
        <f>'2017 Field of Dreamers - 2017 -'!D62</f>
        <v>9</v>
      </c>
      <c r="E54" s="6">
        <f>'2017 Field of Dreamers - 2017 -'!E62</f>
        <v>0.6428571428571429</v>
      </c>
      <c r="F54" s="6">
        <f>'2017 Field of Dreamers - 2017 -'!F62</f>
        <v>8</v>
      </c>
      <c r="G54" s="6">
        <f>'2017 Field of Dreamers - 2017 -'!G62</f>
        <v>1</v>
      </c>
      <c r="H54" s="6">
        <f>'2017 Field of Dreamers - 2017 -'!H62</f>
        <v>0</v>
      </c>
      <c r="I54" s="6">
        <f>'2017 Field of Dreamers - 2017 -'!I62</f>
        <v>0</v>
      </c>
      <c r="J54" s="6">
        <f>'2017 Field of Dreamers - 2017 -'!J62</f>
        <v>3</v>
      </c>
      <c r="K54" s="6">
        <f>'2017 Field of Dreamers - 2017 -'!K62</f>
        <v>7</v>
      </c>
      <c r="L54" s="6">
        <f>'2017 Field of Dreamers - 2017 -'!L62</f>
        <v>0.14811111111111111</v>
      </c>
      <c r="M54" s="6">
        <f>'2017 Field of Dreamers - 2017 -'!M62</f>
        <v>0.79096825396825399</v>
      </c>
    </row>
    <row r="55" spans="1:13" ht="15" customHeight="1" x14ac:dyDescent="0.15">
      <c r="A55" s="24" t="s">
        <v>131</v>
      </c>
      <c r="B55" s="6">
        <v>2017</v>
      </c>
      <c r="C55" s="6">
        <f>'2017 Field of Dreamers - 2017 -'!C53</f>
        <v>41</v>
      </c>
      <c r="D55" s="6">
        <f>'2017 Field of Dreamers - 2017 -'!D53</f>
        <v>26</v>
      </c>
      <c r="E55" s="6">
        <f>'2017 Field of Dreamers - 2017 -'!E53</f>
        <v>0.63414634146341464</v>
      </c>
      <c r="F55" s="6">
        <f>'2017 Field of Dreamers - 2017 -'!F53</f>
        <v>25</v>
      </c>
      <c r="G55" s="6">
        <f>'2017 Field of Dreamers - 2017 -'!G53</f>
        <v>1</v>
      </c>
      <c r="H55" s="6">
        <f>'2017 Field of Dreamers - 2017 -'!H53</f>
        <v>0</v>
      </c>
      <c r="I55" s="6">
        <f>'2017 Field of Dreamers - 2017 -'!I53</f>
        <v>0</v>
      </c>
      <c r="J55" s="6">
        <f>'2017 Field of Dreamers - 2017 -'!J53</f>
        <v>9</v>
      </c>
      <c r="K55" s="6">
        <f>'2017 Field of Dreamers - 2017 -'!K53</f>
        <v>13</v>
      </c>
      <c r="L55" s="6">
        <f>'2017 Field of Dreamers - 2017 -'!L53</f>
        <v>0</v>
      </c>
      <c r="M55" s="6">
        <f>'2017 Field of Dreamers - 2017 -'!M53</f>
        <v>0.63414634146341464</v>
      </c>
    </row>
    <row r="56" spans="1:13" ht="15" customHeight="1" x14ac:dyDescent="0.15">
      <c r="A56" s="24" t="s">
        <v>132</v>
      </c>
      <c r="B56" s="6">
        <v>2017</v>
      </c>
      <c r="C56" s="6">
        <f>'2017 Field of Dreamers - 2017 -'!C59</f>
        <v>4</v>
      </c>
      <c r="D56" s="6">
        <f>'2017 Field of Dreamers - 2017 -'!D59</f>
        <v>3</v>
      </c>
      <c r="E56" s="6">
        <f>'2017 Field of Dreamers - 2017 -'!E59</f>
        <v>0.75</v>
      </c>
      <c r="F56" s="6">
        <f>'2017 Field of Dreamers - 2017 -'!F59</f>
        <v>2</v>
      </c>
      <c r="G56" s="6">
        <f>'2017 Field of Dreamers - 2017 -'!G59</f>
        <v>1</v>
      </c>
      <c r="H56" s="6">
        <f>'2017 Field of Dreamers - 2017 -'!H59</f>
        <v>0</v>
      </c>
      <c r="I56" s="6">
        <f>'2017 Field of Dreamers - 2017 -'!I59</f>
        <v>0</v>
      </c>
      <c r="J56" s="6">
        <f>'2017 Field of Dreamers - 2017 -'!J59</f>
        <v>0</v>
      </c>
      <c r="K56" s="6">
        <f>'2017 Field of Dreamers - 2017 -'!K59</f>
        <v>0</v>
      </c>
      <c r="L56" s="6">
        <f>'2017 Field of Dreamers - 2017 -'!L59</f>
        <v>0.4443333333333333</v>
      </c>
      <c r="M56" s="6">
        <f>'2017 Field of Dreamers - 2017 -'!M59</f>
        <v>1.1943333333333332</v>
      </c>
    </row>
    <row r="57" spans="1:13" ht="15" customHeight="1" x14ac:dyDescent="0.15">
      <c r="A57" s="24" t="s">
        <v>133</v>
      </c>
      <c r="B57" s="6">
        <v>2017</v>
      </c>
      <c r="C57" s="6">
        <f>'2017 Field of Dreamers - 2017 -'!C61</f>
        <v>4</v>
      </c>
      <c r="D57" s="6">
        <f>'2017 Field of Dreamers - 2017 -'!D61</f>
        <v>4</v>
      </c>
      <c r="E57" s="6">
        <f>'2017 Field of Dreamers - 2017 -'!E61</f>
        <v>1</v>
      </c>
      <c r="F57" s="6">
        <f>'2017 Field of Dreamers - 2017 -'!F61</f>
        <v>4</v>
      </c>
      <c r="G57" s="6">
        <f>'2017 Field of Dreamers - 2017 -'!G61</f>
        <v>0</v>
      </c>
      <c r="H57" s="6">
        <f>'2017 Field of Dreamers - 2017 -'!H61</f>
        <v>0</v>
      </c>
      <c r="I57" s="6">
        <f>'2017 Field of Dreamers - 2017 -'!I61</f>
        <v>0</v>
      </c>
      <c r="J57" s="6">
        <f>'2017 Field of Dreamers - 2017 -'!J61</f>
        <v>0</v>
      </c>
      <c r="K57" s="6">
        <f>'2017 Field of Dreamers - 2017 -'!K61</f>
        <v>0</v>
      </c>
      <c r="L57" s="6">
        <f>'2017 Field of Dreamers - 2017 -'!L61</f>
        <v>0</v>
      </c>
      <c r="M57" s="6">
        <f>'2017 Field of Dreamers - 2017 -'!M61</f>
        <v>1</v>
      </c>
    </row>
    <row r="58" spans="1:13" ht="15" customHeight="1" x14ac:dyDescent="0.15">
      <c r="A58" s="24" t="s">
        <v>134</v>
      </c>
      <c r="B58" s="6">
        <v>2017</v>
      </c>
      <c r="C58" s="6">
        <f>'2017 Field of Dreamers - 2017 -'!C60</f>
        <v>9</v>
      </c>
      <c r="D58" s="6">
        <f>'2017 Field of Dreamers - 2017 -'!D60</f>
        <v>0</v>
      </c>
      <c r="E58" s="6">
        <f>'2017 Field of Dreamers - 2017 -'!E60</f>
        <v>0</v>
      </c>
      <c r="F58" s="6">
        <f>'2017 Field of Dreamers - 2017 -'!F60</f>
        <v>0</v>
      </c>
      <c r="G58" s="6">
        <f>'2017 Field of Dreamers - 2017 -'!G60</f>
        <v>0</v>
      </c>
      <c r="H58" s="6">
        <f>'2017 Field of Dreamers - 2017 -'!H60</f>
        <v>0</v>
      </c>
      <c r="I58" s="6">
        <f>'2017 Field of Dreamers - 2017 -'!I60</f>
        <v>0</v>
      </c>
      <c r="J58" s="6">
        <f>'2017 Field of Dreamers - 2017 -'!J60</f>
        <v>2</v>
      </c>
      <c r="K58" s="6">
        <f>'2017 Field of Dreamers - 2017 -'!K60</f>
        <v>1</v>
      </c>
      <c r="L58" s="47" t="e">
        <f>'2017 Field of Dreamers - 2017 -'!L60</f>
        <v>#DIV/0!</v>
      </c>
      <c r="M58" s="47" t="e">
        <f>'2017 Field of Dreamers - 2017 -'!M60</f>
        <v>#DIV/0!</v>
      </c>
    </row>
    <row r="59" spans="1:13" ht="15" customHeight="1" x14ac:dyDescent="0.15">
      <c r="A59" s="24" t="s">
        <v>135</v>
      </c>
      <c r="B59" s="6">
        <v>2017</v>
      </c>
      <c r="C59" s="6">
        <f>'2017 Field of Dreamers - 2017 -'!C64</f>
        <v>4</v>
      </c>
      <c r="D59" s="6">
        <f>'2017 Field of Dreamers - 2017 -'!D64</f>
        <v>2</v>
      </c>
      <c r="E59" s="6">
        <f>'2017 Field of Dreamers - 2017 -'!E64</f>
        <v>0.5</v>
      </c>
      <c r="F59" s="6">
        <f>'2017 Field of Dreamers - 2017 -'!F64</f>
        <v>2</v>
      </c>
      <c r="G59" s="6">
        <f>'2017 Field of Dreamers - 2017 -'!G64</f>
        <v>0</v>
      </c>
      <c r="H59" s="6">
        <f>'2017 Field of Dreamers - 2017 -'!H64</f>
        <v>0</v>
      </c>
      <c r="I59" s="6">
        <f>'2017 Field of Dreamers - 2017 -'!I64</f>
        <v>0</v>
      </c>
      <c r="J59" s="6">
        <f>'2017 Field of Dreamers - 2017 -'!J64</f>
        <v>1</v>
      </c>
      <c r="K59" s="6">
        <f>'2017 Field of Dreamers - 2017 -'!K64</f>
        <v>1</v>
      </c>
      <c r="L59" s="6">
        <f>'2017 Field of Dreamers - 2017 -'!L64</f>
        <v>0</v>
      </c>
      <c r="M59" s="6">
        <f>'2017 Field of Dreamers - 2017 -'!M64</f>
        <v>0.5</v>
      </c>
    </row>
    <row r="60" spans="1:13" ht="15" customHeight="1" x14ac:dyDescent="0.15">
      <c r="A60" s="24" t="s">
        <v>136</v>
      </c>
      <c r="B60" s="6">
        <v>2017</v>
      </c>
      <c r="C60" s="6">
        <f>'2017 Field of Dreamers - 2017 -'!C65</f>
        <v>3</v>
      </c>
      <c r="D60" s="6">
        <f>'2017 Field of Dreamers - 2017 -'!D65</f>
        <v>2</v>
      </c>
      <c r="E60" s="6">
        <f>'2017 Field of Dreamers - 2017 -'!E65</f>
        <v>0.66666666666666663</v>
      </c>
      <c r="F60" s="6">
        <f>'2017 Field of Dreamers - 2017 -'!F65</f>
        <v>2</v>
      </c>
      <c r="G60" s="6">
        <f>'2017 Field of Dreamers - 2017 -'!G65</f>
        <v>0</v>
      </c>
      <c r="H60" s="6">
        <f>'2017 Field of Dreamers - 2017 -'!H65</f>
        <v>0</v>
      </c>
      <c r="I60" s="6">
        <f>'2017 Field of Dreamers - 2017 -'!I65</f>
        <v>0</v>
      </c>
      <c r="J60" s="6">
        <f>'2017 Field of Dreamers - 2017 -'!J65</f>
        <v>1</v>
      </c>
      <c r="K60" s="6">
        <f>'2017 Field of Dreamers - 2017 -'!K65</f>
        <v>1</v>
      </c>
      <c r="L60" s="6">
        <f>'2017 Field of Dreamers - 2017 -'!L65</f>
        <v>0</v>
      </c>
      <c r="M60" s="6">
        <f>'2017 Field of Dreamers - 2017 -'!M65</f>
        <v>0.66666666666666663</v>
      </c>
    </row>
    <row r="61" spans="1:13" ht="15" customHeight="1" x14ac:dyDescent="0.15">
      <c r="A61" s="24" t="s">
        <v>137</v>
      </c>
      <c r="B61" s="6">
        <v>2017</v>
      </c>
      <c r="C61" s="6">
        <f>'2017 Field of Dreamers - 2017 -'!C66</f>
        <v>3</v>
      </c>
      <c r="D61" s="6">
        <f>'2017 Field of Dreamers - 2017 -'!D66</f>
        <v>3</v>
      </c>
      <c r="E61" s="6">
        <f>'2017 Field of Dreamers - 2017 -'!E66</f>
        <v>1</v>
      </c>
      <c r="F61" s="6">
        <f>'2017 Field of Dreamers - 2017 -'!F66</f>
        <v>3</v>
      </c>
      <c r="G61" s="6">
        <f>'2017 Field of Dreamers - 2017 -'!G66</f>
        <v>0</v>
      </c>
      <c r="H61" s="6">
        <f>'2017 Field of Dreamers - 2017 -'!H66</f>
        <v>0</v>
      </c>
      <c r="I61" s="6">
        <f>'2017 Field of Dreamers - 2017 -'!I66</f>
        <v>0</v>
      </c>
      <c r="J61" s="6">
        <f>'2017 Field of Dreamers - 2017 -'!J66</f>
        <v>1</v>
      </c>
      <c r="K61" s="6">
        <f>'2017 Field of Dreamers - 2017 -'!K66</f>
        <v>1</v>
      </c>
      <c r="L61" s="6">
        <f>'2017 Field of Dreamers - 2017 -'!L66</f>
        <v>0</v>
      </c>
      <c r="M61" s="6">
        <f>'2017 Field of Dreamers - 2017 -'!M66</f>
        <v>1</v>
      </c>
    </row>
    <row r="62" spans="1:13" ht="15" customHeight="1" x14ac:dyDescent="0.15">
      <c r="A62" s="24" t="s">
        <v>138</v>
      </c>
      <c r="B62" s="6">
        <v>2017</v>
      </c>
      <c r="C62" s="6">
        <f>'2017 Field of Dreamers - 2017 -'!C67</f>
        <v>3</v>
      </c>
      <c r="D62" s="6">
        <f>'2017 Field of Dreamers - 2017 -'!D67</f>
        <v>2</v>
      </c>
      <c r="E62" s="6">
        <f>'2017 Field of Dreamers - 2017 -'!E67</f>
        <v>0.66666666666666663</v>
      </c>
      <c r="F62" s="6">
        <f>'2017 Field of Dreamers - 2017 -'!F67</f>
        <v>2</v>
      </c>
      <c r="G62" s="6">
        <f>'2017 Field of Dreamers - 2017 -'!G67</f>
        <v>0</v>
      </c>
      <c r="H62" s="6">
        <f>'2017 Field of Dreamers - 2017 -'!H67</f>
        <v>0</v>
      </c>
      <c r="I62" s="6">
        <f>'2017 Field of Dreamers - 2017 -'!I67</f>
        <v>0</v>
      </c>
      <c r="J62" s="6">
        <f>'2017 Field of Dreamers - 2017 -'!J67</f>
        <v>0</v>
      </c>
      <c r="K62" s="6">
        <f>'2017 Field of Dreamers - 2017 -'!K67</f>
        <v>1</v>
      </c>
      <c r="L62" s="6">
        <f>'2017 Field of Dreamers - 2017 -'!L67</f>
        <v>0</v>
      </c>
      <c r="M62" s="6">
        <f>'2017 Field of Dreamers - 2017 -'!M67</f>
        <v>0.66666666666666663</v>
      </c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V9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31.83203125" style="48" customWidth="1"/>
    <col min="2" max="3" width="12.6640625" style="48" customWidth="1"/>
    <col min="4" max="4" width="7" style="48" customWidth="1"/>
    <col min="5" max="5" width="5.83203125" style="48" customWidth="1"/>
    <col min="6" max="6" width="6.83203125" style="48" customWidth="1"/>
    <col min="7" max="7" width="6" style="48" customWidth="1"/>
    <col min="8" max="8" width="5.1640625" style="48" customWidth="1"/>
    <col min="9" max="9" width="7.1640625" style="48" customWidth="1"/>
    <col min="10" max="10" width="5.83203125" style="48" customWidth="1"/>
    <col min="11" max="11" width="7.6640625" style="48" customWidth="1"/>
    <col min="12" max="12" width="8.83203125" style="48" customWidth="1"/>
    <col min="13" max="13" width="8.1640625" style="48" customWidth="1"/>
    <col min="14" max="256" width="16.33203125" style="48" customWidth="1"/>
  </cols>
  <sheetData>
    <row r="1" spans="1:13" ht="16" customHeight="1" x14ac:dyDescent="0.15">
      <c r="A1" s="193" t="s">
        <v>105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</row>
    <row r="3" spans="1:13" ht="15" customHeight="1" x14ac:dyDescent="0.15">
      <c r="A3" s="49" t="s">
        <v>139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" customHeight="1" x14ac:dyDescent="0.15">
      <c r="A4" s="24" t="s">
        <v>60</v>
      </c>
      <c r="B4" s="6">
        <v>2017</v>
      </c>
      <c r="C4" s="6">
        <v>42</v>
      </c>
      <c r="D4" s="6">
        <v>26</v>
      </c>
      <c r="E4" s="46">
        <f t="shared" ref="E4:E15" si="0">D4/C4</f>
        <v>0.61904761904761907</v>
      </c>
      <c r="F4" s="31">
        <v>26</v>
      </c>
      <c r="G4" s="6">
        <v>0</v>
      </c>
      <c r="H4" s="6">
        <v>0</v>
      </c>
      <c r="I4" s="6">
        <v>0</v>
      </c>
      <c r="J4" s="6">
        <v>12</v>
      </c>
      <c r="K4" s="6">
        <v>20</v>
      </c>
      <c r="L4" s="46">
        <f t="shared" ref="L4:L15" si="1">(G4*1.333+H4*1.667+I4*2)/D4</f>
        <v>0</v>
      </c>
      <c r="M4" s="46">
        <f t="shared" ref="M4:M15" si="2">L4+E4</f>
        <v>0.61904761904761907</v>
      </c>
    </row>
    <row r="5" spans="1:13" ht="15" customHeight="1" x14ac:dyDescent="0.15">
      <c r="A5" s="24" t="s">
        <v>88</v>
      </c>
      <c r="B5" s="6">
        <v>2017</v>
      </c>
      <c r="C5" s="6">
        <v>63</v>
      </c>
      <c r="D5" s="6">
        <v>40</v>
      </c>
      <c r="E5" s="46">
        <f t="shared" si="0"/>
        <v>0.63492063492063489</v>
      </c>
      <c r="F5" s="6">
        <v>38</v>
      </c>
      <c r="G5" s="6">
        <v>2</v>
      </c>
      <c r="H5" s="6">
        <v>0</v>
      </c>
      <c r="I5" s="6">
        <v>0</v>
      </c>
      <c r="J5" s="6">
        <v>10</v>
      </c>
      <c r="K5" s="6">
        <v>24</v>
      </c>
      <c r="L5" s="46">
        <f t="shared" si="1"/>
        <v>6.6650000000000001E-2</v>
      </c>
      <c r="M5" s="46">
        <f t="shared" si="2"/>
        <v>0.70157063492063487</v>
      </c>
    </row>
    <row r="6" spans="1:13" ht="15" customHeight="1" x14ac:dyDescent="0.15">
      <c r="A6" s="24" t="s">
        <v>53</v>
      </c>
      <c r="B6" s="6">
        <v>2017</v>
      </c>
      <c r="C6" s="6">
        <v>75</v>
      </c>
      <c r="D6" s="6">
        <v>53</v>
      </c>
      <c r="E6" s="46">
        <f t="shared" si="0"/>
        <v>0.70666666666666667</v>
      </c>
      <c r="F6" s="6">
        <v>37</v>
      </c>
      <c r="G6" s="6">
        <v>11</v>
      </c>
      <c r="H6" s="6">
        <v>3</v>
      </c>
      <c r="I6" s="6">
        <v>2</v>
      </c>
      <c r="J6" s="6">
        <v>28</v>
      </c>
      <c r="K6" s="6">
        <v>39</v>
      </c>
      <c r="L6" s="46">
        <f t="shared" si="1"/>
        <v>0.4464905660377359</v>
      </c>
      <c r="M6" s="46">
        <f t="shared" si="2"/>
        <v>1.1531572327044026</v>
      </c>
    </row>
    <row r="7" spans="1:13" ht="15" customHeight="1" x14ac:dyDescent="0.15">
      <c r="A7" s="24" t="s">
        <v>64</v>
      </c>
      <c r="B7" s="6">
        <v>2017</v>
      </c>
      <c r="C7" s="6">
        <v>67</v>
      </c>
      <c r="D7" s="6">
        <v>51</v>
      </c>
      <c r="E7" s="46">
        <f t="shared" si="0"/>
        <v>0.76119402985074625</v>
      </c>
      <c r="F7" s="31">
        <v>18</v>
      </c>
      <c r="G7" s="6">
        <v>23</v>
      </c>
      <c r="H7" s="6">
        <v>3</v>
      </c>
      <c r="I7" s="6">
        <v>7</v>
      </c>
      <c r="J7" s="6">
        <v>42</v>
      </c>
      <c r="K7" s="6">
        <v>34</v>
      </c>
      <c r="L7" s="46">
        <f t="shared" si="1"/>
        <v>0.97372549019607835</v>
      </c>
      <c r="M7" s="46">
        <f t="shared" si="2"/>
        <v>1.7349195200468246</v>
      </c>
    </row>
    <row r="8" spans="1:13" ht="15" customHeight="1" x14ac:dyDescent="0.15">
      <c r="A8" s="24" t="s">
        <v>122</v>
      </c>
      <c r="B8" s="6">
        <v>2017</v>
      </c>
      <c r="C8" s="6">
        <v>53</v>
      </c>
      <c r="D8" s="6">
        <v>26</v>
      </c>
      <c r="E8" s="46">
        <f t="shared" si="0"/>
        <v>0.49056603773584906</v>
      </c>
      <c r="F8" s="31">
        <v>25</v>
      </c>
      <c r="G8" s="6">
        <v>1</v>
      </c>
      <c r="H8" s="6">
        <v>0</v>
      </c>
      <c r="I8" s="6">
        <v>0</v>
      </c>
      <c r="J8" s="6">
        <v>12</v>
      </c>
      <c r="K8" s="6">
        <v>17</v>
      </c>
      <c r="L8" s="46">
        <f t="shared" si="1"/>
        <v>5.1269230769230768E-2</v>
      </c>
      <c r="M8" s="46">
        <f t="shared" si="2"/>
        <v>0.54183526850507979</v>
      </c>
    </row>
    <row r="9" spans="1:13" ht="15" customHeight="1" x14ac:dyDescent="0.15">
      <c r="A9" s="24" t="s">
        <v>112</v>
      </c>
      <c r="B9" s="6">
        <v>2017</v>
      </c>
      <c r="C9" s="6">
        <v>64</v>
      </c>
      <c r="D9" s="6">
        <v>37</v>
      </c>
      <c r="E9" s="46">
        <f t="shared" si="0"/>
        <v>0.578125</v>
      </c>
      <c r="F9" s="31">
        <v>36</v>
      </c>
      <c r="G9" s="6">
        <v>1</v>
      </c>
      <c r="H9" s="6">
        <v>0</v>
      </c>
      <c r="I9" s="6">
        <v>0</v>
      </c>
      <c r="J9" s="6">
        <v>18</v>
      </c>
      <c r="K9" s="6">
        <v>18</v>
      </c>
      <c r="L9" s="46">
        <f t="shared" si="1"/>
        <v>3.6027027027027023E-2</v>
      </c>
      <c r="M9" s="46">
        <f t="shared" si="2"/>
        <v>0.61415202702702698</v>
      </c>
    </row>
    <row r="10" spans="1:13" ht="15" customHeight="1" x14ac:dyDescent="0.15">
      <c r="A10" s="24" t="s">
        <v>113</v>
      </c>
      <c r="B10" s="6">
        <v>2017</v>
      </c>
      <c r="C10" s="6">
        <v>29</v>
      </c>
      <c r="D10" s="6">
        <v>24</v>
      </c>
      <c r="E10" s="46">
        <f t="shared" si="0"/>
        <v>0.82758620689655171</v>
      </c>
      <c r="F10" s="6">
        <v>14</v>
      </c>
      <c r="G10" s="6">
        <v>8</v>
      </c>
      <c r="H10" s="6">
        <v>1</v>
      </c>
      <c r="I10" s="6">
        <v>1</v>
      </c>
      <c r="J10" s="6">
        <v>14</v>
      </c>
      <c r="K10" s="6">
        <v>16</v>
      </c>
      <c r="L10" s="46">
        <f t="shared" si="1"/>
        <v>0.59712500000000002</v>
      </c>
      <c r="M10" s="46">
        <f t="shared" si="2"/>
        <v>1.4247112068965517</v>
      </c>
    </row>
    <row r="11" spans="1:13" ht="15" customHeight="1" x14ac:dyDescent="0.15">
      <c r="A11" s="24" t="s">
        <v>96</v>
      </c>
      <c r="B11" s="6">
        <v>2017</v>
      </c>
      <c r="C11" s="6">
        <v>43</v>
      </c>
      <c r="D11" s="6">
        <v>30</v>
      </c>
      <c r="E11" s="46">
        <f t="shared" si="0"/>
        <v>0.69767441860465118</v>
      </c>
      <c r="F11" s="31">
        <v>28</v>
      </c>
      <c r="G11" s="6">
        <v>2</v>
      </c>
      <c r="H11" s="6">
        <v>0</v>
      </c>
      <c r="I11" s="6">
        <v>0</v>
      </c>
      <c r="J11" s="6">
        <v>20</v>
      </c>
      <c r="K11" s="6">
        <v>21</v>
      </c>
      <c r="L11" s="46">
        <f t="shared" si="1"/>
        <v>8.8866666666666663E-2</v>
      </c>
      <c r="M11" s="46">
        <f t="shared" si="2"/>
        <v>0.78654108527131783</v>
      </c>
    </row>
    <row r="12" spans="1:13" ht="15" customHeight="1" x14ac:dyDescent="0.15">
      <c r="A12" s="24" t="s">
        <v>17</v>
      </c>
      <c r="B12" s="6">
        <v>2017</v>
      </c>
      <c r="C12" s="6">
        <v>77</v>
      </c>
      <c r="D12" s="6">
        <v>58</v>
      </c>
      <c r="E12" s="46">
        <f t="shared" si="0"/>
        <v>0.75324675324675328</v>
      </c>
      <c r="F12" s="6">
        <v>15</v>
      </c>
      <c r="G12" s="6">
        <v>24</v>
      </c>
      <c r="H12" s="6">
        <v>8</v>
      </c>
      <c r="I12" s="6">
        <v>11</v>
      </c>
      <c r="J12" s="6">
        <v>71</v>
      </c>
      <c r="K12" s="6">
        <v>42</v>
      </c>
      <c r="L12" s="46">
        <f t="shared" si="1"/>
        <v>1.1608275862068966</v>
      </c>
      <c r="M12" s="46">
        <f t="shared" si="2"/>
        <v>1.9140743394536499</v>
      </c>
    </row>
    <row r="13" spans="1:13" ht="15" customHeight="1" x14ac:dyDescent="0.15">
      <c r="A13" s="24" t="s">
        <v>47</v>
      </c>
      <c r="B13" s="6">
        <v>2017</v>
      </c>
      <c r="C13" s="6">
        <v>47</v>
      </c>
      <c r="D13" s="6">
        <v>32</v>
      </c>
      <c r="E13" s="46">
        <f t="shared" si="0"/>
        <v>0.68085106382978722</v>
      </c>
      <c r="F13" s="31">
        <v>20</v>
      </c>
      <c r="G13" s="6">
        <v>7</v>
      </c>
      <c r="H13" s="6">
        <v>2</v>
      </c>
      <c r="I13" s="6">
        <v>3</v>
      </c>
      <c r="J13" s="6">
        <v>14</v>
      </c>
      <c r="K13" s="6">
        <v>18</v>
      </c>
      <c r="L13" s="46">
        <f t="shared" si="1"/>
        <v>0.58328124999999997</v>
      </c>
      <c r="M13" s="46">
        <f t="shared" si="2"/>
        <v>1.2641323138297871</v>
      </c>
    </row>
    <row r="14" spans="1:13" ht="15" customHeight="1" x14ac:dyDescent="0.15">
      <c r="A14" s="24" t="s">
        <v>79</v>
      </c>
      <c r="B14" s="6">
        <v>2017</v>
      </c>
      <c r="C14" s="6">
        <v>63</v>
      </c>
      <c r="D14" s="6">
        <v>37</v>
      </c>
      <c r="E14" s="46">
        <f t="shared" si="0"/>
        <v>0.58730158730158732</v>
      </c>
      <c r="F14" s="6">
        <v>34</v>
      </c>
      <c r="G14" s="6">
        <v>2</v>
      </c>
      <c r="H14" s="6">
        <v>1</v>
      </c>
      <c r="I14" s="6">
        <v>0</v>
      </c>
      <c r="J14" s="6">
        <v>21</v>
      </c>
      <c r="K14" s="6">
        <v>18</v>
      </c>
      <c r="L14" s="46">
        <f t="shared" si="1"/>
        <v>0.11710810810810811</v>
      </c>
      <c r="M14" s="46">
        <f t="shared" si="2"/>
        <v>0.70440969540969545</v>
      </c>
    </row>
    <row r="15" spans="1:13" ht="15" customHeight="1" x14ac:dyDescent="0.15">
      <c r="A15" s="24" t="s">
        <v>111</v>
      </c>
      <c r="B15" s="6">
        <v>2017</v>
      </c>
      <c r="C15" s="6">
        <v>50</v>
      </c>
      <c r="D15" s="6">
        <v>42</v>
      </c>
      <c r="E15" s="46">
        <f t="shared" si="0"/>
        <v>0.84</v>
      </c>
      <c r="F15" s="6">
        <v>13</v>
      </c>
      <c r="G15" s="6">
        <v>17</v>
      </c>
      <c r="H15" s="6">
        <v>4</v>
      </c>
      <c r="I15" s="6">
        <v>8</v>
      </c>
      <c r="J15" s="6">
        <v>38</v>
      </c>
      <c r="K15" s="6">
        <v>30</v>
      </c>
      <c r="L15" s="46">
        <f t="shared" si="1"/>
        <v>1.0792619047619045</v>
      </c>
      <c r="M15" s="46">
        <f t="shared" si="2"/>
        <v>1.9192619047619046</v>
      </c>
    </row>
    <row r="16" spans="1:13" ht="15" customHeight="1" x14ac:dyDescent="0.15">
      <c r="A16" s="52" t="s">
        <v>140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ht="15" customHeight="1" x14ac:dyDescent="0.15">
      <c r="A17" s="24" t="s">
        <v>116</v>
      </c>
      <c r="B17" s="6">
        <v>2017</v>
      </c>
      <c r="C17" s="6">
        <v>43</v>
      </c>
      <c r="D17" s="6">
        <v>34</v>
      </c>
      <c r="E17" s="46">
        <f t="shared" ref="E17:E29" si="3">D17/C17</f>
        <v>0.79069767441860461</v>
      </c>
      <c r="F17" s="31">
        <v>16</v>
      </c>
      <c r="G17" s="6">
        <v>9</v>
      </c>
      <c r="H17" s="6">
        <v>3</v>
      </c>
      <c r="I17" s="6">
        <v>5</v>
      </c>
      <c r="J17" s="6">
        <v>30</v>
      </c>
      <c r="K17" s="6">
        <v>24</v>
      </c>
      <c r="L17" s="46">
        <f t="shared" ref="L17:L29" si="4">(G17*1.333+H17*1.667+I17*2)/D17</f>
        <v>0.79405882352941182</v>
      </c>
      <c r="M17" s="46">
        <f t="shared" ref="M17:M29" si="5">L17+E17</f>
        <v>1.5847564979480164</v>
      </c>
    </row>
    <row r="18" spans="1:13" ht="15" customHeight="1" x14ac:dyDescent="0.15">
      <c r="A18" s="24" t="s">
        <v>127</v>
      </c>
      <c r="B18" s="6">
        <v>2017</v>
      </c>
      <c r="C18" s="6">
        <v>22</v>
      </c>
      <c r="D18" s="6">
        <v>18</v>
      </c>
      <c r="E18" s="46">
        <f t="shared" si="3"/>
        <v>0.81818181818181823</v>
      </c>
      <c r="F18" s="6">
        <v>15</v>
      </c>
      <c r="G18" s="6">
        <v>2</v>
      </c>
      <c r="H18" s="6">
        <v>0</v>
      </c>
      <c r="I18" s="6">
        <v>1</v>
      </c>
      <c r="J18" s="6">
        <v>9</v>
      </c>
      <c r="K18" s="6">
        <v>8</v>
      </c>
      <c r="L18" s="46">
        <f t="shared" si="4"/>
        <v>0.25922222222222224</v>
      </c>
      <c r="M18" s="46">
        <f t="shared" si="5"/>
        <v>1.0774040404040406</v>
      </c>
    </row>
    <row r="19" spans="1:13" ht="15" customHeight="1" x14ac:dyDescent="0.15">
      <c r="A19" s="24" t="s">
        <v>86</v>
      </c>
      <c r="B19" s="6">
        <v>2017</v>
      </c>
      <c r="C19" s="6">
        <v>76</v>
      </c>
      <c r="D19" s="6">
        <v>39</v>
      </c>
      <c r="E19" s="46">
        <f t="shared" si="3"/>
        <v>0.51315789473684215</v>
      </c>
      <c r="F19" s="31">
        <v>37</v>
      </c>
      <c r="G19" s="6">
        <v>2</v>
      </c>
      <c r="H19" s="6">
        <v>0</v>
      </c>
      <c r="I19" s="6">
        <v>0</v>
      </c>
      <c r="J19" s="6">
        <v>16</v>
      </c>
      <c r="K19" s="6">
        <v>22</v>
      </c>
      <c r="L19" s="46">
        <f t="shared" si="4"/>
        <v>6.8358974358974353E-2</v>
      </c>
      <c r="M19" s="46">
        <f t="shared" si="5"/>
        <v>0.58151686909581646</v>
      </c>
    </row>
    <row r="20" spans="1:13" ht="15" customHeight="1" x14ac:dyDescent="0.15">
      <c r="A20" s="24" t="s">
        <v>85</v>
      </c>
      <c r="B20" s="6">
        <v>2017</v>
      </c>
      <c r="C20" s="6">
        <v>80</v>
      </c>
      <c r="D20" s="6">
        <v>59</v>
      </c>
      <c r="E20" s="46">
        <f t="shared" si="3"/>
        <v>0.73750000000000004</v>
      </c>
      <c r="F20" s="31">
        <v>18</v>
      </c>
      <c r="G20" s="6">
        <v>21</v>
      </c>
      <c r="H20" s="6">
        <v>7</v>
      </c>
      <c r="I20" s="6">
        <v>13</v>
      </c>
      <c r="J20" s="6">
        <v>63</v>
      </c>
      <c r="K20" s="6">
        <v>39</v>
      </c>
      <c r="L20" s="46">
        <f t="shared" si="4"/>
        <v>1.1129152542372882</v>
      </c>
      <c r="M20" s="46">
        <f t="shared" si="5"/>
        <v>1.8504152542372883</v>
      </c>
    </row>
    <row r="21" spans="1:13" ht="15" customHeight="1" x14ac:dyDescent="0.15">
      <c r="A21" s="24" t="s">
        <v>126</v>
      </c>
      <c r="B21" s="6">
        <v>2017</v>
      </c>
      <c r="C21" s="6">
        <v>40</v>
      </c>
      <c r="D21" s="6">
        <v>27</v>
      </c>
      <c r="E21" s="46">
        <f t="shared" si="3"/>
        <v>0.67500000000000004</v>
      </c>
      <c r="F21" s="31">
        <v>27</v>
      </c>
      <c r="G21" s="6">
        <v>0</v>
      </c>
      <c r="H21" s="6">
        <v>0</v>
      </c>
      <c r="I21" s="6">
        <v>0</v>
      </c>
      <c r="J21" s="6">
        <v>8</v>
      </c>
      <c r="K21" s="6">
        <v>16</v>
      </c>
      <c r="L21" s="46">
        <f t="shared" si="4"/>
        <v>0</v>
      </c>
      <c r="M21" s="46">
        <f t="shared" si="5"/>
        <v>0.67500000000000004</v>
      </c>
    </row>
    <row r="22" spans="1:13" ht="15" customHeight="1" x14ac:dyDescent="0.15">
      <c r="A22" s="24" t="s">
        <v>118</v>
      </c>
      <c r="B22" s="6">
        <v>2017</v>
      </c>
      <c r="C22" s="6">
        <v>71</v>
      </c>
      <c r="D22" s="6">
        <v>37</v>
      </c>
      <c r="E22" s="46">
        <f t="shared" si="3"/>
        <v>0.52112676056338025</v>
      </c>
      <c r="F22" s="31">
        <v>34</v>
      </c>
      <c r="G22" s="6">
        <v>2</v>
      </c>
      <c r="H22" s="6">
        <v>0</v>
      </c>
      <c r="I22" s="6">
        <v>1</v>
      </c>
      <c r="J22" s="6">
        <v>29</v>
      </c>
      <c r="K22" s="6">
        <v>15</v>
      </c>
      <c r="L22" s="46">
        <f t="shared" si="4"/>
        <v>0.12610810810810813</v>
      </c>
      <c r="M22" s="46">
        <f t="shared" si="5"/>
        <v>0.64723486867148838</v>
      </c>
    </row>
    <row r="23" spans="1:13" ht="15" customHeight="1" x14ac:dyDescent="0.15">
      <c r="A23" s="24" t="s">
        <v>107</v>
      </c>
      <c r="B23" s="6">
        <v>2017</v>
      </c>
      <c r="C23" s="6">
        <v>58</v>
      </c>
      <c r="D23" s="6">
        <v>50</v>
      </c>
      <c r="E23" s="46">
        <f t="shared" si="3"/>
        <v>0.86206896551724133</v>
      </c>
      <c r="F23" s="31">
        <v>25</v>
      </c>
      <c r="G23" s="6">
        <v>14</v>
      </c>
      <c r="H23" s="6">
        <v>6</v>
      </c>
      <c r="I23" s="6">
        <v>4</v>
      </c>
      <c r="J23" s="6">
        <v>34</v>
      </c>
      <c r="K23" s="6">
        <v>35</v>
      </c>
      <c r="L23" s="46">
        <f t="shared" si="4"/>
        <v>0.73328000000000004</v>
      </c>
      <c r="M23" s="46">
        <f t="shared" si="5"/>
        <v>1.5953489655172413</v>
      </c>
    </row>
    <row r="24" spans="1:13" ht="15" customHeight="1" x14ac:dyDescent="0.15">
      <c r="A24" s="24" t="s">
        <v>65</v>
      </c>
      <c r="B24" s="6">
        <v>2017</v>
      </c>
      <c r="C24" s="6">
        <v>48</v>
      </c>
      <c r="D24" s="6">
        <v>32</v>
      </c>
      <c r="E24" s="46">
        <f t="shared" si="3"/>
        <v>0.66666666666666663</v>
      </c>
      <c r="F24" s="31">
        <v>30</v>
      </c>
      <c r="G24" s="6">
        <v>2</v>
      </c>
      <c r="H24" s="6">
        <v>0</v>
      </c>
      <c r="I24" s="6">
        <v>0</v>
      </c>
      <c r="J24" s="6">
        <v>14</v>
      </c>
      <c r="K24" s="6">
        <v>20</v>
      </c>
      <c r="L24" s="46">
        <f t="shared" si="4"/>
        <v>8.3312499999999998E-2</v>
      </c>
      <c r="M24" s="46">
        <f t="shared" si="5"/>
        <v>0.74997916666666664</v>
      </c>
    </row>
    <row r="25" spans="1:13" ht="15" customHeight="1" x14ac:dyDescent="0.15">
      <c r="A25" s="24" t="s">
        <v>99</v>
      </c>
      <c r="B25" s="6">
        <v>2017</v>
      </c>
      <c r="C25" s="6">
        <v>57</v>
      </c>
      <c r="D25" s="6">
        <v>43</v>
      </c>
      <c r="E25" s="46">
        <f t="shared" si="3"/>
        <v>0.75438596491228072</v>
      </c>
      <c r="F25" s="31">
        <v>31</v>
      </c>
      <c r="G25" s="6">
        <v>10</v>
      </c>
      <c r="H25" s="6">
        <v>1</v>
      </c>
      <c r="I25" s="6">
        <v>1</v>
      </c>
      <c r="J25" s="6">
        <v>18</v>
      </c>
      <c r="K25" s="6">
        <v>24</v>
      </c>
      <c r="L25" s="46">
        <f t="shared" si="4"/>
        <v>0.39527906976744187</v>
      </c>
      <c r="M25" s="46">
        <f t="shared" si="5"/>
        <v>1.1496650346797226</v>
      </c>
    </row>
    <row r="26" spans="1:13" ht="15" customHeight="1" x14ac:dyDescent="0.15">
      <c r="A26" s="24" t="s">
        <v>74</v>
      </c>
      <c r="B26" s="6">
        <v>2017</v>
      </c>
      <c r="C26" s="6">
        <v>47</v>
      </c>
      <c r="D26" s="6">
        <v>26</v>
      </c>
      <c r="E26" s="46">
        <f t="shared" si="3"/>
        <v>0.55319148936170215</v>
      </c>
      <c r="F26" s="31">
        <v>25</v>
      </c>
      <c r="G26" s="6">
        <v>1</v>
      </c>
      <c r="H26" s="6">
        <v>0</v>
      </c>
      <c r="I26" s="6">
        <v>0</v>
      </c>
      <c r="J26" s="6">
        <v>18</v>
      </c>
      <c r="K26" s="6">
        <v>15</v>
      </c>
      <c r="L26" s="46">
        <f t="shared" si="4"/>
        <v>5.1269230769230768E-2</v>
      </c>
      <c r="M26" s="46">
        <f t="shared" si="5"/>
        <v>0.60446072013093288</v>
      </c>
    </row>
    <row r="27" spans="1:13" ht="15" customHeight="1" x14ac:dyDescent="0.15">
      <c r="A27" s="24" t="s">
        <v>119</v>
      </c>
      <c r="B27" s="6">
        <v>2017</v>
      </c>
      <c r="C27" s="6">
        <v>73</v>
      </c>
      <c r="D27" s="6">
        <v>37</v>
      </c>
      <c r="E27" s="46">
        <f t="shared" si="3"/>
        <v>0.50684931506849318</v>
      </c>
      <c r="F27" s="31">
        <v>37</v>
      </c>
      <c r="G27" s="6">
        <v>0</v>
      </c>
      <c r="H27" s="6">
        <v>0</v>
      </c>
      <c r="I27" s="6">
        <v>0</v>
      </c>
      <c r="J27" s="6">
        <v>16</v>
      </c>
      <c r="K27" s="6">
        <v>20</v>
      </c>
      <c r="L27" s="46">
        <f t="shared" si="4"/>
        <v>0</v>
      </c>
      <c r="M27" s="46">
        <f t="shared" si="5"/>
        <v>0.50684931506849318</v>
      </c>
    </row>
    <row r="28" spans="1:13" ht="15" customHeight="1" x14ac:dyDescent="0.15">
      <c r="A28" s="24" t="s">
        <v>121</v>
      </c>
      <c r="B28" s="6">
        <v>2017</v>
      </c>
      <c r="C28" s="6">
        <v>63</v>
      </c>
      <c r="D28" s="6">
        <v>40</v>
      </c>
      <c r="E28" s="46">
        <f t="shared" si="3"/>
        <v>0.63492063492063489</v>
      </c>
      <c r="F28" s="31">
        <v>39</v>
      </c>
      <c r="G28" s="6">
        <v>1</v>
      </c>
      <c r="H28" s="6">
        <v>0</v>
      </c>
      <c r="I28" s="6">
        <v>0</v>
      </c>
      <c r="J28" s="6">
        <v>17</v>
      </c>
      <c r="K28" s="6">
        <v>18</v>
      </c>
      <c r="L28" s="46">
        <f t="shared" si="4"/>
        <v>3.3325E-2</v>
      </c>
      <c r="M28" s="46">
        <f t="shared" si="5"/>
        <v>0.66824563492063493</v>
      </c>
    </row>
    <row r="29" spans="1:13" ht="15" customHeight="1" x14ac:dyDescent="0.15">
      <c r="A29" s="54" t="s">
        <v>90</v>
      </c>
      <c r="B29" s="55">
        <v>2017</v>
      </c>
      <c r="C29" s="55">
        <v>69</v>
      </c>
      <c r="D29" s="55">
        <v>57</v>
      </c>
      <c r="E29" s="56">
        <f t="shared" si="3"/>
        <v>0.82608695652173914</v>
      </c>
      <c r="F29" s="57">
        <v>34</v>
      </c>
      <c r="G29" s="55">
        <v>13</v>
      </c>
      <c r="H29" s="55">
        <v>7</v>
      </c>
      <c r="I29" s="55">
        <v>3</v>
      </c>
      <c r="J29" s="55">
        <v>43</v>
      </c>
      <c r="K29" s="55">
        <v>40</v>
      </c>
      <c r="L29" s="56">
        <f t="shared" si="4"/>
        <v>0.6140000000000001</v>
      </c>
      <c r="M29" s="56">
        <f t="shared" si="5"/>
        <v>1.4400869565217391</v>
      </c>
    </row>
    <row r="30" spans="1:13" ht="15" customHeight="1" x14ac:dyDescent="0.15">
      <c r="A30" s="58" t="s">
        <v>141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3" ht="15" customHeight="1" x14ac:dyDescent="0.15">
      <c r="A31" s="62" t="s">
        <v>92</v>
      </c>
      <c r="B31" s="63">
        <v>2017</v>
      </c>
      <c r="C31" s="63">
        <v>69</v>
      </c>
      <c r="D31" s="63">
        <v>49</v>
      </c>
      <c r="E31" s="64">
        <f t="shared" ref="E31:E43" si="6">D31/C31</f>
        <v>0.71014492753623193</v>
      </c>
      <c r="F31" s="63">
        <v>38</v>
      </c>
      <c r="G31" s="63">
        <v>5</v>
      </c>
      <c r="H31" s="63">
        <v>3</v>
      </c>
      <c r="I31" s="63">
        <v>3</v>
      </c>
      <c r="J31" s="63">
        <v>38</v>
      </c>
      <c r="K31" s="63">
        <v>26</v>
      </c>
      <c r="L31" s="64">
        <f>(G31*1.333+H31*1.667+I31*2)/D31</f>
        <v>0.36053061224489796</v>
      </c>
      <c r="M31" s="64">
        <f t="shared" ref="M31:M43" si="7">L31+E31</f>
        <v>1.0706755397811298</v>
      </c>
    </row>
    <row r="32" spans="1:13" ht="15" customHeight="1" x14ac:dyDescent="0.15">
      <c r="A32" s="24" t="s">
        <v>68</v>
      </c>
      <c r="B32" s="6">
        <v>2017</v>
      </c>
      <c r="C32" s="6">
        <v>66</v>
      </c>
      <c r="D32" s="6">
        <v>42</v>
      </c>
      <c r="E32" s="46">
        <f t="shared" si="6"/>
        <v>0.63636363636363635</v>
      </c>
      <c r="F32" s="6">
        <v>37</v>
      </c>
      <c r="G32" s="6">
        <v>4</v>
      </c>
      <c r="H32" s="6">
        <v>0</v>
      </c>
      <c r="I32" s="6">
        <v>1</v>
      </c>
      <c r="J32" s="6">
        <v>15</v>
      </c>
      <c r="K32" s="6">
        <v>20</v>
      </c>
      <c r="L32" s="46">
        <f>(G32*1.333+H32*1.667+I32*2)/D32</f>
        <v>0.17457142857142857</v>
      </c>
      <c r="M32" s="46">
        <f t="shared" si="7"/>
        <v>0.81093506493506495</v>
      </c>
    </row>
    <row r="33" spans="1:13" ht="15" customHeight="1" x14ac:dyDescent="0.15">
      <c r="A33" s="24" t="s">
        <v>124</v>
      </c>
      <c r="B33" s="6">
        <v>2017</v>
      </c>
      <c r="C33" s="6">
        <v>64</v>
      </c>
      <c r="D33" s="6">
        <v>35</v>
      </c>
      <c r="E33" s="46">
        <f t="shared" si="6"/>
        <v>0.546875</v>
      </c>
      <c r="F33" s="6">
        <v>34</v>
      </c>
      <c r="G33" s="6">
        <v>1</v>
      </c>
      <c r="H33" s="6">
        <v>0</v>
      </c>
      <c r="I33" s="6">
        <v>0</v>
      </c>
      <c r="J33" s="6">
        <v>7</v>
      </c>
      <c r="K33" s="6">
        <v>24</v>
      </c>
      <c r="L33" s="46">
        <v>0</v>
      </c>
      <c r="M33" s="46">
        <f t="shared" si="7"/>
        <v>0.546875</v>
      </c>
    </row>
    <row r="34" spans="1:13" ht="15" customHeight="1" x14ac:dyDescent="0.15">
      <c r="A34" s="24" t="s">
        <v>120</v>
      </c>
      <c r="B34" s="6">
        <v>2017</v>
      </c>
      <c r="C34" s="6">
        <v>63</v>
      </c>
      <c r="D34" s="6">
        <v>34</v>
      </c>
      <c r="E34" s="46">
        <f t="shared" si="6"/>
        <v>0.53968253968253965</v>
      </c>
      <c r="F34" s="6">
        <v>32</v>
      </c>
      <c r="G34" s="6">
        <v>2</v>
      </c>
      <c r="H34" s="6">
        <v>0</v>
      </c>
      <c r="I34" s="6">
        <v>0</v>
      </c>
      <c r="J34" s="6">
        <v>18</v>
      </c>
      <c r="K34" s="6">
        <v>16</v>
      </c>
      <c r="L34" s="46">
        <f t="shared" ref="L34:L41" si="8">(G34*1.333+H34*1.667+I34*2)/D34</f>
        <v>7.8411764705882347E-2</v>
      </c>
      <c r="M34" s="46">
        <f t="shared" si="7"/>
        <v>0.61809430438842194</v>
      </c>
    </row>
    <row r="35" spans="1:13" ht="15" customHeight="1" x14ac:dyDescent="0.15">
      <c r="A35" s="24" t="s">
        <v>125</v>
      </c>
      <c r="B35" s="6">
        <v>2017</v>
      </c>
      <c r="C35" s="6">
        <v>60</v>
      </c>
      <c r="D35" s="6">
        <v>37</v>
      </c>
      <c r="E35" s="46">
        <f t="shared" si="6"/>
        <v>0.6166666666666667</v>
      </c>
      <c r="F35" s="6">
        <v>35</v>
      </c>
      <c r="G35" s="6">
        <v>2</v>
      </c>
      <c r="H35" s="6">
        <v>0</v>
      </c>
      <c r="I35" s="6">
        <v>0</v>
      </c>
      <c r="J35" s="6">
        <v>8</v>
      </c>
      <c r="K35" s="6">
        <v>20</v>
      </c>
      <c r="L35" s="46">
        <f t="shared" si="8"/>
        <v>7.2054054054054045E-2</v>
      </c>
      <c r="M35" s="46">
        <f t="shared" si="7"/>
        <v>0.68872072072072077</v>
      </c>
    </row>
    <row r="36" spans="1:13" ht="15" customHeight="1" x14ac:dyDescent="0.15">
      <c r="A36" s="24" t="s">
        <v>75</v>
      </c>
      <c r="B36" s="6">
        <v>2017</v>
      </c>
      <c r="C36" s="6">
        <v>57</v>
      </c>
      <c r="D36" s="6">
        <v>34</v>
      </c>
      <c r="E36" s="46">
        <f t="shared" si="6"/>
        <v>0.59649122807017541</v>
      </c>
      <c r="F36" s="6">
        <v>26</v>
      </c>
      <c r="G36" s="6">
        <v>6</v>
      </c>
      <c r="H36" s="6">
        <v>2</v>
      </c>
      <c r="I36" s="6">
        <v>0</v>
      </c>
      <c r="J36" s="6">
        <v>11</v>
      </c>
      <c r="K36" s="6">
        <v>23</v>
      </c>
      <c r="L36" s="46">
        <f t="shared" si="8"/>
        <v>0.3332941176470588</v>
      </c>
      <c r="M36" s="46">
        <f t="shared" si="7"/>
        <v>0.92978534571723426</v>
      </c>
    </row>
    <row r="37" spans="1:13" ht="15" customHeight="1" x14ac:dyDescent="0.15">
      <c r="A37" s="24" t="s">
        <v>82</v>
      </c>
      <c r="B37" s="6">
        <v>2017</v>
      </c>
      <c r="C37" s="6">
        <v>53</v>
      </c>
      <c r="D37" s="6">
        <v>45</v>
      </c>
      <c r="E37" s="46">
        <f t="shared" si="6"/>
        <v>0.84905660377358494</v>
      </c>
      <c r="F37" s="6">
        <v>21</v>
      </c>
      <c r="G37" s="6">
        <v>18</v>
      </c>
      <c r="H37" s="6">
        <v>4</v>
      </c>
      <c r="I37" s="6">
        <v>2</v>
      </c>
      <c r="J37" s="6">
        <v>30</v>
      </c>
      <c r="K37" s="6">
        <v>27</v>
      </c>
      <c r="L37" s="46">
        <f t="shared" si="8"/>
        <v>0.77026666666666666</v>
      </c>
      <c r="M37" s="46">
        <f t="shared" si="7"/>
        <v>1.6193232704402516</v>
      </c>
    </row>
    <row r="38" spans="1:13" ht="15" customHeight="1" x14ac:dyDescent="0.15">
      <c r="A38" s="24" t="s">
        <v>87</v>
      </c>
      <c r="B38" s="6">
        <v>2017</v>
      </c>
      <c r="C38" s="6">
        <v>53</v>
      </c>
      <c r="D38" s="6">
        <v>28</v>
      </c>
      <c r="E38" s="46">
        <f t="shared" si="6"/>
        <v>0.52830188679245282</v>
      </c>
      <c r="F38" s="6">
        <v>24</v>
      </c>
      <c r="G38" s="6">
        <v>4</v>
      </c>
      <c r="H38" s="6">
        <v>0</v>
      </c>
      <c r="I38" s="6">
        <v>0</v>
      </c>
      <c r="J38" s="6">
        <v>12</v>
      </c>
      <c r="K38" s="6">
        <v>12</v>
      </c>
      <c r="L38" s="46">
        <f t="shared" si="8"/>
        <v>0.19042857142857142</v>
      </c>
      <c r="M38" s="46">
        <f t="shared" si="7"/>
        <v>0.71873045822102422</v>
      </c>
    </row>
    <row r="39" spans="1:13" ht="15" customHeight="1" x14ac:dyDescent="0.15">
      <c r="A39" s="24" t="s">
        <v>38</v>
      </c>
      <c r="B39" s="6">
        <v>2017</v>
      </c>
      <c r="C39" s="6">
        <v>43</v>
      </c>
      <c r="D39" s="6">
        <v>32</v>
      </c>
      <c r="E39" s="46">
        <f t="shared" si="6"/>
        <v>0.7441860465116279</v>
      </c>
      <c r="F39" s="6">
        <v>15</v>
      </c>
      <c r="G39" s="6">
        <v>8</v>
      </c>
      <c r="H39" s="6">
        <v>2</v>
      </c>
      <c r="I39" s="6">
        <v>7</v>
      </c>
      <c r="J39" s="6">
        <v>28</v>
      </c>
      <c r="K39" s="6">
        <v>21</v>
      </c>
      <c r="L39" s="46">
        <f t="shared" si="8"/>
        <v>0.87493749999999992</v>
      </c>
      <c r="M39" s="46">
        <f t="shared" si="7"/>
        <v>1.6191235465116278</v>
      </c>
    </row>
    <row r="40" spans="1:13" ht="15" customHeight="1" x14ac:dyDescent="0.15">
      <c r="A40" s="24" t="s">
        <v>117</v>
      </c>
      <c r="B40" s="6">
        <v>2017</v>
      </c>
      <c r="C40" s="6">
        <v>37</v>
      </c>
      <c r="D40" s="6">
        <v>23</v>
      </c>
      <c r="E40" s="46">
        <f t="shared" si="6"/>
        <v>0.6216216216216216</v>
      </c>
      <c r="F40" s="6">
        <v>23</v>
      </c>
      <c r="G40" s="6">
        <v>0</v>
      </c>
      <c r="H40" s="6">
        <v>0</v>
      </c>
      <c r="I40" s="6">
        <v>0</v>
      </c>
      <c r="J40" s="6">
        <v>9</v>
      </c>
      <c r="K40" s="6">
        <v>12</v>
      </c>
      <c r="L40" s="46">
        <f t="shared" si="8"/>
        <v>0</v>
      </c>
      <c r="M40" s="46">
        <f t="shared" si="7"/>
        <v>0.6216216216216216</v>
      </c>
    </row>
    <row r="41" spans="1:13" ht="15" customHeight="1" x14ac:dyDescent="0.15">
      <c r="A41" s="24" t="s">
        <v>128</v>
      </c>
      <c r="B41" s="6">
        <v>2017</v>
      </c>
      <c r="C41" s="6">
        <v>35</v>
      </c>
      <c r="D41" s="6">
        <v>18</v>
      </c>
      <c r="E41" s="46">
        <f t="shared" si="6"/>
        <v>0.51428571428571423</v>
      </c>
      <c r="F41" s="6">
        <v>18</v>
      </c>
      <c r="G41" s="6">
        <v>0</v>
      </c>
      <c r="H41" s="6">
        <v>0</v>
      </c>
      <c r="I41" s="6">
        <v>0</v>
      </c>
      <c r="J41" s="6">
        <v>6</v>
      </c>
      <c r="K41" s="6">
        <v>9</v>
      </c>
      <c r="L41" s="46">
        <f t="shared" si="8"/>
        <v>0</v>
      </c>
      <c r="M41" s="46">
        <f t="shared" si="7"/>
        <v>0.51428571428571423</v>
      </c>
    </row>
    <row r="42" spans="1:13" ht="15" customHeight="1" x14ac:dyDescent="0.15">
      <c r="A42" s="24" t="s">
        <v>129</v>
      </c>
      <c r="B42" s="6">
        <v>2017</v>
      </c>
      <c r="C42" s="6">
        <v>29</v>
      </c>
      <c r="D42" s="6">
        <v>8</v>
      </c>
      <c r="E42" s="46">
        <f t="shared" si="6"/>
        <v>0.27586206896551724</v>
      </c>
      <c r="F42" s="6">
        <v>8</v>
      </c>
      <c r="G42" s="6">
        <v>0</v>
      </c>
      <c r="H42" s="6">
        <v>0</v>
      </c>
      <c r="I42" s="6">
        <v>0</v>
      </c>
      <c r="J42" s="6">
        <v>5</v>
      </c>
      <c r="K42" s="6">
        <v>4</v>
      </c>
      <c r="L42" s="46">
        <v>0</v>
      </c>
      <c r="M42" s="46">
        <f t="shared" si="7"/>
        <v>0.27586206896551724</v>
      </c>
    </row>
    <row r="43" spans="1:13" ht="15" customHeight="1" x14ac:dyDescent="0.15">
      <c r="A43" s="24" t="s">
        <v>142</v>
      </c>
      <c r="B43" s="6">
        <v>2017</v>
      </c>
      <c r="C43" s="6">
        <v>12</v>
      </c>
      <c r="D43" s="6">
        <v>8</v>
      </c>
      <c r="E43" s="46">
        <f t="shared" si="6"/>
        <v>0.66666666666666663</v>
      </c>
      <c r="F43" s="6">
        <v>8</v>
      </c>
      <c r="G43" s="6">
        <v>0</v>
      </c>
      <c r="H43" s="6">
        <v>0</v>
      </c>
      <c r="I43" s="6">
        <v>0</v>
      </c>
      <c r="J43" s="6">
        <v>3</v>
      </c>
      <c r="K43" s="6">
        <v>1</v>
      </c>
      <c r="L43" s="46">
        <v>0</v>
      </c>
      <c r="M43" s="46">
        <f t="shared" si="7"/>
        <v>0.66666666666666663</v>
      </c>
    </row>
    <row r="44" spans="1:13" ht="15" customHeight="1" x14ac:dyDescent="0.15">
      <c r="A44" s="65" t="s">
        <v>143</v>
      </c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1:13" ht="15" customHeight="1" x14ac:dyDescent="0.15">
      <c r="A45" s="24" t="s">
        <v>73</v>
      </c>
      <c r="B45" s="6">
        <v>2017</v>
      </c>
      <c r="C45" s="6">
        <v>55</v>
      </c>
      <c r="D45" s="6">
        <v>39</v>
      </c>
      <c r="E45" s="46">
        <f t="shared" ref="E45:E57" si="9">D45/C45</f>
        <v>0.70909090909090911</v>
      </c>
      <c r="F45" s="6">
        <v>22</v>
      </c>
      <c r="G45" s="6">
        <v>10</v>
      </c>
      <c r="H45" s="6">
        <v>5</v>
      </c>
      <c r="I45" s="6">
        <v>2</v>
      </c>
      <c r="J45" s="6">
        <v>18</v>
      </c>
      <c r="K45" s="6">
        <v>28</v>
      </c>
      <c r="L45" s="46">
        <f>(G45*1.333+H45*1.667+I45*2)/D45</f>
        <v>0.658076923076923</v>
      </c>
      <c r="M45" s="46">
        <f t="shared" ref="M45:M57" si="10">L45+E45</f>
        <v>1.3671678321678322</v>
      </c>
    </row>
    <row r="46" spans="1:13" ht="15" customHeight="1" x14ac:dyDescent="0.15">
      <c r="A46" s="24" t="s">
        <v>110</v>
      </c>
      <c r="B46" s="6">
        <v>2017</v>
      </c>
      <c r="C46" s="6">
        <v>57</v>
      </c>
      <c r="D46" s="6">
        <v>34</v>
      </c>
      <c r="E46" s="46">
        <f t="shared" si="9"/>
        <v>0.59649122807017541</v>
      </c>
      <c r="F46" s="6">
        <v>34</v>
      </c>
      <c r="G46" s="6">
        <v>0</v>
      </c>
      <c r="H46" s="6">
        <v>0</v>
      </c>
      <c r="I46" s="6">
        <v>0</v>
      </c>
      <c r="J46" s="6">
        <v>12</v>
      </c>
      <c r="K46" s="6">
        <v>27</v>
      </c>
      <c r="L46" s="46">
        <v>0</v>
      </c>
      <c r="M46" s="46">
        <f t="shared" si="10"/>
        <v>0.59649122807017541</v>
      </c>
    </row>
    <row r="47" spans="1:13" ht="15" customHeight="1" x14ac:dyDescent="0.15">
      <c r="A47" s="24" t="s">
        <v>109</v>
      </c>
      <c r="B47" s="6">
        <v>2017</v>
      </c>
      <c r="C47" s="6">
        <v>64</v>
      </c>
      <c r="D47" s="6">
        <v>44</v>
      </c>
      <c r="E47" s="46">
        <f t="shared" si="9"/>
        <v>0.6875</v>
      </c>
      <c r="F47" s="6">
        <v>33</v>
      </c>
      <c r="G47" s="6">
        <v>10</v>
      </c>
      <c r="H47" s="6">
        <v>0</v>
      </c>
      <c r="I47" s="6">
        <v>1</v>
      </c>
      <c r="J47" s="6">
        <v>33</v>
      </c>
      <c r="K47" s="6">
        <v>26</v>
      </c>
      <c r="L47" s="46">
        <f t="shared" ref="L47:L52" si="11">(G47*1.333+H47*1.667+I47*2)/D47</f>
        <v>0.34840909090909089</v>
      </c>
      <c r="M47" s="46">
        <f t="shared" si="10"/>
        <v>1.0359090909090909</v>
      </c>
    </row>
    <row r="48" spans="1:13" ht="15" customHeight="1" x14ac:dyDescent="0.15">
      <c r="A48" s="24" t="s">
        <v>114</v>
      </c>
      <c r="B48" s="6">
        <v>2017</v>
      </c>
      <c r="C48" s="6">
        <v>64</v>
      </c>
      <c r="D48" s="6">
        <v>38</v>
      </c>
      <c r="E48" s="46">
        <f t="shared" si="9"/>
        <v>0.59375</v>
      </c>
      <c r="F48" s="6">
        <v>36</v>
      </c>
      <c r="G48" s="6">
        <v>2</v>
      </c>
      <c r="H48" s="6">
        <v>0</v>
      </c>
      <c r="I48" s="6">
        <v>0</v>
      </c>
      <c r="J48" s="6">
        <v>20</v>
      </c>
      <c r="K48" s="6">
        <v>19</v>
      </c>
      <c r="L48" s="46">
        <f t="shared" si="11"/>
        <v>7.01578947368421E-2</v>
      </c>
      <c r="M48" s="46">
        <f t="shared" si="10"/>
        <v>0.66390789473684209</v>
      </c>
    </row>
    <row r="49" spans="1:13" ht="15" customHeight="1" x14ac:dyDescent="0.15">
      <c r="A49" s="24" t="s">
        <v>108</v>
      </c>
      <c r="B49" s="6">
        <v>2017</v>
      </c>
      <c r="C49" s="6">
        <v>85</v>
      </c>
      <c r="D49" s="6">
        <v>67</v>
      </c>
      <c r="E49" s="46">
        <f t="shared" si="9"/>
        <v>0.78823529411764703</v>
      </c>
      <c r="F49" s="6">
        <v>27</v>
      </c>
      <c r="G49" s="6">
        <v>21</v>
      </c>
      <c r="H49" s="6">
        <v>12</v>
      </c>
      <c r="I49" s="6">
        <v>7</v>
      </c>
      <c r="J49" s="6">
        <v>73</v>
      </c>
      <c r="K49" s="6">
        <v>42</v>
      </c>
      <c r="L49" s="46">
        <f t="shared" si="11"/>
        <v>0.9253283582089552</v>
      </c>
      <c r="M49" s="46">
        <f t="shared" si="10"/>
        <v>1.7135636523266022</v>
      </c>
    </row>
    <row r="50" spans="1:13" ht="15" customHeight="1" x14ac:dyDescent="0.15">
      <c r="A50" s="24" t="s">
        <v>123</v>
      </c>
      <c r="B50" s="6">
        <v>2017</v>
      </c>
      <c r="C50" s="6">
        <v>60</v>
      </c>
      <c r="D50" s="6">
        <v>29</v>
      </c>
      <c r="E50" s="46">
        <f t="shared" si="9"/>
        <v>0.48333333333333334</v>
      </c>
      <c r="F50" s="6">
        <v>28</v>
      </c>
      <c r="G50" s="6">
        <v>1</v>
      </c>
      <c r="H50" s="6">
        <v>0</v>
      </c>
      <c r="I50" s="6">
        <v>0</v>
      </c>
      <c r="J50" s="6">
        <v>19</v>
      </c>
      <c r="K50" s="6">
        <v>18</v>
      </c>
      <c r="L50" s="46">
        <f t="shared" si="11"/>
        <v>4.596551724137931E-2</v>
      </c>
      <c r="M50" s="46">
        <f t="shared" si="10"/>
        <v>0.5292988505747126</v>
      </c>
    </row>
    <row r="51" spans="1:13" ht="15" customHeight="1" x14ac:dyDescent="0.15">
      <c r="A51" s="24" t="s">
        <v>84</v>
      </c>
      <c r="B51" s="6">
        <v>2017</v>
      </c>
      <c r="C51" s="6">
        <v>56</v>
      </c>
      <c r="D51" s="6">
        <v>48</v>
      </c>
      <c r="E51" s="46">
        <f t="shared" si="9"/>
        <v>0.8571428571428571</v>
      </c>
      <c r="F51" s="6">
        <v>46</v>
      </c>
      <c r="G51" s="6">
        <v>2</v>
      </c>
      <c r="H51" s="6">
        <v>0</v>
      </c>
      <c r="I51" s="6">
        <v>0</v>
      </c>
      <c r="J51" s="6">
        <v>15</v>
      </c>
      <c r="K51" s="6">
        <v>28</v>
      </c>
      <c r="L51" s="46">
        <f t="shared" si="11"/>
        <v>5.5541666666666663E-2</v>
      </c>
      <c r="M51" s="46">
        <f t="shared" si="10"/>
        <v>0.91268452380952381</v>
      </c>
    </row>
    <row r="52" spans="1:13" ht="15" customHeight="1" x14ac:dyDescent="0.15">
      <c r="A52" s="24" t="s">
        <v>83</v>
      </c>
      <c r="B52" s="6">
        <v>2017</v>
      </c>
      <c r="C52" s="6">
        <v>56</v>
      </c>
      <c r="D52" s="6">
        <v>35</v>
      </c>
      <c r="E52" s="46">
        <f t="shared" si="9"/>
        <v>0.625</v>
      </c>
      <c r="F52" s="6">
        <v>29</v>
      </c>
      <c r="G52" s="6">
        <v>5</v>
      </c>
      <c r="H52" s="6">
        <v>1</v>
      </c>
      <c r="I52" s="6">
        <v>0</v>
      </c>
      <c r="J52" s="6">
        <v>9</v>
      </c>
      <c r="K52" s="6">
        <v>20</v>
      </c>
      <c r="L52" s="46">
        <f t="shared" si="11"/>
        <v>0.23805714285714288</v>
      </c>
      <c r="M52" s="46">
        <f t="shared" si="10"/>
        <v>0.86305714285714286</v>
      </c>
    </row>
    <row r="53" spans="1:13" ht="15" customHeight="1" x14ac:dyDescent="0.15">
      <c r="A53" s="24" t="s">
        <v>131</v>
      </c>
      <c r="B53" s="6">
        <v>2017</v>
      </c>
      <c r="C53" s="6">
        <v>41</v>
      </c>
      <c r="D53" s="6">
        <v>26</v>
      </c>
      <c r="E53" s="46">
        <f t="shared" si="9"/>
        <v>0.63414634146341464</v>
      </c>
      <c r="F53" s="6">
        <v>25</v>
      </c>
      <c r="G53" s="6">
        <v>1</v>
      </c>
      <c r="H53" s="6">
        <v>0</v>
      </c>
      <c r="I53" s="6">
        <v>0</v>
      </c>
      <c r="J53" s="6">
        <v>9</v>
      </c>
      <c r="K53" s="6">
        <v>13</v>
      </c>
      <c r="L53" s="46">
        <v>0</v>
      </c>
      <c r="M53" s="46">
        <f t="shared" si="10"/>
        <v>0.63414634146341464</v>
      </c>
    </row>
    <row r="54" spans="1:13" ht="15" customHeight="1" x14ac:dyDescent="0.15">
      <c r="A54" s="24" t="s">
        <v>21</v>
      </c>
      <c r="B54" s="6">
        <v>2017</v>
      </c>
      <c r="C54" s="6">
        <v>75</v>
      </c>
      <c r="D54" s="6">
        <v>54</v>
      </c>
      <c r="E54" s="46">
        <f t="shared" si="9"/>
        <v>0.72</v>
      </c>
      <c r="F54" s="6">
        <v>22</v>
      </c>
      <c r="G54" s="6">
        <v>23</v>
      </c>
      <c r="H54" s="6">
        <v>3</v>
      </c>
      <c r="I54" s="6">
        <v>6</v>
      </c>
      <c r="J54" s="6">
        <v>46</v>
      </c>
      <c r="K54" s="6">
        <v>37</v>
      </c>
      <c r="L54" s="46">
        <f>(G54*1.333+H54*1.667+I54*2)/D54</f>
        <v>0.88259259259259248</v>
      </c>
      <c r="M54" s="46">
        <f t="shared" si="10"/>
        <v>1.6025925925925923</v>
      </c>
    </row>
    <row r="55" spans="1:13" ht="15" customHeight="1" x14ac:dyDescent="0.15">
      <c r="A55" s="24" t="s">
        <v>67</v>
      </c>
      <c r="B55" s="6">
        <v>2017</v>
      </c>
      <c r="C55" s="6">
        <v>46</v>
      </c>
      <c r="D55" s="6">
        <v>27</v>
      </c>
      <c r="E55" s="46">
        <f t="shared" si="9"/>
        <v>0.58695652173913049</v>
      </c>
      <c r="F55" s="6">
        <v>27</v>
      </c>
      <c r="G55" s="6">
        <v>0</v>
      </c>
      <c r="H55" s="6">
        <v>0</v>
      </c>
      <c r="I55" s="6">
        <v>0</v>
      </c>
      <c r="J55" s="6">
        <v>15</v>
      </c>
      <c r="K55" s="6">
        <v>6</v>
      </c>
      <c r="L55" s="46">
        <f>(G55*1.333+H55*1.667+I55*2)/D55</f>
        <v>0</v>
      </c>
      <c r="M55" s="46">
        <f t="shared" si="10"/>
        <v>0.58695652173913049</v>
      </c>
    </row>
    <row r="56" spans="1:13" ht="15" customHeight="1" x14ac:dyDescent="0.15">
      <c r="A56" s="24" t="s">
        <v>115</v>
      </c>
      <c r="B56" s="6">
        <v>2017</v>
      </c>
      <c r="C56" s="6">
        <v>22</v>
      </c>
      <c r="D56" s="6">
        <v>12</v>
      </c>
      <c r="E56" s="46">
        <f t="shared" si="9"/>
        <v>0.54545454545454541</v>
      </c>
      <c r="F56" s="6">
        <v>12</v>
      </c>
      <c r="G56" s="6">
        <v>0</v>
      </c>
      <c r="H56" s="6">
        <v>0</v>
      </c>
      <c r="I56" s="6">
        <v>0</v>
      </c>
      <c r="J56" s="6">
        <v>5</v>
      </c>
      <c r="K56" s="6">
        <v>11</v>
      </c>
      <c r="L56" s="46">
        <f>(G56*1.333+H56*1.667+I56*2)/D56</f>
        <v>0</v>
      </c>
      <c r="M56" s="46">
        <f t="shared" si="10"/>
        <v>0.54545454545454541</v>
      </c>
    </row>
    <row r="57" spans="1:13" ht="15" customHeight="1" x14ac:dyDescent="0.15">
      <c r="A57" s="24" t="s">
        <v>80</v>
      </c>
      <c r="B57" s="6">
        <v>2017</v>
      </c>
      <c r="C57" s="6">
        <v>30</v>
      </c>
      <c r="D57" s="6">
        <v>17</v>
      </c>
      <c r="E57" s="46">
        <f t="shared" si="9"/>
        <v>0.56666666666666665</v>
      </c>
      <c r="F57" s="6">
        <v>15</v>
      </c>
      <c r="G57" s="6">
        <v>2</v>
      </c>
      <c r="H57" s="6">
        <v>0</v>
      </c>
      <c r="I57" s="6">
        <v>0</v>
      </c>
      <c r="J57" s="6">
        <v>7</v>
      </c>
      <c r="K57" s="6">
        <v>7</v>
      </c>
      <c r="L57" s="46">
        <v>0</v>
      </c>
      <c r="M57" s="46">
        <f t="shared" si="10"/>
        <v>0.56666666666666665</v>
      </c>
    </row>
    <row r="58" spans="1:13" ht="15" customHeight="1" x14ac:dyDescent="0.15">
      <c r="A58" s="68" t="s">
        <v>144</v>
      </c>
      <c r="B58" s="69"/>
      <c r="C58" s="70"/>
      <c r="D58" s="71"/>
      <c r="E58" s="71"/>
      <c r="F58" s="71"/>
      <c r="G58" s="71"/>
      <c r="H58" s="71"/>
      <c r="I58" s="71"/>
      <c r="J58" s="71"/>
      <c r="K58" s="71"/>
      <c r="L58" s="71"/>
      <c r="M58" s="71"/>
    </row>
    <row r="59" spans="1:13" ht="15" customHeight="1" x14ac:dyDescent="0.15">
      <c r="A59" s="24" t="s">
        <v>132</v>
      </c>
      <c r="B59" s="6">
        <v>2017</v>
      </c>
      <c r="C59" s="6">
        <v>4</v>
      </c>
      <c r="D59" s="6">
        <v>3</v>
      </c>
      <c r="E59" s="46">
        <f t="shared" ref="E59:E74" si="12">D59/C59</f>
        <v>0.75</v>
      </c>
      <c r="F59" s="6">
        <v>2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46">
        <f t="shared" ref="L59:L74" si="13">(G59*1.333+H59*1.667+I59*2)/D59</f>
        <v>0.4443333333333333</v>
      </c>
      <c r="M59" s="46">
        <f t="shared" ref="M59:M74" si="14">L59+E59</f>
        <v>1.1943333333333332</v>
      </c>
    </row>
    <row r="60" spans="1:13" ht="15" customHeight="1" x14ac:dyDescent="0.15">
      <c r="A60" s="24" t="s">
        <v>134</v>
      </c>
      <c r="B60" s="6">
        <v>2017</v>
      </c>
      <c r="C60" s="6">
        <v>9</v>
      </c>
      <c r="D60" s="6">
        <v>0</v>
      </c>
      <c r="E60" s="46">
        <f t="shared" si="12"/>
        <v>0</v>
      </c>
      <c r="F60" s="6">
        <v>0</v>
      </c>
      <c r="G60" s="6">
        <v>0</v>
      </c>
      <c r="H60" s="6">
        <v>0</v>
      </c>
      <c r="I60" s="6">
        <v>0</v>
      </c>
      <c r="J60" s="6">
        <v>2</v>
      </c>
      <c r="K60" s="6">
        <v>1</v>
      </c>
      <c r="L60" s="47" t="e">
        <f t="shared" si="13"/>
        <v>#DIV/0!</v>
      </c>
      <c r="M60" s="47" t="e">
        <f t="shared" si="14"/>
        <v>#DIV/0!</v>
      </c>
    </row>
    <row r="61" spans="1:13" ht="15" customHeight="1" x14ac:dyDescent="0.15">
      <c r="A61" s="24" t="s">
        <v>133</v>
      </c>
      <c r="B61" s="6">
        <v>2017</v>
      </c>
      <c r="C61" s="6">
        <v>4</v>
      </c>
      <c r="D61" s="6">
        <v>4</v>
      </c>
      <c r="E61" s="46">
        <f t="shared" si="12"/>
        <v>1</v>
      </c>
      <c r="F61" s="6">
        <v>4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46">
        <f t="shared" si="13"/>
        <v>0</v>
      </c>
      <c r="M61" s="46">
        <f t="shared" si="14"/>
        <v>1</v>
      </c>
    </row>
    <row r="62" spans="1:13" ht="15" customHeight="1" x14ac:dyDescent="0.15">
      <c r="A62" s="24" t="s">
        <v>130</v>
      </c>
      <c r="B62" s="6">
        <v>2017</v>
      </c>
      <c r="C62" s="6">
        <v>14</v>
      </c>
      <c r="D62" s="6">
        <v>9</v>
      </c>
      <c r="E62" s="46">
        <f t="shared" si="12"/>
        <v>0.6428571428571429</v>
      </c>
      <c r="F62" s="6">
        <v>8</v>
      </c>
      <c r="G62" s="6">
        <v>1</v>
      </c>
      <c r="H62" s="6">
        <v>0</v>
      </c>
      <c r="I62" s="6">
        <v>0</v>
      </c>
      <c r="J62" s="6">
        <v>3</v>
      </c>
      <c r="K62" s="6">
        <v>7</v>
      </c>
      <c r="L62" s="46">
        <f t="shared" si="13"/>
        <v>0.14811111111111111</v>
      </c>
      <c r="M62" s="46">
        <f t="shared" si="14"/>
        <v>0.79096825396825399</v>
      </c>
    </row>
    <row r="63" spans="1:13" ht="15" customHeight="1" x14ac:dyDescent="0.15">
      <c r="A63" s="24" t="s">
        <v>61</v>
      </c>
      <c r="B63" s="6">
        <v>2017</v>
      </c>
      <c r="C63" s="6">
        <v>5</v>
      </c>
      <c r="D63" s="6">
        <v>4</v>
      </c>
      <c r="E63" s="46">
        <f t="shared" si="12"/>
        <v>0.8</v>
      </c>
      <c r="F63" s="6">
        <v>3</v>
      </c>
      <c r="G63" s="6">
        <v>1</v>
      </c>
      <c r="H63" s="6">
        <v>0</v>
      </c>
      <c r="I63" s="6">
        <v>0</v>
      </c>
      <c r="J63" s="6">
        <v>4</v>
      </c>
      <c r="K63" s="6">
        <v>3</v>
      </c>
      <c r="L63" s="46">
        <f t="shared" si="13"/>
        <v>0.33324999999999999</v>
      </c>
      <c r="M63" s="46">
        <f t="shared" si="14"/>
        <v>1.1332500000000001</v>
      </c>
    </row>
    <row r="64" spans="1:13" ht="15" customHeight="1" x14ac:dyDescent="0.15">
      <c r="A64" s="24" t="s">
        <v>135</v>
      </c>
      <c r="B64" s="6">
        <v>2017</v>
      </c>
      <c r="C64" s="6">
        <v>4</v>
      </c>
      <c r="D64" s="6">
        <v>2</v>
      </c>
      <c r="E64" s="46">
        <f t="shared" si="12"/>
        <v>0.5</v>
      </c>
      <c r="F64" s="6">
        <v>2</v>
      </c>
      <c r="G64" s="6">
        <v>0</v>
      </c>
      <c r="H64" s="6">
        <v>0</v>
      </c>
      <c r="I64" s="6">
        <v>0</v>
      </c>
      <c r="J64" s="6">
        <v>1</v>
      </c>
      <c r="K64" s="6">
        <v>1</v>
      </c>
      <c r="L64" s="46">
        <f t="shared" si="13"/>
        <v>0</v>
      </c>
      <c r="M64" s="46">
        <f t="shared" si="14"/>
        <v>0.5</v>
      </c>
    </row>
    <row r="65" spans="1:13" ht="15" customHeight="1" x14ac:dyDescent="0.15">
      <c r="A65" s="24" t="s">
        <v>136</v>
      </c>
      <c r="B65" s="6">
        <v>2017</v>
      </c>
      <c r="C65" s="6">
        <v>3</v>
      </c>
      <c r="D65" s="6">
        <v>2</v>
      </c>
      <c r="E65" s="46">
        <f t="shared" si="12"/>
        <v>0.66666666666666663</v>
      </c>
      <c r="F65" s="6">
        <v>2</v>
      </c>
      <c r="G65" s="6">
        <v>0</v>
      </c>
      <c r="H65" s="6">
        <v>0</v>
      </c>
      <c r="I65" s="6">
        <v>0</v>
      </c>
      <c r="J65" s="6">
        <v>1</v>
      </c>
      <c r="K65" s="6">
        <v>1</v>
      </c>
      <c r="L65" s="46">
        <f t="shared" si="13"/>
        <v>0</v>
      </c>
      <c r="M65" s="46">
        <f t="shared" si="14"/>
        <v>0.66666666666666663</v>
      </c>
    </row>
    <row r="66" spans="1:13" ht="15" customHeight="1" x14ac:dyDescent="0.15">
      <c r="A66" s="24" t="s">
        <v>137</v>
      </c>
      <c r="B66" s="6">
        <v>2017</v>
      </c>
      <c r="C66" s="6">
        <v>3</v>
      </c>
      <c r="D66" s="6">
        <v>3</v>
      </c>
      <c r="E66" s="46">
        <f t="shared" si="12"/>
        <v>1</v>
      </c>
      <c r="F66" s="6">
        <v>3</v>
      </c>
      <c r="G66" s="6">
        <v>0</v>
      </c>
      <c r="H66" s="6">
        <v>0</v>
      </c>
      <c r="I66" s="6">
        <v>0</v>
      </c>
      <c r="J66" s="6">
        <v>1</v>
      </c>
      <c r="K66" s="6">
        <v>1</v>
      </c>
      <c r="L66" s="46">
        <f t="shared" si="13"/>
        <v>0</v>
      </c>
      <c r="M66" s="46">
        <f t="shared" si="14"/>
        <v>1</v>
      </c>
    </row>
    <row r="67" spans="1:13" ht="15" customHeight="1" x14ac:dyDescent="0.15">
      <c r="A67" s="24" t="s">
        <v>138</v>
      </c>
      <c r="B67" s="6">
        <v>2017</v>
      </c>
      <c r="C67" s="6">
        <v>3</v>
      </c>
      <c r="D67" s="6">
        <v>2</v>
      </c>
      <c r="E67" s="46">
        <f t="shared" si="12"/>
        <v>0.66666666666666663</v>
      </c>
      <c r="F67" s="6">
        <v>2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46">
        <f t="shared" si="13"/>
        <v>0</v>
      </c>
      <c r="M67" s="46">
        <f t="shared" si="14"/>
        <v>0.66666666666666663</v>
      </c>
    </row>
    <row r="68" spans="1:13" ht="15" customHeight="1" x14ac:dyDescent="0.15">
      <c r="A68" s="24" t="s">
        <v>145</v>
      </c>
      <c r="B68" s="6">
        <v>2017</v>
      </c>
      <c r="C68" s="6">
        <v>5</v>
      </c>
      <c r="D68" s="6">
        <v>2</v>
      </c>
      <c r="E68" s="46">
        <f t="shared" si="12"/>
        <v>0.4</v>
      </c>
      <c r="F68" s="6">
        <v>2</v>
      </c>
      <c r="G68" s="6">
        <v>0</v>
      </c>
      <c r="H68" s="6">
        <v>0</v>
      </c>
      <c r="I68" s="6">
        <v>0</v>
      </c>
      <c r="J68" s="6">
        <v>1</v>
      </c>
      <c r="K68" s="6">
        <v>1</v>
      </c>
      <c r="L68" s="46">
        <f t="shared" si="13"/>
        <v>0</v>
      </c>
      <c r="M68" s="46">
        <f t="shared" si="14"/>
        <v>0.4</v>
      </c>
    </row>
    <row r="69" spans="1:13" ht="15" customHeight="1" x14ac:dyDescent="0.15">
      <c r="A69" s="24" t="s">
        <v>146</v>
      </c>
      <c r="B69" s="6">
        <v>2017</v>
      </c>
      <c r="C69" s="6">
        <v>8</v>
      </c>
      <c r="D69" s="6">
        <v>3</v>
      </c>
      <c r="E69" s="46">
        <f t="shared" si="12"/>
        <v>0.375</v>
      </c>
      <c r="F69" s="6">
        <v>3</v>
      </c>
      <c r="G69" s="6">
        <v>0</v>
      </c>
      <c r="H69" s="6">
        <v>0</v>
      </c>
      <c r="I69" s="6">
        <v>0</v>
      </c>
      <c r="J69" s="6">
        <v>2</v>
      </c>
      <c r="K69" s="6">
        <v>2</v>
      </c>
      <c r="L69" s="46">
        <f t="shared" si="13"/>
        <v>0</v>
      </c>
      <c r="M69" s="46">
        <f t="shared" si="14"/>
        <v>0.375</v>
      </c>
    </row>
    <row r="70" spans="1:13" ht="15" customHeight="1" x14ac:dyDescent="0.15">
      <c r="A70" s="24" t="s">
        <v>94</v>
      </c>
      <c r="B70" s="6">
        <v>2017</v>
      </c>
      <c r="C70" s="6">
        <v>21</v>
      </c>
      <c r="D70" s="6">
        <v>10</v>
      </c>
      <c r="E70" s="46">
        <f t="shared" si="12"/>
        <v>0.47619047619047616</v>
      </c>
      <c r="F70" s="6">
        <v>9</v>
      </c>
      <c r="G70" s="6">
        <v>1</v>
      </c>
      <c r="H70" s="6">
        <v>0</v>
      </c>
      <c r="I70" s="6">
        <v>0</v>
      </c>
      <c r="J70" s="6">
        <v>2</v>
      </c>
      <c r="K70" s="6">
        <v>5</v>
      </c>
      <c r="L70" s="46">
        <f t="shared" si="13"/>
        <v>0.1333</v>
      </c>
      <c r="M70" s="46">
        <f t="shared" si="14"/>
        <v>0.60949047619047614</v>
      </c>
    </row>
    <row r="71" spans="1:13" ht="15" customHeight="1" x14ac:dyDescent="0.15">
      <c r="A71" s="24" t="s">
        <v>147</v>
      </c>
      <c r="B71" s="6">
        <v>2017</v>
      </c>
      <c r="C71" s="6">
        <v>7</v>
      </c>
      <c r="D71" s="6">
        <v>4</v>
      </c>
      <c r="E71" s="46">
        <f t="shared" si="12"/>
        <v>0.5714285714285714</v>
      </c>
      <c r="F71" s="6">
        <v>4</v>
      </c>
      <c r="G71" s="6">
        <v>0</v>
      </c>
      <c r="H71" s="6">
        <v>0</v>
      </c>
      <c r="I71" s="6">
        <v>0</v>
      </c>
      <c r="J71" s="6">
        <v>2</v>
      </c>
      <c r="K71" s="6">
        <v>0</v>
      </c>
      <c r="L71" s="46">
        <f t="shared" si="13"/>
        <v>0</v>
      </c>
      <c r="M71" s="46">
        <f t="shared" si="14"/>
        <v>0.5714285714285714</v>
      </c>
    </row>
    <row r="72" spans="1:13" ht="15" customHeight="1" x14ac:dyDescent="0.15">
      <c r="A72" s="24" t="s">
        <v>148</v>
      </c>
      <c r="B72" s="6">
        <v>2017</v>
      </c>
      <c r="C72" s="6">
        <v>3</v>
      </c>
      <c r="D72" s="6">
        <v>2</v>
      </c>
      <c r="E72" s="46">
        <f t="shared" si="12"/>
        <v>0.66666666666666663</v>
      </c>
      <c r="F72" s="6">
        <v>2</v>
      </c>
      <c r="G72" s="6">
        <v>0</v>
      </c>
      <c r="H72" s="6">
        <v>0</v>
      </c>
      <c r="I72" s="6">
        <v>0</v>
      </c>
      <c r="J72" s="6">
        <v>1</v>
      </c>
      <c r="K72" s="6">
        <v>0</v>
      </c>
      <c r="L72" s="46">
        <f t="shared" si="13"/>
        <v>0</v>
      </c>
      <c r="M72" s="46">
        <f t="shared" si="14"/>
        <v>0.66666666666666663</v>
      </c>
    </row>
    <row r="73" spans="1:13" ht="15" customHeight="1" x14ac:dyDescent="0.15">
      <c r="A73" s="24" t="s">
        <v>149</v>
      </c>
      <c r="B73" s="6">
        <v>2017</v>
      </c>
      <c r="C73" s="6">
        <v>5</v>
      </c>
      <c r="D73" s="6">
        <v>4</v>
      </c>
      <c r="E73" s="46">
        <f t="shared" si="12"/>
        <v>0.8</v>
      </c>
      <c r="F73" s="6">
        <v>4</v>
      </c>
      <c r="G73" s="6">
        <v>0</v>
      </c>
      <c r="H73" s="6">
        <v>0</v>
      </c>
      <c r="I73" s="6">
        <v>0</v>
      </c>
      <c r="J73" s="6">
        <v>4</v>
      </c>
      <c r="K73" s="6">
        <v>1</v>
      </c>
      <c r="L73" s="46">
        <f t="shared" si="13"/>
        <v>0</v>
      </c>
      <c r="M73" s="46">
        <f t="shared" si="14"/>
        <v>0.8</v>
      </c>
    </row>
    <row r="74" spans="1:13" ht="15" customHeight="1" x14ac:dyDescent="0.15">
      <c r="A74" s="24" t="s">
        <v>150</v>
      </c>
      <c r="B74" s="6">
        <v>2017</v>
      </c>
      <c r="C74" s="6">
        <v>4</v>
      </c>
      <c r="D74" s="6">
        <v>4</v>
      </c>
      <c r="E74" s="46">
        <f t="shared" si="12"/>
        <v>1</v>
      </c>
      <c r="F74" s="6">
        <v>1</v>
      </c>
      <c r="G74" s="6">
        <v>1</v>
      </c>
      <c r="H74" s="6">
        <v>2</v>
      </c>
      <c r="I74" s="6">
        <v>0</v>
      </c>
      <c r="J74" s="6">
        <v>5</v>
      </c>
      <c r="K74" s="6">
        <v>2</v>
      </c>
      <c r="L74" s="46">
        <f t="shared" si="13"/>
        <v>1.16675</v>
      </c>
      <c r="M74" s="46">
        <f t="shared" si="14"/>
        <v>2.16675</v>
      </c>
    </row>
    <row r="75" spans="1:13" ht="14.75" customHeight="1" x14ac:dyDescent="0.15">
      <c r="A75" s="72"/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1:13" ht="14.25" customHeight="1" x14ac:dyDescent="0.15">
      <c r="A76" s="75" t="s">
        <v>151</v>
      </c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ht="14.25" customHeight="1" x14ac:dyDescent="0.15">
      <c r="A77" s="75" t="s">
        <v>152</v>
      </c>
      <c r="B77" s="7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</row>
    <row r="78" spans="1:13" ht="14.25" customHeight="1" x14ac:dyDescent="0.15">
      <c r="A78" s="78"/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1:13" ht="14.25" customHeight="1" x14ac:dyDescent="0.15">
      <c r="A79" s="78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</row>
    <row r="80" spans="1:13" ht="14.25" customHeight="1" x14ac:dyDescent="0.15">
      <c r="A80" s="78"/>
      <c r="B80" s="76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4.25" customHeight="1" x14ac:dyDescent="0.15">
      <c r="A81" s="79" t="s">
        <v>153</v>
      </c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1:13" ht="14.25" customHeight="1" x14ac:dyDescent="0.15">
      <c r="A82" s="75" t="s">
        <v>154</v>
      </c>
      <c r="B82" s="76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3" spans="1:13" ht="14.25" customHeight="1" x14ac:dyDescent="0.15">
      <c r="A83" s="75" t="s">
        <v>155</v>
      </c>
      <c r="B83" s="76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ht="14.25" customHeight="1" x14ac:dyDescent="0.15">
      <c r="A84" s="75" t="s">
        <v>156</v>
      </c>
      <c r="B84" s="7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5" spans="1:13" ht="14.25" customHeight="1" x14ac:dyDescent="0.15">
      <c r="A85" s="75" t="s">
        <v>157</v>
      </c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</row>
    <row r="86" spans="1:13" ht="14.25" customHeight="1" x14ac:dyDescent="0.15">
      <c r="A86" s="75" t="s">
        <v>158</v>
      </c>
      <c r="B86" s="76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4.25" customHeight="1" x14ac:dyDescent="0.15">
      <c r="A87" s="75" t="s">
        <v>159</v>
      </c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4.25" customHeight="1" x14ac:dyDescent="0.15">
      <c r="A88" s="75" t="s">
        <v>160</v>
      </c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3" ht="14.25" customHeight="1" x14ac:dyDescent="0.15">
      <c r="A89" s="75" t="s">
        <v>161</v>
      </c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ht="14.25" customHeight="1" x14ac:dyDescent="0.15">
      <c r="A90" s="75" t="s">
        <v>162</v>
      </c>
      <c r="B90" s="7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ht="14.25" customHeight="1" x14ac:dyDescent="0.15">
      <c r="A91" s="75" t="s">
        <v>163</v>
      </c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</row>
    <row r="92" spans="1:13" ht="110.25" customHeight="1" x14ac:dyDescent="0.15">
      <c r="A92" s="82" t="s">
        <v>164</v>
      </c>
      <c r="B92" s="76"/>
      <c r="C92" s="77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ht="122.25" customHeight="1" x14ac:dyDescent="0.15">
      <c r="A93" s="82" t="s">
        <v>165</v>
      </c>
      <c r="B93" s="76"/>
      <c r="C93" s="77"/>
      <c r="D93" s="83"/>
      <c r="E93" s="83"/>
      <c r="F93" s="83"/>
      <c r="G93" s="83"/>
      <c r="H93" s="83"/>
      <c r="I93" s="83"/>
      <c r="J93" s="83"/>
      <c r="K93" s="83"/>
      <c r="L93" s="83"/>
      <c r="M93" s="83"/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40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44" customWidth="1"/>
    <col min="2" max="2" width="12.6640625" style="44" customWidth="1"/>
    <col min="3" max="3" width="7" style="44" customWidth="1"/>
    <col min="4" max="4" width="5.83203125" style="44" customWidth="1"/>
    <col min="5" max="5" width="6.83203125" style="44" customWidth="1"/>
    <col min="6" max="6" width="6" style="44" customWidth="1"/>
    <col min="7" max="7" width="5.1640625" style="44" customWidth="1"/>
    <col min="8" max="8" width="7.1640625" style="44" customWidth="1"/>
    <col min="9" max="9" width="5.83203125" style="44" customWidth="1"/>
    <col min="10" max="10" width="7.6640625" style="44" customWidth="1"/>
    <col min="11" max="11" width="8.83203125" style="44" customWidth="1"/>
    <col min="12" max="12" width="8.1640625" style="44" customWidth="1"/>
    <col min="13" max="256" width="16.33203125" style="44" customWidth="1"/>
  </cols>
  <sheetData>
    <row r="1" spans="1:12" ht="16" customHeight="1" x14ac:dyDescent="0.15">
      <c r="A1" s="193" t="s">
        <v>89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83</v>
      </c>
      <c r="B3" s="6">
        <v>60</v>
      </c>
      <c r="C3" s="6">
        <v>44</v>
      </c>
      <c r="D3" s="29">
        <f t="shared" ref="D3:D40" si="0">C3/B3</f>
        <v>0.73333333333333328</v>
      </c>
      <c r="E3" s="31">
        <v>33</v>
      </c>
      <c r="F3" s="6">
        <v>9</v>
      </c>
      <c r="G3" s="6">
        <v>0</v>
      </c>
      <c r="H3" s="6">
        <v>2</v>
      </c>
      <c r="I3" s="6">
        <v>21</v>
      </c>
      <c r="J3" s="6">
        <v>28</v>
      </c>
      <c r="K3" s="7">
        <f t="shared" ref="K3:K40" si="1">(F3*1.33+G3*1.67+H3*2)/C3</f>
        <v>0.36295454545454547</v>
      </c>
      <c r="L3" s="8">
        <f t="shared" ref="L3:L40" si="2">K3+D3</f>
        <v>1.0962878787878787</v>
      </c>
    </row>
    <row r="4" spans="1:12" ht="15" customHeight="1" x14ac:dyDescent="0.15">
      <c r="A4" s="24" t="s">
        <v>85</v>
      </c>
      <c r="B4" s="6">
        <v>51</v>
      </c>
      <c r="C4" s="6">
        <v>42</v>
      </c>
      <c r="D4" s="30">
        <f t="shared" si="0"/>
        <v>0.82352941176470584</v>
      </c>
      <c r="E4" s="6">
        <v>17</v>
      </c>
      <c r="F4" s="6">
        <v>7</v>
      </c>
      <c r="G4" s="6">
        <v>5</v>
      </c>
      <c r="H4" s="6">
        <v>13</v>
      </c>
      <c r="I4" s="6">
        <v>43</v>
      </c>
      <c r="J4" s="6">
        <v>31</v>
      </c>
      <c r="K4" s="9">
        <f t="shared" si="1"/>
        <v>1.0395238095238095</v>
      </c>
      <c r="L4" s="10">
        <f t="shared" si="2"/>
        <v>1.8630532212885154</v>
      </c>
    </row>
    <row r="5" spans="1:12" ht="15" customHeight="1" x14ac:dyDescent="0.15">
      <c r="A5" s="24" t="s">
        <v>17</v>
      </c>
      <c r="B5" s="6">
        <v>49</v>
      </c>
      <c r="C5" s="6">
        <v>36</v>
      </c>
      <c r="D5" s="32">
        <f t="shared" si="0"/>
        <v>0.73469387755102045</v>
      </c>
      <c r="E5" s="6">
        <v>14</v>
      </c>
      <c r="F5" s="6">
        <v>14</v>
      </c>
      <c r="G5" s="6">
        <v>2</v>
      </c>
      <c r="H5" s="6">
        <v>6</v>
      </c>
      <c r="I5" s="6">
        <v>33</v>
      </c>
      <c r="J5" s="6">
        <v>24</v>
      </c>
      <c r="K5" s="11">
        <f t="shared" si="1"/>
        <v>0.94333333333333336</v>
      </c>
      <c r="L5" s="12">
        <f t="shared" si="2"/>
        <v>1.6780272108843537</v>
      </c>
    </row>
    <row r="6" spans="1:12" ht="15" customHeight="1" x14ac:dyDescent="0.15">
      <c r="A6" s="24" t="s">
        <v>82</v>
      </c>
      <c r="B6" s="6">
        <v>42</v>
      </c>
      <c r="C6" s="6">
        <v>30</v>
      </c>
      <c r="D6" s="29">
        <f t="shared" si="0"/>
        <v>0.7142857142857143</v>
      </c>
      <c r="E6" s="31">
        <v>11</v>
      </c>
      <c r="F6" s="6">
        <v>8</v>
      </c>
      <c r="G6" s="6">
        <v>4</v>
      </c>
      <c r="H6" s="6">
        <v>6</v>
      </c>
      <c r="I6" s="6">
        <v>21</v>
      </c>
      <c r="J6" s="6">
        <v>22</v>
      </c>
      <c r="K6" s="7">
        <f t="shared" si="1"/>
        <v>0.97733333333333339</v>
      </c>
      <c r="L6" s="8">
        <f t="shared" si="2"/>
        <v>1.6916190476190476</v>
      </c>
    </row>
    <row r="7" spans="1:12" ht="15" customHeight="1" x14ac:dyDescent="0.15">
      <c r="A7" s="24" t="s">
        <v>68</v>
      </c>
      <c r="B7" s="6">
        <v>42</v>
      </c>
      <c r="C7" s="6">
        <v>28</v>
      </c>
      <c r="D7" s="30">
        <f t="shared" si="0"/>
        <v>0.66666666666666663</v>
      </c>
      <c r="E7" s="31">
        <v>24</v>
      </c>
      <c r="F7" s="6">
        <v>4</v>
      </c>
      <c r="G7" s="6">
        <v>0</v>
      </c>
      <c r="H7" s="6">
        <v>0</v>
      </c>
      <c r="I7" s="6">
        <v>6</v>
      </c>
      <c r="J7" s="6">
        <v>20</v>
      </c>
      <c r="K7" s="9">
        <f t="shared" si="1"/>
        <v>0.19</v>
      </c>
      <c r="L7" s="10">
        <f t="shared" si="2"/>
        <v>0.85666666666666669</v>
      </c>
    </row>
    <row r="8" spans="1:12" ht="15" customHeight="1" x14ac:dyDescent="0.15">
      <c r="A8" s="24" t="s">
        <v>79</v>
      </c>
      <c r="B8" s="6">
        <v>39</v>
      </c>
      <c r="C8" s="6">
        <v>22</v>
      </c>
      <c r="D8" s="30">
        <f t="shared" si="0"/>
        <v>0.5641025641025641</v>
      </c>
      <c r="E8" s="31">
        <v>21</v>
      </c>
      <c r="F8" s="6">
        <v>1</v>
      </c>
      <c r="G8" s="6">
        <v>0</v>
      </c>
      <c r="H8" s="6">
        <v>0</v>
      </c>
      <c r="I8" s="6">
        <v>8</v>
      </c>
      <c r="J8" s="6">
        <v>10</v>
      </c>
      <c r="K8" s="9">
        <f t="shared" si="1"/>
        <v>6.0454545454545455E-2</v>
      </c>
      <c r="L8" s="10">
        <f t="shared" si="2"/>
        <v>0.62455710955710952</v>
      </c>
    </row>
    <row r="9" spans="1:12" ht="15" customHeight="1" x14ac:dyDescent="0.15">
      <c r="A9" s="24" t="s">
        <v>86</v>
      </c>
      <c r="B9" s="6">
        <v>39</v>
      </c>
      <c r="C9" s="6">
        <v>18</v>
      </c>
      <c r="D9" s="30">
        <f t="shared" si="0"/>
        <v>0.46153846153846156</v>
      </c>
      <c r="E9" s="6">
        <v>17</v>
      </c>
      <c r="F9" s="6">
        <v>1</v>
      </c>
      <c r="G9" s="6">
        <v>0</v>
      </c>
      <c r="H9" s="6">
        <v>0</v>
      </c>
      <c r="I9" s="6">
        <v>6</v>
      </c>
      <c r="J9" s="6">
        <v>10</v>
      </c>
      <c r="K9" s="9">
        <f t="shared" si="1"/>
        <v>7.3888888888888893E-2</v>
      </c>
      <c r="L9" s="10">
        <f t="shared" si="2"/>
        <v>0.53542735042735046</v>
      </c>
    </row>
    <row r="10" spans="1:12" ht="15" customHeight="1" x14ac:dyDescent="0.15">
      <c r="A10" s="24" t="s">
        <v>75</v>
      </c>
      <c r="B10" s="6">
        <v>38</v>
      </c>
      <c r="C10" s="6">
        <v>19</v>
      </c>
      <c r="D10" s="30">
        <f t="shared" si="0"/>
        <v>0.5</v>
      </c>
      <c r="E10" s="31">
        <v>16</v>
      </c>
      <c r="F10" s="6">
        <v>2</v>
      </c>
      <c r="G10" s="6">
        <v>0</v>
      </c>
      <c r="H10" s="6">
        <v>1</v>
      </c>
      <c r="I10" s="6">
        <v>13</v>
      </c>
      <c r="J10" s="6">
        <v>11</v>
      </c>
      <c r="K10" s="9">
        <f t="shared" si="1"/>
        <v>0.24526315789473685</v>
      </c>
      <c r="L10" s="10">
        <f t="shared" si="2"/>
        <v>0.74526315789473685</v>
      </c>
    </row>
    <row r="11" spans="1:12" ht="15" customHeight="1" x14ac:dyDescent="0.15">
      <c r="A11" s="24" t="s">
        <v>74</v>
      </c>
      <c r="B11" s="6">
        <v>34</v>
      </c>
      <c r="C11" s="6">
        <v>16</v>
      </c>
      <c r="D11" s="30">
        <f t="shared" si="0"/>
        <v>0.47058823529411764</v>
      </c>
      <c r="E11" s="6">
        <v>14</v>
      </c>
      <c r="F11" s="6">
        <v>2</v>
      </c>
      <c r="G11" s="6">
        <v>0</v>
      </c>
      <c r="H11" s="6">
        <v>0</v>
      </c>
      <c r="I11" s="6">
        <v>7</v>
      </c>
      <c r="J11" s="6">
        <v>8</v>
      </c>
      <c r="K11" s="9">
        <f t="shared" si="1"/>
        <v>0.16625000000000001</v>
      </c>
      <c r="L11" s="10">
        <f t="shared" si="2"/>
        <v>0.63683823529411765</v>
      </c>
    </row>
    <row r="12" spans="1:12" ht="15" customHeight="1" x14ac:dyDescent="0.15">
      <c r="A12" s="24" t="s">
        <v>60</v>
      </c>
      <c r="B12" s="6">
        <v>34</v>
      </c>
      <c r="C12" s="6">
        <v>16</v>
      </c>
      <c r="D12" s="30">
        <f t="shared" si="0"/>
        <v>0.47058823529411764</v>
      </c>
      <c r="E12" s="31">
        <v>16</v>
      </c>
      <c r="F12" s="6">
        <v>0</v>
      </c>
      <c r="G12" s="6">
        <v>0</v>
      </c>
      <c r="H12" s="6">
        <v>0</v>
      </c>
      <c r="I12" s="6">
        <v>10</v>
      </c>
      <c r="J12" s="6">
        <v>8</v>
      </c>
      <c r="K12" s="9">
        <f t="shared" si="1"/>
        <v>0</v>
      </c>
      <c r="L12" s="10">
        <f t="shared" si="2"/>
        <v>0.47058823529411764</v>
      </c>
    </row>
    <row r="13" spans="1:12" ht="15" customHeight="1" x14ac:dyDescent="0.15">
      <c r="A13" s="24" t="s">
        <v>84</v>
      </c>
      <c r="B13" s="6">
        <v>30</v>
      </c>
      <c r="C13" s="6">
        <v>18</v>
      </c>
      <c r="D13" s="30">
        <f t="shared" si="0"/>
        <v>0.6</v>
      </c>
      <c r="E13" s="6">
        <v>18</v>
      </c>
      <c r="F13" s="6">
        <v>0</v>
      </c>
      <c r="G13" s="6">
        <v>0</v>
      </c>
      <c r="H13" s="6">
        <v>0</v>
      </c>
      <c r="I13" s="6">
        <v>2</v>
      </c>
      <c r="J13" s="6">
        <v>12</v>
      </c>
      <c r="K13" s="9">
        <f t="shared" si="1"/>
        <v>0</v>
      </c>
      <c r="L13" s="10">
        <f t="shared" si="2"/>
        <v>0.6</v>
      </c>
    </row>
    <row r="14" spans="1:12" ht="15" customHeight="1" x14ac:dyDescent="0.15">
      <c r="A14" s="24" t="s">
        <v>80</v>
      </c>
      <c r="B14" s="6">
        <v>30</v>
      </c>
      <c r="C14" s="6">
        <v>10</v>
      </c>
      <c r="D14" s="30">
        <f t="shared" si="0"/>
        <v>0.33333333333333331</v>
      </c>
      <c r="E14" s="31">
        <v>10</v>
      </c>
      <c r="F14" s="6">
        <v>0</v>
      </c>
      <c r="G14" s="6">
        <v>0</v>
      </c>
      <c r="H14" s="6">
        <v>0</v>
      </c>
      <c r="I14" s="6">
        <v>12</v>
      </c>
      <c r="J14" s="6">
        <v>3</v>
      </c>
      <c r="K14" s="9">
        <f t="shared" si="1"/>
        <v>0</v>
      </c>
      <c r="L14" s="10">
        <f t="shared" si="2"/>
        <v>0.33333333333333331</v>
      </c>
    </row>
    <row r="15" spans="1:12" ht="15" customHeight="1" x14ac:dyDescent="0.15">
      <c r="A15" s="24" t="s">
        <v>21</v>
      </c>
      <c r="B15" s="6">
        <v>29</v>
      </c>
      <c r="C15" s="6">
        <v>19</v>
      </c>
      <c r="D15" s="30">
        <f t="shared" si="0"/>
        <v>0.65517241379310343</v>
      </c>
      <c r="E15" s="31">
        <v>9</v>
      </c>
      <c r="F15" s="6">
        <v>5</v>
      </c>
      <c r="G15" s="6">
        <v>3</v>
      </c>
      <c r="H15" s="6">
        <v>2</v>
      </c>
      <c r="I15" s="6">
        <v>17</v>
      </c>
      <c r="J15" s="6">
        <v>11</v>
      </c>
      <c r="K15" s="9">
        <f t="shared" si="1"/>
        <v>0.8242105263157895</v>
      </c>
      <c r="L15" s="10">
        <f t="shared" si="2"/>
        <v>1.4793829401088929</v>
      </c>
    </row>
    <row r="16" spans="1:12" ht="15" customHeight="1" x14ac:dyDescent="0.15">
      <c r="A16" s="24" t="s">
        <v>87</v>
      </c>
      <c r="B16" s="6">
        <v>28</v>
      </c>
      <c r="C16" s="6">
        <v>14</v>
      </c>
      <c r="D16" s="30">
        <f t="shared" si="0"/>
        <v>0.5</v>
      </c>
      <c r="E16" s="6">
        <v>14</v>
      </c>
      <c r="F16" s="6">
        <v>0</v>
      </c>
      <c r="G16" s="6">
        <v>0</v>
      </c>
      <c r="H16" s="6">
        <v>0</v>
      </c>
      <c r="I16" s="6">
        <v>8</v>
      </c>
      <c r="J16" s="6">
        <v>10</v>
      </c>
      <c r="K16" s="9">
        <f t="shared" si="1"/>
        <v>0</v>
      </c>
      <c r="L16" s="10">
        <f t="shared" si="2"/>
        <v>0.5</v>
      </c>
    </row>
    <row r="17" spans="1:12" ht="15" customHeight="1" x14ac:dyDescent="0.15">
      <c r="A17" s="24" t="s">
        <v>38</v>
      </c>
      <c r="B17" s="6">
        <v>24</v>
      </c>
      <c r="C17" s="6">
        <v>19</v>
      </c>
      <c r="D17" s="30">
        <f t="shared" si="0"/>
        <v>0.79166666666666663</v>
      </c>
      <c r="E17" s="31">
        <v>7</v>
      </c>
      <c r="F17" s="6">
        <v>2</v>
      </c>
      <c r="G17" s="6">
        <v>5</v>
      </c>
      <c r="H17" s="6">
        <v>5</v>
      </c>
      <c r="I17" s="6">
        <v>19</v>
      </c>
      <c r="J17" s="6">
        <v>12</v>
      </c>
      <c r="K17" s="9">
        <f t="shared" si="1"/>
        <v>1.1057894736842104</v>
      </c>
      <c r="L17" s="10">
        <f t="shared" si="2"/>
        <v>1.8974561403508772</v>
      </c>
    </row>
    <row r="18" spans="1:12" ht="15" customHeight="1" x14ac:dyDescent="0.15">
      <c r="A18" s="24" t="s">
        <v>69</v>
      </c>
      <c r="B18" s="6">
        <v>16</v>
      </c>
      <c r="C18" s="6">
        <v>11</v>
      </c>
      <c r="D18" s="30">
        <f t="shared" si="0"/>
        <v>0.6875</v>
      </c>
      <c r="E18" s="31">
        <v>11</v>
      </c>
      <c r="F18" s="6">
        <v>0</v>
      </c>
      <c r="G18" s="6">
        <v>0</v>
      </c>
      <c r="H18" s="6">
        <v>0</v>
      </c>
      <c r="I18" s="6">
        <v>5</v>
      </c>
      <c r="J18" s="6">
        <v>5</v>
      </c>
      <c r="K18" s="9">
        <f t="shared" si="1"/>
        <v>0</v>
      </c>
      <c r="L18" s="10">
        <f t="shared" si="2"/>
        <v>0.6875</v>
      </c>
    </row>
    <row r="19" spans="1:12" ht="15" customHeight="1" x14ac:dyDescent="0.15">
      <c r="A19" s="24" t="s">
        <v>65</v>
      </c>
      <c r="B19" s="6">
        <v>15</v>
      </c>
      <c r="C19" s="6">
        <v>12</v>
      </c>
      <c r="D19" s="30">
        <f t="shared" si="0"/>
        <v>0.8</v>
      </c>
      <c r="E19" s="31">
        <v>12</v>
      </c>
      <c r="F19" s="6">
        <v>0</v>
      </c>
      <c r="G19" s="6">
        <v>0</v>
      </c>
      <c r="H19" s="6">
        <v>0</v>
      </c>
      <c r="I19" s="6">
        <v>4</v>
      </c>
      <c r="J19" s="6">
        <v>6</v>
      </c>
      <c r="K19" s="9">
        <f t="shared" si="1"/>
        <v>0</v>
      </c>
      <c r="L19" s="10">
        <f t="shared" si="2"/>
        <v>0.8</v>
      </c>
    </row>
    <row r="20" spans="1:12" ht="15" customHeight="1" x14ac:dyDescent="0.15">
      <c r="A20" s="24" t="s">
        <v>90</v>
      </c>
      <c r="B20" s="6">
        <v>13</v>
      </c>
      <c r="C20" s="6">
        <v>9</v>
      </c>
      <c r="D20" s="30">
        <f t="shared" si="0"/>
        <v>0.69230769230769229</v>
      </c>
      <c r="E20" s="31">
        <v>3</v>
      </c>
      <c r="F20" s="6">
        <v>4</v>
      </c>
      <c r="G20" s="6">
        <v>1</v>
      </c>
      <c r="H20" s="6">
        <v>1</v>
      </c>
      <c r="I20" s="6">
        <v>8</v>
      </c>
      <c r="J20" s="6">
        <v>4</v>
      </c>
      <c r="K20" s="9">
        <f t="shared" si="1"/>
        <v>0.99888888888888894</v>
      </c>
      <c r="L20" s="10">
        <f t="shared" si="2"/>
        <v>1.6911965811965812</v>
      </c>
    </row>
    <row r="21" spans="1:12" ht="15" customHeight="1" x14ac:dyDescent="0.15">
      <c r="A21" s="24" t="s">
        <v>73</v>
      </c>
      <c r="B21" s="6">
        <v>10</v>
      </c>
      <c r="C21" s="6">
        <v>6</v>
      </c>
      <c r="D21" s="30">
        <f t="shared" si="0"/>
        <v>0.6</v>
      </c>
      <c r="E21" s="31">
        <v>3</v>
      </c>
      <c r="F21" s="6">
        <v>2</v>
      </c>
      <c r="G21" s="6">
        <v>0</v>
      </c>
      <c r="H21" s="6">
        <v>1</v>
      </c>
      <c r="I21" s="6">
        <v>8</v>
      </c>
      <c r="J21" s="6">
        <v>4</v>
      </c>
      <c r="K21" s="9">
        <f t="shared" si="1"/>
        <v>0.77666666666666673</v>
      </c>
      <c r="L21" s="10">
        <f t="shared" si="2"/>
        <v>1.3766666666666667</v>
      </c>
    </row>
    <row r="22" spans="1:12" ht="15" customHeight="1" x14ac:dyDescent="0.15">
      <c r="A22" s="24" t="s">
        <v>91</v>
      </c>
      <c r="B22" s="6">
        <v>9</v>
      </c>
      <c r="C22" s="6">
        <v>5</v>
      </c>
      <c r="D22" s="30">
        <f t="shared" si="0"/>
        <v>0.55555555555555558</v>
      </c>
      <c r="E22" s="31">
        <v>2</v>
      </c>
      <c r="F22" s="6">
        <v>0</v>
      </c>
      <c r="G22" s="6">
        <v>0</v>
      </c>
      <c r="H22" s="6">
        <v>3</v>
      </c>
      <c r="I22" s="6">
        <v>5</v>
      </c>
      <c r="J22" s="6">
        <v>6</v>
      </c>
      <c r="K22" s="9">
        <f t="shared" si="1"/>
        <v>1.2</v>
      </c>
      <c r="L22" s="10">
        <f t="shared" si="2"/>
        <v>1.7555555555555555</v>
      </c>
    </row>
    <row r="23" spans="1:12" ht="15" customHeight="1" x14ac:dyDescent="0.15">
      <c r="A23" s="24" t="s">
        <v>92</v>
      </c>
      <c r="B23" s="6">
        <v>9</v>
      </c>
      <c r="C23" s="6">
        <v>6</v>
      </c>
      <c r="D23" s="30">
        <f t="shared" si="0"/>
        <v>0.66666666666666663</v>
      </c>
      <c r="E23" s="31">
        <v>2</v>
      </c>
      <c r="F23" s="6">
        <v>3</v>
      </c>
      <c r="G23" s="6">
        <v>0</v>
      </c>
      <c r="H23" s="6">
        <v>1</v>
      </c>
      <c r="I23" s="6">
        <v>6</v>
      </c>
      <c r="J23" s="6">
        <v>4</v>
      </c>
      <c r="K23" s="9">
        <f t="shared" si="1"/>
        <v>0.99833333333333341</v>
      </c>
      <c r="L23" s="10">
        <f t="shared" si="2"/>
        <v>1.665</v>
      </c>
    </row>
    <row r="24" spans="1:12" ht="15" customHeight="1" x14ac:dyDescent="0.15">
      <c r="A24" s="24" t="s">
        <v>93</v>
      </c>
      <c r="B24" s="6">
        <v>9</v>
      </c>
      <c r="C24" s="6">
        <v>6</v>
      </c>
      <c r="D24" s="30">
        <f t="shared" si="0"/>
        <v>0.66666666666666663</v>
      </c>
      <c r="E24" s="31">
        <v>4</v>
      </c>
      <c r="F24" s="6">
        <v>2</v>
      </c>
      <c r="G24" s="6">
        <v>0</v>
      </c>
      <c r="H24" s="6">
        <v>0</v>
      </c>
      <c r="I24" s="6">
        <v>5</v>
      </c>
      <c r="J24" s="6">
        <v>5</v>
      </c>
      <c r="K24" s="9">
        <f t="shared" si="1"/>
        <v>0.44333333333333336</v>
      </c>
      <c r="L24" s="10">
        <f t="shared" si="2"/>
        <v>1.1099999999999999</v>
      </c>
    </row>
    <row r="25" spans="1:12" ht="15" customHeight="1" x14ac:dyDescent="0.15">
      <c r="A25" s="24" t="s">
        <v>47</v>
      </c>
      <c r="B25" s="6">
        <v>8</v>
      </c>
      <c r="C25" s="6">
        <v>3</v>
      </c>
      <c r="D25" s="30">
        <f t="shared" si="0"/>
        <v>0.375</v>
      </c>
      <c r="E25" s="31">
        <v>3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9">
        <f t="shared" si="1"/>
        <v>0</v>
      </c>
      <c r="L25" s="10">
        <f t="shared" si="2"/>
        <v>0.375</v>
      </c>
    </row>
    <row r="26" spans="1:12" ht="15" customHeight="1" x14ac:dyDescent="0.15">
      <c r="A26" s="24" t="s">
        <v>94</v>
      </c>
      <c r="B26" s="6">
        <v>5</v>
      </c>
      <c r="C26" s="6">
        <v>3</v>
      </c>
      <c r="D26" s="30">
        <f t="shared" si="0"/>
        <v>0.6</v>
      </c>
      <c r="E26" s="31">
        <v>3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9">
        <f t="shared" si="1"/>
        <v>0</v>
      </c>
      <c r="L26" s="10">
        <f t="shared" si="2"/>
        <v>0.6</v>
      </c>
    </row>
    <row r="27" spans="1:12" ht="15" customHeight="1" x14ac:dyDescent="0.15">
      <c r="A27" s="24" t="s">
        <v>95</v>
      </c>
      <c r="B27" s="6">
        <v>5</v>
      </c>
      <c r="C27" s="6">
        <v>2</v>
      </c>
      <c r="D27" s="30">
        <f t="shared" si="0"/>
        <v>0.4</v>
      </c>
      <c r="E27" s="6">
        <v>2</v>
      </c>
      <c r="F27" s="6">
        <v>0</v>
      </c>
      <c r="G27" s="6">
        <v>0</v>
      </c>
      <c r="H27" s="6">
        <v>0</v>
      </c>
      <c r="I27" s="6">
        <v>2</v>
      </c>
      <c r="J27" s="6">
        <v>0</v>
      </c>
      <c r="K27" s="9">
        <f t="shared" si="1"/>
        <v>0</v>
      </c>
      <c r="L27" s="10">
        <f t="shared" si="2"/>
        <v>0.4</v>
      </c>
    </row>
    <row r="28" spans="1:12" ht="15" customHeight="1" x14ac:dyDescent="0.15">
      <c r="A28" s="24" t="s">
        <v>88</v>
      </c>
      <c r="B28" s="6">
        <v>5</v>
      </c>
      <c r="C28" s="6">
        <v>2</v>
      </c>
      <c r="D28" s="30">
        <f t="shared" si="0"/>
        <v>0.4</v>
      </c>
      <c r="E28" s="31">
        <v>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9">
        <f t="shared" si="1"/>
        <v>0</v>
      </c>
      <c r="L28" s="10">
        <f t="shared" si="2"/>
        <v>0.4</v>
      </c>
    </row>
    <row r="29" spans="1:12" ht="15" customHeight="1" x14ac:dyDescent="0.15">
      <c r="A29" s="24" t="s">
        <v>96</v>
      </c>
      <c r="B29" s="6">
        <v>5</v>
      </c>
      <c r="C29" s="6">
        <v>0</v>
      </c>
      <c r="D29" s="30">
        <f t="shared" si="0"/>
        <v>0</v>
      </c>
      <c r="E29" s="31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26" t="e">
        <f t="shared" si="1"/>
        <v>#DIV/0!</v>
      </c>
      <c r="L29" s="27" t="e">
        <f t="shared" si="2"/>
        <v>#DIV/0!</v>
      </c>
    </row>
    <row r="30" spans="1:12" ht="15" customHeight="1" x14ac:dyDescent="0.15">
      <c r="A30" s="24" t="s">
        <v>97</v>
      </c>
      <c r="B30" s="6">
        <v>4</v>
      </c>
      <c r="C30" s="6">
        <v>4</v>
      </c>
      <c r="D30" s="30">
        <f t="shared" si="0"/>
        <v>1</v>
      </c>
      <c r="E30" s="31">
        <v>1</v>
      </c>
      <c r="F30" s="6">
        <v>3</v>
      </c>
      <c r="G30" s="6">
        <v>0</v>
      </c>
      <c r="H30" s="6">
        <v>0</v>
      </c>
      <c r="I30" s="6">
        <v>1</v>
      </c>
      <c r="J30" s="6">
        <v>2</v>
      </c>
      <c r="K30" s="9">
        <f t="shared" si="1"/>
        <v>0.99750000000000005</v>
      </c>
      <c r="L30" s="10">
        <f t="shared" si="2"/>
        <v>1.9975000000000001</v>
      </c>
    </row>
    <row r="31" spans="1:12" ht="15" customHeight="1" x14ac:dyDescent="0.15">
      <c r="A31" s="24" t="s">
        <v>98</v>
      </c>
      <c r="B31" s="6">
        <v>4</v>
      </c>
      <c r="C31" s="6">
        <v>3</v>
      </c>
      <c r="D31" s="30">
        <f t="shared" si="0"/>
        <v>0.75</v>
      </c>
      <c r="E31" s="31">
        <v>3</v>
      </c>
      <c r="F31" s="6">
        <v>0</v>
      </c>
      <c r="G31" s="6">
        <v>0</v>
      </c>
      <c r="H31" s="6">
        <v>0</v>
      </c>
      <c r="I31" s="6">
        <v>0</v>
      </c>
      <c r="J31" s="6">
        <v>2</v>
      </c>
      <c r="K31" s="9">
        <f t="shared" si="1"/>
        <v>0</v>
      </c>
      <c r="L31" s="10">
        <f t="shared" si="2"/>
        <v>0.75</v>
      </c>
    </row>
    <row r="32" spans="1:12" ht="15" customHeight="1" x14ac:dyDescent="0.15">
      <c r="A32" s="24" t="s">
        <v>99</v>
      </c>
      <c r="B32" s="6">
        <v>4</v>
      </c>
      <c r="C32" s="6">
        <v>2</v>
      </c>
      <c r="D32" s="30">
        <f t="shared" si="0"/>
        <v>0.5</v>
      </c>
      <c r="E32" s="31">
        <v>2</v>
      </c>
      <c r="F32" s="6">
        <v>0</v>
      </c>
      <c r="G32" s="6">
        <v>0</v>
      </c>
      <c r="H32" s="6">
        <v>0</v>
      </c>
      <c r="I32" s="6">
        <v>1</v>
      </c>
      <c r="J32" s="6">
        <v>2</v>
      </c>
      <c r="K32" s="9">
        <f t="shared" si="1"/>
        <v>0</v>
      </c>
      <c r="L32" s="10">
        <f t="shared" si="2"/>
        <v>0.5</v>
      </c>
    </row>
    <row r="33" spans="1:12" ht="15" customHeight="1" x14ac:dyDescent="0.15">
      <c r="A33" s="24" t="s">
        <v>100</v>
      </c>
      <c r="B33" s="6">
        <v>4</v>
      </c>
      <c r="C33" s="6">
        <v>2</v>
      </c>
      <c r="D33" s="30">
        <f t="shared" si="0"/>
        <v>0.5</v>
      </c>
      <c r="E33" s="31">
        <v>2</v>
      </c>
      <c r="F33" s="6">
        <v>0</v>
      </c>
      <c r="G33" s="6">
        <v>0</v>
      </c>
      <c r="H33" s="6">
        <v>0</v>
      </c>
      <c r="I33" s="6">
        <v>0</v>
      </c>
      <c r="J33" s="6">
        <v>2</v>
      </c>
      <c r="K33" s="9">
        <f t="shared" si="1"/>
        <v>0</v>
      </c>
      <c r="L33" s="10">
        <f t="shared" si="2"/>
        <v>0.5</v>
      </c>
    </row>
    <row r="34" spans="1:12" ht="15" customHeight="1" x14ac:dyDescent="0.15">
      <c r="A34" s="24" t="s">
        <v>101</v>
      </c>
      <c r="B34" s="6">
        <v>4</v>
      </c>
      <c r="C34" s="6">
        <v>2</v>
      </c>
      <c r="D34" s="30">
        <f t="shared" si="0"/>
        <v>0.5</v>
      </c>
      <c r="E34" s="31">
        <v>2</v>
      </c>
      <c r="F34" s="6">
        <v>0</v>
      </c>
      <c r="G34" s="6">
        <v>0</v>
      </c>
      <c r="H34" s="6">
        <v>0</v>
      </c>
      <c r="I34" s="6">
        <v>1</v>
      </c>
      <c r="J34" s="6">
        <v>1</v>
      </c>
      <c r="K34" s="9">
        <f t="shared" si="1"/>
        <v>0</v>
      </c>
      <c r="L34" s="10">
        <f t="shared" si="2"/>
        <v>0.5</v>
      </c>
    </row>
    <row r="35" spans="1:12" ht="15" customHeight="1" x14ac:dyDescent="0.15">
      <c r="A35" s="24" t="s">
        <v>40</v>
      </c>
      <c r="B35" s="6">
        <v>4</v>
      </c>
      <c r="C35" s="6">
        <v>1</v>
      </c>
      <c r="D35" s="30">
        <f t="shared" si="0"/>
        <v>0.25</v>
      </c>
      <c r="E35" s="31">
        <v>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9">
        <f t="shared" si="1"/>
        <v>0</v>
      </c>
      <c r="L35" s="10">
        <f t="shared" si="2"/>
        <v>0.25</v>
      </c>
    </row>
    <row r="36" spans="1:12" ht="15" customHeight="1" x14ac:dyDescent="0.15">
      <c r="A36" s="24" t="s">
        <v>102</v>
      </c>
      <c r="B36" s="6">
        <v>4</v>
      </c>
      <c r="C36" s="6">
        <v>0</v>
      </c>
      <c r="D36" s="30">
        <f t="shared" si="0"/>
        <v>0</v>
      </c>
      <c r="E36" s="31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26" t="e">
        <f t="shared" si="1"/>
        <v>#DIV/0!</v>
      </c>
      <c r="L36" s="27" t="e">
        <f t="shared" si="2"/>
        <v>#DIV/0!</v>
      </c>
    </row>
    <row r="37" spans="1:12" ht="15" customHeight="1" x14ac:dyDescent="0.15">
      <c r="A37" s="24" t="s">
        <v>14</v>
      </c>
      <c r="B37" s="6">
        <v>3</v>
      </c>
      <c r="C37" s="6">
        <v>2</v>
      </c>
      <c r="D37" s="30">
        <f t="shared" si="0"/>
        <v>0.66666666666666663</v>
      </c>
      <c r="E37" s="31">
        <v>1</v>
      </c>
      <c r="F37" s="6">
        <v>0</v>
      </c>
      <c r="G37" s="6">
        <v>0</v>
      </c>
      <c r="H37" s="6">
        <v>1</v>
      </c>
      <c r="I37" s="6">
        <v>3</v>
      </c>
      <c r="J37" s="6">
        <v>2</v>
      </c>
      <c r="K37" s="9">
        <f t="shared" si="1"/>
        <v>1</v>
      </c>
      <c r="L37" s="10">
        <f t="shared" si="2"/>
        <v>1.6666666666666665</v>
      </c>
    </row>
    <row r="38" spans="1:12" ht="15" customHeight="1" x14ac:dyDescent="0.15">
      <c r="A38" s="24" t="s">
        <v>103</v>
      </c>
      <c r="B38" s="6">
        <v>3</v>
      </c>
      <c r="C38" s="6">
        <v>2</v>
      </c>
      <c r="D38" s="30">
        <f t="shared" si="0"/>
        <v>0.66666666666666663</v>
      </c>
      <c r="E38" s="31">
        <v>2</v>
      </c>
      <c r="F38" s="6">
        <v>0</v>
      </c>
      <c r="G38" s="6">
        <v>0</v>
      </c>
      <c r="H38" s="6">
        <v>0</v>
      </c>
      <c r="I38" s="6">
        <v>1</v>
      </c>
      <c r="J38" s="6">
        <v>2</v>
      </c>
      <c r="K38" s="9">
        <f t="shared" si="1"/>
        <v>0</v>
      </c>
      <c r="L38" s="10">
        <f t="shared" si="2"/>
        <v>0.66666666666666663</v>
      </c>
    </row>
    <row r="39" spans="1:12" ht="15" customHeight="1" x14ac:dyDescent="0.15">
      <c r="A39" s="24" t="s">
        <v>72</v>
      </c>
      <c r="B39" s="6">
        <v>3</v>
      </c>
      <c r="C39" s="6">
        <v>1</v>
      </c>
      <c r="D39" s="30">
        <f t="shared" si="0"/>
        <v>0.33333333333333331</v>
      </c>
      <c r="E39" s="31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9">
        <f t="shared" si="1"/>
        <v>0</v>
      </c>
      <c r="L39" s="10">
        <f t="shared" si="2"/>
        <v>0.33333333333333331</v>
      </c>
    </row>
    <row r="40" spans="1:12" ht="15" customHeight="1" x14ac:dyDescent="0.15">
      <c r="A40" s="24" t="s">
        <v>104</v>
      </c>
      <c r="B40" s="6">
        <v>3</v>
      </c>
      <c r="C40" s="6">
        <v>0</v>
      </c>
      <c r="D40" s="30">
        <f t="shared" si="0"/>
        <v>0</v>
      </c>
      <c r="E40" s="31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26" t="e">
        <f t="shared" si="1"/>
        <v>#DIV/0!</v>
      </c>
      <c r="L40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2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9" customWidth="1"/>
    <col min="2" max="2" width="12.6640625" style="39" customWidth="1"/>
    <col min="3" max="3" width="7" style="39" customWidth="1"/>
    <col min="4" max="4" width="5.83203125" style="39" customWidth="1"/>
    <col min="5" max="5" width="6.83203125" style="39" customWidth="1"/>
    <col min="6" max="6" width="6" style="39" customWidth="1"/>
    <col min="7" max="7" width="5.1640625" style="39" customWidth="1"/>
    <col min="8" max="8" width="7.1640625" style="39" customWidth="1"/>
    <col min="9" max="9" width="5.83203125" style="39" customWidth="1"/>
    <col min="10" max="10" width="7.6640625" style="39" customWidth="1"/>
    <col min="11" max="11" width="8.83203125" style="39" customWidth="1"/>
    <col min="12" max="12" width="8.1640625" style="39" customWidth="1"/>
    <col min="13" max="256" width="16.33203125" style="39" customWidth="1"/>
  </cols>
  <sheetData>
    <row r="1" spans="1:12" ht="16" customHeight="1" x14ac:dyDescent="0.15">
      <c r="A1" s="193" t="s">
        <v>81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17</v>
      </c>
      <c r="B3" s="6">
        <v>58</v>
      </c>
      <c r="C3" s="6">
        <v>35</v>
      </c>
      <c r="D3" s="29">
        <f t="shared" ref="D3:D25" si="0">C3/B3</f>
        <v>0.60344827586206895</v>
      </c>
      <c r="E3" s="31">
        <v>11</v>
      </c>
      <c r="F3" s="6">
        <v>14</v>
      </c>
      <c r="G3" s="6">
        <v>3</v>
      </c>
      <c r="H3" s="6">
        <v>7</v>
      </c>
      <c r="I3" s="6">
        <v>26</v>
      </c>
      <c r="J3" s="6">
        <v>24</v>
      </c>
      <c r="K3" s="7">
        <f t="shared" ref="K3:K25" si="1">(F3*1.33+G3*1.67+H3*2)/C3</f>
        <v>1.0751428571428572</v>
      </c>
      <c r="L3" s="8">
        <f t="shared" ref="L3:L25" si="2">K3+D3</f>
        <v>1.6785911330049261</v>
      </c>
    </row>
    <row r="4" spans="1:12" ht="15" customHeight="1" x14ac:dyDescent="0.15">
      <c r="A4" s="24" t="s">
        <v>38</v>
      </c>
      <c r="B4" s="6">
        <v>58</v>
      </c>
      <c r="C4" s="6">
        <v>44</v>
      </c>
      <c r="D4" s="30">
        <f t="shared" si="0"/>
        <v>0.75862068965517238</v>
      </c>
      <c r="E4" s="31">
        <v>14</v>
      </c>
      <c r="F4" s="6">
        <v>18</v>
      </c>
      <c r="G4" s="6">
        <v>0</v>
      </c>
      <c r="H4" s="6">
        <v>12</v>
      </c>
      <c r="I4" s="6">
        <v>43</v>
      </c>
      <c r="J4" s="6">
        <v>36</v>
      </c>
      <c r="K4" s="9">
        <f t="shared" si="1"/>
        <v>1.0895454545454546</v>
      </c>
      <c r="L4" s="10">
        <f t="shared" si="2"/>
        <v>1.848166144200627</v>
      </c>
    </row>
    <row r="5" spans="1:12" ht="15" customHeight="1" x14ac:dyDescent="0.15">
      <c r="A5" s="24" t="s">
        <v>21</v>
      </c>
      <c r="B5" s="6">
        <v>44</v>
      </c>
      <c r="C5" s="6">
        <v>30</v>
      </c>
      <c r="D5" s="32">
        <f t="shared" si="0"/>
        <v>0.68181818181818177</v>
      </c>
      <c r="E5" s="31">
        <v>15</v>
      </c>
      <c r="F5" s="6">
        <v>7</v>
      </c>
      <c r="G5" s="6">
        <v>2</v>
      </c>
      <c r="H5" s="6">
        <v>6</v>
      </c>
      <c r="I5" s="6">
        <v>29</v>
      </c>
      <c r="J5" s="6">
        <v>20</v>
      </c>
      <c r="K5" s="11">
        <f t="shared" si="1"/>
        <v>0.82166666666666666</v>
      </c>
      <c r="L5" s="12">
        <f t="shared" si="2"/>
        <v>1.5034848484848484</v>
      </c>
    </row>
    <row r="6" spans="1:12" ht="15" customHeight="1" x14ac:dyDescent="0.15">
      <c r="A6" s="24" t="s">
        <v>82</v>
      </c>
      <c r="B6" s="6">
        <v>48</v>
      </c>
      <c r="C6" s="6">
        <v>33</v>
      </c>
      <c r="D6" s="29">
        <f t="shared" si="0"/>
        <v>0.6875</v>
      </c>
      <c r="E6" s="31">
        <v>16</v>
      </c>
      <c r="F6" s="6">
        <v>6</v>
      </c>
      <c r="G6" s="6">
        <v>3</v>
      </c>
      <c r="H6" s="6">
        <v>8</v>
      </c>
      <c r="I6" s="6">
        <v>34</v>
      </c>
      <c r="J6" s="6">
        <v>30</v>
      </c>
      <c r="K6" s="7">
        <f t="shared" si="1"/>
        <v>0.87848484848484854</v>
      </c>
      <c r="L6" s="8">
        <f t="shared" si="2"/>
        <v>1.5659848484848484</v>
      </c>
    </row>
    <row r="7" spans="1:12" ht="15" customHeight="1" x14ac:dyDescent="0.15">
      <c r="A7" s="24" t="s">
        <v>68</v>
      </c>
      <c r="B7" s="6">
        <v>15</v>
      </c>
      <c r="C7" s="6">
        <v>9</v>
      </c>
      <c r="D7" s="30">
        <f t="shared" si="0"/>
        <v>0.6</v>
      </c>
      <c r="E7" s="31">
        <v>8</v>
      </c>
      <c r="F7" s="6">
        <v>1</v>
      </c>
      <c r="G7" s="6">
        <v>0</v>
      </c>
      <c r="H7" s="6">
        <v>0</v>
      </c>
      <c r="I7" s="6">
        <v>5</v>
      </c>
      <c r="J7" s="6">
        <v>5</v>
      </c>
      <c r="K7" s="9">
        <f t="shared" si="1"/>
        <v>0.14777777777777779</v>
      </c>
      <c r="L7" s="10">
        <f t="shared" si="2"/>
        <v>0.74777777777777776</v>
      </c>
    </row>
    <row r="8" spans="1:12" ht="15" customHeight="1" x14ac:dyDescent="0.15">
      <c r="A8" s="24" t="s">
        <v>72</v>
      </c>
      <c r="B8" s="6">
        <v>23</v>
      </c>
      <c r="C8" s="6">
        <v>11</v>
      </c>
      <c r="D8" s="30">
        <f t="shared" si="0"/>
        <v>0.47826086956521741</v>
      </c>
      <c r="E8" s="31">
        <v>11</v>
      </c>
      <c r="F8" s="6">
        <v>0</v>
      </c>
      <c r="G8" s="6">
        <v>0</v>
      </c>
      <c r="H8" s="6">
        <v>0</v>
      </c>
      <c r="I8" s="6">
        <v>7</v>
      </c>
      <c r="J8" s="6">
        <v>8</v>
      </c>
      <c r="K8" s="9">
        <f t="shared" si="1"/>
        <v>0</v>
      </c>
      <c r="L8" s="10">
        <f t="shared" si="2"/>
        <v>0.47826086956521741</v>
      </c>
    </row>
    <row r="9" spans="1:12" ht="15" customHeight="1" x14ac:dyDescent="0.15">
      <c r="A9" s="24" t="s">
        <v>52</v>
      </c>
      <c r="B9" s="40">
        <v>21</v>
      </c>
      <c r="C9" s="41">
        <v>12</v>
      </c>
      <c r="D9" s="30">
        <f t="shared" si="0"/>
        <v>0.5714285714285714</v>
      </c>
      <c r="E9" s="31">
        <v>10</v>
      </c>
      <c r="F9" s="6">
        <v>2</v>
      </c>
      <c r="G9" s="6">
        <v>0</v>
      </c>
      <c r="H9" s="6">
        <v>0</v>
      </c>
      <c r="I9" s="6">
        <v>5</v>
      </c>
      <c r="J9" s="6">
        <v>6</v>
      </c>
      <c r="K9" s="9">
        <f t="shared" si="1"/>
        <v>0.22166666666666668</v>
      </c>
      <c r="L9" s="10">
        <f t="shared" si="2"/>
        <v>0.79309523809523808</v>
      </c>
    </row>
    <row r="10" spans="1:12" ht="15" customHeight="1" x14ac:dyDescent="0.15">
      <c r="A10" s="24" t="s">
        <v>73</v>
      </c>
      <c r="B10" s="6">
        <v>26</v>
      </c>
      <c r="C10" s="6">
        <v>19</v>
      </c>
      <c r="D10" s="30">
        <f t="shared" si="0"/>
        <v>0.73076923076923073</v>
      </c>
      <c r="E10" s="6">
        <v>12</v>
      </c>
      <c r="F10" s="6">
        <v>6</v>
      </c>
      <c r="G10" s="6">
        <v>1</v>
      </c>
      <c r="H10" s="6">
        <v>0</v>
      </c>
      <c r="I10" s="6">
        <v>10</v>
      </c>
      <c r="J10" s="6">
        <v>12</v>
      </c>
      <c r="K10" s="9">
        <f t="shared" si="1"/>
        <v>0.50789473684210529</v>
      </c>
      <c r="L10" s="10">
        <f t="shared" si="2"/>
        <v>1.238663967611336</v>
      </c>
    </row>
    <row r="11" spans="1:12" ht="15" customHeight="1" x14ac:dyDescent="0.15">
      <c r="A11" s="24" t="s">
        <v>74</v>
      </c>
      <c r="B11" s="6">
        <v>31</v>
      </c>
      <c r="C11" s="6">
        <v>17</v>
      </c>
      <c r="D11" s="30">
        <f t="shared" si="0"/>
        <v>0.54838709677419351</v>
      </c>
      <c r="E11" s="31">
        <v>17</v>
      </c>
      <c r="F11" s="6">
        <v>0</v>
      </c>
      <c r="G11" s="6">
        <v>0</v>
      </c>
      <c r="H11" s="6">
        <v>0</v>
      </c>
      <c r="I11" s="6">
        <v>6</v>
      </c>
      <c r="J11" s="6">
        <v>3</v>
      </c>
      <c r="K11" s="9">
        <f t="shared" si="1"/>
        <v>0</v>
      </c>
      <c r="L11" s="10">
        <f t="shared" si="2"/>
        <v>0.54838709677419351</v>
      </c>
    </row>
    <row r="12" spans="1:12" ht="15" customHeight="1" x14ac:dyDescent="0.15">
      <c r="A12" s="24" t="s">
        <v>16</v>
      </c>
      <c r="B12" s="6">
        <v>4</v>
      </c>
      <c r="C12" s="6">
        <v>2</v>
      </c>
      <c r="D12" s="30">
        <f t="shared" si="0"/>
        <v>0.5</v>
      </c>
      <c r="E12" s="31">
        <v>1</v>
      </c>
      <c r="F12" s="6">
        <v>1</v>
      </c>
      <c r="G12" s="6">
        <v>0</v>
      </c>
      <c r="H12" s="6">
        <v>0</v>
      </c>
      <c r="I12" s="6">
        <v>1</v>
      </c>
      <c r="J12" s="6">
        <v>2</v>
      </c>
      <c r="K12" s="9">
        <f t="shared" si="1"/>
        <v>0.66500000000000004</v>
      </c>
      <c r="L12" s="10">
        <f t="shared" si="2"/>
        <v>1.165</v>
      </c>
    </row>
    <row r="13" spans="1:12" ht="15" customHeight="1" x14ac:dyDescent="0.15">
      <c r="A13" s="24" t="s">
        <v>83</v>
      </c>
      <c r="B13" s="6">
        <v>20</v>
      </c>
      <c r="C13" s="6">
        <v>14</v>
      </c>
      <c r="D13" s="30">
        <f t="shared" si="0"/>
        <v>0.7</v>
      </c>
      <c r="E13" s="6">
        <v>12</v>
      </c>
      <c r="F13" s="6">
        <v>2</v>
      </c>
      <c r="G13" s="6">
        <v>0</v>
      </c>
      <c r="H13" s="6">
        <v>0</v>
      </c>
      <c r="I13" s="6">
        <v>7</v>
      </c>
      <c r="J13" s="6">
        <v>8</v>
      </c>
      <c r="K13" s="9">
        <f t="shared" si="1"/>
        <v>0.19</v>
      </c>
      <c r="L13" s="10">
        <f t="shared" si="2"/>
        <v>0.8899999999999999</v>
      </c>
    </row>
    <row r="14" spans="1:12" ht="15" customHeight="1" x14ac:dyDescent="0.15">
      <c r="A14" s="24" t="s">
        <v>75</v>
      </c>
      <c r="B14" s="6">
        <v>55</v>
      </c>
      <c r="C14" s="6">
        <v>32</v>
      </c>
      <c r="D14" s="30">
        <f t="shared" si="0"/>
        <v>0.58181818181818179</v>
      </c>
      <c r="E14" s="31">
        <v>22</v>
      </c>
      <c r="F14" s="6">
        <v>8</v>
      </c>
      <c r="G14" s="6">
        <v>2</v>
      </c>
      <c r="H14" s="6">
        <v>0</v>
      </c>
      <c r="I14" s="6">
        <v>15</v>
      </c>
      <c r="J14" s="6">
        <v>20</v>
      </c>
      <c r="K14" s="9">
        <f t="shared" si="1"/>
        <v>0.43687500000000001</v>
      </c>
      <c r="L14" s="10">
        <f t="shared" si="2"/>
        <v>1.0186931818181817</v>
      </c>
    </row>
    <row r="15" spans="1:12" ht="15" customHeight="1" x14ac:dyDescent="0.15">
      <c r="A15" s="24" t="s">
        <v>84</v>
      </c>
      <c r="B15" s="6">
        <v>18</v>
      </c>
      <c r="C15" s="6">
        <v>11</v>
      </c>
      <c r="D15" s="30">
        <f t="shared" si="0"/>
        <v>0.61111111111111116</v>
      </c>
      <c r="E15" s="6">
        <v>11</v>
      </c>
      <c r="F15" s="6">
        <v>0</v>
      </c>
      <c r="G15" s="6">
        <v>0</v>
      </c>
      <c r="H15" s="6">
        <v>0</v>
      </c>
      <c r="I15" s="6">
        <v>4</v>
      </c>
      <c r="J15" s="6">
        <v>5</v>
      </c>
      <c r="K15" s="9">
        <f t="shared" si="1"/>
        <v>0</v>
      </c>
      <c r="L15" s="10">
        <f t="shared" si="2"/>
        <v>0.61111111111111116</v>
      </c>
    </row>
    <row r="16" spans="1:12" ht="15" customHeight="1" x14ac:dyDescent="0.15">
      <c r="A16" s="24" t="s">
        <v>67</v>
      </c>
      <c r="B16" s="40">
        <v>18</v>
      </c>
      <c r="C16" s="41">
        <v>10</v>
      </c>
      <c r="D16" s="30">
        <f t="shared" si="0"/>
        <v>0.55555555555555558</v>
      </c>
      <c r="E16" s="42">
        <v>10</v>
      </c>
      <c r="F16" s="43">
        <v>0</v>
      </c>
      <c r="G16" s="43">
        <v>0</v>
      </c>
      <c r="H16" s="43">
        <v>0</v>
      </c>
      <c r="I16" s="43">
        <v>5</v>
      </c>
      <c r="J16" s="41">
        <v>3</v>
      </c>
      <c r="K16" s="9">
        <f t="shared" si="1"/>
        <v>0</v>
      </c>
      <c r="L16" s="10">
        <f t="shared" si="2"/>
        <v>0.55555555555555558</v>
      </c>
    </row>
    <row r="17" spans="1:12" ht="15" customHeight="1" x14ac:dyDescent="0.15">
      <c r="A17" s="24" t="s">
        <v>60</v>
      </c>
      <c r="B17" s="40">
        <v>29</v>
      </c>
      <c r="C17" s="41">
        <v>19</v>
      </c>
      <c r="D17" s="30">
        <f t="shared" si="0"/>
        <v>0.65517241379310343</v>
      </c>
      <c r="E17" s="31">
        <v>18</v>
      </c>
      <c r="F17" s="6">
        <v>1</v>
      </c>
      <c r="G17" s="6">
        <v>0</v>
      </c>
      <c r="H17" s="6">
        <v>0</v>
      </c>
      <c r="I17" s="6">
        <v>8</v>
      </c>
      <c r="J17" s="6">
        <v>8</v>
      </c>
      <c r="K17" s="9">
        <f t="shared" si="1"/>
        <v>7.0000000000000007E-2</v>
      </c>
      <c r="L17" s="10">
        <f t="shared" si="2"/>
        <v>0.72517241379310349</v>
      </c>
    </row>
    <row r="18" spans="1:12" ht="15" customHeight="1" x14ac:dyDescent="0.15">
      <c r="A18" s="24" t="s">
        <v>85</v>
      </c>
      <c r="B18" s="6">
        <v>28</v>
      </c>
      <c r="C18" s="6">
        <v>17</v>
      </c>
      <c r="D18" s="30">
        <f t="shared" si="0"/>
        <v>0.6071428571428571</v>
      </c>
      <c r="E18" s="6">
        <v>8</v>
      </c>
      <c r="F18" s="6">
        <v>4</v>
      </c>
      <c r="G18" s="6">
        <v>2</v>
      </c>
      <c r="H18" s="6">
        <v>3</v>
      </c>
      <c r="I18" s="6">
        <v>11</v>
      </c>
      <c r="J18" s="6">
        <v>11</v>
      </c>
      <c r="K18" s="9">
        <f t="shared" si="1"/>
        <v>0.86235294117647054</v>
      </c>
      <c r="L18" s="10">
        <f t="shared" si="2"/>
        <v>1.4694957983193278</v>
      </c>
    </row>
    <row r="19" spans="1:12" ht="15" customHeight="1" x14ac:dyDescent="0.15">
      <c r="A19" s="24" t="s">
        <v>86</v>
      </c>
      <c r="B19" s="6">
        <v>11</v>
      </c>
      <c r="C19" s="6">
        <v>3</v>
      </c>
      <c r="D19" s="30">
        <f t="shared" si="0"/>
        <v>0.27272727272727271</v>
      </c>
      <c r="E19" s="6">
        <v>3</v>
      </c>
      <c r="F19" s="6">
        <v>0</v>
      </c>
      <c r="G19" s="6">
        <v>0</v>
      </c>
      <c r="H19" s="6">
        <v>0</v>
      </c>
      <c r="I19" s="6">
        <v>2</v>
      </c>
      <c r="J19" s="6">
        <v>1</v>
      </c>
      <c r="K19" s="9">
        <f t="shared" si="1"/>
        <v>0</v>
      </c>
      <c r="L19" s="10">
        <f t="shared" si="2"/>
        <v>0.27272727272727271</v>
      </c>
    </row>
    <row r="20" spans="1:12" ht="15" customHeight="1" x14ac:dyDescent="0.15">
      <c r="A20" s="24" t="s">
        <v>79</v>
      </c>
      <c r="B20" s="6">
        <v>18</v>
      </c>
      <c r="C20" s="6">
        <v>8</v>
      </c>
      <c r="D20" s="30">
        <f t="shared" si="0"/>
        <v>0.44444444444444442</v>
      </c>
      <c r="E20" s="31">
        <v>6</v>
      </c>
      <c r="F20" s="6">
        <v>2</v>
      </c>
      <c r="G20" s="6">
        <v>0</v>
      </c>
      <c r="H20" s="6">
        <v>0</v>
      </c>
      <c r="I20" s="6">
        <v>7</v>
      </c>
      <c r="J20" s="6">
        <v>0</v>
      </c>
      <c r="K20" s="9">
        <f t="shared" si="1"/>
        <v>0.33250000000000002</v>
      </c>
      <c r="L20" s="10">
        <f t="shared" si="2"/>
        <v>0.77694444444444444</v>
      </c>
    </row>
    <row r="21" spans="1:12" ht="15" customHeight="1" x14ac:dyDescent="0.15">
      <c r="A21" s="24" t="s">
        <v>80</v>
      </c>
      <c r="B21" s="6">
        <v>16</v>
      </c>
      <c r="C21" s="6">
        <v>9</v>
      </c>
      <c r="D21" s="30">
        <f t="shared" si="0"/>
        <v>0.5625</v>
      </c>
      <c r="E21" s="31">
        <v>8</v>
      </c>
      <c r="F21" s="6">
        <v>1</v>
      </c>
      <c r="G21" s="6">
        <v>0</v>
      </c>
      <c r="H21" s="6">
        <v>0</v>
      </c>
      <c r="I21" s="6">
        <v>6</v>
      </c>
      <c r="J21" s="6">
        <v>5</v>
      </c>
      <c r="K21" s="9">
        <f t="shared" si="1"/>
        <v>0.14777777777777779</v>
      </c>
      <c r="L21" s="10">
        <f t="shared" si="2"/>
        <v>0.71027777777777779</v>
      </c>
    </row>
    <row r="22" spans="1:12" ht="15" customHeight="1" x14ac:dyDescent="0.15">
      <c r="A22" s="24" t="s">
        <v>87</v>
      </c>
      <c r="B22" s="6">
        <v>23</v>
      </c>
      <c r="C22" s="6">
        <v>16</v>
      </c>
      <c r="D22" s="30">
        <f t="shared" si="0"/>
        <v>0.69565217391304346</v>
      </c>
      <c r="E22" s="6">
        <v>16</v>
      </c>
      <c r="F22" s="6">
        <v>0</v>
      </c>
      <c r="G22" s="6">
        <v>0</v>
      </c>
      <c r="H22" s="6">
        <v>0</v>
      </c>
      <c r="I22" s="6">
        <v>12</v>
      </c>
      <c r="J22" s="6">
        <v>7</v>
      </c>
      <c r="K22" s="9">
        <f t="shared" si="1"/>
        <v>0</v>
      </c>
      <c r="L22" s="10">
        <f t="shared" si="2"/>
        <v>0.69565217391304346</v>
      </c>
    </row>
    <row r="23" spans="1:12" ht="15" customHeight="1" x14ac:dyDescent="0.15">
      <c r="A23" s="24" t="s">
        <v>64</v>
      </c>
      <c r="B23" s="6">
        <v>8</v>
      </c>
      <c r="C23" s="6">
        <v>5</v>
      </c>
      <c r="D23" s="30">
        <f t="shared" si="0"/>
        <v>0.625</v>
      </c>
      <c r="E23" s="31">
        <v>3</v>
      </c>
      <c r="F23" s="6">
        <v>1</v>
      </c>
      <c r="G23" s="6">
        <v>0</v>
      </c>
      <c r="H23" s="6">
        <v>1</v>
      </c>
      <c r="I23" s="6">
        <v>2</v>
      </c>
      <c r="J23" s="6">
        <v>1</v>
      </c>
      <c r="K23" s="9">
        <f t="shared" si="1"/>
        <v>0.66600000000000004</v>
      </c>
      <c r="L23" s="10">
        <f t="shared" si="2"/>
        <v>1.2909999999999999</v>
      </c>
    </row>
    <row r="24" spans="1:12" ht="15" customHeight="1" x14ac:dyDescent="0.15">
      <c r="A24" s="24" t="s">
        <v>88</v>
      </c>
      <c r="B24" s="6">
        <v>5</v>
      </c>
      <c r="C24" s="6">
        <v>2</v>
      </c>
      <c r="D24" s="30">
        <f t="shared" si="0"/>
        <v>0.4</v>
      </c>
      <c r="E24" s="31">
        <v>2</v>
      </c>
      <c r="F24" s="6">
        <v>0</v>
      </c>
      <c r="G24" s="6">
        <v>0</v>
      </c>
      <c r="H24" s="6">
        <v>0</v>
      </c>
      <c r="I24" s="6">
        <v>1</v>
      </c>
      <c r="J24" s="6">
        <v>1</v>
      </c>
      <c r="K24" s="9">
        <f t="shared" si="1"/>
        <v>0</v>
      </c>
      <c r="L24" s="10">
        <f t="shared" si="2"/>
        <v>0.4</v>
      </c>
    </row>
    <row r="25" spans="1:12" ht="15" customHeight="1" x14ac:dyDescent="0.15">
      <c r="A25" s="24" t="s">
        <v>14</v>
      </c>
      <c r="B25" s="6">
        <v>29</v>
      </c>
      <c r="C25" s="6">
        <v>21</v>
      </c>
      <c r="D25" s="30">
        <f t="shared" si="0"/>
        <v>0.72413793103448276</v>
      </c>
      <c r="E25" s="31">
        <v>11</v>
      </c>
      <c r="F25" s="6">
        <v>8</v>
      </c>
      <c r="G25" s="6">
        <v>1</v>
      </c>
      <c r="H25" s="6">
        <v>1</v>
      </c>
      <c r="I25" s="6">
        <v>18</v>
      </c>
      <c r="J25" s="6">
        <v>15</v>
      </c>
      <c r="K25" s="9">
        <f t="shared" si="1"/>
        <v>0.68142857142857149</v>
      </c>
      <c r="L25" s="10">
        <f t="shared" si="2"/>
        <v>1.4055665024630541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2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8" customWidth="1"/>
    <col min="2" max="2" width="12.6640625" style="38" customWidth="1"/>
    <col min="3" max="3" width="7" style="38" customWidth="1"/>
    <col min="4" max="4" width="5.83203125" style="38" customWidth="1"/>
    <col min="5" max="5" width="6.83203125" style="38" customWidth="1"/>
    <col min="6" max="6" width="6" style="38" customWidth="1"/>
    <col min="7" max="7" width="5.1640625" style="38" customWidth="1"/>
    <col min="8" max="8" width="7.1640625" style="38" customWidth="1"/>
    <col min="9" max="9" width="5.83203125" style="38" customWidth="1"/>
    <col min="10" max="10" width="7.6640625" style="38" customWidth="1"/>
    <col min="11" max="11" width="8.83203125" style="38" customWidth="1"/>
    <col min="12" max="12" width="8.1640625" style="38" customWidth="1"/>
    <col min="13" max="256" width="16.33203125" style="38" customWidth="1"/>
  </cols>
  <sheetData>
    <row r="1" spans="1:12" ht="16" customHeight="1" x14ac:dyDescent="0.15">
      <c r="A1" s="193" t="s">
        <v>70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17</v>
      </c>
      <c r="B3" s="6">
        <v>52</v>
      </c>
      <c r="C3" s="6">
        <v>37</v>
      </c>
      <c r="D3" s="29">
        <f t="shared" ref="D3:D23" si="0">C3/B3</f>
        <v>0.71153846153846156</v>
      </c>
      <c r="E3" s="6">
        <v>18</v>
      </c>
      <c r="F3" s="6">
        <v>10</v>
      </c>
      <c r="G3" s="6">
        <v>3</v>
      </c>
      <c r="H3" s="6">
        <v>6</v>
      </c>
      <c r="I3" s="6">
        <v>26</v>
      </c>
      <c r="J3" s="6">
        <v>18</v>
      </c>
      <c r="K3" s="7">
        <f t="shared" ref="K3:K23" si="1">(F3*1.33+G3*1.67+H3*2)/C3</f>
        <v>0.81918918918918926</v>
      </c>
      <c r="L3" s="8">
        <f t="shared" ref="L3:L23" si="2">K3+D3</f>
        <v>1.5307276507276508</v>
      </c>
    </row>
    <row r="4" spans="1:12" ht="15" customHeight="1" x14ac:dyDescent="0.15">
      <c r="A4" s="24" t="s">
        <v>38</v>
      </c>
      <c r="B4" s="6">
        <v>28</v>
      </c>
      <c r="C4" s="6">
        <v>20</v>
      </c>
      <c r="D4" s="30">
        <f t="shared" si="0"/>
        <v>0.7142857142857143</v>
      </c>
      <c r="E4" s="31">
        <v>10</v>
      </c>
      <c r="F4" s="6">
        <v>3</v>
      </c>
      <c r="G4" s="6">
        <v>2</v>
      </c>
      <c r="H4" s="6">
        <v>5</v>
      </c>
      <c r="I4" s="6">
        <v>18</v>
      </c>
      <c r="J4" s="6">
        <v>16</v>
      </c>
      <c r="K4" s="9">
        <f t="shared" si="1"/>
        <v>0.86649999999999994</v>
      </c>
      <c r="L4" s="10">
        <f t="shared" si="2"/>
        <v>1.5807857142857142</v>
      </c>
    </row>
    <row r="5" spans="1:12" ht="15" customHeight="1" x14ac:dyDescent="0.15">
      <c r="A5" s="24" t="s">
        <v>21</v>
      </c>
      <c r="B5" s="6">
        <v>42</v>
      </c>
      <c r="C5" s="6">
        <v>27</v>
      </c>
      <c r="D5" s="32">
        <f t="shared" si="0"/>
        <v>0.6428571428571429</v>
      </c>
      <c r="E5" s="31">
        <v>19</v>
      </c>
      <c r="F5" s="6">
        <v>5</v>
      </c>
      <c r="G5" s="6">
        <v>1</v>
      </c>
      <c r="H5" s="6">
        <v>3</v>
      </c>
      <c r="I5" s="6">
        <v>20</v>
      </c>
      <c r="J5" s="6">
        <v>12</v>
      </c>
      <c r="K5" s="11">
        <f t="shared" si="1"/>
        <v>0.53037037037037038</v>
      </c>
      <c r="L5" s="12">
        <f t="shared" si="2"/>
        <v>1.1732275132275132</v>
      </c>
    </row>
    <row r="6" spans="1:12" ht="15" customHeight="1" x14ac:dyDescent="0.15">
      <c r="A6" s="24" t="s">
        <v>71</v>
      </c>
      <c r="B6" s="6">
        <v>15</v>
      </c>
      <c r="C6" s="6">
        <v>10</v>
      </c>
      <c r="D6" s="29">
        <f t="shared" si="0"/>
        <v>0.66666666666666663</v>
      </c>
      <c r="E6" s="31">
        <v>8</v>
      </c>
      <c r="F6" s="6">
        <v>2</v>
      </c>
      <c r="G6" s="6">
        <v>0</v>
      </c>
      <c r="H6" s="6">
        <v>0</v>
      </c>
      <c r="I6" s="6">
        <v>1</v>
      </c>
      <c r="J6" s="6">
        <v>5</v>
      </c>
      <c r="K6" s="7">
        <f t="shared" si="1"/>
        <v>0.26600000000000001</v>
      </c>
      <c r="L6" s="8">
        <f t="shared" si="2"/>
        <v>0.93266666666666664</v>
      </c>
    </row>
    <row r="7" spans="1:12" ht="15" customHeight="1" x14ac:dyDescent="0.15">
      <c r="A7" s="24" t="s">
        <v>68</v>
      </c>
      <c r="B7" s="6">
        <v>37</v>
      </c>
      <c r="C7" s="6">
        <v>27</v>
      </c>
      <c r="D7" s="30">
        <f t="shared" si="0"/>
        <v>0.72972972972972971</v>
      </c>
      <c r="E7" s="31">
        <v>25</v>
      </c>
      <c r="F7" s="6">
        <v>2</v>
      </c>
      <c r="G7" s="6">
        <v>0</v>
      </c>
      <c r="H7" s="6">
        <v>0</v>
      </c>
      <c r="I7" s="6">
        <v>4</v>
      </c>
      <c r="J7" s="6">
        <v>11</v>
      </c>
      <c r="K7" s="9">
        <f t="shared" si="1"/>
        <v>9.8518518518518519E-2</v>
      </c>
      <c r="L7" s="10">
        <f t="shared" si="2"/>
        <v>0.82824824824824828</v>
      </c>
    </row>
    <row r="8" spans="1:12" ht="15" customHeight="1" x14ac:dyDescent="0.15">
      <c r="A8" s="24" t="s">
        <v>72</v>
      </c>
      <c r="B8" s="6">
        <v>42</v>
      </c>
      <c r="C8" s="6">
        <v>27</v>
      </c>
      <c r="D8" s="30">
        <f t="shared" si="0"/>
        <v>0.6428571428571429</v>
      </c>
      <c r="E8" s="31">
        <v>22</v>
      </c>
      <c r="F8" s="6">
        <v>5</v>
      </c>
      <c r="G8" s="6">
        <v>0</v>
      </c>
      <c r="H8" s="6">
        <v>0</v>
      </c>
      <c r="I8" s="6">
        <v>8</v>
      </c>
      <c r="J8" s="6">
        <v>10</v>
      </c>
      <c r="K8" s="9">
        <f t="shared" si="1"/>
        <v>0.24629629629629632</v>
      </c>
      <c r="L8" s="10">
        <f t="shared" si="2"/>
        <v>0.88915343915343925</v>
      </c>
    </row>
    <row r="9" spans="1:12" ht="15" customHeight="1" x14ac:dyDescent="0.15">
      <c r="A9" s="24" t="s">
        <v>52</v>
      </c>
      <c r="B9" s="6">
        <v>25</v>
      </c>
      <c r="C9" s="6">
        <v>18</v>
      </c>
      <c r="D9" s="30">
        <f t="shared" si="0"/>
        <v>0.72</v>
      </c>
      <c r="E9" s="31">
        <v>17</v>
      </c>
      <c r="F9" s="6">
        <v>1</v>
      </c>
      <c r="G9" s="6">
        <v>0</v>
      </c>
      <c r="H9" s="6">
        <v>0</v>
      </c>
      <c r="I9" s="6">
        <v>5</v>
      </c>
      <c r="J9" s="6">
        <v>5</v>
      </c>
      <c r="K9" s="9">
        <f t="shared" si="1"/>
        <v>7.3888888888888893E-2</v>
      </c>
      <c r="L9" s="10">
        <f t="shared" si="2"/>
        <v>0.79388888888888887</v>
      </c>
    </row>
    <row r="10" spans="1:12" ht="15" customHeight="1" x14ac:dyDescent="0.15">
      <c r="A10" s="24" t="s">
        <v>73</v>
      </c>
      <c r="B10" s="6">
        <v>18</v>
      </c>
      <c r="C10" s="6">
        <v>11</v>
      </c>
      <c r="D10" s="30">
        <f t="shared" si="0"/>
        <v>0.61111111111111116</v>
      </c>
      <c r="E10" s="31">
        <v>9</v>
      </c>
      <c r="F10" s="6">
        <v>1</v>
      </c>
      <c r="G10" s="6">
        <v>0</v>
      </c>
      <c r="H10" s="6">
        <v>1</v>
      </c>
      <c r="I10" s="6">
        <v>5</v>
      </c>
      <c r="J10" s="6">
        <v>6</v>
      </c>
      <c r="K10" s="9">
        <f t="shared" si="1"/>
        <v>0.30272727272727273</v>
      </c>
      <c r="L10" s="10">
        <f t="shared" si="2"/>
        <v>0.91383838383838389</v>
      </c>
    </row>
    <row r="11" spans="1:12" ht="15" customHeight="1" x14ac:dyDescent="0.15">
      <c r="A11" s="24" t="s">
        <v>74</v>
      </c>
      <c r="B11" s="6">
        <v>23</v>
      </c>
      <c r="C11" s="6">
        <v>16</v>
      </c>
      <c r="D11" s="30">
        <f t="shared" si="0"/>
        <v>0.69565217391304346</v>
      </c>
      <c r="E11" s="31">
        <v>16</v>
      </c>
      <c r="F11" s="6">
        <v>0</v>
      </c>
      <c r="G11" s="6">
        <v>0</v>
      </c>
      <c r="H11" s="6">
        <v>0</v>
      </c>
      <c r="I11" s="6">
        <v>4</v>
      </c>
      <c r="J11" s="6">
        <v>4</v>
      </c>
      <c r="K11" s="9">
        <f t="shared" si="1"/>
        <v>0</v>
      </c>
      <c r="L11" s="10">
        <f t="shared" si="2"/>
        <v>0.69565217391304346</v>
      </c>
    </row>
    <row r="12" spans="1:12" ht="15" customHeight="1" x14ac:dyDescent="0.15">
      <c r="A12" s="24" t="s">
        <v>16</v>
      </c>
      <c r="B12" s="6">
        <v>3</v>
      </c>
      <c r="C12" s="6">
        <v>1</v>
      </c>
      <c r="D12" s="30">
        <f t="shared" si="0"/>
        <v>0.33333333333333331</v>
      </c>
      <c r="E12" s="31">
        <v>0</v>
      </c>
      <c r="F12" s="6">
        <v>0</v>
      </c>
      <c r="G12" s="6">
        <v>1</v>
      </c>
      <c r="H12" s="6">
        <v>0</v>
      </c>
      <c r="I12" s="6">
        <v>1</v>
      </c>
      <c r="J12" s="6">
        <v>1</v>
      </c>
      <c r="K12" s="9">
        <f t="shared" si="1"/>
        <v>1.67</v>
      </c>
      <c r="L12" s="10">
        <f t="shared" si="2"/>
        <v>2.0033333333333334</v>
      </c>
    </row>
    <row r="13" spans="1:12" ht="15" customHeight="1" x14ac:dyDescent="0.15">
      <c r="A13" s="24" t="s">
        <v>46</v>
      </c>
      <c r="B13" s="6">
        <v>6</v>
      </c>
      <c r="C13" s="6">
        <v>4</v>
      </c>
      <c r="D13" s="30">
        <f t="shared" si="0"/>
        <v>0.66666666666666663</v>
      </c>
      <c r="E13" s="31">
        <v>4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9">
        <f t="shared" si="1"/>
        <v>0</v>
      </c>
      <c r="L13" s="10">
        <f t="shared" si="2"/>
        <v>0.66666666666666663</v>
      </c>
    </row>
    <row r="14" spans="1:12" ht="15" customHeight="1" x14ac:dyDescent="0.15">
      <c r="A14" s="24" t="s">
        <v>75</v>
      </c>
      <c r="B14" s="6">
        <v>40</v>
      </c>
      <c r="C14" s="6">
        <v>22</v>
      </c>
      <c r="D14" s="30">
        <f t="shared" si="0"/>
        <v>0.55000000000000004</v>
      </c>
      <c r="E14" s="31">
        <v>19</v>
      </c>
      <c r="F14" s="6">
        <v>2</v>
      </c>
      <c r="G14" s="6">
        <v>1</v>
      </c>
      <c r="H14" s="6">
        <v>0</v>
      </c>
      <c r="I14" s="6">
        <v>5</v>
      </c>
      <c r="J14" s="6">
        <v>7</v>
      </c>
      <c r="K14" s="9">
        <f t="shared" si="1"/>
        <v>0.19681818181818181</v>
      </c>
      <c r="L14" s="10">
        <f t="shared" si="2"/>
        <v>0.74681818181818183</v>
      </c>
    </row>
    <row r="15" spans="1:12" ht="15" customHeight="1" x14ac:dyDescent="0.15">
      <c r="A15" s="24" t="s">
        <v>65</v>
      </c>
      <c r="B15" s="6">
        <v>31</v>
      </c>
      <c r="C15" s="6">
        <v>14</v>
      </c>
      <c r="D15" s="30">
        <f t="shared" si="0"/>
        <v>0.45161290322580644</v>
      </c>
      <c r="E15" s="31">
        <v>10</v>
      </c>
      <c r="F15" s="6">
        <v>4</v>
      </c>
      <c r="G15" s="6">
        <v>0</v>
      </c>
      <c r="H15" s="6">
        <v>0</v>
      </c>
      <c r="I15" s="6">
        <v>8</v>
      </c>
      <c r="J15" s="6">
        <v>4</v>
      </c>
      <c r="K15" s="9">
        <f t="shared" si="1"/>
        <v>0.38</v>
      </c>
      <c r="L15" s="10">
        <f t="shared" si="2"/>
        <v>0.83161290322580639</v>
      </c>
    </row>
    <row r="16" spans="1:12" ht="15" customHeight="1" x14ac:dyDescent="0.15">
      <c r="A16" s="24" t="s">
        <v>76</v>
      </c>
      <c r="B16" s="6">
        <v>14</v>
      </c>
      <c r="C16" s="6">
        <v>7</v>
      </c>
      <c r="D16" s="30">
        <f t="shared" si="0"/>
        <v>0.5</v>
      </c>
      <c r="E16" s="31">
        <v>6</v>
      </c>
      <c r="F16" s="6">
        <v>1</v>
      </c>
      <c r="G16" s="6">
        <v>0</v>
      </c>
      <c r="H16" s="6">
        <v>0</v>
      </c>
      <c r="I16" s="6">
        <v>2</v>
      </c>
      <c r="J16" s="6">
        <v>5</v>
      </c>
      <c r="K16" s="9">
        <f t="shared" si="1"/>
        <v>0.19</v>
      </c>
      <c r="L16" s="10">
        <f t="shared" si="2"/>
        <v>0.69</v>
      </c>
    </row>
    <row r="17" spans="1:12" ht="15" customHeight="1" x14ac:dyDescent="0.15">
      <c r="A17" s="24" t="s">
        <v>67</v>
      </c>
      <c r="B17" s="6">
        <v>18</v>
      </c>
      <c r="C17" s="6">
        <v>9</v>
      </c>
      <c r="D17" s="30">
        <f t="shared" si="0"/>
        <v>0.5</v>
      </c>
      <c r="E17" s="31">
        <v>8</v>
      </c>
      <c r="F17" s="6">
        <v>1</v>
      </c>
      <c r="G17" s="6">
        <v>0</v>
      </c>
      <c r="H17" s="6">
        <v>0</v>
      </c>
      <c r="I17" s="6">
        <v>2</v>
      </c>
      <c r="J17" s="6">
        <v>2</v>
      </c>
      <c r="K17" s="9">
        <f t="shared" si="1"/>
        <v>0.14777777777777779</v>
      </c>
      <c r="L17" s="10">
        <f t="shared" si="2"/>
        <v>0.64777777777777779</v>
      </c>
    </row>
    <row r="18" spans="1:12" ht="15" customHeight="1" x14ac:dyDescent="0.15">
      <c r="A18" s="24" t="s">
        <v>60</v>
      </c>
      <c r="B18" s="6">
        <v>49</v>
      </c>
      <c r="C18" s="6">
        <v>25</v>
      </c>
      <c r="D18" s="30">
        <f t="shared" si="0"/>
        <v>0.51020408163265307</v>
      </c>
      <c r="E18" s="6">
        <v>23</v>
      </c>
      <c r="F18" s="6">
        <v>2</v>
      </c>
      <c r="G18" s="6">
        <v>0</v>
      </c>
      <c r="H18" s="6">
        <v>0</v>
      </c>
      <c r="I18" s="6">
        <v>6</v>
      </c>
      <c r="J18" s="6">
        <v>8</v>
      </c>
      <c r="K18" s="9">
        <f t="shared" si="1"/>
        <v>0.10640000000000001</v>
      </c>
      <c r="L18" s="10">
        <f t="shared" si="2"/>
        <v>0.61660408163265312</v>
      </c>
    </row>
    <row r="19" spans="1:12" ht="15" customHeight="1" x14ac:dyDescent="0.15">
      <c r="A19" s="24" t="s">
        <v>69</v>
      </c>
      <c r="B19" s="6">
        <v>19</v>
      </c>
      <c r="C19" s="6">
        <v>10</v>
      </c>
      <c r="D19" s="30">
        <f t="shared" si="0"/>
        <v>0.52631578947368418</v>
      </c>
      <c r="E19" s="31">
        <v>10</v>
      </c>
      <c r="F19" s="6">
        <v>0</v>
      </c>
      <c r="G19" s="6">
        <v>0</v>
      </c>
      <c r="H19" s="6">
        <v>0</v>
      </c>
      <c r="I19" s="6">
        <v>2</v>
      </c>
      <c r="J19" s="6">
        <v>4</v>
      </c>
      <c r="K19" s="9">
        <f t="shared" si="1"/>
        <v>0</v>
      </c>
      <c r="L19" s="10">
        <f t="shared" si="2"/>
        <v>0.52631578947368418</v>
      </c>
    </row>
    <row r="20" spans="1:12" ht="15" customHeight="1" x14ac:dyDescent="0.15">
      <c r="A20" s="24" t="s">
        <v>77</v>
      </c>
      <c r="B20" s="6">
        <v>8</v>
      </c>
      <c r="C20" s="6">
        <v>4</v>
      </c>
      <c r="D20" s="30">
        <f t="shared" si="0"/>
        <v>0.5</v>
      </c>
      <c r="E20" s="6">
        <v>4</v>
      </c>
      <c r="F20" s="6">
        <v>0</v>
      </c>
      <c r="G20" s="6">
        <v>0</v>
      </c>
      <c r="H20" s="6">
        <v>0</v>
      </c>
      <c r="I20" s="6">
        <v>3</v>
      </c>
      <c r="J20" s="6">
        <v>0</v>
      </c>
      <c r="K20" s="9">
        <f t="shared" si="1"/>
        <v>0</v>
      </c>
      <c r="L20" s="10">
        <f t="shared" si="2"/>
        <v>0.5</v>
      </c>
    </row>
    <row r="21" spans="1:12" ht="15" customHeight="1" x14ac:dyDescent="0.15">
      <c r="A21" s="24" t="s">
        <v>78</v>
      </c>
      <c r="B21" s="6">
        <v>11</v>
      </c>
      <c r="C21" s="6">
        <v>5</v>
      </c>
      <c r="D21" s="30">
        <f t="shared" si="0"/>
        <v>0.45454545454545453</v>
      </c>
      <c r="E21" s="6">
        <v>5</v>
      </c>
      <c r="F21" s="6">
        <v>0</v>
      </c>
      <c r="G21" s="6">
        <v>0</v>
      </c>
      <c r="H21" s="6">
        <v>0</v>
      </c>
      <c r="I21" s="6">
        <v>0</v>
      </c>
      <c r="J21" s="6">
        <v>3</v>
      </c>
      <c r="K21" s="9">
        <f t="shared" si="1"/>
        <v>0</v>
      </c>
      <c r="L21" s="10">
        <f t="shared" si="2"/>
        <v>0.45454545454545453</v>
      </c>
    </row>
    <row r="22" spans="1:12" ht="15" customHeight="1" x14ac:dyDescent="0.15">
      <c r="A22" s="24" t="s">
        <v>79</v>
      </c>
      <c r="B22" s="6">
        <v>19</v>
      </c>
      <c r="C22" s="6">
        <v>8</v>
      </c>
      <c r="D22" s="30">
        <f t="shared" si="0"/>
        <v>0.42105263157894735</v>
      </c>
      <c r="E22" s="6">
        <v>8</v>
      </c>
      <c r="F22" s="6">
        <v>0</v>
      </c>
      <c r="G22" s="6">
        <v>0</v>
      </c>
      <c r="H22" s="6">
        <v>0</v>
      </c>
      <c r="I22" s="6">
        <v>1</v>
      </c>
      <c r="J22" s="6">
        <v>1</v>
      </c>
      <c r="K22" s="9">
        <f t="shared" si="1"/>
        <v>0</v>
      </c>
      <c r="L22" s="10">
        <f t="shared" si="2"/>
        <v>0.42105263157894735</v>
      </c>
    </row>
    <row r="23" spans="1:12" ht="15" customHeight="1" x14ac:dyDescent="0.15">
      <c r="A23" s="24" t="s">
        <v>80</v>
      </c>
      <c r="B23" s="6">
        <v>4</v>
      </c>
      <c r="C23" s="6">
        <v>1</v>
      </c>
      <c r="D23" s="30">
        <f t="shared" si="0"/>
        <v>0.25</v>
      </c>
      <c r="E23" s="6">
        <v>1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9">
        <f t="shared" si="1"/>
        <v>0</v>
      </c>
      <c r="L23" s="10">
        <f t="shared" si="2"/>
        <v>0.25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Career Stats Totals</vt:lpstr>
      <vt:lpstr>Single Season Leaders</vt:lpstr>
      <vt:lpstr>Baseball Card Page - All Season</vt:lpstr>
      <vt:lpstr>2018 Field of Dreamers - 2018 -</vt:lpstr>
      <vt:lpstr>2017 - 2017 - Field of Dreamers</vt:lpstr>
      <vt:lpstr>2017 Field of Dreamers - 2017 -</vt:lpstr>
      <vt:lpstr>2016 - 2016</vt:lpstr>
      <vt:lpstr>2015 - 2015</vt:lpstr>
      <vt:lpstr>2014 - 2014</vt:lpstr>
      <vt:lpstr>2013 - 2013</vt:lpstr>
      <vt:lpstr>2012 - 2012</vt:lpstr>
      <vt:lpstr>2011 - 2011</vt:lpstr>
      <vt:lpstr>2010 - 2010</vt:lpstr>
      <vt:lpstr>2009 - 2009</vt:lpstr>
      <vt:lpstr>2008 - 2008</vt:lpstr>
      <vt:lpstr>2007 - 2007</vt:lpstr>
      <vt:lpstr>All Seasons - All Seasons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2018-09-19T14:22:37Z</dcterms:modified>
</cp:coreProperties>
</file>